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E:\0-UPRT\1-UPRT.FR-SITE-WEB\so-social\so-plannings\"/>
    </mc:Choice>
  </mc:AlternateContent>
  <xr:revisionPtr revIDLastSave="0" documentId="13_ncr:1_{41E0CF74-D943-4284-9D52-A23BB34F7A4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xplications" sheetId="18" r:id="rId1"/>
    <sheet name="Les calculettes du Net" sheetId="19" r:id="rId2"/>
    <sheet name="Salaire + prime" sheetId="16" r:id="rId3"/>
    <sheet name="Heures et Euros" sheetId="12" r:id="rId4"/>
    <sheet name="Heures et Euros (2)" sheetId="14" r:id="rId5"/>
    <sheet name="Jour semaine" sheetId="17" r:id="rId6"/>
  </sheets>
  <definedNames>
    <definedName name="JoursSemaine">'Jour semaine'!$B$15:$C$21</definedName>
    <definedName name="_xlnm.Print_Area" localSheetId="0">Explications!$A$1:$L$21</definedName>
    <definedName name="_xlnm.Print_Area" localSheetId="3">'Heures et Euros'!#REF!</definedName>
    <definedName name="_xlnm.Print_Area" localSheetId="4">'Heures et Euros (2)'!$A$1:$Q$51</definedName>
    <definedName name="_xlnm.Print_Area" localSheetId="2">'Salaire + prime'!$A$1:$L$13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8" l="1"/>
  <c r="K2" i="18"/>
  <c r="C2" i="12"/>
  <c r="P8" i="12"/>
  <c r="G12" i="12"/>
  <c r="N12" i="12" s="1"/>
  <c r="M12" i="12"/>
  <c r="O12" i="12"/>
  <c r="G13" i="12"/>
  <c r="N13" i="12" s="1"/>
  <c r="M13" i="12"/>
  <c r="O13" i="12"/>
  <c r="E18" i="12"/>
  <c r="F18" i="12" s="1"/>
  <c r="G18" i="12" s="1"/>
  <c r="J18" i="12"/>
  <c r="K18" i="12"/>
  <c r="E19" i="12"/>
  <c r="F19" i="12" s="1"/>
  <c r="G19" i="12" s="1"/>
  <c r="I19" i="12"/>
  <c r="K19" i="12"/>
  <c r="O19" i="12"/>
  <c r="E20" i="12"/>
  <c r="F20" i="12" s="1"/>
  <c r="G20" i="12" s="1"/>
  <c r="I20" i="12"/>
  <c r="J20" i="12"/>
  <c r="K23" i="12"/>
  <c r="K25" i="12" s="1"/>
  <c r="L25" i="12" s="1"/>
  <c r="L30" i="12" s="1"/>
  <c r="K26" i="12" s="1"/>
  <c r="K31" i="12" s="1"/>
  <c r="L23" i="12"/>
  <c r="N23" i="12"/>
  <c r="D25" i="12"/>
  <c r="E24" i="12" s="1"/>
  <c r="H25" i="12"/>
  <c r="I24" i="12" s="1"/>
  <c r="N26" i="12"/>
  <c r="O23" i="12"/>
  <c r="O27" i="12" s="1"/>
  <c r="G29" i="12"/>
  <c r="G25" i="12" s="1"/>
  <c r="D30" i="12"/>
  <c r="E30" i="12" s="1"/>
  <c r="G30" i="12"/>
  <c r="D32" i="12"/>
  <c r="I32" i="12"/>
  <c r="O32" i="12"/>
  <c r="C33" i="12"/>
  <c r="C25" i="12"/>
  <c r="O33" i="12"/>
  <c r="C34" i="12"/>
  <c r="C28" i="12" s="1"/>
  <c r="E31" i="12" s="1"/>
  <c r="O34" i="12"/>
  <c r="E36" i="12"/>
  <c r="H36" i="12"/>
  <c r="I37" i="12" s="1"/>
  <c r="H37" i="12"/>
  <c r="E42" i="12"/>
  <c r="H42" i="12"/>
  <c r="K42" i="12"/>
  <c r="O42" i="12"/>
  <c r="E43" i="12"/>
  <c r="H43" i="12"/>
  <c r="K43" i="12"/>
  <c r="O43" i="12"/>
  <c r="E44" i="12"/>
  <c r="H44" i="12"/>
  <c r="K44" i="12"/>
  <c r="O44" i="12"/>
  <c r="E45" i="12"/>
  <c r="H45" i="12"/>
  <c r="K45" i="12"/>
  <c r="C2" i="14"/>
  <c r="P8" i="14"/>
  <c r="D12" i="14"/>
  <c r="C15" i="14" s="1"/>
  <c r="D16" i="14" s="1"/>
  <c r="L12" i="14"/>
  <c r="L15" i="14" s="1"/>
  <c r="M15" i="14" s="1"/>
  <c r="J19" i="14" s="1"/>
  <c r="D15" i="14"/>
  <c r="F15" i="14"/>
  <c r="G15" i="14"/>
  <c r="G16" i="14" s="1"/>
  <c r="I20" i="14"/>
  <c r="F27" i="14"/>
  <c r="I27" i="14"/>
  <c r="I30" i="14"/>
  <c r="I47" i="14"/>
  <c r="I48" i="14" s="1"/>
  <c r="F30" i="14"/>
  <c r="F47" i="14" s="1"/>
  <c r="F48" i="14" s="1"/>
  <c r="F45" i="14"/>
  <c r="I45" i="14"/>
  <c r="H47" i="14" s="1"/>
  <c r="E47" i="14"/>
  <c r="E8" i="17"/>
  <c r="B2" i="16"/>
  <c r="K2" i="16"/>
  <c r="C6" i="16"/>
  <c r="D7" i="16" s="1"/>
  <c r="I6" i="16"/>
  <c r="C7" i="16"/>
  <c r="I7" i="16"/>
  <c r="I8" i="16"/>
  <c r="I9" i="16"/>
  <c r="I10" i="16"/>
  <c r="C11" i="16"/>
  <c r="C12" i="16"/>
  <c r="J9" i="16" l="1"/>
  <c r="J10" i="16" s="1"/>
  <c r="D12" i="16"/>
  <c r="J7" i="16"/>
  <c r="L29" i="12"/>
  <c r="D27" i="12"/>
  <c r="E33" i="12"/>
  <c r="E25" i="12" s="1"/>
  <c r="J16" i="14"/>
  <c r="L18" i="14" s="1"/>
  <c r="I29" i="12"/>
  <c r="I25" i="12" s="1"/>
  <c r="H27" i="12"/>
  <c r="K11" i="16" l="1"/>
  <c r="H29" i="12"/>
  <c r="H28" i="12" s="1"/>
  <c r="G28" i="12" s="1"/>
  <c r="I28" i="12"/>
  <c r="L19" i="14"/>
  <c r="M18" i="14"/>
  <c r="K16" i="14"/>
  <c r="M19" i="14" s="1"/>
  <c r="E28" i="12"/>
  <c r="D28" i="12"/>
  <c r="D33" i="12"/>
</calcChain>
</file>

<file path=xl/sharedStrings.xml><?xml version="1.0" encoding="utf-8"?>
<sst xmlns="http://schemas.openxmlformats.org/spreadsheetml/2006/main" count="402" uniqueCount="295">
  <si>
    <t>,</t>
  </si>
  <si>
    <t>Référence :</t>
  </si>
  <si>
    <t>Code (et/ou couleur)</t>
  </si>
  <si>
    <t>Classeur</t>
  </si>
  <si>
    <t>Code Document</t>
  </si>
  <si>
    <t>Version du document</t>
  </si>
  <si>
    <t>Année/Mois /Version</t>
  </si>
  <si>
    <t>Circuit :</t>
  </si>
  <si>
    <t>Page :</t>
  </si>
  <si>
    <t>Dernière révision:</t>
  </si>
  <si>
    <t>Début</t>
  </si>
  <si>
    <t>Fin</t>
  </si>
  <si>
    <t>S/Total</t>
  </si>
  <si>
    <t>Coupure</t>
  </si>
  <si>
    <t>Temps de Travail</t>
  </si>
  <si>
    <t>Temps de Présence</t>
  </si>
  <si>
    <t>Heures Jour</t>
  </si>
  <si>
    <t>jours</t>
  </si>
  <si>
    <t>plus</t>
  </si>
  <si>
    <t>Total d'heures</t>
  </si>
  <si>
    <t>Centièmes en heures</t>
  </si>
  <si>
    <t>Centièmes</t>
  </si>
  <si>
    <t>Heures</t>
  </si>
  <si>
    <t>Heures en centièmes</t>
  </si>
  <si>
    <t>Jours en heures</t>
  </si>
  <si>
    <t>Total jours</t>
  </si>
  <si>
    <t>Calculette horaires</t>
  </si>
  <si>
    <t>ou</t>
  </si>
  <si>
    <t>Minutes en heures</t>
  </si>
  <si>
    <t>Minutes</t>
  </si>
  <si>
    <t>Heures en minutes</t>
  </si>
  <si>
    <t>Minutes en centièmes</t>
  </si>
  <si>
    <t>H. /Jour</t>
  </si>
  <si>
    <t>Nb.jour</t>
  </si>
  <si>
    <t>Salaire horaire</t>
  </si>
  <si>
    <t>Équivalence Heures</t>
  </si>
  <si>
    <t>Montant de la prime</t>
  </si>
  <si>
    <t>Calcul d'horaire . Journée à coupure ou journée continue avec ou sans repas avec ou sans pause</t>
  </si>
  <si>
    <t>Repas 30mn</t>
  </si>
  <si>
    <t>Pauses 10 mn</t>
  </si>
  <si>
    <t>temps complémentaire autorisé en dixièmes</t>
  </si>
  <si>
    <t>H./travaillées</t>
  </si>
  <si>
    <t>Total autorisé</t>
  </si>
  <si>
    <t>Dépassement</t>
  </si>
  <si>
    <t>Valeur smic ou HS &lt; à 1/10°</t>
  </si>
  <si>
    <t>Valeur smic ou HS &gt; à 1/10°</t>
  </si>
  <si>
    <t>Dépassement à reporter</t>
  </si>
  <si>
    <t>Temps dû au taux du SMIC &lt; à 1/10°</t>
  </si>
  <si>
    <t>Temps de dimanches et jours fériés</t>
  </si>
  <si>
    <t>Contrat H./jour</t>
  </si>
  <si>
    <t>Prime Horaire</t>
  </si>
  <si>
    <t>Salaire avec prime :</t>
  </si>
  <si>
    <t>Contrat H./semaine</t>
  </si>
  <si>
    <t>.</t>
  </si>
  <si>
    <t>Prime forfaitaire pour 8H</t>
  </si>
  <si>
    <t>Montant du salaire</t>
  </si>
  <si>
    <t>A Payer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</si>
  <si>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</si>
  <si>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</si>
  <si>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</si>
  <si>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</si>
  <si>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</si>
  <si>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</si>
  <si>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</si>
  <si>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</si>
  <si>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</si>
  <si>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</si>
  <si>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</si>
  <si>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</si>
  <si>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Nb de jours de travail</t>
  </si>
  <si>
    <t>Heures/Jour</t>
  </si>
  <si>
    <t>FAIT</t>
  </si>
  <si>
    <t>Total fait :</t>
  </si>
  <si>
    <t>Vous deviez an précédent</t>
  </si>
  <si>
    <t>La CCR vous devait an précédent</t>
  </si>
  <si>
    <t>Vous devriez faire:</t>
  </si>
  <si>
    <t>A FAIRE POUR CETTE ANNÉE</t>
  </si>
  <si>
    <t>Equivalence jours</t>
  </si>
  <si>
    <t>RÉCUPÉRATION DES HEURES DE DIMANCHE</t>
  </si>
  <si>
    <t>Contrat CAE</t>
  </si>
  <si>
    <t>Nombre de dimanches travaillés</t>
  </si>
  <si>
    <t>Multipliées par :</t>
  </si>
  <si>
    <t>Votre salaire horaire</t>
  </si>
  <si>
    <t>Total d'heures à récupérer</t>
  </si>
  <si>
    <t>Contrat de :</t>
  </si>
  <si>
    <t>Total  prime</t>
  </si>
  <si>
    <t>Total d'heures ouvrant droit à prime</t>
  </si>
  <si>
    <t>Salaire horaire ou HS &lt; à 1/10°</t>
  </si>
  <si>
    <t>Salaires + prime</t>
  </si>
  <si>
    <t>Horaire traduit en Centièmes</t>
  </si>
  <si>
    <t>Salaire horaire ou HS &gt; à 1/10°</t>
  </si>
  <si>
    <t>Salaires + prime+ récupération</t>
  </si>
  <si>
    <t>Convertir des heures en minutes et centièmes</t>
  </si>
  <si>
    <t>Convertir des temps</t>
  </si>
  <si>
    <t>Convertir une prime en heures</t>
  </si>
  <si>
    <t>Convertir des Heures en jours</t>
  </si>
  <si>
    <t>ALBERT 30H SEMAINE 2003</t>
  </si>
  <si>
    <t>LUCIEN 32H SEMAINE 2004</t>
  </si>
  <si>
    <t>JEAN-CHARLES</t>
  </si>
  <si>
    <t>Salaire ou prime à payer</t>
  </si>
  <si>
    <t>Prime forfaitaire pour 1H</t>
  </si>
  <si>
    <t>Prime</t>
  </si>
  <si>
    <t>Salaire</t>
  </si>
  <si>
    <t>TOTAL A PAYER : Prime + Salaire</t>
  </si>
  <si>
    <t xml:space="preserve">Salaire plus prime à payer </t>
  </si>
  <si>
    <t>Calcul du jour de la semaine</t>
  </si>
  <si>
    <t>Question :</t>
  </si>
  <si>
    <t>Quel jour de la semaine tombe la date demandée ?</t>
  </si>
  <si>
    <t>SAISIE DE LA DATE</t>
  </si>
  <si>
    <t>Cette date tombe un</t>
  </si>
  <si>
    <t>Jours de la semaine</t>
  </si>
  <si>
    <t>Dimanche</t>
  </si>
  <si>
    <t>Lundi</t>
  </si>
  <si>
    <t>Mardi</t>
  </si>
  <si>
    <t>Mercredi</t>
  </si>
  <si>
    <t>Jeudi</t>
  </si>
  <si>
    <t>Vendredi</t>
  </si>
  <si>
    <t>Samedi</t>
  </si>
  <si>
    <t>ne saisir que les cellules police rouge ou bleue</t>
  </si>
  <si>
    <t>Salaire ou prime à payer LUCIEN</t>
  </si>
  <si>
    <t>Salaire ou prime à payer ALBERT</t>
  </si>
  <si>
    <t>Madame - Monsieur   Bonjour</t>
  </si>
  <si>
    <t>Petits tableaux pour vous familiariser avec des formats d'heures</t>
  </si>
  <si>
    <t>Chaque tableau peut se copier et se coller sur vos documents ou à côté</t>
  </si>
  <si>
    <t>J'ai volontairement simplifié les formules en multipliant le nombre de cellules pour en faciliter la compréhension</t>
  </si>
  <si>
    <t>Lorsque vous serez familiarisé avec ces fonctionnements simples; vous pourrez créer des formules imbriquées sans peine.</t>
  </si>
  <si>
    <t>UPRT : l'entr'aide du net</t>
  </si>
  <si>
    <t>UPRT : Union des Personnels de la Restauration Territoriale</t>
  </si>
  <si>
    <t>Cellules réservées à la saisie : police rouge ou bleue</t>
  </si>
  <si>
    <t>http://www.cbanque.com/</t>
  </si>
  <si>
    <t>http://www.cbanque.com/liens.php</t>
  </si>
  <si>
    <t>http://www.cbanque.com/credit/</t>
  </si>
  <si>
    <t>http://www.cbanque.com/placement/</t>
  </si>
  <si>
    <t>http://www.cbanque.com/immobilier/</t>
  </si>
  <si>
    <t>Calcul de Crédit et d'Amortissement</t>
  </si>
  <si>
    <t>http://www.calcamo.org/</t>
  </si>
  <si>
    <t>http://www.calculatricecredit.com/</t>
  </si>
  <si>
    <t>calcul du TEG de l'emprunt !</t>
  </si>
  <si>
    <t>http://www.optimcredit.com/</t>
  </si>
  <si>
    <t>http://www.avenue-des-assures.com/</t>
  </si>
  <si>
    <t>CALCULATRICES FINANCIERES</t>
  </si>
  <si>
    <t>http://www.immobail.com/calculatrices.php</t>
  </si>
  <si>
    <t>http://www.lafinancepourtous.com/-Boite-a-Outils-.html</t>
  </si>
  <si>
    <t>Le Convertisseur Universel de Devises</t>
  </si>
  <si>
    <t>http://www.xe.com/ucc/fr/</t>
  </si>
  <si>
    <t>http://www.impots.gouv.fr/portal/dgi/public/plan;jsessionid=5RPRTDIJR3MFNQFIEMPSFE4AVARW4IV1?pageId=plan&amp;sfid=06</t>
  </si>
  <si>
    <t>  Calculez votre impôt sur le revenu pour 2009</t>
  </si>
  <si>
    <t>  Frais réels : évaluation de vos dépenses avec le barème kilométrique</t>
  </si>
  <si>
    <t>  Calculez votre ISF 2009</t>
  </si>
  <si>
    <t>  Calculez si vous bénéficiez du bouclier fiscal en 2009</t>
  </si>
  <si>
    <t>OUTILS ET CALCULATEURS POUR VOTRE BUDGET</t>
  </si>
  <si>
    <t>http://www.budgetfacile.com/outils.php?PHPSESSID=575bbbdb9344151db0de9ba83b2c2075</t>
  </si>
  <si>
    <t>Calculer une augmentation de loyer</t>
  </si>
  <si>
    <t>http://www.top-assistante.com/compta/augmentation_loyer.php</t>
  </si>
  <si>
    <t>http://www.top-assistante.com/outils/modeles.php</t>
  </si>
  <si>
    <t>: Estimation cotisation Urssaf</t>
  </si>
  <si>
    <t>http://forum.netpme.fr/3-gestion-entreprise/75799-re-estimation-cotisation-urssaf/75884</t>
  </si>
  <si>
    <t>http://www.entrepriseindividuelle.info/Calc_CharSoc.php</t>
  </si>
  <si>
    <t>Les outils de calcul</t>
  </si>
  <si>
    <t>Ce site est destiné à tous, et plus particulièrement aux aveugles</t>
  </si>
  <si>
    <t>http://studyvox.biwi.ca/math/math_2.php</t>
  </si>
  <si>
    <t>http://studyvox.biwi.ca/index.php</t>
  </si>
  <si>
    <t>Feuille de calcul</t>
  </si>
  <si>
    <t>d'heures mensuelles -</t>
  </si>
  <si>
    <t>Calculer les économies réalisables sur votre plein de carburant</t>
  </si>
  <si>
    <t>http://www.zagaz.com/economies.php</t>
  </si>
  <si>
    <t>Crédit immobilier : trouvez le meilleur taux !</t>
  </si>
  <si>
    <t>http://www.forumconstruire.com/credit_immobilier/</t>
  </si>
  <si>
    <t>Fichiers pour Excel à télécharger</t>
  </si>
  <si>
    <t>http://www.excel-downloads.com/remository/Download/Professionnels/Comptabilite/Societes.html</t>
  </si>
  <si>
    <t>Comptabilité et Gestion</t>
  </si>
  <si>
    <t>http://www.logitheque.com/logiciels/windows/comptabilite_gestion/</t>
  </si>
  <si>
    <t>Des modèles pour le bureau, la maison, et les loisirs.</t>
  </si>
  <si>
    <t>http://office.microsoft.com/fr-fr/templates/default.aspx</t>
  </si>
  <si>
    <t>Calculettes - Calcul de la chute de tension, Version 2</t>
  </si>
  <si>
    <t>http://www.volta-electricite.info/articles.php?lng=fr&amp;pg=10881</t>
  </si>
  <si>
    <t>Calculette Magique</t>
  </si>
  <si>
    <t>Bureautique &gt; Calculatrices et Tableurs</t>
  </si>
  <si>
    <t>http://www.espacefr.com/winburo/calcul.php</t>
  </si>
  <si>
    <t>Mise en oeuvre </t>
  </si>
  <si>
    <t>de méthodes numériques </t>
  </si>
  <si>
    <t>avec un tableur</t>
  </si>
  <si>
    <t>http://www.ac-nancy-metz.fr/enseign/physique/divers/MethodNum/method-num.htm</t>
  </si>
  <si>
    <t>http://www.ac-nancy-metz.fr/enseign/maths/m2002/actimath/classe/classe.html</t>
  </si>
  <si>
    <t>http://www.javafr.com/r/global.aspx?r=calculer+des+pourcentages+negatifs+avec+excel+2003</t>
  </si>
  <si>
    <t>http://www.ac-reims.fr/datice/math-sciences/doc_peda/doc_math.htm</t>
  </si>
  <si>
    <t>http://www.javascriptfr.com/r/global.aspx?r=calculette+section+bois+charpente</t>
  </si>
  <si>
    <t>Simulateurs petites entreprise</t>
  </si>
  <si>
    <t>http://www.tpe-pme.com/vos_outils/simulateurs/</t>
  </si>
  <si>
    <t>http://www.scapilog.com/France/Outils_fr.htm</t>
  </si>
  <si>
    <t>Calculettes projet immobilier (Taux d'endettement, Mensualités, capacité d'achat, Frais de notaire, Prêt taux 0, Calcul TEG, Capital restant, PEL, CEL,...)</t>
  </si>
  <si>
    <t>Calculettes de la défiscalisation (Plafond loyer; Borloo, Robien, Economies d'impôts, Rentabilité locative, Calcul impôts, Calcul épargne)</t>
  </si>
  <si>
    <t>Calculettes du crédit à la consommation (Calcul capacité d'achat, Taux d'endettement, Calcul TEG)</t>
  </si>
  <si>
    <t>Calculette : Conversions des unités internationales, anglaises et américaines de longueur, vitesse, consommation, poids, couple et température.</t>
  </si>
  <si>
    <t>Calculette : Calcul de la puissance administrative/fiscale en vigueur en France.</t>
  </si>
  <si>
    <t>Calculettes : permet d'effectuer des conversions d'un grand nombre d'unités de mesures : température, superficie, vitesse, poids, pression, puissance etc.</t>
  </si>
  <si>
    <t>Tout compris, combien votre voiture vous coûte en moyenne par an ?</t>
  </si>
  <si>
    <t>http://www.forum-auto.com/automobile-pratique/section1/sujet327136.htm</t>
  </si>
  <si>
    <t>http://www.femmexpat.com/lesarticles.php3?id_rubrique=21&amp;id_article=36</t>
  </si>
  <si>
    <t> Convertisseurs</t>
  </si>
  <si>
    <t> Décalages horaires</t>
  </si>
  <si>
    <t> Devises</t>
  </si>
  <si>
    <t> Longueur</t>
  </si>
  <si>
    <t> Poids</t>
  </si>
  <si>
    <t> Surface</t>
  </si>
  <si>
    <t> Température</t>
  </si>
  <si>
    <t> Vêtements et Chaussures</t>
  </si>
  <si>
    <t> Vitesse</t>
  </si>
  <si>
    <t>Mathematica</t>
  </si>
  <si>
    <t>http://www.mines.inpl-nancy.fr/~verdel/math/mod.php?id=4.php</t>
  </si>
  <si>
    <t>http://www.mines.inpl-nancy.fr/~verdel/math/mod.php?id=3.php</t>
  </si>
  <si>
    <t>Association loi 1901-Affiliation à la Fédération Française d’athlétisme.</t>
  </si>
  <si>
    <t>http://home.nordnet.fr/~scharlet/feuilles.htm</t>
  </si>
  <si>
    <t>Programmes de calcul topographique en Basic standard</t>
  </si>
  <si>
    <t>http://serge.milles.free.fr/utilitai.htm#basic</t>
  </si>
  <si>
    <t>http://serge.milles.free.fr/utilitai.htm</t>
  </si>
  <si>
    <t> Feuilles Budget Excel : Réaliser vos économies !</t>
  </si>
  <si>
    <t>http://www.devenezmillionnaire.com/outils_et_services/index.php?page=feuilles_excel</t>
  </si>
  <si>
    <t> logiciels gratuits en français</t>
  </si>
  <si>
    <t>http://freeware.com.fr/?O=3&amp;C=compta&amp;andor=AND&amp;S=</t>
  </si>
  <si>
    <t>Ce programme calcule et compare vos mensualités de crédit</t>
  </si>
  <si>
    <t>si vous avez une folle envie d'investissement.</t>
  </si>
  <si>
    <t>http://www.calculette.net/interet.htm</t>
  </si>
  <si>
    <t>http://swappons.kazeo.com/Les-calculatrices/Calculatrice-a-fil,a391516.html</t>
  </si>
  <si>
    <t>Bureautique : Calculatrices - Convertisseurs</t>
  </si>
  <si>
    <t>http://www.gratilog.net/xoops/modules/mydownloads/viewcat.php?cid=43</t>
  </si>
  <si>
    <t>UNE VRAIE CALCULATRICE : ÉCRITURE 2D : ON MARQUE LA LIGNE ENTIÈRE DE CALCUL, ET LE PROGRAMME FAIT LE RESTE !</t>
  </si>
  <si>
    <t>http://www.vbfrance.com/telecharger.aspx?ID=46070</t>
  </si>
  <si>
    <t>calculateur à savon en français</t>
  </si>
  <si>
    <t>http://eauderose.canalblog.com/archives/2008/09/27/10603670.html</t>
  </si>
  <si>
    <t>Conception et mise au point des baffles et enceintes.</t>
  </si>
  <si>
    <t>http://www.petoindominique.fr/php/accueil.php</t>
  </si>
  <si>
    <t>http://www.petoindominique.fr/php/pavc.php</t>
  </si>
  <si>
    <t>Calcul d'une propulsion électrique</t>
  </si>
  <si>
    <t>http://geeby22.over-blog.com/pages/Calcul_dune_propulsion_electrique-625078.html</t>
  </si>
  <si>
    <t>Calculatrices Feewares et Sharewares</t>
  </si>
  <si>
    <t>http://www.partagiciel.com/shareware/?calculatrices</t>
  </si>
  <si>
    <t>http://www.toocharger.com/index-1-c-1.htm</t>
  </si>
  <si>
    <t>CalcFi - YR Conseils</t>
  </si>
  <si>
    <t>CalcFinance - Gaudoz Jean-Jacques</t>
  </si>
  <si>
    <t>CalcFr - Jean-Jacques Gaudoz</t>
  </si>
  <si>
    <t>CalcImp - m4nn1x</t>
  </si>
  <si>
    <t>Calclecontrole - PAUL ERIC CELLARD</t>
  </si>
  <si>
    <t>Calcul - Denis GUERIN</t>
  </si>
  <si>
    <t>Calcul - Chalon Alexis</t>
  </si>
  <si>
    <t>Calcul combinatoire - Ziri Pietro</t>
  </si>
  <si>
    <t>Calcul de Résistances - Thomas et Mathieu DUBAËLE (Atlence.com)</t>
  </si>
  <si>
    <t>Calcul des loyers et du solde de tous comptes - ADAGIO</t>
  </si>
  <si>
    <t>Calcul du taux d'alcoolémie - Excel-Pratique.Com</t>
  </si>
  <si>
    <t>Calcul et Tableau Emprunt sur EXCEL - Excel.1</t>
  </si>
  <si>
    <t>Calcul Impots - Calcul Impots .Net</t>
  </si>
  <si>
    <t>Calcul infinitésimal - Ziri Pietro</t>
  </si>
  <si>
    <t>Calcul Mensualisation - Jean-christophe BOULINEAU</t>
  </si>
  <si>
    <t>Calcul mental - SC@LPA PRODUCTION</t>
  </si>
  <si>
    <t>Calcul'FE - PERROT Jean-Luc</t>
  </si>
  <si>
    <t>Calculateur Crédit SPLASHY - Anthime ARMAND-DUBOIS</t>
  </si>
  <si>
    <t>Calculator - Kenshiroo SENSEI</t>
  </si>
  <si>
    <t>Calculator - Nightrider</t>
  </si>
  <si>
    <t>Calculatrice - LEVRAUT Rémi</t>
  </si>
  <si>
    <t>Calculatrice - Le Soldat Inconnu</t>
  </si>
  <si>
    <t>Calculatrice - CHAMBILY Axel</t>
  </si>
  <si>
    <t>Calculatrice - Panou Deo Gratias</t>
  </si>
  <si>
    <t>Calculatrice CalcCF - http://chrisferon.free.fr</t>
  </si>
  <si>
    <t>Calculatrice Me - Othmane MEZIAN</t>
  </si>
  <si>
    <t>Calculatrice mes images - Benjo Design</t>
  </si>
  <si>
    <t>Calculatrice Scientifique Universelle - Joel Ollivier</t>
  </si>
  <si>
    <t>Calculatrice-wxruby - Sébastien BUREAUX</t>
  </si>
  <si>
    <t>Calculette - Alain DEVAL</t>
  </si>
  <si>
    <t>Calculette - Denis GUERIN</t>
  </si>
  <si>
    <t>Calculette 8 devises - GAILLARD Thierry</t>
  </si>
  <si>
    <t>Calculette IMC - CNT Technologie</t>
  </si>
  <si>
    <t>Calculette multi lignes - GAILLARD Thierry</t>
  </si>
  <si>
    <t>Calculette Orplan - Loïc LE DANTEC</t>
  </si>
  <si>
    <t>Calculez votre BMI - Excel-Pratique.Com</t>
  </si>
  <si>
    <t>Calculons de Tête - Maury Guillaume</t>
  </si>
  <si>
    <t>CalculsAuCollège - Stef SMAU</t>
  </si>
  <si>
    <t>Calculatrices financières</t>
  </si>
  <si>
    <t>http://www.calculatrices.ch/artikel.cfm?typ=4&amp;e=0&amp;w=0</t>
  </si>
  <si>
    <t>Et pour finir : un peu de détente</t>
  </si>
  <si>
    <t>http://membres.lycos.fr/utilsfr/exceljeux.htm</t>
  </si>
  <si>
    <t>Un des aspects le plus important au poker selon moi est la gestion de sa bankroll.</t>
  </si>
  <si>
    <t>http://www.monpoker.com/gerer-sa-bankroll-t211.html</t>
  </si>
  <si>
    <t xml:space="preserve">Cet Add-in pour Microsoft Word vous permet d'effectuer des calculs directement dans votre document texte grâce à une calculatrice intégrée et à des tableaux de type Excel. </t>
  </si>
  <si>
    <t>. Ainsi, plus besoin d'importer/exporter des tableaux Excel dans votre traitement de texte ! L'application permet également d'extraire les chiffres cités dans vos textes, de les transformer en boutons et d'effectuer vos calculs sans avoir à les ressaisir.</t>
  </si>
  <si>
    <t>Vous pouvez simuler le comportement de la chaîne de propulsion que vous avez présélectionnée avec ces logiciels disponibles sur le web et qui fonctionnent très bien</t>
  </si>
  <si>
    <t xml:space="preserve"> (merci à Louis Fourdan).</t>
  </si>
  <si>
    <t>A UTILISER ET DISTRIBUER SANS MODÉRATION</t>
  </si>
  <si>
    <t>Clisuez sur les liens du net</t>
  </si>
  <si>
    <r>
      <t xml:space="preserve">Montant de la prime hospitalière pour </t>
    </r>
    <r>
      <rPr>
        <b/>
        <sz val="11"/>
        <color indexed="10"/>
        <rFont val="Calibri"/>
        <family val="2"/>
        <scheme val="minor"/>
      </rPr>
      <t xml:space="preserve">8H </t>
    </r>
  </si>
  <si>
    <r>
      <t xml:space="preserve">Bienvenue sur </t>
    </r>
    <r>
      <rPr>
        <b/>
        <i/>
        <sz val="14"/>
        <rFont val="Calibri"/>
        <family val="2"/>
        <scheme val="minor"/>
      </rPr>
      <t>CalculatriceCredit.com</t>
    </r>
    <r>
      <rPr>
        <b/>
        <sz val="14"/>
        <rFont val="Calibri"/>
        <family val="2"/>
        <scheme val="minor"/>
      </rPr>
      <t>, un site spécialisé en calcul de crédits </t>
    </r>
  </si>
  <si>
    <r>
      <t xml:space="preserve">Liste des ressources pour </t>
    </r>
    <r>
      <rPr>
        <b/>
        <sz val="14"/>
        <color indexed="60"/>
        <rFont val="Calibri"/>
        <family val="2"/>
        <scheme val="minor"/>
      </rPr>
      <t>calculer des pourcentages negatifs avec excel 2003</t>
    </r>
  </si>
  <si>
    <r>
      <t xml:space="preserve">Activités mathématiques </t>
    </r>
    <r>
      <rPr>
        <b/>
        <u/>
        <sz val="14"/>
        <rFont val="Calibri"/>
        <family val="2"/>
        <scheme val="minor"/>
      </rPr>
      <t>en BEP et BACPRO</t>
    </r>
  </si>
  <si>
    <r>
      <t xml:space="preserve">Liste des ressources pour </t>
    </r>
    <r>
      <rPr>
        <b/>
        <sz val="14"/>
        <color indexed="60"/>
        <rFont val="Calibri"/>
        <family val="2"/>
        <scheme val="minor"/>
      </rPr>
      <t xml:space="preserve">calculette </t>
    </r>
  </si>
  <si>
    <r>
      <t>Calculatrice-à-Fils</t>
    </r>
    <r>
      <rPr>
        <sz val="14"/>
        <rFont val="Calibri"/>
        <family val="2"/>
        <scheme val="minor"/>
      </rPr>
      <t xml:space="preserve"> !!</t>
    </r>
  </si>
  <si>
    <r>
      <t>Sortons pavillon.xls sous EXCEL :</t>
    </r>
    <r>
      <rPr>
        <sz val="14"/>
        <rFont val="Calibri"/>
        <family val="2"/>
        <scheme val="minor"/>
      </rPr>
      <t>Pour simplifier les choses, j'ai créé une feuille EXCEL lf18n401.xls en téléchargement gratuit.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</si>
</sst>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-* #,##0.00\ _€_-;\-* #,##0.00\ _€_-;_-* &quot;-&quot;??\ _€_-;_-@_-"/>
    <numFmt numFmtId="165" formatCode="[h]&quot;H&quot;:mm"/>
    <numFmt numFmtId="166" formatCode="[h]&quot;H&quot;mm"/>
    <numFmt numFmtId="167" formatCode="0.0"/>
    <numFmt numFmtId="168" formatCode="[h]&quot;H&quot;mm\.ss\ "/>
    <numFmt numFmtId="169" formatCode="#,##0.00\ &quot;€&quot;"/>
    <numFmt numFmtId="170" formatCode="0&quot; mn&quot;"/>
    <numFmt numFmtId="171" formatCode="0.0000"/>
    <numFmt numFmtId="172" formatCode="0&quot; H&quot;"/>
    <numFmt numFmtId="173" formatCode="[h]&quot;H&quot;mm\ "/>
    <numFmt numFmtId="174" formatCode="0&quot; /10°&quot;"/>
    <numFmt numFmtId="175" formatCode="#,##0.000\ &quot;€&quot;"/>
    <numFmt numFmtId="176" formatCode="[h]&quot;H&quot;mm\ &quot; Jour&quot;"/>
    <numFmt numFmtId="177" formatCode="#,##0.00\ &quot;€&quot;&quot;de l'heure&quot;"/>
    <numFmt numFmtId="178" formatCode="0&quot; Dimanches&quot;"/>
    <numFmt numFmtId="179" formatCode="hh&quot;H&quot;:mm&quot; mn&quot;"/>
  </numFmts>
  <fonts count="5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MS Sans Serif"/>
    </font>
    <font>
      <b/>
      <sz val="14"/>
      <color indexed="10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8"/>
      <name val="Calibri"/>
      <family val="2"/>
      <scheme val="minor"/>
    </font>
    <font>
      <sz val="9"/>
      <color indexed="10"/>
      <name val="Calibri"/>
      <family val="2"/>
      <scheme val="minor"/>
    </font>
    <font>
      <sz val="9"/>
      <name val="Calibri"/>
      <family val="2"/>
      <scheme val="minor"/>
    </font>
    <font>
      <sz val="7"/>
      <name val="Calibri"/>
      <family val="2"/>
      <scheme val="minor"/>
    </font>
    <font>
      <b/>
      <sz val="12"/>
      <color indexed="12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8.5"/>
      <name val="Calibri"/>
      <family val="2"/>
      <scheme val="minor"/>
    </font>
    <font>
      <b/>
      <sz val="20"/>
      <name val="Calibri"/>
      <family val="2"/>
      <scheme val="minor"/>
    </font>
    <font>
      <b/>
      <sz val="25"/>
      <name val="Calibri"/>
      <family val="2"/>
      <scheme val="minor"/>
    </font>
    <font>
      <b/>
      <sz val="16"/>
      <color indexed="10"/>
      <name val="Calibri"/>
      <family val="2"/>
      <scheme val="minor"/>
    </font>
    <font>
      <sz val="12"/>
      <color indexed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8"/>
      <color indexed="12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12"/>
      <name val="Calibri"/>
      <family val="2"/>
      <scheme val="minor"/>
    </font>
    <font>
      <i/>
      <sz val="7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4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sz val="6"/>
      <name val="Calibri"/>
      <family val="2"/>
      <scheme val="minor"/>
    </font>
    <font>
      <sz val="8"/>
      <color indexed="22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indexed="12"/>
      <name val="Calibri"/>
      <family val="2"/>
      <scheme val="minor"/>
    </font>
    <font>
      <i/>
      <sz val="8"/>
      <color indexed="9"/>
      <name val="Calibri"/>
      <family val="2"/>
      <scheme val="minor"/>
    </font>
    <font>
      <b/>
      <sz val="22"/>
      <name val="Calibri"/>
      <family val="2"/>
      <scheme val="minor"/>
    </font>
    <font>
      <sz val="12"/>
      <color indexed="22"/>
      <name val="Calibri"/>
      <family val="2"/>
      <scheme val="minor"/>
    </font>
    <font>
      <sz val="7"/>
      <color indexed="9"/>
      <name val="Calibri"/>
      <family val="2"/>
      <scheme val="minor"/>
    </font>
    <font>
      <sz val="8"/>
      <color indexed="9"/>
      <name val="Calibri"/>
      <family val="2"/>
      <scheme val="minor"/>
    </font>
    <font>
      <sz val="5"/>
      <color indexed="9"/>
      <name val="Calibri"/>
      <family val="2"/>
      <scheme val="minor"/>
    </font>
    <font>
      <b/>
      <sz val="16"/>
      <color indexed="12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indexed="13"/>
      <name val="Calibri"/>
      <family val="2"/>
      <scheme val="minor"/>
    </font>
    <font>
      <u/>
      <sz val="14"/>
      <color indexed="12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color indexed="60"/>
      <name val="Calibri"/>
      <family val="2"/>
      <scheme val="minor"/>
    </font>
    <font>
      <b/>
      <u/>
      <sz val="14"/>
      <color indexed="8"/>
      <name val="Calibri"/>
      <family val="2"/>
      <scheme val="minor"/>
    </font>
    <font>
      <b/>
      <u/>
      <sz val="14"/>
      <name val="Calibri"/>
      <family val="2"/>
      <scheme val="minor"/>
    </font>
    <font>
      <i/>
      <sz val="14"/>
      <name val="Calibri"/>
      <family val="2"/>
      <scheme val="minor"/>
    </font>
    <font>
      <sz val="14"/>
      <color indexed="8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37"/>
      </left>
      <right/>
      <top style="thin">
        <color indexed="37"/>
      </top>
      <bottom style="thin">
        <color indexed="37"/>
      </bottom>
      <diagonal/>
    </border>
    <border>
      <left/>
      <right/>
      <top style="thin">
        <color indexed="37"/>
      </top>
      <bottom style="thin">
        <color indexed="37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37"/>
      </left>
      <right/>
      <top style="thin">
        <color indexed="37"/>
      </top>
      <bottom/>
      <diagonal/>
    </border>
    <border>
      <left/>
      <right/>
      <top style="thin">
        <color indexed="37"/>
      </top>
      <bottom/>
      <diagonal/>
    </border>
    <border>
      <left/>
      <right style="thin">
        <color indexed="37"/>
      </right>
      <top style="thin">
        <color indexed="37"/>
      </top>
      <bottom/>
      <diagonal/>
    </border>
    <border>
      <left style="thin">
        <color indexed="37"/>
      </left>
      <right/>
      <top/>
      <bottom/>
      <diagonal/>
    </border>
    <border>
      <left/>
      <right style="thin">
        <color indexed="37"/>
      </right>
      <top/>
      <bottom/>
      <diagonal/>
    </border>
    <border>
      <left/>
      <right/>
      <top/>
      <bottom style="thin">
        <color indexed="37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37"/>
      </right>
      <top/>
      <bottom style="thin">
        <color indexed="37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7"/>
      </left>
      <right/>
      <top/>
      <bottom style="thin">
        <color indexed="37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37"/>
      </right>
      <top style="thin">
        <color indexed="37"/>
      </top>
      <bottom style="thin">
        <color indexed="37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 style="thick">
        <color indexed="10"/>
      </right>
      <top style="medium">
        <color indexed="29"/>
      </top>
      <bottom/>
      <diagonal/>
    </border>
    <border>
      <left style="medium">
        <color indexed="29"/>
      </left>
      <right/>
      <top/>
      <bottom style="thick">
        <color indexed="10"/>
      </bottom>
      <diagonal/>
    </border>
    <border>
      <left style="medium">
        <color indexed="29"/>
      </left>
      <right/>
      <top style="medium">
        <color indexed="29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4" fillId="0" borderId="0"/>
    <xf numFmtId="0" fontId="2" fillId="0" borderId="0"/>
  </cellStyleXfs>
  <cellXfs count="410">
    <xf numFmtId="0" fontId="0" fillId="0" borderId="0" xfId="0"/>
    <xf numFmtId="0" fontId="5" fillId="15" borderId="0" xfId="0" applyFont="1" applyFill="1"/>
    <xf numFmtId="0" fontId="6" fillId="15" borderId="0" xfId="0" applyFont="1" applyFill="1"/>
    <xf numFmtId="0" fontId="7" fillId="15" borderId="0" xfId="0" applyFont="1" applyFill="1"/>
    <xf numFmtId="0" fontId="7" fillId="0" borderId="0" xfId="0" applyFont="1"/>
    <xf numFmtId="0" fontId="7" fillId="0" borderId="0" xfId="0" applyFont="1" applyAlignment="1">
      <alignment vertical="center"/>
    </xf>
    <xf numFmtId="0" fontId="14" fillId="13" borderId="27" xfId="0" applyFont="1" applyFill="1" applyBorder="1" applyAlignment="1">
      <alignment horizontal="centerContinuous" vertical="center"/>
    </xf>
    <xf numFmtId="0" fontId="10" fillId="13" borderId="2" xfId="0" applyFont="1" applyFill="1" applyBorder="1" applyAlignment="1">
      <alignment horizontal="centerContinuous" vertical="center"/>
    </xf>
    <xf numFmtId="0" fontId="7" fillId="13" borderId="2" xfId="0" applyFont="1" applyFill="1" applyBorder="1" applyAlignment="1">
      <alignment horizontal="centerContinuous" vertical="center"/>
    </xf>
    <xf numFmtId="0" fontId="7" fillId="13" borderId="3" xfId="0" applyFont="1" applyFill="1" applyBorder="1" applyAlignment="1">
      <alignment horizontal="centerContinuous" vertical="center"/>
    </xf>
    <xf numFmtId="0" fontId="7" fillId="0" borderId="0" xfId="0" applyFont="1" applyFill="1"/>
    <xf numFmtId="0" fontId="7" fillId="0" borderId="12" xfId="5" applyFont="1" applyFill="1" applyBorder="1" applyAlignment="1">
      <alignment horizontal="centerContinuous" vertical="center" wrapText="1"/>
    </xf>
    <xf numFmtId="0" fontId="7" fillId="0" borderId="0" xfId="5" applyFont="1" applyFill="1" applyBorder="1" applyAlignment="1">
      <alignment horizontal="centerContinuous" vertical="center" wrapText="1"/>
    </xf>
    <xf numFmtId="0" fontId="8" fillId="0" borderId="0" xfId="5" applyFont="1" applyFill="1" applyBorder="1" applyAlignment="1">
      <alignment horizontal="centerContinuous" vertical="center" wrapText="1"/>
    </xf>
    <xf numFmtId="2" fontId="7" fillId="0" borderId="0" xfId="5" applyNumberFormat="1" applyFont="1" applyFill="1" applyBorder="1" applyAlignment="1">
      <alignment horizontal="centerContinuous" vertical="center" wrapText="1"/>
    </xf>
    <xf numFmtId="0" fontId="7" fillId="0" borderId="0" xfId="4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7" fillId="8" borderId="12" xfId="0" applyFont="1" applyFill="1" applyBorder="1"/>
    <xf numFmtId="0" fontId="11" fillId="8" borderId="0" xfId="0" applyFont="1" applyFill="1" applyBorder="1"/>
    <xf numFmtId="0" fontId="7" fillId="8" borderId="0" xfId="0" applyFont="1" applyFill="1" applyBorder="1"/>
    <xf numFmtId="0" fontId="7" fillId="8" borderId="14" xfId="0" applyFont="1" applyFill="1" applyBorder="1"/>
    <xf numFmtId="0" fontId="11" fillId="8" borderId="0" xfId="0" applyFont="1" applyFill="1" applyBorder="1" applyAlignment="1">
      <alignment horizontal="centerContinuous" wrapText="1"/>
    </xf>
    <xf numFmtId="0" fontId="7" fillId="8" borderId="0" xfId="0" applyFont="1" applyFill="1" applyBorder="1" applyAlignment="1">
      <alignment horizontal="centerContinuous" wrapText="1"/>
    </xf>
    <xf numFmtId="0" fontId="7" fillId="0" borderId="20" xfId="0" applyFont="1" applyBorder="1"/>
    <xf numFmtId="0" fontId="11" fillId="0" borderId="29" xfId="0" applyFont="1" applyBorder="1"/>
    <xf numFmtId="0" fontId="7" fillId="0" borderId="29" xfId="0" applyFont="1" applyBorder="1"/>
    <xf numFmtId="0" fontId="7" fillId="5" borderId="17" xfId="0" applyFont="1" applyFill="1" applyBorder="1"/>
    <xf numFmtId="0" fontId="11" fillId="2" borderId="27" xfId="6" applyFont="1" applyFill="1" applyBorder="1" applyAlignment="1" applyProtection="1">
      <alignment horizontal="centerContinuous" vertical="center"/>
      <protection locked="0"/>
    </xf>
    <xf numFmtId="0" fontId="10" fillId="2" borderId="2" xfId="0" applyFont="1" applyFill="1" applyBorder="1" applyAlignment="1">
      <alignment horizontal="centerContinuous" vertical="center"/>
    </xf>
    <xf numFmtId="0" fontId="10" fillId="2" borderId="3" xfId="0" applyFont="1" applyFill="1" applyBorder="1" applyAlignment="1">
      <alignment horizontal="centerContinuous" vertical="center"/>
    </xf>
    <xf numFmtId="0" fontId="15" fillId="3" borderId="12" xfId="6" applyFont="1" applyFill="1" applyBorder="1" applyAlignment="1">
      <alignment horizontal="center" vertical="center"/>
    </xf>
    <xf numFmtId="0" fontId="16" fillId="0" borderId="0" xfId="6" applyFont="1" applyFill="1" applyBorder="1" applyAlignment="1" applyProtection="1">
      <alignment horizontal="center" vertical="center"/>
      <protection locked="0"/>
    </xf>
    <xf numFmtId="166" fontId="17" fillId="4" borderId="0" xfId="0" applyNumberFormat="1" applyFont="1" applyFill="1" applyBorder="1" applyAlignment="1" applyProtection="1">
      <alignment horizontal="center" vertical="center"/>
    </xf>
    <xf numFmtId="0" fontId="17" fillId="4" borderId="14" xfId="6" applyFont="1" applyFill="1" applyBorder="1" applyAlignment="1" applyProtection="1">
      <alignment horizontal="center" vertical="center"/>
      <protection locked="0"/>
    </xf>
    <xf numFmtId="0" fontId="16" fillId="0" borderId="12" xfId="6" applyFont="1" applyFill="1" applyBorder="1" applyAlignment="1" applyProtection="1">
      <alignment horizontal="center" vertical="center"/>
      <protection locked="0"/>
    </xf>
    <xf numFmtId="166" fontId="10" fillId="0" borderId="12" xfId="6" applyNumberFormat="1" applyFont="1" applyFill="1" applyBorder="1" applyAlignment="1" applyProtection="1">
      <alignment horizontal="center" vertical="center"/>
      <protection locked="0"/>
    </xf>
    <xf numFmtId="170" fontId="10" fillId="0" borderId="0" xfId="6" applyNumberFormat="1" applyFont="1" applyFill="1" applyBorder="1" applyAlignment="1">
      <alignment horizontal="center" vertical="center"/>
    </xf>
    <xf numFmtId="169" fontId="18" fillId="3" borderId="0" xfId="0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vertical="center" wrapText="1"/>
    </xf>
    <xf numFmtId="166" fontId="5" fillId="3" borderId="20" xfId="6" applyNumberFormat="1" applyFont="1" applyFill="1" applyBorder="1" applyAlignment="1" applyProtection="1">
      <alignment horizontal="center" vertical="center"/>
      <protection locked="0"/>
    </xf>
    <xf numFmtId="170" fontId="11" fillId="0" borderId="29" xfId="6" applyNumberFormat="1" applyFont="1" applyFill="1" applyBorder="1" applyAlignment="1">
      <alignment horizontal="center" vertical="center"/>
    </xf>
    <xf numFmtId="169" fontId="19" fillId="7" borderId="29" xfId="0" applyNumberFormat="1" applyFont="1" applyFill="1" applyBorder="1" applyAlignment="1">
      <alignment horizontal="center" vertical="center"/>
    </xf>
    <xf numFmtId="175" fontId="20" fillId="7" borderId="17" xfId="0" applyNumberFormat="1" applyFont="1" applyFill="1" applyBorder="1" applyAlignment="1">
      <alignment horizontal="left" vertical="center"/>
    </xf>
    <xf numFmtId="166" fontId="5" fillId="3" borderId="12" xfId="6" applyNumberFormat="1" applyFont="1" applyFill="1" applyBorder="1" applyAlignment="1" applyProtection="1">
      <alignment horizontal="center" vertical="center"/>
      <protection locked="0"/>
    </xf>
    <xf numFmtId="170" fontId="11" fillId="0" borderId="0" xfId="6" applyNumberFormat="1" applyFont="1" applyFill="1" applyBorder="1" applyAlignment="1">
      <alignment horizontal="center" vertical="center"/>
    </xf>
    <xf numFmtId="169" fontId="6" fillId="12" borderId="0" xfId="0" applyNumberFormat="1" applyFont="1" applyFill="1" applyBorder="1" applyAlignment="1">
      <alignment horizontal="center" vertical="center"/>
    </xf>
    <xf numFmtId="175" fontId="11" fillId="12" borderId="14" xfId="0" applyNumberFormat="1" applyFont="1" applyFill="1" applyBorder="1" applyAlignment="1">
      <alignment horizontal="left" vertical="center"/>
    </xf>
    <xf numFmtId="0" fontId="21" fillId="0" borderId="14" xfId="0" applyFont="1" applyBorder="1" applyAlignment="1">
      <alignment vertical="center" wrapText="1"/>
    </xf>
    <xf numFmtId="169" fontId="11" fillId="0" borderId="0" xfId="0" applyNumberFormat="1" applyFont="1" applyFill="1" applyBorder="1" applyAlignment="1">
      <alignment horizontal="center" vertical="center"/>
    </xf>
    <xf numFmtId="0" fontId="8" fillId="0" borderId="20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9" fillId="0" borderId="29" xfId="0" applyFont="1" applyBorder="1" applyAlignment="1">
      <alignment horizontal="right" vertical="center"/>
    </xf>
    <xf numFmtId="169" fontId="19" fillId="7" borderId="17" xfId="0" applyNumberFormat="1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Continuous" vertical="center"/>
    </xf>
    <xf numFmtId="0" fontId="8" fillId="0" borderId="29" xfId="0" applyFont="1" applyBorder="1" applyAlignment="1">
      <alignment horizontal="centerContinuous" vertical="center"/>
    </xf>
    <xf numFmtId="0" fontId="8" fillId="0" borderId="17" xfId="0" applyFont="1" applyBorder="1" applyAlignment="1">
      <alignment horizontal="centerContinuous" vertical="center"/>
    </xf>
    <xf numFmtId="0" fontId="22" fillId="0" borderId="1" xfId="0" applyFont="1" applyBorder="1" applyAlignment="1">
      <alignment horizontal="centerContinuous" vertical="center"/>
    </xf>
    <xf numFmtId="0" fontId="10" fillId="0" borderId="2" xfId="0" applyFont="1" applyBorder="1" applyAlignment="1">
      <alignment horizontal="centerContinuous" vertical="center"/>
    </xf>
    <xf numFmtId="0" fontId="10" fillId="0" borderId="3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/>
    </xf>
    <xf numFmtId="0" fontId="21" fillId="0" borderId="0" xfId="0" applyFont="1" applyAlignment="1">
      <alignment vertical="center"/>
    </xf>
    <xf numFmtId="0" fontId="21" fillId="0" borderId="4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1" fillId="0" borderId="0" xfId="0" applyFont="1" applyFill="1" applyAlignment="1">
      <alignment vertical="center"/>
    </xf>
    <xf numFmtId="0" fontId="21" fillId="0" borderId="8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4" fillId="2" borderId="15" xfId="0" applyFont="1" applyFill="1" applyBorder="1" applyAlignment="1">
      <alignment horizontal="centerContinuous" vertical="center"/>
    </xf>
    <xf numFmtId="0" fontId="24" fillId="2" borderId="16" xfId="0" applyFont="1" applyFill="1" applyBorder="1" applyAlignment="1">
      <alignment horizontal="centerContinuous" vertical="center"/>
    </xf>
    <xf numFmtId="0" fontId="25" fillId="2" borderId="16" xfId="0" applyFont="1" applyFill="1" applyBorder="1" applyAlignment="1">
      <alignment horizontal="centerContinuous" vertical="center"/>
    </xf>
    <xf numFmtId="0" fontId="8" fillId="2" borderId="36" xfId="0" applyFont="1" applyFill="1" applyBorder="1" applyAlignment="1">
      <alignment horizontal="right" vertical="center"/>
    </xf>
    <xf numFmtId="0" fontId="10" fillId="0" borderId="0" xfId="0" applyFont="1" applyFill="1" applyAlignment="1" applyProtection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21" fillId="0" borderId="0" xfId="6" applyFont="1" applyProtection="1">
      <protection locked="0"/>
    </xf>
    <xf numFmtId="0" fontId="11" fillId="2" borderId="1" xfId="6" applyFont="1" applyFill="1" applyBorder="1" applyAlignment="1" applyProtection="1">
      <alignment horizontal="centerContinuous" vertical="center"/>
      <protection locked="0"/>
    </xf>
    <xf numFmtId="0" fontId="26" fillId="2" borderId="18" xfId="6" applyFont="1" applyFill="1" applyBorder="1" applyAlignment="1" applyProtection="1">
      <alignment horizontal="centerContinuous" vertical="center" wrapText="1"/>
      <protection locked="0"/>
    </xf>
    <xf numFmtId="0" fontId="26" fillId="2" borderId="19" xfId="6" applyFont="1" applyFill="1" applyBorder="1" applyAlignment="1" applyProtection="1">
      <alignment horizontal="centerContinuous" vertical="center"/>
      <protection locked="0"/>
    </xf>
    <xf numFmtId="0" fontId="21" fillId="0" borderId="0" xfId="6" applyFont="1"/>
    <xf numFmtId="0" fontId="21" fillId="0" borderId="0" xfId="6" applyFont="1" applyFill="1" applyAlignment="1">
      <alignment vertical="center"/>
    </xf>
    <xf numFmtId="0" fontId="10" fillId="0" borderId="40" xfId="6" applyFont="1" applyFill="1" applyBorder="1" applyAlignment="1" applyProtection="1">
      <alignment horizontal="center" vertical="center" wrapText="1"/>
      <protection locked="0"/>
    </xf>
    <xf numFmtId="0" fontId="10" fillId="0" borderId="41" xfId="6" applyFont="1" applyFill="1" applyBorder="1" applyAlignment="1" applyProtection="1">
      <alignment horizontal="center" vertical="center" wrapText="1"/>
      <protection locked="0"/>
    </xf>
    <xf numFmtId="0" fontId="10" fillId="0" borderId="42" xfId="6" applyFont="1" applyFill="1" applyBorder="1" applyAlignment="1" applyProtection="1">
      <alignment horizontal="center" vertical="center" wrapText="1"/>
      <protection locked="0"/>
    </xf>
    <xf numFmtId="0" fontId="27" fillId="15" borderId="43" xfId="6" applyFont="1" applyFill="1" applyBorder="1" applyAlignment="1" applyProtection="1">
      <alignment horizontal="center" vertical="center"/>
      <protection locked="0"/>
    </xf>
    <xf numFmtId="0" fontId="10" fillId="0" borderId="44" xfId="6" applyFont="1" applyFill="1" applyBorder="1" applyAlignment="1" applyProtection="1">
      <alignment horizontal="center" vertical="center" wrapText="1"/>
      <protection locked="0"/>
    </xf>
    <xf numFmtId="0" fontId="11" fillId="0" borderId="45" xfId="6" applyFont="1" applyFill="1" applyBorder="1" applyAlignment="1" applyProtection="1">
      <alignment horizontal="center" vertical="center" wrapText="1"/>
      <protection locked="0"/>
    </xf>
    <xf numFmtId="0" fontId="10" fillId="0" borderId="14" xfId="6" applyFont="1" applyFill="1" applyBorder="1" applyAlignment="1" applyProtection="1">
      <alignment horizontal="center" vertical="center" wrapText="1"/>
      <protection locked="0"/>
    </xf>
    <xf numFmtId="0" fontId="21" fillId="0" borderId="0" xfId="6" applyFont="1" applyAlignment="1" applyProtection="1">
      <alignment vertical="center"/>
      <protection locked="0"/>
    </xf>
    <xf numFmtId="166" fontId="27" fillId="3" borderId="4" xfId="0" applyNumberFormat="1" applyFont="1" applyFill="1" applyBorder="1" applyAlignment="1" applyProtection="1">
      <alignment horizontal="center" vertical="center"/>
    </xf>
    <xf numFmtId="166" fontId="27" fillId="3" borderId="5" xfId="0" applyNumberFormat="1" applyFont="1" applyFill="1" applyBorder="1" applyAlignment="1" applyProtection="1">
      <alignment horizontal="center" vertical="center"/>
    </xf>
    <xf numFmtId="1" fontId="13" fillId="16" borderId="46" xfId="6" applyNumberFormat="1" applyFont="1" applyFill="1" applyBorder="1" applyAlignment="1" applyProtection="1">
      <alignment horizontal="center" vertical="center" wrapText="1"/>
      <protection locked="0"/>
    </xf>
    <xf numFmtId="0" fontId="18" fillId="17" borderId="46" xfId="6" applyFont="1" applyFill="1" applyBorder="1" applyAlignment="1" applyProtection="1">
      <alignment horizontal="center" vertical="center"/>
      <protection locked="0"/>
    </xf>
    <xf numFmtId="165" fontId="10" fillId="0" borderId="46" xfId="6" applyNumberFormat="1" applyFont="1" applyFill="1" applyBorder="1" applyAlignment="1" applyProtection="1">
      <alignment horizontal="center" vertical="center"/>
      <protection locked="0"/>
    </xf>
    <xf numFmtId="165" fontId="10" fillId="0" borderId="47" xfId="6" applyNumberFormat="1" applyFont="1" applyFill="1" applyBorder="1" applyAlignment="1" applyProtection="1">
      <alignment horizontal="center" vertical="center"/>
      <protection locked="0"/>
    </xf>
    <xf numFmtId="166" fontId="11" fillId="0" borderId="40" xfId="6" applyNumberFormat="1" applyFont="1" applyFill="1" applyBorder="1" applyAlignment="1" applyProtection="1">
      <alignment horizontal="center" vertical="center"/>
      <protection locked="0"/>
    </xf>
    <xf numFmtId="166" fontId="10" fillId="0" borderId="47" xfId="6" applyNumberFormat="1" applyFont="1" applyFill="1" applyBorder="1" applyAlignment="1" applyProtection="1">
      <alignment horizontal="center" vertical="center"/>
      <protection locked="0"/>
    </xf>
    <xf numFmtId="166" fontId="27" fillId="3" borderId="34" xfId="0" applyNumberFormat="1" applyFont="1" applyFill="1" applyBorder="1" applyAlignment="1" applyProtection="1">
      <alignment horizontal="center" vertical="center"/>
    </xf>
    <xf numFmtId="166" fontId="27" fillId="3" borderId="35" xfId="0" applyNumberFormat="1" applyFont="1" applyFill="1" applyBorder="1" applyAlignment="1" applyProtection="1">
      <alignment horizontal="center" vertical="center"/>
    </xf>
    <xf numFmtId="1" fontId="13" fillId="16" borderId="35" xfId="6" applyNumberFormat="1" applyFont="1" applyFill="1" applyBorder="1" applyAlignment="1" applyProtection="1">
      <alignment horizontal="center" vertical="center" wrapText="1"/>
      <protection locked="0"/>
    </xf>
    <xf numFmtId="0" fontId="18" fillId="17" borderId="35" xfId="6" applyFont="1" applyFill="1" applyBorder="1" applyAlignment="1" applyProtection="1">
      <alignment horizontal="center" vertical="center"/>
      <protection locked="0"/>
    </xf>
    <xf numFmtId="165" fontId="10" fillId="0" borderId="35" xfId="6" applyNumberFormat="1" applyFont="1" applyFill="1" applyBorder="1" applyAlignment="1" applyProtection="1">
      <alignment horizontal="center" vertical="center"/>
      <protection locked="0"/>
    </xf>
    <xf numFmtId="0" fontId="27" fillId="15" borderId="48" xfId="6" applyFont="1" applyFill="1" applyBorder="1" applyAlignment="1" applyProtection="1">
      <alignment horizontal="center" vertical="center"/>
      <protection locked="0"/>
    </xf>
    <xf numFmtId="165" fontId="10" fillId="0" borderId="49" xfId="6" applyNumberFormat="1" applyFont="1" applyFill="1" applyBorder="1" applyAlignment="1" applyProtection="1">
      <alignment horizontal="center" vertical="center"/>
      <protection locked="0"/>
    </xf>
    <xf numFmtId="166" fontId="11" fillId="0" borderId="50" xfId="6" applyNumberFormat="1" applyFont="1" applyFill="1" applyBorder="1" applyAlignment="1" applyProtection="1">
      <alignment horizontal="center" vertical="center"/>
      <protection locked="0"/>
    </xf>
    <xf numFmtId="166" fontId="10" fillId="0" borderId="49" xfId="6" applyNumberFormat="1" applyFont="1" applyFill="1" applyBorder="1" applyAlignment="1" applyProtection="1">
      <alignment horizontal="center" vertical="center"/>
      <protection locked="0"/>
    </xf>
    <xf numFmtId="165" fontId="21" fillId="0" borderId="0" xfId="6" applyNumberFormat="1" applyFont="1" applyFill="1" applyBorder="1" applyAlignment="1" applyProtection="1">
      <alignment horizontal="center" vertical="center"/>
      <protection locked="0"/>
    </xf>
    <xf numFmtId="166" fontId="31" fillId="0" borderId="0" xfId="6" applyNumberFormat="1" applyFont="1" applyFill="1" applyBorder="1" applyAlignment="1" applyProtection="1">
      <alignment horizontal="center" vertical="center"/>
      <protection locked="0"/>
    </xf>
    <xf numFmtId="166" fontId="32" fillId="0" borderId="0" xfId="6" applyNumberFormat="1" applyFont="1" applyFill="1" applyBorder="1" applyAlignment="1" applyProtection="1">
      <alignment horizontal="center" vertical="center"/>
      <protection locked="0"/>
    </xf>
    <xf numFmtId="0" fontId="12" fillId="4" borderId="27" xfId="6" applyFont="1" applyFill="1" applyBorder="1" applyAlignment="1">
      <alignment horizontal="center" vertical="center"/>
    </xf>
    <xf numFmtId="2" fontId="12" fillId="4" borderId="2" xfId="6" applyNumberFormat="1" applyFont="1" applyFill="1" applyBorder="1" applyAlignment="1">
      <alignment horizontal="center" vertical="center"/>
    </xf>
    <xf numFmtId="0" fontId="9" fillId="0" borderId="2" xfId="6" applyFont="1" applyBorder="1" applyAlignment="1">
      <alignment horizontal="center" vertical="center"/>
    </xf>
    <xf numFmtId="0" fontId="9" fillId="0" borderId="2" xfId="6" applyFont="1" applyFill="1" applyBorder="1" applyAlignment="1" applyProtection="1">
      <alignment horizontal="center" vertical="center"/>
      <protection locked="0"/>
    </xf>
    <xf numFmtId="0" fontId="9" fillId="0" borderId="3" xfId="6" applyFont="1" applyFill="1" applyBorder="1" applyAlignment="1" applyProtection="1">
      <alignment horizontal="center" vertical="center"/>
      <protection locked="0"/>
    </xf>
    <xf numFmtId="0" fontId="15" fillId="3" borderId="27" xfId="6" applyFont="1" applyFill="1" applyBorder="1" applyAlignment="1">
      <alignment horizontal="center" vertical="center"/>
    </xf>
    <xf numFmtId="0" fontId="33" fillId="3" borderId="2" xfId="6" applyFont="1" applyFill="1" applyBorder="1" applyAlignment="1" applyProtection="1">
      <alignment horizontal="center" vertical="center"/>
      <protection locked="0"/>
    </xf>
    <xf numFmtId="0" fontId="33" fillId="3" borderId="3" xfId="6" applyFont="1" applyFill="1" applyBorder="1" applyAlignment="1" applyProtection="1">
      <alignment horizontal="center" vertical="center"/>
      <protection locked="0"/>
    </xf>
    <xf numFmtId="0" fontId="29" fillId="0" borderId="12" xfId="6" applyFont="1" applyFill="1" applyBorder="1" applyAlignment="1">
      <alignment horizontal="center" vertical="center"/>
    </xf>
    <xf numFmtId="0" fontId="28" fillId="0" borderId="0" xfId="6" applyFont="1" applyFill="1" applyBorder="1" applyAlignment="1">
      <alignment horizontal="center" vertical="center"/>
    </xf>
    <xf numFmtId="166" fontId="34" fillId="4" borderId="0" xfId="6" applyNumberFormat="1" applyFont="1" applyFill="1" applyBorder="1" applyAlignment="1" applyProtection="1">
      <alignment horizontal="center" vertical="center"/>
      <protection locked="0"/>
    </xf>
    <xf numFmtId="0" fontId="34" fillId="4" borderId="0" xfId="6" applyFont="1" applyFill="1" applyBorder="1" applyAlignment="1" applyProtection="1">
      <alignment horizontal="center" vertical="center"/>
      <protection locked="0"/>
    </xf>
    <xf numFmtId="0" fontId="34" fillId="4" borderId="14" xfId="6" applyFont="1" applyFill="1" applyBorder="1" applyAlignment="1" applyProtection="1">
      <alignment horizontal="center" vertical="center"/>
      <protection locked="0"/>
    </xf>
    <xf numFmtId="166" fontId="34" fillId="4" borderId="12" xfId="6" applyNumberFormat="1" applyFont="1" applyFill="1" applyBorder="1" applyAlignment="1" applyProtection="1">
      <alignment horizontal="center" vertical="center"/>
      <protection locked="0"/>
    </xf>
    <xf numFmtId="0" fontId="5" fillId="3" borderId="14" xfId="0" applyNumberFormat="1" applyFont="1" applyFill="1" applyBorder="1" applyAlignment="1">
      <alignment horizontal="center" vertical="center"/>
    </xf>
    <xf numFmtId="0" fontId="36" fillId="6" borderId="12" xfId="6" applyFont="1" applyFill="1" applyBorder="1" applyAlignment="1">
      <alignment horizontal="center" vertical="center"/>
    </xf>
    <xf numFmtId="166" fontId="5" fillId="6" borderId="0" xfId="6" applyNumberFormat="1" applyFont="1" applyFill="1" applyBorder="1" applyAlignment="1" applyProtection="1">
      <alignment horizontal="center" vertical="center"/>
      <protection locked="0"/>
    </xf>
    <xf numFmtId="1" fontId="11" fillId="0" borderId="14" xfId="6" applyNumberFormat="1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horizontal="center" vertical="center"/>
    </xf>
    <xf numFmtId="0" fontId="37" fillId="0" borderId="12" xfId="0" applyFont="1" applyBorder="1" applyAlignment="1">
      <alignment horizontal="right" vertical="center" wrapText="1"/>
    </xf>
    <xf numFmtId="165" fontId="36" fillId="3" borderId="14" xfId="0" applyNumberFormat="1" applyFont="1" applyFill="1" applyBorder="1" applyAlignment="1">
      <alignment horizontal="center" vertical="center"/>
    </xf>
    <xf numFmtId="166" fontId="11" fillId="0" borderId="12" xfId="6" applyNumberFormat="1" applyFont="1" applyFill="1" applyBorder="1" applyAlignment="1" applyProtection="1">
      <alignment horizontal="center" vertical="center"/>
      <protection locked="0"/>
    </xf>
    <xf numFmtId="0" fontId="18" fillId="3" borderId="0" xfId="6" applyFont="1" applyFill="1" applyBorder="1" applyAlignment="1">
      <alignment horizontal="center" vertical="center"/>
    </xf>
    <xf numFmtId="0" fontId="11" fillId="0" borderId="14" xfId="6" applyFont="1" applyFill="1" applyBorder="1" applyAlignment="1">
      <alignment horizontal="center" vertical="center"/>
    </xf>
    <xf numFmtId="166" fontId="6" fillId="0" borderId="17" xfId="6" applyNumberFormat="1" applyFont="1" applyFill="1" applyBorder="1" applyAlignment="1" applyProtection="1">
      <alignment horizontal="center" vertical="center"/>
      <protection locked="0"/>
    </xf>
    <xf numFmtId="0" fontId="36" fillId="6" borderId="20" xfId="6" applyFont="1" applyFill="1" applyBorder="1" applyAlignment="1">
      <alignment horizontal="center" vertical="center"/>
    </xf>
    <xf numFmtId="166" fontId="5" fillId="6" borderId="29" xfId="6" applyNumberFormat="1" applyFont="1" applyFill="1" applyBorder="1" applyAlignment="1" applyProtection="1">
      <alignment horizontal="center" vertical="center"/>
      <protection locked="0"/>
    </xf>
    <xf numFmtId="166" fontId="11" fillId="0" borderId="20" xfId="6" applyNumberFormat="1" applyFont="1" applyFill="1" applyBorder="1" applyAlignment="1" applyProtection="1">
      <alignment horizontal="center" vertical="center"/>
      <protection locked="0"/>
    </xf>
    <xf numFmtId="0" fontId="11" fillId="0" borderId="29" xfId="6" applyFont="1" applyFill="1" applyBorder="1" applyAlignment="1">
      <alignment horizontal="center" vertical="center"/>
    </xf>
    <xf numFmtId="0" fontId="18" fillId="3" borderId="17" xfId="6" applyFont="1" applyFill="1" applyBorder="1" applyAlignment="1">
      <alignment horizontal="center" vertical="center"/>
    </xf>
    <xf numFmtId="0" fontId="29" fillId="9" borderId="27" xfId="6" applyFont="1" applyFill="1" applyBorder="1" applyAlignment="1">
      <alignment horizontal="center" vertical="center" wrapText="1"/>
    </xf>
    <xf numFmtId="0" fontId="33" fillId="9" borderId="2" xfId="6" applyFont="1" applyFill="1" applyBorder="1" applyAlignment="1" applyProtection="1">
      <alignment horizontal="center" vertical="center" wrapText="1"/>
      <protection locked="0"/>
    </xf>
    <xf numFmtId="0" fontId="8" fillId="9" borderId="3" xfId="6" applyFont="1" applyFill="1" applyBorder="1" applyAlignment="1">
      <alignment horizontal="center" vertical="center" wrapText="1"/>
    </xf>
    <xf numFmtId="0" fontId="29" fillId="10" borderId="27" xfId="6" applyFont="1" applyFill="1" applyBorder="1" applyAlignment="1">
      <alignment horizontal="center" vertical="center" wrapText="1"/>
    </xf>
    <xf numFmtId="0" fontId="33" fillId="10" borderId="2" xfId="6" applyFont="1" applyFill="1" applyBorder="1" applyAlignment="1" applyProtection="1">
      <alignment horizontal="center" vertical="center" wrapText="1"/>
      <protection locked="0"/>
    </xf>
    <xf numFmtId="0" fontId="8" fillId="10" borderId="3" xfId="6" applyFont="1" applyFill="1" applyBorder="1" applyAlignment="1">
      <alignment horizontal="center" vertical="center" wrapText="1"/>
    </xf>
    <xf numFmtId="2" fontId="38" fillId="4" borderId="12" xfId="0" applyNumberFormat="1" applyFont="1" applyFill="1" applyBorder="1" applyAlignment="1" applyProtection="1">
      <alignment horizontal="center" vertical="center"/>
    </xf>
    <xf numFmtId="2" fontId="38" fillId="4" borderId="14" xfId="0" applyNumberFormat="1" applyFont="1" applyFill="1" applyBorder="1" applyAlignment="1" applyProtection="1">
      <alignment horizontal="center" vertical="center"/>
    </xf>
    <xf numFmtId="2" fontId="21" fillId="4" borderId="12" xfId="0" applyNumberFormat="1" applyFont="1" applyFill="1" applyBorder="1" applyAlignment="1">
      <alignment horizontal="center" vertical="center"/>
    </xf>
    <xf numFmtId="168" fontId="21" fillId="4" borderId="14" xfId="0" applyNumberFormat="1" applyFont="1" applyFill="1" applyBorder="1" applyAlignment="1">
      <alignment vertical="center"/>
    </xf>
    <xf numFmtId="166" fontId="36" fillId="6" borderId="12" xfId="6" applyNumberFormat="1" applyFont="1" applyFill="1" applyBorder="1" applyAlignment="1" applyProtection="1">
      <alignment horizontal="center" vertical="center"/>
      <protection locked="0"/>
    </xf>
    <xf numFmtId="174" fontId="18" fillId="6" borderId="0" xfId="6" applyNumberFormat="1" applyFont="1" applyFill="1" applyBorder="1" applyAlignment="1">
      <alignment horizontal="center" vertical="center"/>
    </xf>
    <xf numFmtId="166" fontId="11" fillId="9" borderId="14" xfId="6" applyNumberFormat="1" applyFont="1" applyFill="1" applyBorder="1" applyAlignment="1" applyProtection="1">
      <alignment horizontal="center" vertical="center"/>
      <protection locked="0"/>
    </xf>
    <xf numFmtId="166" fontId="36" fillId="11" borderId="12" xfId="6" applyNumberFormat="1" applyFont="1" applyFill="1" applyBorder="1" applyAlignment="1" applyProtection="1">
      <alignment horizontal="center" vertical="center"/>
      <protection locked="0"/>
    </xf>
    <xf numFmtId="174" fontId="18" fillId="11" borderId="0" xfId="6" applyNumberFormat="1" applyFont="1" applyFill="1" applyBorder="1" applyAlignment="1">
      <alignment horizontal="center" vertical="center"/>
    </xf>
    <xf numFmtId="166" fontId="11" fillId="10" borderId="14" xfId="6" applyNumberFormat="1" applyFont="1" applyFill="1" applyBorder="1" applyAlignment="1" applyProtection="1">
      <alignment horizontal="center" vertical="center"/>
      <protection locked="0"/>
    </xf>
    <xf numFmtId="166" fontId="38" fillId="4" borderId="12" xfId="0" applyNumberFormat="1" applyFont="1" applyFill="1" applyBorder="1" applyAlignment="1" applyProtection="1">
      <alignment horizontal="center" vertical="center"/>
    </xf>
    <xf numFmtId="1" fontId="38" fillId="4" borderId="14" xfId="6" applyNumberFormat="1" applyFont="1" applyFill="1" applyBorder="1" applyAlignment="1" applyProtection="1">
      <alignment horizontal="center" vertical="center"/>
      <protection locked="0"/>
    </xf>
    <xf numFmtId="166" fontId="13" fillId="3" borderId="14" xfId="0" applyNumberFormat="1" applyFont="1" applyFill="1" applyBorder="1" applyAlignment="1">
      <alignment horizontal="center" vertical="center"/>
    </xf>
    <xf numFmtId="169" fontId="20" fillId="9" borderId="12" xfId="0" applyNumberFormat="1" applyFont="1" applyFill="1" applyBorder="1" applyAlignment="1">
      <alignment horizontal="center" vertical="center"/>
    </xf>
    <xf numFmtId="166" fontId="10" fillId="9" borderId="0" xfId="6" applyNumberFormat="1" applyFont="1" applyFill="1" applyBorder="1" applyAlignment="1" applyProtection="1">
      <alignment horizontal="center" vertical="center"/>
      <protection locked="0"/>
    </xf>
    <xf numFmtId="169" fontId="20" fillId="9" borderId="14" xfId="0" applyNumberFormat="1" applyFont="1" applyFill="1" applyBorder="1" applyAlignment="1">
      <alignment horizontal="center" vertical="center"/>
    </xf>
    <xf numFmtId="169" fontId="39" fillId="10" borderId="12" xfId="0" applyNumberFormat="1" applyFont="1" applyFill="1" applyBorder="1" applyAlignment="1">
      <alignment horizontal="center" vertical="center"/>
    </xf>
    <xf numFmtId="166" fontId="10" fillId="10" borderId="0" xfId="6" applyNumberFormat="1" applyFont="1" applyFill="1" applyBorder="1" applyAlignment="1" applyProtection="1">
      <alignment horizontal="center" vertical="center"/>
      <protection locked="0"/>
    </xf>
    <xf numFmtId="169" fontId="39" fillId="10" borderId="14" xfId="0" applyNumberFormat="1" applyFont="1" applyFill="1" applyBorder="1" applyAlignment="1">
      <alignment horizontal="center" vertical="center"/>
    </xf>
    <xf numFmtId="2" fontId="38" fillId="4" borderId="12" xfId="6" applyNumberFormat="1" applyFont="1" applyFill="1" applyBorder="1" applyAlignment="1" applyProtection="1">
      <alignment horizontal="center" vertical="center"/>
      <protection locked="0"/>
    </xf>
    <xf numFmtId="171" fontId="38" fillId="4" borderId="14" xfId="0" applyNumberFormat="1" applyFont="1" applyFill="1" applyBorder="1" applyAlignment="1">
      <alignment horizontal="center" vertical="center"/>
    </xf>
    <xf numFmtId="0" fontId="40" fillId="9" borderId="12" xfId="6" applyFont="1" applyFill="1" applyBorder="1" applyAlignment="1">
      <alignment horizontal="center" vertical="center" wrapText="1"/>
    </xf>
    <xf numFmtId="0" fontId="7" fillId="9" borderId="0" xfId="6" applyFont="1" applyFill="1" applyBorder="1" applyAlignment="1">
      <alignment horizontal="center" vertical="center" wrapText="1"/>
    </xf>
    <xf numFmtId="0" fontId="13" fillId="10" borderId="12" xfId="6" applyFont="1" applyFill="1" applyBorder="1" applyAlignment="1">
      <alignment horizontal="center" vertical="center"/>
    </xf>
    <xf numFmtId="0" fontId="7" fillId="10" borderId="0" xfId="6" applyFont="1" applyFill="1" applyBorder="1" applyAlignment="1">
      <alignment horizontal="center" vertical="center" wrapText="1"/>
    </xf>
    <xf numFmtId="2" fontId="38" fillId="4" borderId="12" xfId="0" applyNumberFormat="1" applyFont="1" applyFill="1" applyBorder="1" applyAlignment="1" applyProtection="1">
      <alignment horizontal="center" vertical="center"/>
      <protection locked="0"/>
    </xf>
    <xf numFmtId="173" fontId="38" fillId="4" borderId="14" xfId="6" applyNumberFormat="1" applyFont="1" applyFill="1" applyBorder="1" applyAlignment="1" applyProtection="1">
      <alignment horizontal="center" vertical="center"/>
      <protection locked="0"/>
    </xf>
    <xf numFmtId="166" fontId="5" fillId="6" borderId="12" xfId="6" applyNumberFormat="1" applyFont="1" applyFill="1" applyBorder="1" applyAlignment="1" applyProtection="1">
      <alignment horizontal="center" vertical="center"/>
      <protection locked="0"/>
    </xf>
    <xf numFmtId="166" fontId="20" fillId="9" borderId="0" xfId="6" applyNumberFormat="1" applyFont="1" applyFill="1" applyBorder="1" applyAlignment="1" applyProtection="1">
      <alignment horizontal="center" vertical="center"/>
      <protection locked="0"/>
    </xf>
    <xf numFmtId="166" fontId="5" fillId="11" borderId="12" xfId="6" applyNumberFormat="1" applyFont="1" applyFill="1" applyBorder="1" applyAlignment="1" applyProtection="1">
      <alignment horizontal="center" vertical="center"/>
      <protection locked="0"/>
    </xf>
    <xf numFmtId="166" fontId="11" fillId="10" borderId="0" xfId="6" applyNumberFormat="1" applyFont="1" applyFill="1" applyBorder="1" applyAlignment="1" applyProtection="1">
      <alignment horizontal="center" vertical="center"/>
      <protection locked="0"/>
    </xf>
    <xf numFmtId="169" fontId="18" fillId="3" borderId="14" xfId="0" applyNumberFormat="1" applyFont="1" applyFill="1" applyBorder="1" applyAlignment="1">
      <alignment horizontal="center" vertical="center"/>
    </xf>
    <xf numFmtId="169" fontId="11" fillId="9" borderId="12" xfId="0" applyNumberFormat="1" applyFont="1" applyFill="1" applyBorder="1" applyAlignment="1">
      <alignment horizontal="center" vertical="center"/>
    </xf>
    <xf numFmtId="166" fontId="11" fillId="9" borderId="0" xfId="6" applyNumberFormat="1" applyFont="1" applyFill="1" applyBorder="1" applyAlignment="1" applyProtection="1">
      <alignment horizontal="center" vertical="center"/>
      <protection locked="0"/>
    </xf>
    <xf numFmtId="169" fontId="11" fillId="10" borderId="12" xfId="0" applyNumberFormat="1" applyFont="1" applyFill="1" applyBorder="1" applyAlignment="1">
      <alignment horizontal="center" vertical="center"/>
    </xf>
    <xf numFmtId="169" fontId="39" fillId="10" borderId="0" xfId="0" applyNumberFormat="1" applyFont="1" applyFill="1" applyBorder="1" applyAlignment="1">
      <alignment horizontal="center" vertical="center"/>
    </xf>
    <xf numFmtId="169" fontId="13" fillId="3" borderId="14" xfId="0" applyNumberFormat="1" applyFont="1" applyFill="1" applyBorder="1" applyAlignment="1">
      <alignment horizontal="center" vertical="center"/>
    </xf>
    <xf numFmtId="0" fontId="41" fillId="9" borderId="12" xfId="6" applyFont="1" applyFill="1" applyBorder="1" applyAlignment="1">
      <alignment horizontal="center" vertical="center" wrapText="1"/>
    </xf>
    <xf numFmtId="0" fontId="7" fillId="9" borderId="14" xfId="6" applyFont="1" applyFill="1" applyBorder="1" applyAlignment="1">
      <alignment horizontal="center" vertical="center" wrapText="1"/>
    </xf>
    <xf numFmtId="1" fontId="42" fillId="4" borderId="12" xfId="6" applyNumberFormat="1" applyFont="1" applyFill="1" applyBorder="1" applyAlignment="1" applyProtection="1">
      <alignment horizontal="center" vertical="center"/>
      <protection locked="0"/>
    </xf>
    <xf numFmtId="1" fontId="42" fillId="4" borderId="0" xfId="6" applyNumberFormat="1" applyFont="1" applyFill="1" applyBorder="1" applyAlignment="1" applyProtection="1">
      <alignment horizontal="center" vertical="center"/>
      <protection locked="0"/>
    </xf>
    <xf numFmtId="1" fontId="42" fillId="4" borderId="14" xfId="6" applyNumberFormat="1" applyFont="1" applyFill="1" applyBorder="1" applyAlignment="1" applyProtection="1">
      <alignment horizontal="center" vertical="center"/>
      <protection locked="0"/>
    </xf>
    <xf numFmtId="175" fontId="18" fillId="6" borderId="20" xfId="0" applyNumberFormat="1" applyFont="1" applyFill="1" applyBorder="1" applyAlignment="1">
      <alignment horizontal="center" vertical="center"/>
    </xf>
    <xf numFmtId="175" fontId="11" fillId="9" borderId="29" xfId="0" applyNumberFormat="1" applyFont="1" applyFill="1" applyBorder="1" applyAlignment="1">
      <alignment horizontal="center" vertical="center"/>
    </xf>
    <xf numFmtId="169" fontId="11" fillId="9" borderId="17" xfId="0" applyNumberFormat="1" applyFont="1" applyFill="1" applyBorder="1" applyAlignment="1">
      <alignment horizontal="center" vertical="center"/>
    </xf>
    <xf numFmtId="0" fontId="42" fillId="4" borderId="0" xfId="6" applyFont="1" applyFill="1" applyBorder="1" applyAlignment="1">
      <alignment horizontal="center" vertical="center"/>
    </xf>
    <xf numFmtId="0" fontId="42" fillId="4" borderId="14" xfId="6" applyFont="1" applyFill="1" applyBorder="1" applyAlignment="1" applyProtection="1">
      <alignment horizontal="center" vertical="center"/>
      <protection locked="0"/>
    </xf>
    <xf numFmtId="166" fontId="17" fillId="4" borderId="12" xfId="0" applyNumberFormat="1" applyFont="1" applyFill="1" applyBorder="1" applyAlignment="1" applyProtection="1">
      <alignment horizontal="center" vertical="center"/>
    </xf>
    <xf numFmtId="175" fontId="20" fillId="7" borderId="30" xfId="0" applyNumberFormat="1" applyFont="1" applyFill="1" applyBorder="1" applyAlignment="1">
      <alignment horizontal="center" vertical="center"/>
    </xf>
    <xf numFmtId="175" fontId="19" fillId="7" borderId="33" xfId="0" applyNumberFormat="1" applyFont="1" applyFill="1" applyBorder="1" applyAlignment="1">
      <alignment horizontal="right" vertical="center"/>
    </xf>
    <xf numFmtId="169" fontId="19" fillId="7" borderId="31" xfId="0" applyNumberFormat="1" applyFont="1" applyFill="1" applyBorder="1" applyAlignment="1">
      <alignment horizontal="center" vertical="center"/>
    </xf>
    <xf numFmtId="166" fontId="42" fillId="4" borderId="0" xfId="6" applyNumberFormat="1" applyFont="1" applyFill="1" applyBorder="1" applyAlignment="1" applyProtection="1">
      <alignment horizontal="center" vertical="center"/>
      <protection locked="0"/>
    </xf>
    <xf numFmtId="0" fontId="37" fillId="0" borderId="14" xfId="0" applyFont="1" applyBorder="1" applyAlignment="1">
      <alignment horizontal="centerContinuous" vertical="center" wrapText="1"/>
    </xf>
    <xf numFmtId="0" fontId="16" fillId="0" borderId="14" xfId="6" applyFont="1" applyFill="1" applyBorder="1" applyAlignment="1" applyProtection="1">
      <alignment horizontal="center" vertical="center"/>
      <protection locked="0"/>
    </xf>
    <xf numFmtId="166" fontId="42" fillId="4" borderId="27" xfId="6" applyNumberFormat="1" applyFont="1" applyFill="1" applyBorder="1" applyAlignment="1" applyProtection="1">
      <alignment horizontal="center" vertical="center"/>
      <protection locked="0"/>
    </xf>
    <xf numFmtId="166" fontId="20" fillId="4" borderId="14" xfId="6" applyNumberFormat="1" applyFont="1" applyFill="1" applyBorder="1" applyAlignment="1" applyProtection="1">
      <alignment horizontal="center" vertical="center"/>
      <protection locked="0"/>
    </xf>
    <xf numFmtId="169" fontId="18" fillId="3" borderId="20" xfId="0" applyNumberFormat="1" applyFont="1" applyFill="1" applyBorder="1" applyAlignment="1">
      <alignment horizontal="center" vertical="center"/>
    </xf>
    <xf numFmtId="9" fontId="13" fillId="0" borderId="29" xfId="6" applyNumberFormat="1" applyFont="1" applyFill="1" applyBorder="1" applyAlignment="1">
      <alignment horizontal="center" vertical="center"/>
    </xf>
    <xf numFmtId="169" fontId="18" fillId="3" borderId="17" xfId="0" applyNumberFormat="1" applyFont="1" applyFill="1" applyBorder="1" applyAlignment="1">
      <alignment horizontal="center" vertical="center"/>
    </xf>
    <xf numFmtId="170" fontId="11" fillId="0" borderId="14" xfId="6" applyNumberFormat="1" applyFont="1" applyFill="1" applyBorder="1" applyAlignment="1">
      <alignment horizontal="center" vertical="center"/>
    </xf>
    <xf numFmtId="170" fontId="11" fillId="0" borderId="17" xfId="6" applyNumberFormat="1" applyFont="1" applyFill="1" applyBorder="1" applyAlignment="1">
      <alignment horizontal="center" vertical="center"/>
    </xf>
    <xf numFmtId="0" fontId="41" fillId="0" borderId="12" xfId="0" applyFont="1" applyBorder="1" applyAlignment="1">
      <alignment horizontal="center" vertical="center" wrapText="1"/>
    </xf>
    <xf numFmtId="0" fontId="41" fillId="0" borderId="14" xfId="0" applyFont="1" applyBorder="1" applyAlignment="1">
      <alignment vertical="center" wrapText="1"/>
    </xf>
    <xf numFmtId="0" fontId="17" fillId="4" borderId="12" xfId="6" applyFont="1" applyFill="1" applyBorder="1" applyAlignment="1" applyProtection="1">
      <alignment horizontal="center" vertical="center"/>
      <protection locked="0"/>
    </xf>
    <xf numFmtId="166" fontId="17" fillId="4" borderId="14" xfId="0" applyNumberFormat="1" applyFont="1" applyFill="1" applyBorder="1" applyAlignment="1" applyProtection="1">
      <alignment horizontal="center" vertical="center"/>
    </xf>
    <xf numFmtId="1" fontId="17" fillId="4" borderId="12" xfId="6" applyNumberFormat="1" applyFont="1" applyFill="1" applyBorder="1" applyAlignment="1" applyProtection="1">
      <alignment horizontal="center" vertical="center"/>
      <protection locked="0"/>
    </xf>
    <xf numFmtId="1" fontId="17" fillId="4" borderId="14" xfId="6" applyNumberFormat="1" applyFont="1" applyFill="1" applyBorder="1" applyAlignment="1" applyProtection="1">
      <alignment horizontal="center" vertical="center"/>
      <protection locked="0"/>
    </xf>
    <xf numFmtId="0" fontId="21" fillId="0" borderId="24" xfId="6" applyFont="1" applyBorder="1"/>
    <xf numFmtId="0" fontId="16" fillId="0" borderId="14" xfId="6" applyFont="1" applyFill="1" applyBorder="1" applyAlignment="1" applyProtection="1">
      <alignment vertical="center"/>
      <protection locked="0"/>
    </xf>
    <xf numFmtId="0" fontId="33" fillId="3" borderId="12" xfId="6" applyFont="1" applyFill="1" applyBorder="1" applyAlignment="1" applyProtection="1">
      <alignment horizontal="center" vertical="center"/>
      <protection locked="0"/>
    </xf>
    <xf numFmtId="0" fontId="16" fillId="0" borderId="14" xfId="6" applyFont="1" applyBorder="1" applyAlignment="1">
      <alignment horizontal="center" vertical="center"/>
    </xf>
    <xf numFmtId="0" fontId="18" fillId="3" borderId="12" xfId="6" applyFont="1" applyFill="1" applyBorder="1" applyAlignment="1">
      <alignment horizontal="center" vertical="center"/>
    </xf>
    <xf numFmtId="166" fontId="6" fillId="0" borderId="14" xfId="6" applyNumberFormat="1" applyFont="1" applyFill="1" applyBorder="1" applyAlignment="1" applyProtection="1">
      <alignment horizontal="center" vertical="center"/>
      <protection locked="0"/>
    </xf>
    <xf numFmtId="1" fontId="5" fillId="3" borderId="12" xfId="6" applyNumberFormat="1" applyFont="1" applyFill="1" applyBorder="1" applyAlignment="1" applyProtection="1">
      <alignment horizontal="center" vertical="center"/>
      <protection locked="0"/>
    </xf>
    <xf numFmtId="2" fontId="11" fillId="0" borderId="14" xfId="6" applyNumberFormat="1" applyFont="1" applyFill="1" applyBorder="1" applyAlignment="1">
      <alignment horizontal="center" vertical="center"/>
    </xf>
    <xf numFmtId="167" fontId="18" fillId="3" borderId="12" xfId="6" applyNumberFormat="1" applyFont="1" applyFill="1" applyBorder="1" applyAlignment="1">
      <alignment horizontal="center" vertical="center"/>
    </xf>
    <xf numFmtId="0" fontId="18" fillId="3" borderId="20" xfId="6" applyFont="1" applyFill="1" applyBorder="1" applyAlignment="1">
      <alignment horizontal="center" vertical="center"/>
    </xf>
    <xf numFmtId="2" fontId="11" fillId="0" borderId="17" xfId="6" applyNumberFormat="1" applyFont="1" applyFill="1" applyBorder="1" applyAlignment="1">
      <alignment horizontal="center" vertical="center"/>
    </xf>
    <xf numFmtId="1" fontId="5" fillId="3" borderId="20" xfId="6" applyNumberFormat="1" applyFont="1" applyFill="1" applyBorder="1" applyAlignment="1" applyProtection="1">
      <alignment horizontal="center" vertical="center"/>
      <protection locked="0"/>
    </xf>
    <xf numFmtId="0" fontId="21" fillId="0" borderId="0" xfId="6" applyFont="1" applyBorder="1" applyProtection="1">
      <protection locked="0"/>
    </xf>
    <xf numFmtId="0" fontId="21" fillId="0" borderId="26" xfId="6" applyFont="1" applyBorder="1" applyProtection="1">
      <protection locked="0"/>
    </xf>
    <xf numFmtId="0" fontId="21" fillId="5" borderId="0" xfId="6" applyFont="1" applyFill="1"/>
    <xf numFmtId="0" fontId="6" fillId="2" borderId="30" xfId="0" applyFont="1" applyFill="1" applyBorder="1" applyAlignment="1">
      <alignment horizontal="centerContinuous" vertical="center"/>
    </xf>
    <xf numFmtId="0" fontId="43" fillId="2" borderId="2" xfId="0" applyFont="1" applyFill="1" applyBorder="1" applyAlignment="1">
      <alignment horizontal="centerContinuous" vertical="center"/>
    </xf>
    <xf numFmtId="0" fontId="43" fillId="2" borderId="3" xfId="0" applyFont="1" applyFill="1" applyBorder="1" applyAlignment="1">
      <alignment horizontal="centerContinuous" vertical="center"/>
    </xf>
    <xf numFmtId="0" fontId="12" fillId="0" borderId="12" xfId="6" applyFont="1" applyFill="1" applyBorder="1" applyAlignment="1">
      <alignment horizontal="center" vertical="center" wrapText="1"/>
    </xf>
    <xf numFmtId="0" fontId="7" fillId="0" borderId="14" xfId="6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>
      <alignment horizontal="center" vertical="center" wrapText="1"/>
    </xf>
    <xf numFmtId="166" fontId="26" fillId="6" borderId="12" xfId="6" applyNumberFormat="1" applyFont="1" applyFill="1" applyBorder="1" applyAlignment="1" applyProtection="1">
      <alignment horizontal="center" vertical="center"/>
      <protection locked="0"/>
    </xf>
    <xf numFmtId="169" fontId="5" fillId="6" borderId="9" xfId="0" applyNumberFormat="1" applyFont="1" applyFill="1" applyBorder="1" applyAlignment="1">
      <alignment horizontal="center" vertical="center"/>
    </xf>
    <xf numFmtId="166" fontId="45" fillId="4" borderId="12" xfId="0" applyNumberFormat="1" applyFont="1" applyFill="1" applyBorder="1" applyAlignment="1" applyProtection="1">
      <alignment horizontal="center" vertical="center"/>
    </xf>
    <xf numFmtId="0" fontId="45" fillId="4" borderId="14" xfId="6" applyFont="1" applyFill="1" applyBorder="1" applyAlignment="1" applyProtection="1">
      <alignment horizontal="center" vertical="center"/>
      <protection locked="0"/>
    </xf>
    <xf numFmtId="166" fontId="46" fillId="4" borderId="12" xfId="0" applyNumberFormat="1" applyFont="1" applyFill="1" applyBorder="1" applyAlignment="1" applyProtection="1">
      <alignment horizontal="center" vertical="center"/>
    </xf>
    <xf numFmtId="166" fontId="46" fillId="4" borderId="14" xfId="0" applyNumberFormat="1" applyFont="1" applyFill="1" applyBorder="1" applyAlignment="1" applyProtection="1">
      <alignment horizontal="center" vertical="center"/>
    </xf>
    <xf numFmtId="0" fontId="27" fillId="8" borderId="12" xfId="0" applyNumberFormat="1" applyFont="1" applyFill="1" applyBorder="1" applyAlignment="1">
      <alignment horizontal="right" vertical="center" wrapText="1"/>
    </xf>
    <xf numFmtId="0" fontId="27" fillId="8" borderId="0" xfId="0" applyNumberFormat="1" applyFont="1" applyFill="1" applyBorder="1" applyAlignment="1">
      <alignment horizontal="right" vertical="center" wrapText="1"/>
    </xf>
    <xf numFmtId="0" fontId="11" fillId="8" borderId="12" xfId="0" applyNumberFormat="1" applyFont="1" applyFill="1" applyBorder="1" applyAlignment="1">
      <alignment horizontal="right" vertical="center"/>
    </xf>
    <xf numFmtId="0" fontId="7" fillId="0" borderId="12" xfId="6" applyFont="1" applyFill="1" applyBorder="1" applyAlignment="1">
      <alignment horizontal="center" vertical="center" wrapText="1"/>
    </xf>
    <xf numFmtId="0" fontId="7" fillId="0" borderId="14" xfId="6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right" vertical="center"/>
    </xf>
    <xf numFmtId="0" fontId="7" fillId="8" borderId="0" xfId="0" applyFont="1" applyFill="1" applyBorder="1" applyAlignment="1">
      <alignment horizontal="center" wrapText="1"/>
    </xf>
    <xf numFmtId="0" fontId="12" fillId="8" borderId="14" xfId="0" applyFont="1" applyFill="1" applyBorder="1" applyAlignment="1">
      <alignment horizontal="center" wrapText="1"/>
    </xf>
    <xf numFmtId="169" fontId="11" fillId="0" borderId="12" xfId="0" applyNumberFormat="1" applyFont="1" applyFill="1" applyBorder="1" applyAlignment="1">
      <alignment horizontal="center" vertical="center"/>
    </xf>
    <xf numFmtId="169" fontId="11" fillId="0" borderId="14" xfId="0" applyNumberFormat="1" applyFont="1" applyFill="1" applyBorder="1" applyAlignment="1">
      <alignment horizontal="center" vertical="center"/>
    </xf>
    <xf numFmtId="169" fontId="6" fillId="8" borderId="0" xfId="0" applyNumberFormat="1" applyFont="1" applyFill="1" applyBorder="1" applyAlignment="1">
      <alignment horizontal="center" vertical="center"/>
    </xf>
    <xf numFmtId="169" fontId="6" fillId="8" borderId="14" xfId="0" applyNumberFormat="1" applyFont="1" applyFill="1" applyBorder="1" applyAlignment="1">
      <alignment horizontal="center" vertical="center"/>
    </xf>
    <xf numFmtId="175" fontId="20" fillId="7" borderId="12" xfId="0" applyNumberFormat="1" applyFont="1" applyFill="1" applyBorder="1" applyAlignment="1">
      <alignment horizontal="center" vertical="center"/>
    </xf>
    <xf numFmtId="169" fontId="19" fillId="7" borderId="14" xfId="0" applyNumberFormat="1" applyFont="1" applyFill="1" applyBorder="1" applyAlignment="1">
      <alignment horizontal="center" vertical="center"/>
    </xf>
    <xf numFmtId="166" fontId="47" fillId="8" borderId="8" xfId="0" applyNumberFormat="1" applyFont="1" applyFill="1" applyBorder="1" applyAlignment="1" applyProtection="1">
      <alignment horizontal="center" vertical="center"/>
    </xf>
    <xf numFmtId="2" fontId="47" fillId="8" borderId="9" xfId="0" applyNumberFormat="1" applyFont="1" applyFill="1" applyBorder="1" applyAlignment="1">
      <alignment horizontal="center" vertical="center"/>
    </xf>
    <xf numFmtId="168" fontId="47" fillId="8" borderId="9" xfId="0" applyNumberFormat="1" applyFont="1" applyFill="1" applyBorder="1" applyAlignment="1">
      <alignment horizontal="center" vertical="center"/>
    </xf>
    <xf numFmtId="166" fontId="47" fillId="8" borderId="9" xfId="0" applyNumberFormat="1" applyFont="1" applyFill="1" applyBorder="1" applyAlignment="1" applyProtection="1">
      <alignment horizontal="center" vertical="center"/>
    </xf>
    <xf numFmtId="166" fontId="47" fillId="8" borderId="11" xfId="0" applyNumberFormat="1" applyFont="1" applyFill="1" applyBorder="1" applyAlignment="1" applyProtection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14" xfId="6" applyFont="1" applyFill="1" applyBorder="1" applyAlignment="1">
      <alignment horizontal="center" vertical="center" wrapText="1"/>
    </xf>
    <xf numFmtId="0" fontId="7" fillId="0" borderId="20" xfId="6" applyFont="1" applyFill="1" applyBorder="1" applyAlignment="1">
      <alignment horizontal="right" vertical="center" wrapText="1"/>
    </xf>
    <xf numFmtId="175" fontId="18" fillId="6" borderId="17" xfId="0" applyNumberFormat="1" applyFont="1" applyFill="1" applyBorder="1" applyAlignment="1">
      <alignment horizontal="center" vertical="center"/>
    </xf>
    <xf numFmtId="0" fontId="11" fillId="0" borderId="12" xfId="0" applyNumberFormat="1" applyFont="1" applyFill="1" applyBorder="1" applyAlignment="1">
      <alignment horizontal="right" vertical="center"/>
    </xf>
    <xf numFmtId="0" fontId="11" fillId="0" borderId="0" xfId="0" applyNumberFormat="1" applyFont="1" applyFill="1" applyBorder="1" applyAlignment="1">
      <alignment horizontal="right" vertical="center"/>
    </xf>
    <xf numFmtId="169" fontId="48" fillId="3" borderId="20" xfId="0" applyNumberFormat="1" applyFont="1" applyFill="1" applyBorder="1" applyAlignment="1">
      <alignment horizontal="center" vertical="center"/>
    </xf>
    <xf numFmtId="175" fontId="48" fillId="6" borderId="17" xfId="0" applyNumberFormat="1" applyFont="1" applyFill="1" applyBorder="1" applyAlignment="1">
      <alignment horizontal="center" vertical="center"/>
    </xf>
    <xf numFmtId="2" fontId="10" fillId="8" borderId="12" xfId="0" applyNumberFormat="1" applyFont="1" applyFill="1" applyBorder="1" applyAlignment="1">
      <alignment horizontal="center" vertical="center"/>
    </xf>
    <xf numFmtId="179" fontId="6" fillId="8" borderId="0" xfId="0" applyNumberFormat="1" applyFont="1" applyFill="1" applyBorder="1" applyAlignment="1">
      <alignment horizontal="centerContinuous" vertical="center"/>
    </xf>
    <xf numFmtId="0" fontId="10" fillId="8" borderId="0" xfId="0" applyNumberFormat="1" applyFont="1" applyFill="1" applyBorder="1" applyAlignment="1">
      <alignment horizontal="right" vertical="center"/>
    </xf>
    <xf numFmtId="2" fontId="6" fillId="8" borderId="0" xfId="0" applyNumberFormat="1" applyFont="1" applyFill="1" applyBorder="1" applyAlignment="1">
      <alignment horizontal="right" vertical="center"/>
    </xf>
    <xf numFmtId="22" fontId="6" fillId="8" borderId="14" xfId="6" applyNumberFormat="1" applyFont="1" applyFill="1" applyBorder="1" applyAlignment="1">
      <alignment horizontal="left" vertical="center"/>
    </xf>
    <xf numFmtId="166" fontId="10" fillId="8" borderId="12" xfId="0" applyNumberFormat="1" applyFont="1" applyFill="1" applyBorder="1" applyAlignment="1" applyProtection="1">
      <alignment horizontal="center" vertical="center"/>
    </xf>
    <xf numFmtId="2" fontId="6" fillId="8" borderId="0" xfId="0" applyNumberFormat="1" applyFont="1" applyFill="1" applyBorder="1" applyAlignment="1">
      <alignment horizontal="centerContinuous" vertical="center"/>
    </xf>
    <xf numFmtId="0" fontId="6" fillId="8" borderId="0" xfId="6" applyFont="1" applyFill="1" applyBorder="1" applyAlignment="1">
      <alignment horizontal="right" vertical="center"/>
    </xf>
    <xf numFmtId="166" fontId="6" fillId="8" borderId="14" xfId="0" applyNumberFormat="1" applyFont="1" applyFill="1" applyBorder="1" applyAlignment="1">
      <alignment horizontal="left" vertical="center"/>
    </xf>
    <xf numFmtId="0" fontId="7" fillId="8" borderId="20" xfId="4" applyFont="1" applyFill="1" applyBorder="1" applyAlignment="1">
      <alignment horizontal="centerContinuous" vertical="center"/>
    </xf>
    <xf numFmtId="0" fontId="7" fillId="8" borderId="29" xfId="6" applyFont="1" applyFill="1" applyBorder="1" applyAlignment="1" applyProtection="1">
      <alignment horizontal="centerContinuous" vertical="center" wrapText="1"/>
      <protection locked="0"/>
    </xf>
    <xf numFmtId="0" fontId="7" fillId="8" borderId="17" xfId="0" applyFont="1" applyFill="1" applyBorder="1" applyAlignment="1">
      <alignment horizontal="centerContinuous" vertical="center" wrapText="1"/>
    </xf>
    <xf numFmtId="166" fontId="6" fillId="0" borderId="0" xfId="6" applyNumberFormat="1" applyFont="1" applyFill="1" applyBorder="1" applyAlignment="1" applyProtection="1">
      <alignment horizontal="center" vertical="center"/>
      <protection locked="0"/>
    </xf>
    <xf numFmtId="166" fontId="36" fillId="6" borderId="0" xfId="6" applyNumberFormat="1" applyFont="1" applyFill="1" applyBorder="1" applyAlignment="1" applyProtection="1">
      <alignment horizontal="center" vertical="center"/>
      <protection locked="0"/>
    </xf>
    <xf numFmtId="166" fontId="36" fillId="6" borderId="0" xfId="6" applyNumberFormat="1" applyFont="1" applyFill="1" applyBorder="1" applyAlignment="1" applyProtection="1">
      <alignment horizontal="left" vertical="center"/>
      <protection locked="0"/>
    </xf>
    <xf numFmtId="166" fontId="6" fillId="0" borderId="0" xfId="6" applyNumberFormat="1" applyFont="1" applyFill="1" applyBorder="1" applyAlignment="1" applyProtection="1">
      <alignment horizontal="left" vertical="center"/>
      <protection locked="0"/>
    </xf>
    <xf numFmtId="0" fontId="8" fillId="0" borderId="54" xfId="0" applyFont="1" applyFill="1" applyBorder="1" applyAlignment="1" applyProtection="1">
      <alignment horizontal="centerContinuous"/>
    </xf>
    <xf numFmtId="0" fontId="7" fillId="0" borderId="52" xfId="0" applyFont="1" applyFill="1" applyBorder="1" applyAlignment="1" applyProtection="1">
      <alignment horizontal="centerContinuous"/>
    </xf>
    <xf numFmtId="0" fontId="7" fillId="0" borderId="53" xfId="0" applyFont="1" applyFill="1" applyBorder="1" applyAlignment="1" applyProtection="1">
      <alignment horizontal="center"/>
    </xf>
    <xf numFmtId="14" fontId="50" fillId="6" borderId="51" xfId="0" applyNumberFormat="1" applyFont="1" applyFill="1" applyBorder="1" applyAlignment="1" applyProtection="1">
      <alignment horizontal="center"/>
      <protection locked="0"/>
    </xf>
    <xf numFmtId="0" fontId="7" fillId="0" borderId="37" xfId="0" applyFont="1" applyBorder="1" applyProtection="1"/>
    <xf numFmtId="0" fontId="7" fillId="0" borderId="0" xfId="0" applyFont="1" applyProtection="1"/>
    <xf numFmtId="0" fontId="51" fillId="14" borderId="38" xfId="0" applyFont="1" applyFill="1" applyBorder="1" applyAlignment="1" applyProtection="1">
      <alignment horizontal="centerContinuous"/>
    </xf>
    <xf numFmtId="0" fontId="51" fillId="14" borderId="39" xfId="0" applyFont="1" applyFill="1" applyBorder="1" applyAlignment="1" applyProtection="1">
      <alignment horizontal="centerContinuous"/>
    </xf>
    <xf numFmtId="0" fontId="7" fillId="0" borderId="27" xfId="0" applyFont="1" applyBorder="1" applyAlignment="1" applyProtection="1">
      <alignment horizontal="center"/>
    </xf>
    <xf numFmtId="0" fontId="7" fillId="0" borderId="3" xfId="0" applyFont="1" applyBorder="1" applyProtection="1"/>
    <xf numFmtId="0" fontId="7" fillId="0" borderId="12" xfId="0" applyFont="1" applyBorder="1" applyAlignment="1" applyProtection="1">
      <alignment horizontal="center"/>
    </xf>
    <xf numFmtId="0" fontId="7" fillId="0" borderId="14" xfId="0" applyFont="1" applyBorder="1" applyProtection="1"/>
    <xf numFmtId="0" fontId="7" fillId="0" borderId="20" xfId="0" applyFont="1" applyBorder="1" applyAlignment="1" applyProtection="1">
      <alignment horizontal="center"/>
    </xf>
    <xf numFmtId="0" fontId="7" fillId="0" borderId="17" xfId="0" applyFont="1" applyBorder="1" applyProtection="1"/>
    <xf numFmtId="0" fontId="7" fillId="0" borderId="0" xfId="4" applyFont="1" applyFill="1" applyBorder="1" applyAlignment="1">
      <alignment horizontal="center" vertical="center" wrapText="1"/>
    </xf>
    <xf numFmtId="0" fontId="7" fillId="0" borderId="14" xfId="4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2" borderId="30" xfId="6" applyFont="1" applyFill="1" applyBorder="1" applyAlignment="1" applyProtection="1">
      <alignment horizontal="center" vertical="center" wrapText="1"/>
      <protection locked="0"/>
    </xf>
    <xf numFmtId="0" fontId="22" fillId="2" borderId="33" xfId="6" applyFont="1" applyFill="1" applyBorder="1" applyAlignment="1" applyProtection="1">
      <alignment horizontal="center" vertical="center" wrapText="1"/>
      <protection locked="0"/>
    </xf>
    <xf numFmtId="0" fontId="22" fillId="2" borderId="31" xfId="6" applyFont="1" applyFill="1" applyBorder="1" applyAlignment="1" applyProtection="1">
      <alignment horizontal="center" vertical="center" wrapText="1"/>
      <protection locked="0"/>
    </xf>
    <xf numFmtId="0" fontId="7" fillId="10" borderId="14" xfId="6" applyFont="1" applyFill="1" applyBorder="1" applyAlignment="1">
      <alignment horizontal="center" vertical="center" wrapText="1"/>
    </xf>
    <xf numFmtId="0" fontId="11" fillId="2" borderId="27" xfId="6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>
      <alignment horizontal="center" vertical="center" wrapText="1"/>
    </xf>
    <xf numFmtId="0" fontId="11" fillId="2" borderId="30" xfId="6" applyFont="1" applyFill="1" applyBorder="1" applyAlignment="1" applyProtection="1">
      <alignment horizontal="center" vertical="center" wrapText="1"/>
      <protection locked="0"/>
    </xf>
    <xf numFmtId="0" fontId="11" fillId="2" borderId="33" xfId="6" applyFont="1" applyFill="1" applyBorder="1" applyAlignment="1" applyProtection="1">
      <alignment horizontal="center" vertical="center" wrapText="1"/>
      <protection locked="0"/>
    </xf>
    <xf numFmtId="0" fontId="11" fillId="2" borderId="31" xfId="6" applyFont="1" applyFill="1" applyBorder="1" applyAlignment="1" applyProtection="1">
      <alignment horizontal="center" vertical="center" wrapText="1"/>
      <protection locked="0"/>
    </xf>
    <xf numFmtId="0" fontId="7" fillId="9" borderId="14" xfId="6" applyFont="1" applyFill="1" applyBorder="1" applyAlignment="1">
      <alignment horizontal="center" vertical="center" wrapText="1"/>
    </xf>
    <xf numFmtId="177" fontId="36" fillId="6" borderId="0" xfId="0" applyNumberFormat="1" applyFont="1" applyFill="1" applyBorder="1" applyAlignment="1">
      <alignment horizontal="left" vertical="center"/>
    </xf>
    <xf numFmtId="177" fontId="36" fillId="6" borderId="14" xfId="0" applyNumberFormat="1" applyFont="1" applyFill="1" applyBorder="1" applyAlignment="1">
      <alignment horizontal="left" vertical="center"/>
    </xf>
    <xf numFmtId="0" fontId="12" fillId="0" borderId="8" xfId="0" applyNumberFormat="1" applyFont="1" applyFill="1" applyBorder="1" applyAlignment="1">
      <alignment horizontal="right" vertical="center" wrapText="1"/>
    </xf>
    <xf numFmtId="0" fontId="12" fillId="0" borderId="9" xfId="0" applyNumberFormat="1" applyFont="1" applyFill="1" applyBorder="1" applyAlignment="1">
      <alignment horizontal="right" vertical="center" wrapText="1"/>
    </xf>
    <xf numFmtId="177" fontId="44" fillId="0" borderId="9" xfId="0" applyNumberFormat="1" applyFont="1" applyFill="1" applyBorder="1" applyAlignment="1">
      <alignment horizontal="center" vertical="center"/>
    </xf>
    <xf numFmtId="177" fontId="44" fillId="0" borderId="11" xfId="0" applyNumberFormat="1" applyFont="1" applyFill="1" applyBorder="1" applyAlignment="1">
      <alignment horizontal="center" vertical="center"/>
    </xf>
    <xf numFmtId="178" fontId="36" fillId="8" borderId="5" xfId="0" applyNumberFormat="1" applyFont="1" applyFill="1" applyBorder="1" applyAlignment="1">
      <alignment horizontal="left" vertical="center"/>
    </xf>
    <xf numFmtId="178" fontId="36" fillId="8" borderId="7" xfId="0" applyNumberFormat="1" applyFont="1" applyFill="1" applyBorder="1" applyAlignment="1">
      <alignment horizontal="left" vertical="center"/>
    </xf>
    <xf numFmtId="176" fontId="18" fillId="6" borderId="0" xfId="0" applyNumberFormat="1" applyFont="1" applyFill="1" applyBorder="1" applyAlignment="1" applyProtection="1">
      <alignment horizontal="center" vertical="center"/>
    </xf>
    <xf numFmtId="0" fontId="9" fillId="8" borderId="12" xfId="0" applyNumberFormat="1" applyFont="1" applyFill="1" applyBorder="1" applyAlignment="1">
      <alignment horizontal="right" vertical="center" wrapText="1"/>
    </xf>
    <xf numFmtId="0" fontId="9" fillId="8" borderId="0" xfId="0" applyNumberFormat="1" applyFont="1" applyFill="1" applyBorder="1" applyAlignment="1">
      <alignment horizontal="right" vertical="center" wrapText="1"/>
    </xf>
    <xf numFmtId="0" fontId="13" fillId="8" borderId="2" xfId="0" applyFont="1" applyFill="1" applyBorder="1" applyAlignment="1">
      <alignment horizontal="center" vertical="center"/>
    </xf>
    <xf numFmtId="0" fontId="13" fillId="8" borderId="3" xfId="0" applyFont="1" applyFill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6" fillId="18" borderId="0" xfId="0" applyFont="1" applyFill="1"/>
    <xf numFmtId="0" fontId="7" fillId="18" borderId="0" xfId="0" applyFont="1" applyFill="1"/>
    <xf numFmtId="0" fontId="32" fillId="18" borderId="0" xfId="0" applyFont="1" applyFill="1"/>
    <xf numFmtId="0" fontId="52" fillId="18" borderId="0" xfId="1" applyFont="1" applyFill="1" applyAlignment="1" applyProtection="1"/>
    <xf numFmtId="0" fontId="6" fillId="18" borderId="0" xfId="0" applyFont="1" applyFill="1" applyAlignment="1">
      <alignment vertical="top"/>
    </xf>
    <xf numFmtId="0" fontId="32" fillId="18" borderId="0" xfId="0" applyFont="1" applyFill="1" applyAlignment="1">
      <alignment vertical="top"/>
    </xf>
    <xf numFmtId="0" fontId="55" fillId="18" borderId="0" xfId="0" applyFont="1" applyFill="1" applyAlignment="1">
      <alignment horizontal="left"/>
    </xf>
    <xf numFmtId="0" fontId="52" fillId="18" borderId="0" xfId="1" applyFont="1" applyFill="1" applyAlignment="1" applyProtection="1">
      <alignment horizontal="left"/>
    </xf>
    <xf numFmtId="0" fontId="57" fillId="18" borderId="0" xfId="0" applyFont="1" applyFill="1"/>
    <xf numFmtId="0" fontId="56" fillId="18" borderId="0" xfId="0" applyFont="1" applyFill="1" applyAlignment="1">
      <alignment horizontal="left"/>
    </xf>
    <xf numFmtId="0" fontId="58" fillId="18" borderId="0" xfId="0" applyFont="1" applyFill="1"/>
    <xf numFmtId="0" fontId="32" fillId="18" borderId="0" xfId="0" applyFont="1" applyFill="1" applyAlignment="1">
      <alignment horizontal="left" indent="1"/>
    </xf>
    <xf numFmtId="0" fontId="52" fillId="18" borderId="0" xfId="1" applyFont="1" applyFill="1" applyAlignment="1" applyProtection="1">
      <alignment horizontal="left" indent="1"/>
    </xf>
    <xf numFmtId="0" fontId="5" fillId="18" borderId="0" xfId="0" applyFont="1" applyFill="1"/>
    <xf numFmtId="0" fontId="21" fillId="18" borderId="24" xfId="6" applyFont="1" applyFill="1" applyBorder="1" applyProtection="1">
      <protection locked="0"/>
    </xf>
    <xf numFmtId="166" fontId="10" fillId="18" borderId="0" xfId="0" applyNumberFormat="1" applyFont="1" applyFill="1" applyBorder="1" applyAlignment="1" applyProtection="1">
      <alignment horizontal="center" vertical="center"/>
    </xf>
    <xf numFmtId="1" fontId="28" fillId="18" borderId="0" xfId="6" applyNumberFormat="1" applyFont="1" applyFill="1" applyBorder="1" applyAlignment="1" applyProtection="1">
      <alignment horizontal="center" vertical="center" wrapText="1"/>
      <protection locked="0"/>
    </xf>
    <xf numFmtId="0" fontId="29" fillId="18" borderId="0" xfId="6" applyFont="1" applyFill="1" applyBorder="1" applyAlignment="1" applyProtection="1">
      <alignment horizontal="center" vertical="center"/>
      <protection locked="0"/>
    </xf>
    <xf numFmtId="165" fontId="21" fillId="18" borderId="0" xfId="6" applyNumberFormat="1" applyFont="1" applyFill="1" applyBorder="1" applyAlignment="1" applyProtection="1">
      <alignment horizontal="center" vertical="center"/>
      <protection locked="0"/>
    </xf>
    <xf numFmtId="0" fontId="30" fillId="18" borderId="0" xfId="6" applyFont="1" applyFill="1" applyBorder="1" applyAlignment="1" applyProtection="1">
      <alignment horizontal="center" vertical="center"/>
      <protection locked="0"/>
    </xf>
    <xf numFmtId="166" fontId="31" fillId="18" borderId="0" xfId="6" applyNumberFormat="1" applyFont="1" applyFill="1" applyBorder="1" applyAlignment="1" applyProtection="1">
      <alignment horizontal="center" vertical="center"/>
      <protection locked="0"/>
    </xf>
    <xf numFmtId="166" fontId="32" fillId="18" borderId="0" xfId="6" applyNumberFormat="1" applyFont="1" applyFill="1" applyBorder="1" applyAlignment="1" applyProtection="1">
      <alignment horizontal="center" vertical="center"/>
      <protection locked="0"/>
    </xf>
    <xf numFmtId="0" fontId="21" fillId="18" borderId="25" xfId="6" applyFont="1" applyFill="1" applyBorder="1" applyProtection="1">
      <protection locked="0"/>
    </xf>
    <xf numFmtId="0" fontId="21" fillId="18" borderId="0" xfId="6" applyFont="1" applyFill="1" applyBorder="1"/>
    <xf numFmtId="0" fontId="6" fillId="18" borderId="21" xfId="0" applyFont="1" applyFill="1" applyBorder="1" applyAlignment="1">
      <alignment horizontal="center" vertical="center"/>
    </xf>
    <xf numFmtId="0" fontId="6" fillId="18" borderId="22" xfId="0" applyFont="1" applyFill="1" applyBorder="1" applyAlignment="1">
      <alignment horizontal="center" vertical="center"/>
    </xf>
    <xf numFmtId="0" fontId="6" fillId="18" borderId="23" xfId="0" applyFont="1" applyFill="1" applyBorder="1" applyAlignment="1">
      <alignment horizontal="center" vertical="center"/>
    </xf>
    <xf numFmtId="0" fontId="21" fillId="18" borderId="24" xfId="6" applyFont="1" applyFill="1" applyBorder="1"/>
    <xf numFmtId="0" fontId="21" fillId="18" borderId="32" xfId="6" applyFont="1" applyFill="1" applyBorder="1" applyProtection="1">
      <protection locked="0"/>
    </xf>
    <xf numFmtId="0" fontId="21" fillId="18" borderId="0" xfId="6" applyFont="1" applyFill="1" applyAlignment="1">
      <alignment vertical="center"/>
    </xf>
    <xf numFmtId="0" fontId="21" fillId="18" borderId="0" xfId="6" applyFont="1" applyFill="1" applyProtection="1">
      <protection locked="0"/>
    </xf>
    <xf numFmtId="0" fontId="21" fillId="18" borderId="26" xfId="6" applyFont="1" applyFill="1" applyBorder="1" applyProtection="1">
      <protection locked="0"/>
    </xf>
    <xf numFmtId="172" fontId="6" fillId="18" borderId="0" xfId="6" applyNumberFormat="1" applyFont="1" applyFill="1" applyBorder="1" applyAlignment="1" applyProtection="1">
      <alignment horizontal="center" vertical="center"/>
      <protection locked="0"/>
    </xf>
    <xf numFmtId="0" fontId="21" fillId="18" borderId="25" xfId="6" applyFont="1" applyFill="1" applyBorder="1"/>
    <xf numFmtId="0" fontId="21" fillId="18" borderId="0" xfId="6" applyFont="1" applyFill="1" applyBorder="1" applyProtection="1">
      <protection locked="0"/>
    </xf>
    <xf numFmtId="0" fontId="21" fillId="18" borderId="28" xfId="6" applyFont="1" applyFill="1" applyBorder="1" applyProtection="1">
      <protection locked="0"/>
    </xf>
    <xf numFmtId="2" fontId="11" fillId="18" borderId="12" xfId="0" applyNumberFormat="1" applyFont="1" applyFill="1" applyBorder="1"/>
    <xf numFmtId="22" fontId="11" fillId="18" borderId="14" xfId="6" applyNumberFormat="1" applyFont="1" applyFill="1" applyBorder="1"/>
    <xf numFmtId="0" fontId="11" fillId="18" borderId="20" xfId="6" applyFont="1" applyFill="1" applyBorder="1" applyAlignment="1">
      <alignment horizontal="right" vertical="center"/>
    </xf>
    <xf numFmtId="166" fontId="11" fillId="18" borderId="17" xfId="0" applyNumberFormat="1" applyFont="1" applyFill="1" applyBorder="1" applyAlignment="1">
      <alignment horizontal="left" vertical="center"/>
    </xf>
    <xf numFmtId="0" fontId="35" fillId="18" borderId="12" xfId="0" applyFont="1" applyFill="1" applyBorder="1" applyAlignment="1">
      <alignment horizontal="right" vertical="center" wrapText="1"/>
    </xf>
    <xf numFmtId="0" fontId="37" fillId="18" borderId="12" xfId="0" applyFont="1" applyFill="1" applyBorder="1" applyAlignment="1">
      <alignment horizontal="right" vertical="center" wrapText="1"/>
    </xf>
    <xf numFmtId="2" fontId="11" fillId="18" borderId="20" xfId="6" applyNumberFormat="1" applyFont="1" applyFill="1" applyBorder="1" applyAlignment="1">
      <alignment horizontal="center" vertical="center"/>
    </xf>
    <xf numFmtId="173" fontId="6" fillId="18" borderId="14" xfId="6" applyNumberFormat="1" applyFont="1" applyFill="1" applyBorder="1" applyAlignment="1" applyProtection="1">
      <alignment horizontal="center" vertical="center"/>
      <protection locked="0"/>
    </xf>
    <xf numFmtId="172" fontId="6" fillId="18" borderId="14" xfId="6" applyNumberFormat="1" applyFont="1" applyFill="1" applyBorder="1" applyAlignment="1" applyProtection="1">
      <alignment horizontal="center" vertical="center"/>
      <protection locked="0"/>
    </xf>
    <xf numFmtId="0" fontId="16" fillId="18" borderId="17" xfId="6" applyFont="1" applyFill="1" applyBorder="1" applyAlignment="1" applyProtection="1">
      <alignment vertical="center"/>
      <protection locked="0"/>
    </xf>
    <xf numFmtId="0" fontId="6" fillId="18" borderId="12" xfId="6" applyFont="1" applyFill="1" applyBorder="1" applyAlignment="1">
      <alignment horizontal="right" vertical="center"/>
    </xf>
    <xf numFmtId="0" fontId="16" fillId="18" borderId="12" xfId="6" applyFont="1" applyFill="1" applyBorder="1" applyAlignment="1">
      <alignment horizontal="right" vertical="center" wrapText="1"/>
    </xf>
    <xf numFmtId="0" fontId="40" fillId="18" borderId="12" xfId="0" applyFont="1" applyFill="1" applyBorder="1" applyAlignment="1">
      <alignment horizontal="right" vertical="center" wrapText="1"/>
    </xf>
    <xf numFmtId="0" fontId="16" fillId="18" borderId="20" xfId="6" applyFont="1" applyFill="1" applyBorder="1" applyAlignment="1">
      <alignment horizontal="center" vertical="center"/>
    </xf>
    <xf numFmtId="166" fontId="6" fillId="18" borderId="17" xfId="6" applyNumberFormat="1" applyFont="1" applyFill="1" applyBorder="1" applyAlignment="1" applyProtection="1">
      <alignment horizontal="center" vertical="center"/>
      <protection locked="0"/>
    </xf>
    <xf numFmtId="1" fontId="11" fillId="18" borderId="0" xfId="6" applyNumberFormat="1" applyFont="1" applyFill="1" applyBorder="1" applyAlignment="1">
      <alignment horizontal="center" vertical="center"/>
    </xf>
    <xf numFmtId="1" fontId="11" fillId="18" borderId="14" xfId="6" applyNumberFormat="1" applyFont="1" applyFill="1" applyBorder="1" applyAlignment="1">
      <alignment horizontal="center" vertical="center"/>
    </xf>
    <xf numFmtId="166" fontId="32" fillId="18" borderId="29" xfId="6" applyNumberFormat="1" applyFont="1" applyFill="1" applyBorder="1" applyAlignment="1" applyProtection="1">
      <alignment horizontal="center" vertical="center"/>
      <protection locked="0"/>
    </xf>
    <xf numFmtId="1" fontId="11" fillId="18" borderId="29" xfId="6" applyNumberFormat="1" applyFont="1" applyFill="1" applyBorder="1" applyAlignment="1">
      <alignment horizontal="center" vertical="center"/>
    </xf>
    <xf numFmtId="1" fontId="11" fillId="18" borderId="17" xfId="6" applyNumberFormat="1" applyFont="1" applyFill="1" applyBorder="1" applyAlignment="1">
      <alignment horizontal="center" vertical="center"/>
    </xf>
    <xf numFmtId="0" fontId="21" fillId="18" borderId="0" xfId="6" applyFont="1" applyFill="1" applyBorder="1" applyAlignment="1">
      <alignment vertical="center"/>
    </xf>
    <xf numFmtId="0" fontId="18" fillId="18" borderId="0" xfId="6" applyFont="1" applyFill="1" applyBorder="1" applyAlignment="1" applyProtection="1">
      <alignment horizontal="right" vertical="center"/>
      <protection locked="0"/>
    </xf>
    <xf numFmtId="0" fontId="13" fillId="18" borderId="0" xfId="6" applyFont="1" applyFill="1" applyBorder="1" applyAlignment="1" applyProtection="1">
      <alignment horizontal="right" vertical="center"/>
      <protection locked="0"/>
    </xf>
    <xf numFmtId="0" fontId="11" fillId="18" borderId="0" xfId="6" applyFont="1" applyFill="1" applyBorder="1" applyAlignment="1" applyProtection="1">
      <alignment horizontal="right" vertical="center"/>
      <protection locked="0"/>
    </xf>
    <xf numFmtId="0" fontId="11" fillId="18" borderId="0" xfId="6" applyFont="1" applyFill="1" applyBorder="1" applyAlignment="1" applyProtection="1">
      <alignment horizontal="right"/>
      <protection locked="0"/>
    </xf>
    <xf numFmtId="0" fontId="10" fillId="18" borderId="0" xfId="6" applyFont="1" applyFill="1" applyBorder="1" applyAlignment="1" applyProtection="1">
      <alignment horizontal="right"/>
      <protection locked="0"/>
    </xf>
    <xf numFmtId="166" fontId="6" fillId="18" borderId="0" xfId="6" applyNumberFormat="1" applyFont="1" applyFill="1" applyBorder="1" applyAlignment="1" applyProtection="1">
      <alignment horizontal="left" vertical="center"/>
      <protection locked="0"/>
    </xf>
    <xf numFmtId="0" fontId="5" fillId="18" borderId="0" xfId="6" applyFont="1" applyFill="1" applyBorder="1" applyAlignment="1" applyProtection="1">
      <alignment horizontal="right"/>
      <protection locked="0"/>
    </xf>
    <xf numFmtId="0" fontId="18" fillId="18" borderId="0" xfId="6" applyFont="1" applyFill="1" applyBorder="1" applyAlignment="1" applyProtection="1">
      <alignment horizontal="center" vertical="center"/>
      <protection locked="0"/>
    </xf>
    <xf numFmtId="166" fontId="6" fillId="18" borderId="0" xfId="6" applyNumberFormat="1" applyFont="1" applyFill="1" applyBorder="1" applyAlignment="1" applyProtection="1">
      <alignment horizontal="center" vertical="center"/>
      <protection locked="0"/>
    </xf>
    <xf numFmtId="167" fontId="6" fillId="18" borderId="0" xfId="6" applyNumberFormat="1" applyFont="1" applyFill="1" applyBorder="1" applyAlignment="1" applyProtection="1">
      <alignment horizontal="center" vertical="center"/>
      <protection locked="0"/>
    </xf>
    <xf numFmtId="0" fontId="49" fillId="18" borderId="0" xfId="0" applyFont="1" applyFill="1" applyBorder="1" applyProtection="1"/>
    <xf numFmtId="0" fontId="7" fillId="18" borderId="0" xfId="0" applyFont="1" applyFill="1" applyBorder="1" applyProtection="1"/>
    <xf numFmtId="0" fontId="7" fillId="18" borderId="37" xfId="0" applyFont="1" applyFill="1" applyBorder="1" applyAlignment="1" applyProtection="1">
      <alignment horizontal="right"/>
    </xf>
    <xf numFmtId="0" fontId="7" fillId="18" borderId="37" xfId="0" applyFont="1" applyFill="1" applyBorder="1" applyProtection="1"/>
    <xf numFmtId="0" fontId="7" fillId="18" borderId="0" xfId="0" applyFont="1" applyFill="1" applyAlignment="1" applyProtection="1">
      <alignment horizontal="right"/>
    </xf>
    <xf numFmtId="0" fontId="7" fillId="18" borderId="0" xfId="0" applyFont="1" applyFill="1" applyProtection="1"/>
    <xf numFmtId="0" fontId="7" fillId="19" borderId="0" xfId="0" applyFont="1" applyFill="1" applyBorder="1" applyProtection="1"/>
    <xf numFmtId="0" fontId="8" fillId="19" borderId="0" xfId="0" applyFont="1" applyFill="1" applyBorder="1" applyAlignment="1" applyProtection="1">
      <alignment horizontal="right"/>
    </xf>
    <xf numFmtId="0" fontId="8" fillId="19" borderId="0" xfId="2" applyNumberFormat="1" applyFont="1" applyFill="1" applyBorder="1" applyAlignment="1" applyProtection="1">
      <alignment horizontal="left"/>
    </xf>
  </cellXfs>
  <cellStyles count="7">
    <cellStyle name="Lien hypertexte" xfId="1" builtinId="8"/>
    <cellStyle name="Milliers_Classeur2" xfId="2" xr:uid="{00000000-0005-0000-0000-000001000000}"/>
    <cellStyle name="Non d‚fini" xfId="3" xr:uid="{00000000-0005-0000-0000-000002000000}"/>
    <cellStyle name="Normal" xfId="0" builtinId="0"/>
    <cellStyle name="Normal_Catalogue Fournisseurs 2004" xfId="4" xr:uid="{00000000-0005-0000-0000-000004000000}"/>
    <cellStyle name="Normal_Marché 2002 filtre automatique" xfId="5" xr:uid="{00000000-0005-0000-0000-000005000000}"/>
    <cellStyle name="Normal_Salaires 2002 Modèle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32</xdr:row>
      <xdr:rowOff>0</xdr:rowOff>
    </xdr:from>
    <xdr:to>
      <xdr:col>2</xdr:col>
      <xdr:colOff>85725</xdr:colOff>
      <xdr:row>32</xdr:row>
      <xdr:rowOff>114300</xdr:rowOff>
    </xdr:to>
    <xdr:pic>
      <xdr:nvPicPr>
        <xdr:cNvPr id="1040" name="Picture 1" descr="http://www.impots.gouv.fr/portal/ressources/fr/images/portail/puce_lien_part.gif">
          <a:extLst>
            <a:ext uri="{FF2B5EF4-FFF2-40B4-BE49-F238E27FC236}">
              <a16:creationId xmlns:a16="http://schemas.microsoft.com/office/drawing/2014/main" id="{A86E5A09-0543-44A4-8CB7-287551820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61531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85725</xdr:colOff>
      <xdr:row>33</xdr:row>
      <xdr:rowOff>114300</xdr:rowOff>
    </xdr:to>
    <xdr:pic>
      <xdr:nvPicPr>
        <xdr:cNvPr id="1041" name="Picture 2" descr="http://www.impots.gouv.fr/portal/ressources/fr/images/portail/puce_lien_part.gif">
          <a:extLst>
            <a:ext uri="{FF2B5EF4-FFF2-40B4-BE49-F238E27FC236}">
              <a16:creationId xmlns:a16="http://schemas.microsoft.com/office/drawing/2014/main" id="{49137568-BD8C-4958-91BF-07A9A83BD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634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85725</xdr:colOff>
      <xdr:row>34</xdr:row>
      <xdr:rowOff>114300</xdr:rowOff>
    </xdr:to>
    <xdr:pic>
      <xdr:nvPicPr>
        <xdr:cNvPr id="1042" name="Picture 3" descr="http://www.impots.gouv.fr/portal/ressources/fr/images/portail/puce_lien_part.gif">
          <a:extLst>
            <a:ext uri="{FF2B5EF4-FFF2-40B4-BE49-F238E27FC236}">
              <a16:creationId xmlns:a16="http://schemas.microsoft.com/office/drawing/2014/main" id="{494156A7-18A6-47DC-9CE0-461F8B52D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65341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114</xdr:row>
      <xdr:rowOff>0</xdr:rowOff>
    </xdr:from>
    <xdr:to>
      <xdr:col>2</xdr:col>
      <xdr:colOff>66675</xdr:colOff>
      <xdr:row>114</xdr:row>
      <xdr:rowOff>66675</xdr:rowOff>
    </xdr:to>
    <xdr:pic>
      <xdr:nvPicPr>
        <xdr:cNvPr id="1043" name="Picture 5" descr="titremenu">
          <a:extLst>
            <a:ext uri="{FF2B5EF4-FFF2-40B4-BE49-F238E27FC236}">
              <a16:creationId xmlns:a16="http://schemas.microsoft.com/office/drawing/2014/main" id="{CAE26DF5-D285-4716-876A-070A515E2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2459950"/>
          <a:ext cx="666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117</xdr:row>
      <xdr:rowOff>0</xdr:rowOff>
    </xdr:from>
    <xdr:to>
      <xdr:col>2</xdr:col>
      <xdr:colOff>114300</xdr:colOff>
      <xdr:row>117</xdr:row>
      <xdr:rowOff>66675</xdr:rowOff>
    </xdr:to>
    <xdr:pic>
      <xdr:nvPicPr>
        <xdr:cNvPr id="1044" name="Picture 6" descr="sousmenu">
          <a:extLst>
            <a:ext uri="{FF2B5EF4-FFF2-40B4-BE49-F238E27FC236}">
              <a16:creationId xmlns:a16="http://schemas.microsoft.com/office/drawing/2014/main" id="{5FA7A78C-099B-4B5A-87AA-53C7C0B3F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031450"/>
          <a:ext cx="1143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114300</xdr:colOff>
      <xdr:row>119</xdr:row>
      <xdr:rowOff>66675</xdr:rowOff>
    </xdr:to>
    <xdr:pic>
      <xdr:nvPicPr>
        <xdr:cNvPr id="1045" name="Picture 7" descr="sousmenu">
          <a:extLst>
            <a:ext uri="{FF2B5EF4-FFF2-40B4-BE49-F238E27FC236}">
              <a16:creationId xmlns:a16="http://schemas.microsoft.com/office/drawing/2014/main" id="{B57FFFDC-95B5-4424-9C98-5A59F8586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412450"/>
          <a:ext cx="1143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114300</xdr:colOff>
      <xdr:row>121</xdr:row>
      <xdr:rowOff>66675</xdr:rowOff>
    </xdr:to>
    <xdr:pic>
      <xdr:nvPicPr>
        <xdr:cNvPr id="1046" name="Picture 8" descr="sousmenu">
          <a:extLst>
            <a:ext uri="{FF2B5EF4-FFF2-40B4-BE49-F238E27FC236}">
              <a16:creationId xmlns:a16="http://schemas.microsoft.com/office/drawing/2014/main" id="{5408FFDE-FDF0-408D-82D5-963BB9E2D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793450"/>
          <a:ext cx="1143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114300</xdr:colOff>
      <xdr:row>123</xdr:row>
      <xdr:rowOff>66675</xdr:rowOff>
    </xdr:to>
    <xdr:pic>
      <xdr:nvPicPr>
        <xdr:cNvPr id="1047" name="Picture 9" descr="sousmenu">
          <a:extLst>
            <a:ext uri="{FF2B5EF4-FFF2-40B4-BE49-F238E27FC236}">
              <a16:creationId xmlns:a16="http://schemas.microsoft.com/office/drawing/2014/main" id="{CA6DF0C9-C8E1-4F83-A831-12CD97DC2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4174450"/>
          <a:ext cx="1143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114300</xdr:colOff>
      <xdr:row>125</xdr:row>
      <xdr:rowOff>66675</xdr:rowOff>
    </xdr:to>
    <xdr:pic>
      <xdr:nvPicPr>
        <xdr:cNvPr id="1048" name="Picture 10" descr="sousmenu">
          <a:extLst>
            <a:ext uri="{FF2B5EF4-FFF2-40B4-BE49-F238E27FC236}">
              <a16:creationId xmlns:a16="http://schemas.microsoft.com/office/drawing/2014/main" id="{3B2FDDF2-C20F-4EF2-9978-3BD37160D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4555450"/>
          <a:ext cx="1143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127</xdr:row>
      <xdr:rowOff>0</xdr:rowOff>
    </xdr:from>
    <xdr:to>
      <xdr:col>2</xdr:col>
      <xdr:colOff>114300</xdr:colOff>
      <xdr:row>127</xdr:row>
      <xdr:rowOff>66675</xdr:rowOff>
    </xdr:to>
    <xdr:pic>
      <xdr:nvPicPr>
        <xdr:cNvPr id="1049" name="Picture 11" descr="sousmenu">
          <a:extLst>
            <a:ext uri="{FF2B5EF4-FFF2-40B4-BE49-F238E27FC236}">
              <a16:creationId xmlns:a16="http://schemas.microsoft.com/office/drawing/2014/main" id="{4C8C71EF-8ACC-4DEF-ABF7-D9CDC5D64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4936450"/>
          <a:ext cx="1143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129</xdr:row>
      <xdr:rowOff>0</xdr:rowOff>
    </xdr:from>
    <xdr:to>
      <xdr:col>2</xdr:col>
      <xdr:colOff>114300</xdr:colOff>
      <xdr:row>129</xdr:row>
      <xdr:rowOff>66675</xdr:rowOff>
    </xdr:to>
    <xdr:pic>
      <xdr:nvPicPr>
        <xdr:cNvPr id="1050" name="Picture 12" descr="sousmenu">
          <a:extLst>
            <a:ext uri="{FF2B5EF4-FFF2-40B4-BE49-F238E27FC236}">
              <a16:creationId xmlns:a16="http://schemas.microsoft.com/office/drawing/2014/main" id="{9E5A2832-B36F-4F60-93E0-C0C860677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5317450"/>
          <a:ext cx="1143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131</xdr:row>
      <xdr:rowOff>0</xdr:rowOff>
    </xdr:from>
    <xdr:to>
      <xdr:col>2</xdr:col>
      <xdr:colOff>114300</xdr:colOff>
      <xdr:row>131</xdr:row>
      <xdr:rowOff>66675</xdr:rowOff>
    </xdr:to>
    <xdr:pic>
      <xdr:nvPicPr>
        <xdr:cNvPr id="1051" name="Picture 13" descr="sousmenu">
          <a:extLst>
            <a:ext uri="{FF2B5EF4-FFF2-40B4-BE49-F238E27FC236}">
              <a16:creationId xmlns:a16="http://schemas.microsoft.com/office/drawing/2014/main" id="{9CE1051A-8EBA-4BF4-B01E-F2F73AA3A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5698450"/>
          <a:ext cx="1143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133</xdr:row>
      <xdr:rowOff>0</xdr:rowOff>
    </xdr:from>
    <xdr:to>
      <xdr:col>2</xdr:col>
      <xdr:colOff>114300</xdr:colOff>
      <xdr:row>133</xdr:row>
      <xdr:rowOff>66675</xdr:rowOff>
    </xdr:to>
    <xdr:pic>
      <xdr:nvPicPr>
        <xdr:cNvPr id="1052" name="Picture 14" descr="sousmenu">
          <a:extLst>
            <a:ext uri="{FF2B5EF4-FFF2-40B4-BE49-F238E27FC236}">
              <a16:creationId xmlns:a16="http://schemas.microsoft.com/office/drawing/2014/main" id="{EFA80ED1-5389-406E-A89A-5E80DD22A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6079450"/>
          <a:ext cx="1143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toocharger.com/fiches/logiciels/calcfi/13993.htm" TargetMode="External"/><Relationship Id="rId117" Type="http://schemas.openxmlformats.org/officeDocument/2006/relationships/hyperlink" Target="http://www.monpoker.com/gerer-sa-bankroll-t211.html" TargetMode="External"/><Relationship Id="rId21" Type="http://schemas.openxmlformats.org/officeDocument/2006/relationships/hyperlink" Target="http://www.femmexpat.com/conv_surface.php3" TargetMode="External"/><Relationship Id="rId42" Type="http://schemas.openxmlformats.org/officeDocument/2006/relationships/hyperlink" Target="http://www.toocharger.com/fiches/logiciels/calcul-fe/2111.htm" TargetMode="External"/><Relationship Id="rId47" Type="http://schemas.openxmlformats.org/officeDocument/2006/relationships/hyperlink" Target="http://www.toocharger.com/fiches/logiciels/calculatrice/2068.htm" TargetMode="External"/><Relationship Id="rId63" Type="http://schemas.openxmlformats.org/officeDocument/2006/relationships/hyperlink" Target="http://www.toocharger.com/fiches/logiciels/calculsaucollege/17600.htm" TargetMode="External"/><Relationship Id="rId68" Type="http://schemas.openxmlformats.org/officeDocument/2006/relationships/hyperlink" Target="http://www.calcamo.org/" TargetMode="External"/><Relationship Id="rId84" Type="http://schemas.openxmlformats.org/officeDocument/2006/relationships/hyperlink" Target="http://www.forumconstruire.com/credit_immobilier/" TargetMode="External"/><Relationship Id="rId89" Type="http://schemas.openxmlformats.org/officeDocument/2006/relationships/hyperlink" Target="http://www.espacefr.com/winburo/calcul.php" TargetMode="External"/><Relationship Id="rId112" Type="http://schemas.openxmlformats.org/officeDocument/2006/relationships/hyperlink" Target="http://geeby22.over-blog.com/pages/Calcul_dune_propulsion_electrique-625078.html" TargetMode="External"/><Relationship Id="rId16" Type="http://schemas.openxmlformats.org/officeDocument/2006/relationships/hyperlink" Target="http://www.1000conversions.com/" TargetMode="External"/><Relationship Id="rId107" Type="http://schemas.openxmlformats.org/officeDocument/2006/relationships/hyperlink" Target="http://www.gratilog.net/xoops/modules/mydownloads/viewcat.php?cid=43" TargetMode="External"/><Relationship Id="rId11" Type="http://schemas.openxmlformats.org/officeDocument/2006/relationships/hyperlink" Target="http://www.empruntis.com/index.php?code=SEMPCI&amp;page=calcul" TargetMode="External"/><Relationship Id="rId24" Type="http://schemas.openxmlformats.org/officeDocument/2006/relationships/hyperlink" Target="http://www.femmexpat.com/conv_vitesse.php3" TargetMode="External"/><Relationship Id="rId32" Type="http://schemas.openxmlformats.org/officeDocument/2006/relationships/hyperlink" Target="http://www.toocharger.com/fiches/logiciels/calcul/3713.htm" TargetMode="External"/><Relationship Id="rId37" Type="http://schemas.openxmlformats.org/officeDocument/2006/relationships/hyperlink" Target="http://www.toocharger.com/fiches/logiciels/calcul-et-tableau-emprunt-sur-excel/2448.htm" TargetMode="External"/><Relationship Id="rId40" Type="http://schemas.openxmlformats.org/officeDocument/2006/relationships/hyperlink" Target="http://www.toocharger.com/fiches/logiciels/calcul-mensualisation/37332.htm" TargetMode="External"/><Relationship Id="rId45" Type="http://schemas.openxmlformats.org/officeDocument/2006/relationships/hyperlink" Target="http://www.toocharger.com/fiches/logiciels/calculator/2875.htm" TargetMode="External"/><Relationship Id="rId53" Type="http://schemas.openxmlformats.org/officeDocument/2006/relationships/hyperlink" Target="http://www.toocharger.com/fiches/logiciels/calculatrice-scientifique-universelle/12546.htm" TargetMode="External"/><Relationship Id="rId58" Type="http://schemas.openxmlformats.org/officeDocument/2006/relationships/hyperlink" Target="http://www.toocharger.com/fiches/logiciels/calculette-imc/7598.htm" TargetMode="External"/><Relationship Id="rId66" Type="http://schemas.openxmlformats.org/officeDocument/2006/relationships/hyperlink" Target="http://www.cbanque.com/placement/" TargetMode="External"/><Relationship Id="rId74" Type="http://schemas.openxmlformats.org/officeDocument/2006/relationships/hyperlink" Target="http://www.xe.com/ucc/fr/" TargetMode="External"/><Relationship Id="rId79" Type="http://schemas.openxmlformats.org/officeDocument/2006/relationships/hyperlink" Target="http://forum.netpme.fr/3-gestion-entreprise/75799-re-estimation-cotisation-urssaf/75884" TargetMode="External"/><Relationship Id="rId87" Type="http://schemas.openxmlformats.org/officeDocument/2006/relationships/hyperlink" Target="http://office.microsoft.com/fr-fr/templates/default.aspx" TargetMode="External"/><Relationship Id="rId102" Type="http://schemas.openxmlformats.org/officeDocument/2006/relationships/hyperlink" Target="http://serge.milles.free.fr/utilitai.htm" TargetMode="External"/><Relationship Id="rId110" Type="http://schemas.openxmlformats.org/officeDocument/2006/relationships/hyperlink" Target="http://www.petoindominique.fr/php/accueil.php" TargetMode="External"/><Relationship Id="rId115" Type="http://schemas.openxmlformats.org/officeDocument/2006/relationships/hyperlink" Target="http://www.calculatrices.ch/artikel.cfm?typ=4&amp;e=0&amp;w=0" TargetMode="External"/><Relationship Id="rId5" Type="http://schemas.openxmlformats.org/officeDocument/2006/relationships/hyperlink" Target="http://www.impots.gouv.fr/portal/paf_dgi/html/redirect.jsp;jsessionid=5RPRTDIJR3MFNQFIEMPSFE4AVARW4IV1?path=http%3A//www2.impots.gouv.fr/bf/bf-accueil.htm" TargetMode="External"/><Relationship Id="rId61" Type="http://schemas.openxmlformats.org/officeDocument/2006/relationships/hyperlink" Target="http://www.toocharger.com/fiches/logiciels/calculez-votre-bmi/2486.htm" TargetMode="External"/><Relationship Id="rId82" Type="http://schemas.openxmlformats.org/officeDocument/2006/relationships/hyperlink" Target="http://studyvox.biwi.ca/index.php" TargetMode="External"/><Relationship Id="rId90" Type="http://schemas.openxmlformats.org/officeDocument/2006/relationships/hyperlink" Target="http://www.ac-nancy-metz.fr/enseign/physique/divers/MethodNum/method-num.htm" TargetMode="External"/><Relationship Id="rId95" Type="http://schemas.openxmlformats.org/officeDocument/2006/relationships/hyperlink" Target="http://www.tpe-pme.com/vos_outils/simulateurs/" TargetMode="External"/><Relationship Id="rId19" Type="http://schemas.openxmlformats.org/officeDocument/2006/relationships/hyperlink" Target="http://www.femmexpat.com/conv_longueur.php3" TargetMode="External"/><Relationship Id="rId14" Type="http://schemas.openxmlformats.org/officeDocument/2006/relationships/hyperlink" Target="http://www.auto-innovations.com/site/fr/c_conversions_us.html" TargetMode="External"/><Relationship Id="rId22" Type="http://schemas.openxmlformats.org/officeDocument/2006/relationships/hyperlink" Target="http://www.femmexpat.com/conv_temperature.php3" TargetMode="External"/><Relationship Id="rId27" Type="http://schemas.openxmlformats.org/officeDocument/2006/relationships/hyperlink" Target="http://www.toocharger.com/fiches/logiciels/calcfinance/2105.htm" TargetMode="External"/><Relationship Id="rId30" Type="http://schemas.openxmlformats.org/officeDocument/2006/relationships/hyperlink" Target="http://www.toocharger.com/fiches/logiciels/calclecontrole/21107.htm" TargetMode="External"/><Relationship Id="rId35" Type="http://schemas.openxmlformats.org/officeDocument/2006/relationships/hyperlink" Target="http://www.toocharger.com/fiches/logiciels/calcul-des-loyers-et-du-solde-de-tous-comptes/16574.htm" TargetMode="External"/><Relationship Id="rId43" Type="http://schemas.openxmlformats.org/officeDocument/2006/relationships/hyperlink" Target="http://www.toocharger.com/fiches/logiciels/calculateur-credit-splashy/32527.htm" TargetMode="External"/><Relationship Id="rId48" Type="http://schemas.openxmlformats.org/officeDocument/2006/relationships/hyperlink" Target="http://www.toocharger.com/fiches/logiciels/calculatrice/2061.htm" TargetMode="External"/><Relationship Id="rId56" Type="http://schemas.openxmlformats.org/officeDocument/2006/relationships/hyperlink" Target="http://www.toocharger.com/fiches/logiciels/calculette/20744.htm" TargetMode="External"/><Relationship Id="rId64" Type="http://schemas.openxmlformats.org/officeDocument/2006/relationships/hyperlink" Target="http://www.cbanque.com/liens.php" TargetMode="External"/><Relationship Id="rId69" Type="http://schemas.openxmlformats.org/officeDocument/2006/relationships/hyperlink" Target="http://www.calculatricecredit.com/" TargetMode="External"/><Relationship Id="rId77" Type="http://schemas.openxmlformats.org/officeDocument/2006/relationships/hyperlink" Target="http://www.top-assistante.com/compta/augmentation_loyer.php" TargetMode="External"/><Relationship Id="rId100" Type="http://schemas.openxmlformats.org/officeDocument/2006/relationships/hyperlink" Target="http://www.mines.inpl-nancy.fr/~verdel/math/mod.php?id=3.php" TargetMode="External"/><Relationship Id="rId105" Type="http://schemas.openxmlformats.org/officeDocument/2006/relationships/hyperlink" Target="http://www.calculette.net/interet.htm" TargetMode="External"/><Relationship Id="rId113" Type="http://schemas.openxmlformats.org/officeDocument/2006/relationships/hyperlink" Target="http://www.partagiciel.com/shareware/?calculatrices" TargetMode="External"/><Relationship Id="rId118" Type="http://schemas.openxmlformats.org/officeDocument/2006/relationships/printerSettings" Target="../printerSettings/printerSettings2.bin"/><Relationship Id="rId8" Type="http://schemas.openxmlformats.org/officeDocument/2006/relationships/hyperlink" Target="http://www.top-assistante.com/outils/modeles/feuille%20d%27heures.xls" TargetMode="External"/><Relationship Id="rId51" Type="http://schemas.openxmlformats.org/officeDocument/2006/relationships/hyperlink" Target="http://www.toocharger.com/fiches/logiciels/calculatrice-me/25342.htm" TargetMode="External"/><Relationship Id="rId72" Type="http://schemas.openxmlformats.org/officeDocument/2006/relationships/hyperlink" Target="http://www.immobail.com/calculatrices.php" TargetMode="External"/><Relationship Id="rId80" Type="http://schemas.openxmlformats.org/officeDocument/2006/relationships/hyperlink" Target="http://www.entrepriseindividuelle.info/Calc_CharSoc.php" TargetMode="External"/><Relationship Id="rId85" Type="http://schemas.openxmlformats.org/officeDocument/2006/relationships/hyperlink" Target="http://www.excel-downloads.com/remository/Download/Professionnels/Comptabilite/Societes.html" TargetMode="External"/><Relationship Id="rId93" Type="http://schemas.openxmlformats.org/officeDocument/2006/relationships/hyperlink" Target="http://www.ac-reims.fr/datice/math-sciences/doc_peda/doc_math.htm" TargetMode="External"/><Relationship Id="rId98" Type="http://schemas.openxmlformats.org/officeDocument/2006/relationships/hyperlink" Target="http://www.femmexpat.com/lesarticles.php3?id_rubrique=21&amp;id_article=36" TargetMode="External"/><Relationship Id="rId3" Type="http://schemas.openxmlformats.org/officeDocument/2006/relationships/hyperlink" Target="http://www.impots.gouv.fr/portal/dgi/public;jsessionid=5RPRTDIJR3MFNQFIEMPSFE4AVARW4IV1?paf_dm=popup&amp;paf_gm=content&amp;pageId=particuliers&amp;espId=1&amp;typePage=cpr02&amp;paf_gear_id=500018&amp;docOid=documentstandard_5720&amp;temNvlPopUp=true" TargetMode="External"/><Relationship Id="rId12" Type="http://schemas.openxmlformats.org/officeDocument/2006/relationships/hyperlink" Target="http://www.empruntis.com/defiscalisation/blanc/defisc.php?pagevoulue=calcu&amp;code=SEMPCD&amp;page=calcul" TargetMode="External"/><Relationship Id="rId17" Type="http://schemas.openxmlformats.org/officeDocument/2006/relationships/hyperlink" Target="http://www.femmexpat.com/conv_time.php3" TargetMode="External"/><Relationship Id="rId25" Type="http://schemas.openxmlformats.org/officeDocument/2006/relationships/hyperlink" Target="http://freeware.com.fr/" TargetMode="External"/><Relationship Id="rId33" Type="http://schemas.openxmlformats.org/officeDocument/2006/relationships/hyperlink" Target="http://www.toocharger.com/fiches/logiciels/calcul-combinatoire/3678.htm" TargetMode="External"/><Relationship Id="rId38" Type="http://schemas.openxmlformats.org/officeDocument/2006/relationships/hyperlink" Target="http://www.toocharger.com/fiches/logiciels/calcul-impots/26688.htm" TargetMode="External"/><Relationship Id="rId46" Type="http://schemas.openxmlformats.org/officeDocument/2006/relationships/hyperlink" Target="http://www.toocharger.com/fiches/logiciels/calculatrice/2085.htm" TargetMode="External"/><Relationship Id="rId59" Type="http://schemas.openxmlformats.org/officeDocument/2006/relationships/hyperlink" Target="http://www.toocharger.com/fiches/logiciels/calculette-multi-lignes/2064.htm" TargetMode="External"/><Relationship Id="rId67" Type="http://schemas.openxmlformats.org/officeDocument/2006/relationships/hyperlink" Target="http://www.cbanque.com/immobilier/" TargetMode="External"/><Relationship Id="rId103" Type="http://schemas.openxmlformats.org/officeDocument/2006/relationships/hyperlink" Target="http://serge.milles.free.fr/utilitai.htm" TargetMode="External"/><Relationship Id="rId108" Type="http://schemas.openxmlformats.org/officeDocument/2006/relationships/hyperlink" Target="http://www.vbfrance.com/telecharger.aspx?ID=46070" TargetMode="External"/><Relationship Id="rId116" Type="http://schemas.openxmlformats.org/officeDocument/2006/relationships/hyperlink" Target="http://membres.lycos.fr/utilsfr/exceljeux.htm" TargetMode="External"/><Relationship Id="rId20" Type="http://schemas.openxmlformats.org/officeDocument/2006/relationships/hyperlink" Target="http://www.femmexpat.com/conv_poids.php3" TargetMode="External"/><Relationship Id="rId41" Type="http://schemas.openxmlformats.org/officeDocument/2006/relationships/hyperlink" Target="http://www.toocharger.com/fiches/logiciels/calcul-mental/3715.htm" TargetMode="External"/><Relationship Id="rId54" Type="http://schemas.openxmlformats.org/officeDocument/2006/relationships/hyperlink" Target="http://www.toocharger.com/fiches/logiciels/calculatrice-wxruby/38276.htm" TargetMode="External"/><Relationship Id="rId62" Type="http://schemas.openxmlformats.org/officeDocument/2006/relationships/hyperlink" Target="http://www.toocharger.com/fiches/logiciels/calculons-de-tete/3730.htm" TargetMode="External"/><Relationship Id="rId70" Type="http://schemas.openxmlformats.org/officeDocument/2006/relationships/hyperlink" Target="http://www.optimcredit.com/" TargetMode="External"/><Relationship Id="rId75" Type="http://schemas.openxmlformats.org/officeDocument/2006/relationships/hyperlink" Target="http://www.impots.gouv.fr/portal/dgi/public/plan;jsessionid=5RPRTDIJR3MFNQFIEMPSFE4AVARW4IV1?pageId=plan&amp;sfid=06" TargetMode="External"/><Relationship Id="rId83" Type="http://schemas.openxmlformats.org/officeDocument/2006/relationships/hyperlink" Target="http://www.zagaz.com/economies.php" TargetMode="External"/><Relationship Id="rId88" Type="http://schemas.openxmlformats.org/officeDocument/2006/relationships/hyperlink" Target="http://www.volta-electricite.info/articles.php?lng=fr&amp;pg=10881" TargetMode="External"/><Relationship Id="rId91" Type="http://schemas.openxmlformats.org/officeDocument/2006/relationships/hyperlink" Target="http://www.ac-nancy-metz.fr/enseign/maths/m2002/actimath/classe/classe.html" TargetMode="External"/><Relationship Id="rId96" Type="http://schemas.openxmlformats.org/officeDocument/2006/relationships/hyperlink" Target="http://www.scapilog.com/France/Outils_fr.htm" TargetMode="External"/><Relationship Id="rId111" Type="http://schemas.openxmlformats.org/officeDocument/2006/relationships/hyperlink" Target="http://www.petoindominique.fr/php/pavc.php" TargetMode="External"/><Relationship Id="rId1" Type="http://schemas.openxmlformats.org/officeDocument/2006/relationships/hyperlink" Target="http://www.cbanque.com/" TargetMode="External"/><Relationship Id="rId6" Type="http://schemas.openxmlformats.org/officeDocument/2006/relationships/hyperlink" Target="http://forum.netpme.fr/3-gestion-entreprise/75799-re-estimation-cotisation-urssaf/" TargetMode="External"/><Relationship Id="rId15" Type="http://schemas.openxmlformats.org/officeDocument/2006/relationships/hyperlink" Target="http://www.auto-innovations.com/site/fr/c_puissance_fiscale.html" TargetMode="External"/><Relationship Id="rId23" Type="http://schemas.openxmlformats.org/officeDocument/2006/relationships/hyperlink" Target="http://www.femmexpat.com/conv_vetement.php3" TargetMode="External"/><Relationship Id="rId28" Type="http://schemas.openxmlformats.org/officeDocument/2006/relationships/hyperlink" Target="http://www.toocharger.com/fiches/logiciels/calcfr/2823.htm" TargetMode="External"/><Relationship Id="rId36" Type="http://schemas.openxmlformats.org/officeDocument/2006/relationships/hyperlink" Target="http://www.toocharger.com/fiches/logiciels/calcul-du-taux-d-alcoolemie/2472.htm" TargetMode="External"/><Relationship Id="rId49" Type="http://schemas.openxmlformats.org/officeDocument/2006/relationships/hyperlink" Target="http://www.toocharger.com/fiches/logiciels/calculatrice/2116.htm" TargetMode="External"/><Relationship Id="rId57" Type="http://schemas.openxmlformats.org/officeDocument/2006/relationships/hyperlink" Target="http://www.toocharger.com/fiches/logiciels/calculette-8-devises/2074.htm" TargetMode="External"/><Relationship Id="rId106" Type="http://schemas.openxmlformats.org/officeDocument/2006/relationships/hyperlink" Target="http://swappons.kazeo.com/Les-calculatrices/Calculatrice-a-fil,a391516.html" TargetMode="External"/><Relationship Id="rId114" Type="http://schemas.openxmlformats.org/officeDocument/2006/relationships/hyperlink" Target="http://www.toocharger.com/index-1-c-1.htm" TargetMode="External"/><Relationship Id="rId119" Type="http://schemas.openxmlformats.org/officeDocument/2006/relationships/drawing" Target="../drawings/drawing1.xml"/><Relationship Id="rId10" Type="http://schemas.openxmlformats.org/officeDocument/2006/relationships/hyperlink" Target="http://www.espacefr.com/menus/winburo.php" TargetMode="External"/><Relationship Id="rId31" Type="http://schemas.openxmlformats.org/officeDocument/2006/relationships/hyperlink" Target="http://www.toocharger.com/fiches/logiciels/calcul/27970.htm" TargetMode="External"/><Relationship Id="rId44" Type="http://schemas.openxmlformats.org/officeDocument/2006/relationships/hyperlink" Target="http://www.toocharger.com/fiches/logiciels/calculator/27721.htm" TargetMode="External"/><Relationship Id="rId52" Type="http://schemas.openxmlformats.org/officeDocument/2006/relationships/hyperlink" Target="http://www.toocharger.com/fiches/logiciels/calculatrice-mes-images/2108.htm" TargetMode="External"/><Relationship Id="rId60" Type="http://schemas.openxmlformats.org/officeDocument/2006/relationships/hyperlink" Target="http://www.toocharger.com/fiches/logiciels/calculette-orplan/19982.htm" TargetMode="External"/><Relationship Id="rId65" Type="http://schemas.openxmlformats.org/officeDocument/2006/relationships/hyperlink" Target="http://www.cbanque.com/credit/" TargetMode="External"/><Relationship Id="rId73" Type="http://schemas.openxmlformats.org/officeDocument/2006/relationships/hyperlink" Target="http://www.lafinancepourtous.com/-Boite-a-Outils-.html" TargetMode="External"/><Relationship Id="rId78" Type="http://schemas.openxmlformats.org/officeDocument/2006/relationships/hyperlink" Target="http://www.top-assistante.com/outils/modeles.php" TargetMode="External"/><Relationship Id="rId81" Type="http://schemas.openxmlformats.org/officeDocument/2006/relationships/hyperlink" Target="http://studyvox.biwi.ca/math/math_2.php" TargetMode="External"/><Relationship Id="rId86" Type="http://schemas.openxmlformats.org/officeDocument/2006/relationships/hyperlink" Target="http://www.logitheque.com/logiciels/windows/comptabilite_gestion/" TargetMode="External"/><Relationship Id="rId94" Type="http://schemas.openxmlformats.org/officeDocument/2006/relationships/hyperlink" Target="http://www.javascriptfr.com/r/global.aspx?r=calculette+section+bois+charpente" TargetMode="External"/><Relationship Id="rId99" Type="http://schemas.openxmlformats.org/officeDocument/2006/relationships/hyperlink" Target="http://www.mines.inpl-nancy.fr/~verdel/math/mod.php?id=4.php" TargetMode="External"/><Relationship Id="rId101" Type="http://schemas.openxmlformats.org/officeDocument/2006/relationships/hyperlink" Target="http://home.nordnet.fr/~scharlet/feuilles.htm" TargetMode="External"/><Relationship Id="rId4" Type="http://schemas.openxmlformats.org/officeDocument/2006/relationships/hyperlink" Target="http://www.impots.gouv.fr/portal/paf_dgi/html/redirect.jsp;jsessionid=5RPRTDIJR3MFNQFIEMPSFE4AVARW4IV1?path=http%3A//www.impots.gouv.fr/portal/dgi/public/particuliers.impot%3FpageId%3Dpart_isf%26paf_dm%3Dpopup%26paf_gm%3Dcontent%26typePage%3Dcpr02%26paf_gear_id%3D500018%26sfid%3D570%26communaute%3D1%26espld%3D1%26impot%3DISF%26temNvIP" TargetMode="External"/><Relationship Id="rId9" Type="http://schemas.openxmlformats.org/officeDocument/2006/relationships/hyperlink" Target="http://www.01net.com/telecharger/windows/Bureautique/calculatrice/fiches/40168.html" TargetMode="External"/><Relationship Id="rId13" Type="http://schemas.openxmlformats.org/officeDocument/2006/relationships/hyperlink" Target="http://www.empruntis.com/credit-auto/blanc/conso.php?pagevoulue=calcu&amp;code=SEMPCA&amp;page=calcul" TargetMode="External"/><Relationship Id="rId18" Type="http://schemas.openxmlformats.org/officeDocument/2006/relationships/hyperlink" Target="http://www.femmexpat.com/conv_devise.php3" TargetMode="External"/><Relationship Id="rId39" Type="http://schemas.openxmlformats.org/officeDocument/2006/relationships/hyperlink" Target="http://www.toocharger.com/fiches/logiciels/calcul-infinitesimal/3674.htm" TargetMode="External"/><Relationship Id="rId109" Type="http://schemas.openxmlformats.org/officeDocument/2006/relationships/hyperlink" Target="http://eauderose.canalblog.com/archives/2008/09/27/10603670.html" TargetMode="External"/><Relationship Id="rId34" Type="http://schemas.openxmlformats.org/officeDocument/2006/relationships/hyperlink" Target="http://www.toocharger.com/fiches/logiciels/calcul-de-resistances/3465.htm" TargetMode="External"/><Relationship Id="rId50" Type="http://schemas.openxmlformats.org/officeDocument/2006/relationships/hyperlink" Target="http://www.toocharger.com/fiches/logiciels/calculatrice-calccf/2083.htm" TargetMode="External"/><Relationship Id="rId55" Type="http://schemas.openxmlformats.org/officeDocument/2006/relationships/hyperlink" Target="http://www.toocharger.com/fiches/logiciels/calculette/17655.htm" TargetMode="External"/><Relationship Id="rId76" Type="http://schemas.openxmlformats.org/officeDocument/2006/relationships/hyperlink" Target="http://www.budgetfacile.com/outils.php?PHPSESSID=575bbbdb9344151db0de9ba83b2c2075" TargetMode="External"/><Relationship Id="rId97" Type="http://schemas.openxmlformats.org/officeDocument/2006/relationships/hyperlink" Target="http://www.forum-auto.com/automobile-pratique/section1/sujet327136.htm" TargetMode="External"/><Relationship Id="rId104" Type="http://schemas.openxmlformats.org/officeDocument/2006/relationships/hyperlink" Target="http://www.devenezmillionnaire.com/outils_et_services/index.php?page=feuilles_excel" TargetMode="External"/><Relationship Id="rId7" Type="http://schemas.openxmlformats.org/officeDocument/2006/relationships/hyperlink" Target="http://www.top-assistante.com/outils/modeles/feuille%20d%27heures.xls" TargetMode="External"/><Relationship Id="rId71" Type="http://schemas.openxmlformats.org/officeDocument/2006/relationships/hyperlink" Target="http://www.avenue-des-assures.com/" TargetMode="External"/><Relationship Id="rId92" Type="http://schemas.openxmlformats.org/officeDocument/2006/relationships/hyperlink" Target="http://www.javafr.com/r/global.aspx?r=calculer+des+pourcentages+negatifs+avec+excel+2003" TargetMode="External"/><Relationship Id="rId2" Type="http://schemas.openxmlformats.org/officeDocument/2006/relationships/hyperlink" Target="http://www.impots.gouv.fr/portal/dgi/public;jsessionid=5RPRTDIJR3MFNQFIEMPSFE4AVARW4IV1?paf_dm=popup&amp;paf_gm=content&amp;pageId=particuliers&amp;espId=1&amp;typePage=cpr02&amp;paf_gear_id=500018&amp;docOid=documentstandard_705&amp;temNvlPopUp=true" TargetMode="External"/><Relationship Id="rId29" Type="http://schemas.openxmlformats.org/officeDocument/2006/relationships/hyperlink" Target="http://www.toocharger.com/fiches/logiciels/calcimp/2114.ht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1"/>
  <sheetViews>
    <sheetView tabSelected="1" zoomScaleNormal="100" workbookViewId="0">
      <selection activeCell="O9" sqref="O9"/>
    </sheetView>
  </sheetViews>
  <sheetFormatPr baseColWidth="10" defaultRowHeight="12.75" x14ac:dyDescent="0.2"/>
  <cols>
    <col min="1" max="1" width="1.5703125" style="4" customWidth="1"/>
    <col min="2" max="3" width="11.42578125" style="4"/>
    <col min="4" max="4" width="12.85546875" style="4" customWidth="1"/>
    <col min="5" max="5" width="13" style="4" customWidth="1"/>
    <col min="6" max="6" width="3.140625" style="4" customWidth="1"/>
    <col min="7" max="7" width="4" style="4" customWidth="1"/>
    <col min="8" max="9" width="11.42578125" style="4"/>
    <col min="10" max="10" width="12.85546875" style="4" customWidth="1"/>
    <col min="11" max="11" width="13" style="4" customWidth="1"/>
    <col min="12" max="12" width="6.85546875" style="4" customWidth="1"/>
    <col min="13" max="16384" width="11.42578125" style="4"/>
  </cols>
  <sheetData>
    <row r="1" spans="1:12" s="10" customFormat="1" ht="21.75" customHeight="1" x14ac:dyDescent="0.2">
      <c r="A1" s="5"/>
      <c r="B1" s="6" t="s">
        <v>127</v>
      </c>
      <c r="C1" s="7"/>
      <c r="D1" s="8"/>
      <c r="E1" s="8"/>
      <c r="F1" s="8"/>
      <c r="G1" s="8"/>
      <c r="H1" s="8"/>
      <c r="I1" s="8"/>
      <c r="J1" s="8"/>
      <c r="K1" s="8"/>
      <c r="L1" s="9"/>
    </row>
    <row r="2" spans="1:12" s="16" customFormat="1" ht="41.25" customHeight="1" x14ac:dyDescent="0.2">
      <c r="A2" s="5"/>
      <c r="B2" s="11" t="str">
        <f ca="1">CELL("nomfichier")</f>
        <v>E:\0-UPRT\1-UPRT.FR-SITE-WEB\so-social\so-plannings\[so-calculetteheures.xlsx]Jour semaine</v>
      </c>
      <c r="C2" s="12"/>
      <c r="D2" s="13"/>
      <c r="E2" s="13"/>
      <c r="F2" s="12"/>
      <c r="G2" s="14"/>
      <c r="H2" s="14"/>
      <c r="I2" s="14"/>
      <c r="J2" s="15" t="s">
        <v>53</v>
      </c>
      <c r="K2" s="303" t="str">
        <f ca="1">MID(CELL("filename",L1),FIND("[",CELL("filename",L1)),300)</f>
        <v>[so-calculetteheures.xlsx]Explications</v>
      </c>
      <c r="L2" s="304"/>
    </row>
    <row r="3" spans="1:12" ht="15.95" customHeight="1" x14ac:dyDescent="0.25">
      <c r="B3" s="17"/>
      <c r="C3" s="18"/>
      <c r="D3" s="19"/>
      <c r="E3" s="19"/>
      <c r="F3" s="19"/>
      <c r="G3" s="19"/>
      <c r="H3" s="19"/>
      <c r="I3" s="19"/>
      <c r="J3" s="19"/>
      <c r="K3" s="19"/>
      <c r="L3" s="20"/>
    </row>
    <row r="4" spans="1:12" ht="15.95" customHeight="1" x14ac:dyDescent="0.25">
      <c r="B4" s="17"/>
      <c r="C4" s="18"/>
      <c r="D4" s="19"/>
      <c r="E4" s="19"/>
      <c r="F4" s="19"/>
      <c r="G4" s="19"/>
      <c r="H4" s="19"/>
      <c r="I4" s="19"/>
      <c r="J4" s="19"/>
      <c r="K4" s="19"/>
      <c r="L4" s="20"/>
    </row>
    <row r="5" spans="1:12" ht="15.95" customHeight="1" x14ac:dyDescent="0.25">
      <c r="B5" s="17"/>
      <c r="C5" s="18" t="s">
        <v>121</v>
      </c>
      <c r="D5" s="19"/>
      <c r="E5" s="19"/>
      <c r="F5" s="19"/>
      <c r="G5" s="19"/>
      <c r="H5" s="19"/>
      <c r="I5" s="19"/>
      <c r="J5" s="19"/>
      <c r="K5" s="19"/>
      <c r="L5" s="20"/>
    </row>
    <row r="6" spans="1:12" ht="15.95" customHeight="1" x14ac:dyDescent="0.25">
      <c r="B6" s="17"/>
      <c r="C6" s="18"/>
      <c r="D6" s="19"/>
      <c r="E6" s="19"/>
      <c r="F6" s="19"/>
      <c r="G6" s="19"/>
      <c r="H6" s="19"/>
      <c r="I6" s="19"/>
      <c r="J6" s="19"/>
      <c r="K6" s="19"/>
      <c r="L6" s="20"/>
    </row>
    <row r="7" spans="1:12" ht="15.95" customHeight="1" x14ac:dyDescent="0.25">
      <c r="B7" s="17"/>
      <c r="C7" s="18" t="s">
        <v>122</v>
      </c>
      <c r="D7" s="19"/>
      <c r="E7" s="19"/>
      <c r="F7" s="19"/>
      <c r="G7" s="19"/>
      <c r="H7" s="19"/>
      <c r="I7" s="19"/>
      <c r="J7" s="19"/>
      <c r="K7" s="19"/>
      <c r="L7" s="20"/>
    </row>
    <row r="8" spans="1:12" ht="15.95" customHeight="1" x14ac:dyDescent="0.25">
      <c r="B8" s="17"/>
      <c r="C8" s="18" t="s">
        <v>123</v>
      </c>
      <c r="D8" s="19"/>
      <c r="E8" s="19"/>
      <c r="F8" s="19"/>
      <c r="G8" s="19"/>
      <c r="H8" s="19"/>
      <c r="I8" s="19"/>
      <c r="J8" s="19"/>
      <c r="K8" s="19"/>
      <c r="L8" s="20"/>
    </row>
    <row r="9" spans="1:12" ht="15.95" customHeight="1" x14ac:dyDescent="0.25">
      <c r="B9" s="17"/>
      <c r="C9" s="18"/>
      <c r="D9" s="19"/>
      <c r="E9" s="19"/>
      <c r="F9" s="19"/>
      <c r="G9" s="19"/>
      <c r="H9" s="19"/>
      <c r="I9" s="19"/>
      <c r="J9" s="19"/>
      <c r="K9" s="19"/>
      <c r="L9" s="20"/>
    </row>
    <row r="10" spans="1:12" ht="36" customHeight="1" x14ac:dyDescent="0.25">
      <c r="B10" s="17"/>
      <c r="C10" s="21" t="s">
        <v>124</v>
      </c>
      <c r="D10" s="22"/>
      <c r="E10" s="22"/>
      <c r="F10" s="22"/>
      <c r="G10" s="22"/>
      <c r="H10" s="22"/>
      <c r="I10" s="22"/>
      <c r="J10" s="22"/>
      <c r="K10" s="22"/>
      <c r="L10" s="20"/>
    </row>
    <row r="11" spans="1:12" ht="15.95" customHeight="1" x14ac:dyDescent="0.25">
      <c r="B11" s="17"/>
      <c r="C11" s="18"/>
      <c r="D11" s="19"/>
      <c r="E11" s="19"/>
      <c r="F11" s="19"/>
      <c r="G11" s="19"/>
      <c r="H11" s="19"/>
      <c r="I11" s="19"/>
      <c r="J11" s="19"/>
      <c r="K11" s="19"/>
      <c r="L11" s="20"/>
    </row>
    <row r="12" spans="1:12" ht="39.75" customHeight="1" x14ac:dyDescent="0.25">
      <c r="B12" s="17"/>
      <c r="C12" s="21" t="s">
        <v>125</v>
      </c>
      <c r="D12" s="22"/>
      <c r="E12" s="22"/>
      <c r="F12" s="22"/>
      <c r="G12" s="22"/>
      <c r="H12" s="22"/>
      <c r="I12" s="22"/>
      <c r="J12" s="22"/>
      <c r="K12" s="22"/>
      <c r="L12" s="20"/>
    </row>
    <row r="13" spans="1:12" ht="15.95" customHeight="1" x14ac:dyDescent="0.25">
      <c r="B13" s="17"/>
      <c r="C13" s="18"/>
      <c r="D13" s="19"/>
      <c r="E13" s="19"/>
      <c r="F13" s="19"/>
      <c r="G13" s="19"/>
      <c r="H13" s="19"/>
      <c r="I13" s="19"/>
      <c r="J13" s="19"/>
      <c r="K13" s="19"/>
      <c r="L13" s="20"/>
    </row>
    <row r="14" spans="1:12" ht="15.95" customHeight="1" x14ac:dyDescent="0.25">
      <c r="B14" s="17"/>
      <c r="C14" s="18" t="s">
        <v>128</v>
      </c>
      <c r="D14" s="19"/>
      <c r="E14" s="19"/>
      <c r="F14" s="19"/>
      <c r="G14" s="19"/>
      <c r="H14" s="19"/>
      <c r="I14" s="19"/>
      <c r="J14" s="19"/>
      <c r="K14" s="19"/>
      <c r="L14" s="20"/>
    </row>
    <row r="15" spans="1:12" ht="15.95" customHeight="1" x14ac:dyDescent="0.25">
      <c r="B15" s="17"/>
      <c r="C15" s="18"/>
      <c r="D15" s="19"/>
      <c r="E15" s="19"/>
      <c r="F15" s="19"/>
      <c r="G15" s="19"/>
      <c r="H15" s="19"/>
      <c r="I15" s="19"/>
      <c r="J15" s="19"/>
      <c r="K15" s="19"/>
      <c r="L15" s="20"/>
    </row>
    <row r="16" spans="1:12" ht="15.95" customHeight="1" x14ac:dyDescent="0.25">
      <c r="B16" s="17"/>
      <c r="C16" s="18" t="s">
        <v>126</v>
      </c>
      <c r="D16" s="19"/>
      <c r="E16" s="19"/>
      <c r="F16" s="19"/>
      <c r="G16" s="19"/>
      <c r="H16" s="19"/>
      <c r="I16" s="19"/>
      <c r="J16" s="19"/>
      <c r="K16" s="19"/>
      <c r="L16" s="20"/>
    </row>
    <row r="17" spans="2:12" ht="15.95" customHeight="1" x14ac:dyDescent="0.25">
      <c r="B17" s="17"/>
      <c r="C17" s="18"/>
      <c r="D17" s="19"/>
      <c r="E17" s="19"/>
      <c r="F17" s="19"/>
      <c r="G17" s="19"/>
      <c r="H17" s="19"/>
      <c r="I17" s="19"/>
      <c r="J17" s="19"/>
      <c r="K17" s="19"/>
      <c r="L17" s="20"/>
    </row>
    <row r="18" spans="2:12" ht="15.95" customHeight="1" x14ac:dyDescent="0.25">
      <c r="B18" s="17"/>
      <c r="C18" s="18"/>
      <c r="D18" s="19"/>
      <c r="E18" s="19"/>
      <c r="F18" s="19"/>
      <c r="G18" s="19"/>
      <c r="H18" s="19"/>
      <c r="I18" s="19"/>
      <c r="J18" s="19"/>
      <c r="K18" s="19"/>
      <c r="L18" s="20"/>
    </row>
    <row r="19" spans="2:12" ht="15.95" customHeight="1" x14ac:dyDescent="0.25">
      <c r="B19" s="17"/>
      <c r="C19" s="18"/>
      <c r="D19" s="19"/>
      <c r="E19" s="19"/>
      <c r="F19" s="19"/>
      <c r="G19" s="19"/>
      <c r="H19" s="19"/>
      <c r="I19" s="19"/>
      <c r="J19" s="19"/>
      <c r="K19" s="19"/>
      <c r="L19" s="20"/>
    </row>
    <row r="20" spans="2:12" ht="15.95" customHeight="1" x14ac:dyDescent="0.25">
      <c r="B20" s="17"/>
      <c r="C20" s="18"/>
      <c r="D20" s="19"/>
      <c r="E20" s="19"/>
      <c r="F20" s="19"/>
      <c r="G20" s="19"/>
      <c r="H20" s="19"/>
      <c r="I20" s="19"/>
      <c r="J20" s="19"/>
      <c r="K20" s="19"/>
      <c r="L20" s="20"/>
    </row>
    <row r="21" spans="2:12" ht="15.95" customHeight="1" x14ac:dyDescent="0.25">
      <c r="B21" s="23"/>
      <c r="C21" s="24"/>
      <c r="D21" s="25"/>
      <c r="E21" s="25"/>
      <c r="F21" s="25"/>
      <c r="G21" s="25"/>
      <c r="H21" s="25"/>
      <c r="I21" s="25"/>
      <c r="J21" s="25"/>
      <c r="K21" s="25"/>
      <c r="L21" s="26"/>
    </row>
  </sheetData>
  <mergeCells count="1">
    <mergeCell ref="K2:L2"/>
  </mergeCells>
  <phoneticPr fontId="2" type="noConversion"/>
  <printOptions horizontalCentered="1"/>
  <pageMargins left="0.59055118110236227" right="0" top="0.59055118110236227" bottom="0" header="0" footer="0"/>
  <pageSetup paperSize="9" scale="86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230"/>
  <sheetViews>
    <sheetView workbookViewId="0">
      <selection activeCell="L20" sqref="L20"/>
    </sheetView>
  </sheetViews>
  <sheetFormatPr baseColWidth="10" defaultRowHeight="12.75" x14ac:dyDescent="0.2"/>
  <cols>
    <col min="1" max="1" width="4" style="4" customWidth="1"/>
    <col min="2" max="16384" width="11.42578125" style="4"/>
  </cols>
  <sheetData>
    <row r="2" spans="2:19" ht="18.75" x14ac:dyDescent="0.3">
      <c r="B2" s="1" t="s">
        <v>286</v>
      </c>
      <c r="C2" s="2"/>
      <c r="D2" s="3"/>
      <c r="E2" s="3"/>
      <c r="F2" s="3"/>
      <c r="G2" s="3"/>
    </row>
    <row r="3" spans="2:19" ht="18.75" x14ac:dyDescent="0.3">
      <c r="B3" s="334"/>
      <c r="C3" s="334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</row>
    <row r="4" spans="2:19" ht="18.75" x14ac:dyDescent="0.3">
      <c r="B4" s="334"/>
      <c r="C4" s="334" t="s">
        <v>287</v>
      </c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</row>
    <row r="5" spans="2:19" ht="18.75" x14ac:dyDescent="0.3"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6"/>
      <c r="R5" s="336"/>
      <c r="S5" s="336"/>
    </row>
    <row r="6" spans="2:19" ht="15" customHeight="1" x14ac:dyDescent="0.3">
      <c r="B6" s="336"/>
      <c r="C6" s="337" t="s">
        <v>129</v>
      </c>
      <c r="D6" s="336"/>
      <c r="E6" s="336"/>
      <c r="F6" s="336"/>
      <c r="G6" s="336"/>
      <c r="H6" s="336"/>
      <c r="I6" s="336"/>
      <c r="J6" s="336"/>
      <c r="K6" s="336"/>
      <c r="L6" s="336"/>
      <c r="M6" s="336"/>
      <c r="N6" s="336"/>
      <c r="O6" s="336"/>
      <c r="P6" s="336"/>
      <c r="Q6" s="336"/>
      <c r="R6" s="336"/>
      <c r="S6" s="336"/>
    </row>
    <row r="7" spans="2:19" ht="15" customHeight="1" x14ac:dyDescent="0.3">
      <c r="B7" s="336"/>
      <c r="C7" s="337" t="s">
        <v>130</v>
      </c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336"/>
      <c r="R7" s="336"/>
      <c r="S7" s="336"/>
    </row>
    <row r="8" spans="2:19" ht="15" customHeight="1" x14ac:dyDescent="0.3">
      <c r="B8" s="336"/>
      <c r="C8" s="336"/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</row>
    <row r="9" spans="2:19" ht="15" customHeight="1" x14ac:dyDescent="0.3">
      <c r="B9" s="336"/>
      <c r="C9" s="337" t="s">
        <v>131</v>
      </c>
      <c r="D9" s="336"/>
      <c r="E9" s="336"/>
      <c r="F9" s="336"/>
      <c r="G9" s="336"/>
      <c r="H9" s="336"/>
      <c r="I9" s="336"/>
      <c r="J9" s="336"/>
      <c r="K9" s="336"/>
      <c r="L9" s="336"/>
      <c r="M9" s="336"/>
      <c r="N9" s="336"/>
      <c r="O9" s="336"/>
      <c r="P9" s="336"/>
      <c r="Q9" s="336"/>
      <c r="R9" s="336"/>
      <c r="S9" s="336"/>
    </row>
    <row r="10" spans="2:19" ht="15" customHeight="1" x14ac:dyDescent="0.3">
      <c r="B10" s="336"/>
      <c r="C10" s="337" t="s">
        <v>132</v>
      </c>
      <c r="D10" s="336"/>
      <c r="E10" s="336"/>
      <c r="F10" s="336"/>
      <c r="G10" s="336"/>
      <c r="H10" s="336"/>
      <c r="I10" s="336"/>
      <c r="J10" s="336"/>
      <c r="K10" s="336"/>
      <c r="L10" s="336"/>
      <c r="M10" s="336"/>
      <c r="N10" s="336"/>
      <c r="O10" s="336"/>
      <c r="P10" s="336"/>
      <c r="Q10" s="336"/>
      <c r="R10" s="336"/>
      <c r="S10" s="336"/>
    </row>
    <row r="11" spans="2:19" ht="15" customHeight="1" x14ac:dyDescent="0.3">
      <c r="B11" s="336"/>
      <c r="C11" s="337" t="s">
        <v>133</v>
      </c>
      <c r="D11" s="336"/>
      <c r="E11" s="336"/>
      <c r="F11" s="336"/>
      <c r="G11" s="336"/>
      <c r="H11" s="336"/>
      <c r="I11" s="336"/>
      <c r="J11" s="336"/>
      <c r="K11" s="336"/>
      <c r="L11" s="336"/>
      <c r="M11" s="336"/>
      <c r="N11" s="336"/>
      <c r="O11" s="336"/>
      <c r="P11" s="336"/>
      <c r="Q11" s="336"/>
      <c r="R11" s="336"/>
      <c r="S11" s="336"/>
    </row>
    <row r="12" spans="2:19" ht="15" customHeight="1" x14ac:dyDescent="0.3">
      <c r="B12" s="336"/>
      <c r="C12" s="336"/>
      <c r="D12" s="336"/>
      <c r="E12" s="336"/>
      <c r="F12" s="336"/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336"/>
      <c r="R12" s="336"/>
      <c r="S12" s="336"/>
    </row>
    <row r="13" spans="2:19" ht="15" customHeight="1" x14ac:dyDescent="0.3">
      <c r="B13" s="336"/>
      <c r="C13" s="334" t="s">
        <v>134</v>
      </c>
      <c r="D13" s="336"/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S13" s="336"/>
    </row>
    <row r="14" spans="2:19" ht="15" customHeight="1" x14ac:dyDescent="0.3">
      <c r="B14" s="336"/>
      <c r="C14" s="337" t="s">
        <v>135</v>
      </c>
      <c r="D14" s="336"/>
      <c r="E14" s="336"/>
      <c r="F14" s="336"/>
      <c r="G14" s="336"/>
      <c r="H14" s="336"/>
      <c r="I14" s="336"/>
      <c r="J14" s="336"/>
      <c r="K14" s="336"/>
      <c r="L14" s="336"/>
      <c r="M14" s="336"/>
      <c r="N14" s="336"/>
      <c r="O14" s="336"/>
      <c r="P14" s="336"/>
      <c r="Q14" s="336"/>
      <c r="R14" s="336"/>
      <c r="S14" s="336"/>
    </row>
    <row r="15" spans="2:19" ht="15" customHeight="1" x14ac:dyDescent="0.3">
      <c r="B15" s="336"/>
      <c r="C15" s="336"/>
      <c r="D15" s="336"/>
      <c r="E15" s="336"/>
      <c r="F15" s="336"/>
      <c r="G15" s="336"/>
      <c r="H15" s="336"/>
      <c r="I15" s="336"/>
      <c r="J15" s="336"/>
      <c r="K15" s="336"/>
      <c r="L15" s="336"/>
      <c r="M15" s="336"/>
      <c r="N15" s="336"/>
      <c r="O15" s="336"/>
      <c r="P15" s="336"/>
      <c r="Q15" s="336"/>
      <c r="R15" s="336"/>
      <c r="S15" s="336"/>
    </row>
    <row r="16" spans="2:19" ht="15" customHeight="1" x14ac:dyDescent="0.3">
      <c r="B16" s="336"/>
      <c r="C16" s="334" t="s">
        <v>289</v>
      </c>
      <c r="D16" s="336"/>
      <c r="E16" s="336"/>
      <c r="F16" s="336"/>
      <c r="G16" s="336"/>
      <c r="H16" s="336"/>
      <c r="I16" s="336"/>
      <c r="J16" s="336"/>
      <c r="K16" s="336"/>
      <c r="L16" s="336"/>
      <c r="M16" s="336"/>
      <c r="N16" s="336"/>
      <c r="O16" s="336"/>
      <c r="P16" s="336"/>
      <c r="Q16" s="336"/>
      <c r="R16" s="336"/>
      <c r="S16" s="336"/>
    </row>
    <row r="17" spans="2:19" ht="15" customHeight="1" x14ac:dyDescent="0.3">
      <c r="B17" s="336"/>
      <c r="C17" s="337" t="s">
        <v>136</v>
      </c>
      <c r="D17" s="336"/>
      <c r="E17" s="336"/>
      <c r="F17" s="336"/>
      <c r="G17" s="336"/>
      <c r="H17" s="336"/>
      <c r="I17" s="336"/>
      <c r="J17" s="336"/>
      <c r="K17" s="336"/>
      <c r="L17" s="336"/>
      <c r="M17" s="336"/>
      <c r="N17" s="336"/>
      <c r="O17" s="336"/>
      <c r="P17" s="336"/>
      <c r="Q17" s="336"/>
      <c r="R17" s="336"/>
      <c r="S17" s="336"/>
    </row>
    <row r="18" spans="2:19" ht="15" customHeight="1" x14ac:dyDescent="0.3">
      <c r="B18" s="336"/>
      <c r="C18" s="336"/>
      <c r="D18" s="336"/>
      <c r="E18" s="336"/>
      <c r="F18" s="336"/>
      <c r="G18" s="336"/>
      <c r="H18" s="336"/>
      <c r="I18" s="336"/>
      <c r="J18" s="336"/>
      <c r="K18" s="336"/>
      <c r="L18" s="336"/>
      <c r="M18" s="336"/>
      <c r="N18" s="336"/>
      <c r="O18" s="336"/>
      <c r="P18" s="336"/>
      <c r="Q18" s="336"/>
      <c r="R18" s="336"/>
      <c r="S18" s="336"/>
    </row>
    <row r="19" spans="2:19" ht="15" customHeight="1" x14ac:dyDescent="0.3">
      <c r="B19" s="336"/>
      <c r="C19" s="334" t="s">
        <v>137</v>
      </c>
      <c r="D19" s="336"/>
      <c r="E19" s="336"/>
      <c r="F19" s="336"/>
      <c r="G19" s="336"/>
      <c r="H19" s="336"/>
      <c r="I19" s="336"/>
      <c r="J19" s="336"/>
      <c r="K19" s="336"/>
      <c r="L19" s="336"/>
      <c r="M19" s="336"/>
      <c r="N19" s="336"/>
      <c r="O19" s="336"/>
      <c r="P19" s="336"/>
      <c r="Q19" s="336"/>
      <c r="R19" s="336"/>
      <c r="S19" s="336"/>
    </row>
    <row r="20" spans="2:19" ht="15" customHeight="1" x14ac:dyDescent="0.3">
      <c r="B20" s="336"/>
      <c r="C20" s="337" t="s">
        <v>138</v>
      </c>
      <c r="D20" s="336"/>
      <c r="E20" s="336"/>
      <c r="F20" s="336"/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6"/>
      <c r="R20" s="336"/>
      <c r="S20" s="336"/>
    </row>
    <row r="21" spans="2:19" ht="15" customHeight="1" x14ac:dyDescent="0.3">
      <c r="B21" s="336"/>
      <c r="C21" s="337" t="s">
        <v>139</v>
      </c>
      <c r="D21" s="336"/>
      <c r="E21" s="336"/>
      <c r="F21" s="336"/>
      <c r="G21" s="336"/>
      <c r="H21" s="336"/>
      <c r="I21" s="336"/>
      <c r="J21" s="336"/>
      <c r="K21" s="336"/>
      <c r="L21" s="336"/>
      <c r="M21" s="336"/>
      <c r="N21" s="336"/>
      <c r="O21" s="336"/>
      <c r="P21" s="336"/>
      <c r="Q21" s="336"/>
      <c r="R21" s="336"/>
      <c r="S21" s="336"/>
    </row>
    <row r="22" spans="2:19" ht="15" customHeight="1" x14ac:dyDescent="0.3">
      <c r="B22" s="336"/>
      <c r="C22" s="336"/>
      <c r="D22" s="336"/>
      <c r="E22" s="336"/>
      <c r="F22" s="336"/>
      <c r="G22" s="336"/>
      <c r="H22" s="336"/>
      <c r="I22" s="336"/>
      <c r="J22" s="336"/>
      <c r="K22" s="336"/>
      <c r="L22" s="336"/>
      <c r="M22" s="336"/>
      <c r="N22" s="336"/>
      <c r="O22" s="336"/>
      <c r="P22" s="336"/>
      <c r="Q22" s="336"/>
      <c r="R22" s="336"/>
      <c r="S22" s="336"/>
    </row>
    <row r="23" spans="2:19" ht="15" customHeight="1" x14ac:dyDescent="0.3">
      <c r="B23" s="336"/>
      <c r="C23" s="334" t="s">
        <v>140</v>
      </c>
      <c r="D23" s="336"/>
      <c r="E23" s="336"/>
      <c r="F23" s="336"/>
      <c r="G23" s="336"/>
      <c r="H23" s="336"/>
      <c r="I23" s="336"/>
      <c r="J23" s="336"/>
      <c r="K23" s="336"/>
      <c r="L23" s="336"/>
      <c r="M23" s="336"/>
      <c r="N23" s="336"/>
      <c r="O23" s="336"/>
      <c r="P23" s="336"/>
      <c r="Q23" s="336"/>
      <c r="R23" s="336"/>
      <c r="S23" s="336"/>
    </row>
    <row r="24" spans="2:19" ht="15" customHeight="1" x14ac:dyDescent="0.3">
      <c r="B24" s="336"/>
      <c r="C24" s="337" t="s">
        <v>141</v>
      </c>
      <c r="D24" s="336"/>
      <c r="E24" s="336"/>
      <c r="F24" s="336"/>
      <c r="G24" s="336"/>
      <c r="H24" s="336"/>
      <c r="I24" s="336"/>
      <c r="J24" s="336"/>
      <c r="K24" s="336"/>
      <c r="L24" s="336"/>
      <c r="M24" s="336"/>
      <c r="N24" s="336"/>
      <c r="O24" s="336"/>
      <c r="P24" s="336"/>
      <c r="Q24" s="336"/>
      <c r="R24" s="336"/>
      <c r="S24" s="336"/>
    </row>
    <row r="25" spans="2:19" ht="15" customHeight="1" x14ac:dyDescent="0.3">
      <c r="B25" s="336"/>
      <c r="C25" s="337" t="s">
        <v>142</v>
      </c>
      <c r="D25" s="336"/>
      <c r="E25" s="336"/>
      <c r="F25" s="336"/>
      <c r="G25" s="336"/>
      <c r="H25" s="336"/>
      <c r="I25" s="336"/>
      <c r="J25" s="336"/>
      <c r="K25" s="336"/>
      <c r="L25" s="336"/>
      <c r="M25" s="336"/>
      <c r="N25" s="336"/>
      <c r="O25" s="336"/>
      <c r="P25" s="336"/>
      <c r="Q25" s="336"/>
      <c r="R25" s="336"/>
      <c r="S25" s="336"/>
    </row>
    <row r="26" spans="2:19" ht="15" customHeight="1" x14ac:dyDescent="0.3">
      <c r="B26" s="336"/>
      <c r="C26" s="336"/>
      <c r="D26" s="336"/>
      <c r="E26" s="336"/>
      <c r="F26" s="336"/>
      <c r="G26" s="336"/>
      <c r="H26" s="336"/>
      <c r="I26" s="336"/>
      <c r="J26" s="336"/>
      <c r="K26" s="336"/>
      <c r="L26" s="336"/>
      <c r="M26" s="336"/>
      <c r="N26" s="336"/>
      <c r="O26" s="336"/>
      <c r="P26" s="336"/>
      <c r="Q26" s="336"/>
      <c r="R26" s="336"/>
      <c r="S26" s="336"/>
    </row>
    <row r="27" spans="2:19" ht="15" customHeight="1" x14ac:dyDescent="0.3">
      <c r="B27" s="336"/>
      <c r="C27" s="334" t="s">
        <v>143</v>
      </c>
      <c r="D27" s="336"/>
      <c r="E27" s="336"/>
      <c r="F27" s="336"/>
      <c r="G27" s="336"/>
      <c r="H27" s="336"/>
      <c r="I27" s="336"/>
      <c r="J27" s="336"/>
      <c r="K27" s="336"/>
      <c r="L27" s="336"/>
      <c r="M27" s="336"/>
      <c r="N27" s="336"/>
      <c r="O27" s="336"/>
      <c r="P27" s="336"/>
      <c r="Q27" s="336"/>
      <c r="R27" s="336"/>
      <c r="S27" s="336"/>
    </row>
    <row r="28" spans="2:19" ht="15" customHeight="1" x14ac:dyDescent="0.3">
      <c r="B28" s="336"/>
      <c r="C28" s="337" t="s">
        <v>144</v>
      </c>
      <c r="D28" s="336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36"/>
      <c r="P28" s="336"/>
      <c r="Q28" s="336"/>
      <c r="R28" s="336"/>
      <c r="S28" s="336"/>
    </row>
    <row r="29" spans="2:19" ht="15" customHeight="1" x14ac:dyDescent="0.3">
      <c r="B29" s="336"/>
      <c r="C29" s="336"/>
      <c r="D29" s="336"/>
      <c r="E29" s="336"/>
      <c r="F29" s="336"/>
      <c r="G29" s="336"/>
      <c r="H29" s="336"/>
      <c r="I29" s="336"/>
      <c r="J29" s="336"/>
      <c r="K29" s="336"/>
      <c r="L29" s="336"/>
      <c r="M29" s="336"/>
      <c r="N29" s="336"/>
      <c r="O29" s="336"/>
      <c r="P29" s="336"/>
      <c r="Q29" s="336"/>
      <c r="R29" s="336"/>
      <c r="S29" s="336"/>
    </row>
    <row r="30" spans="2:19" ht="15" customHeight="1" x14ac:dyDescent="0.3">
      <c r="B30" s="336"/>
      <c r="C30" s="337" t="s">
        <v>145</v>
      </c>
      <c r="D30" s="336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336"/>
    </row>
    <row r="31" spans="2:19" ht="15" customHeight="1" x14ac:dyDescent="0.3">
      <c r="B31" s="336"/>
      <c r="C31" s="336"/>
      <c r="D31" s="336"/>
      <c r="E31" s="336"/>
      <c r="F31" s="336"/>
      <c r="G31" s="336"/>
      <c r="H31" s="336"/>
      <c r="I31" s="336"/>
      <c r="J31" s="336"/>
      <c r="K31" s="336"/>
      <c r="L31" s="336"/>
      <c r="M31" s="336"/>
      <c r="N31" s="336"/>
      <c r="O31" s="336"/>
      <c r="P31" s="336"/>
      <c r="Q31" s="336"/>
      <c r="R31" s="336"/>
      <c r="S31" s="336"/>
    </row>
    <row r="32" spans="2:19" ht="15" customHeight="1" x14ac:dyDescent="0.3">
      <c r="B32" s="336"/>
      <c r="C32" s="337" t="s">
        <v>146</v>
      </c>
      <c r="D32" s="336"/>
      <c r="E32" s="336"/>
      <c r="F32" s="336"/>
      <c r="G32" s="336"/>
      <c r="H32" s="336"/>
      <c r="I32" s="336"/>
      <c r="J32" s="336"/>
      <c r="K32" s="336"/>
      <c r="L32" s="336"/>
      <c r="M32" s="336"/>
      <c r="N32" s="336"/>
      <c r="O32" s="336"/>
      <c r="P32" s="336"/>
      <c r="Q32" s="336"/>
      <c r="R32" s="336"/>
      <c r="S32" s="336"/>
    </row>
    <row r="33" spans="2:19" ht="15" customHeight="1" x14ac:dyDescent="0.3">
      <c r="B33" s="336"/>
      <c r="C33" s="337" t="s">
        <v>147</v>
      </c>
      <c r="D33" s="336"/>
      <c r="E33" s="336"/>
      <c r="F33" s="336"/>
      <c r="G33" s="336"/>
      <c r="H33" s="336"/>
      <c r="I33" s="336"/>
      <c r="J33" s="336"/>
      <c r="K33" s="336"/>
      <c r="L33" s="336"/>
      <c r="M33" s="336"/>
      <c r="N33" s="336"/>
      <c r="O33" s="336"/>
      <c r="P33" s="336"/>
      <c r="Q33" s="336"/>
      <c r="R33" s="336"/>
      <c r="S33" s="336"/>
    </row>
    <row r="34" spans="2:19" ht="15" customHeight="1" x14ac:dyDescent="0.3">
      <c r="B34" s="336"/>
      <c r="C34" s="337" t="s">
        <v>148</v>
      </c>
      <c r="D34" s="336"/>
      <c r="E34" s="336"/>
      <c r="F34" s="336"/>
      <c r="G34" s="336"/>
      <c r="H34" s="336"/>
      <c r="I34" s="336"/>
      <c r="J34" s="336"/>
      <c r="K34" s="336"/>
      <c r="L34" s="336"/>
      <c r="M34" s="336"/>
      <c r="N34" s="336"/>
      <c r="O34" s="336"/>
      <c r="P34" s="336"/>
      <c r="Q34" s="336"/>
      <c r="R34" s="336"/>
      <c r="S34" s="336"/>
    </row>
    <row r="35" spans="2:19" ht="15" customHeight="1" x14ac:dyDescent="0.3">
      <c r="B35" s="336"/>
      <c r="C35" s="337" t="s">
        <v>149</v>
      </c>
      <c r="D35" s="336"/>
      <c r="E35" s="336"/>
      <c r="F35" s="336"/>
      <c r="G35" s="336"/>
      <c r="H35" s="336"/>
      <c r="I35" s="336"/>
      <c r="J35" s="336"/>
      <c r="K35" s="336"/>
      <c r="L35" s="336"/>
      <c r="M35" s="336"/>
      <c r="N35" s="336"/>
      <c r="O35" s="336"/>
      <c r="P35" s="336"/>
      <c r="Q35" s="336"/>
      <c r="R35" s="336"/>
      <c r="S35" s="336"/>
    </row>
    <row r="36" spans="2:19" ht="15" customHeight="1" x14ac:dyDescent="0.3">
      <c r="B36" s="336"/>
      <c r="C36" s="336"/>
      <c r="D36" s="336"/>
      <c r="E36" s="336"/>
      <c r="F36" s="336"/>
      <c r="G36" s="336"/>
      <c r="H36" s="336"/>
      <c r="I36" s="336"/>
      <c r="J36" s="336"/>
      <c r="K36" s="336"/>
      <c r="L36" s="336"/>
      <c r="M36" s="336"/>
      <c r="N36" s="336"/>
      <c r="O36" s="336"/>
      <c r="P36" s="336"/>
      <c r="Q36" s="336"/>
      <c r="R36" s="336"/>
      <c r="S36" s="336"/>
    </row>
    <row r="37" spans="2:19" ht="15" customHeight="1" x14ac:dyDescent="0.3">
      <c r="B37" s="336"/>
      <c r="C37" s="334" t="s">
        <v>150</v>
      </c>
      <c r="D37" s="336"/>
      <c r="E37" s="336"/>
      <c r="F37" s="336"/>
      <c r="G37" s="336"/>
      <c r="H37" s="336"/>
      <c r="I37" s="336"/>
      <c r="J37" s="336"/>
      <c r="K37" s="336"/>
      <c r="L37" s="336"/>
      <c r="M37" s="336"/>
      <c r="N37" s="336"/>
      <c r="O37" s="336"/>
      <c r="P37" s="336"/>
      <c r="Q37" s="336"/>
      <c r="R37" s="336"/>
      <c r="S37" s="336"/>
    </row>
    <row r="38" spans="2:19" ht="15" customHeight="1" x14ac:dyDescent="0.3">
      <c r="B38" s="336"/>
      <c r="C38" s="336"/>
      <c r="D38" s="336"/>
      <c r="E38" s="336"/>
      <c r="F38" s="336"/>
      <c r="G38" s="336"/>
      <c r="H38" s="336"/>
      <c r="I38" s="336"/>
      <c r="J38" s="336"/>
      <c r="K38" s="336"/>
      <c r="L38" s="336"/>
      <c r="M38" s="336"/>
      <c r="N38" s="336"/>
      <c r="O38" s="336"/>
      <c r="P38" s="336"/>
      <c r="Q38" s="336"/>
      <c r="R38" s="336"/>
      <c r="S38" s="336"/>
    </row>
    <row r="39" spans="2:19" ht="15" customHeight="1" x14ac:dyDescent="0.3">
      <c r="B39" s="336"/>
      <c r="C39" s="337" t="s">
        <v>151</v>
      </c>
      <c r="D39" s="336"/>
      <c r="E39" s="336"/>
      <c r="F39" s="336"/>
      <c r="G39" s="336"/>
      <c r="H39" s="336"/>
      <c r="I39" s="336"/>
      <c r="J39" s="336"/>
      <c r="K39" s="336"/>
      <c r="L39" s="336"/>
      <c r="M39" s="336"/>
      <c r="N39" s="336"/>
      <c r="O39" s="336"/>
      <c r="P39" s="336"/>
      <c r="Q39" s="336"/>
      <c r="R39" s="336"/>
      <c r="S39" s="336"/>
    </row>
    <row r="40" spans="2:19" ht="15" customHeight="1" x14ac:dyDescent="0.3">
      <c r="B40" s="336"/>
      <c r="C40" s="336"/>
      <c r="D40" s="336"/>
      <c r="E40" s="336"/>
      <c r="F40" s="336"/>
      <c r="G40" s="336"/>
      <c r="H40" s="336"/>
      <c r="I40" s="336"/>
      <c r="J40" s="336"/>
      <c r="K40" s="336"/>
      <c r="L40" s="336"/>
      <c r="M40" s="336"/>
      <c r="N40" s="336"/>
      <c r="O40" s="336"/>
      <c r="P40" s="336"/>
      <c r="Q40" s="336"/>
      <c r="R40" s="336"/>
      <c r="S40" s="336"/>
    </row>
    <row r="41" spans="2:19" ht="15" customHeight="1" x14ac:dyDescent="0.3">
      <c r="B41" s="336"/>
      <c r="C41" s="334" t="s">
        <v>152</v>
      </c>
      <c r="D41" s="336"/>
      <c r="E41" s="336"/>
      <c r="F41" s="336"/>
      <c r="G41" s="336"/>
      <c r="H41" s="336"/>
      <c r="I41" s="336"/>
      <c r="J41" s="336"/>
      <c r="K41" s="336"/>
      <c r="L41" s="336"/>
      <c r="M41" s="336"/>
      <c r="N41" s="336"/>
      <c r="O41" s="336"/>
      <c r="P41" s="336"/>
      <c r="Q41" s="336"/>
      <c r="R41" s="336"/>
      <c r="S41" s="336"/>
    </row>
    <row r="42" spans="2:19" ht="15" customHeight="1" x14ac:dyDescent="0.3">
      <c r="B42" s="336"/>
      <c r="C42" s="337" t="s">
        <v>153</v>
      </c>
      <c r="D42" s="336"/>
      <c r="E42" s="336"/>
      <c r="F42" s="336"/>
      <c r="G42" s="336"/>
      <c r="H42" s="336"/>
      <c r="I42" s="336"/>
      <c r="J42" s="336"/>
      <c r="K42" s="336"/>
      <c r="L42" s="336"/>
      <c r="M42" s="336"/>
      <c r="N42" s="336"/>
      <c r="O42" s="336"/>
      <c r="P42" s="336"/>
      <c r="Q42" s="336"/>
      <c r="R42" s="336"/>
      <c r="S42" s="336"/>
    </row>
    <row r="43" spans="2:19" ht="15" customHeight="1" x14ac:dyDescent="0.3">
      <c r="B43" s="336"/>
      <c r="C43" s="337" t="s">
        <v>154</v>
      </c>
      <c r="D43" s="336"/>
      <c r="E43" s="336"/>
      <c r="F43" s="336"/>
      <c r="G43" s="336"/>
      <c r="H43" s="336"/>
      <c r="I43" s="336"/>
      <c r="J43" s="336"/>
      <c r="K43" s="336"/>
      <c r="L43" s="336"/>
      <c r="M43" s="336"/>
      <c r="N43" s="336"/>
      <c r="O43" s="336"/>
      <c r="P43" s="336"/>
      <c r="Q43" s="336"/>
      <c r="R43" s="336"/>
      <c r="S43" s="336"/>
    </row>
    <row r="44" spans="2:19" ht="15" customHeight="1" x14ac:dyDescent="0.3">
      <c r="B44" s="336"/>
      <c r="C44" s="336"/>
      <c r="D44" s="336"/>
      <c r="E44" s="336"/>
      <c r="F44" s="336"/>
      <c r="G44" s="336"/>
      <c r="H44" s="336"/>
      <c r="I44" s="336"/>
      <c r="J44" s="336"/>
      <c r="K44" s="336"/>
      <c r="L44" s="336"/>
      <c r="M44" s="336"/>
      <c r="N44" s="336"/>
      <c r="O44" s="336"/>
      <c r="P44" s="336"/>
      <c r="Q44" s="336"/>
      <c r="R44" s="336"/>
      <c r="S44" s="336"/>
    </row>
    <row r="45" spans="2:19" ht="15" customHeight="1" x14ac:dyDescent="0.3">
      <c r="B45" s="336"/>
      <c r="C45" s="337" t="s">
        <v>155</v>
      </c>
      <c r="D45" s="336"/>
      <c r="E45" s="336"/>
      <c r="F45" s="336"/>
      <c r="G45" s="336"/>
      <c r="H45" s="336"/>
      <c r="I45" s="336"/>
      <c r="J45" s="336"/>
      <c r="K45" s="336"/>
      <c r="L45" s="336"/>
      <c r="M45" s="336"/>
      <c r="N45" s="336"/>
      <c r="O45" s="336"/>
      <c r="P45" s="336"/>
      <c r="Q45" s="336"/>
      <c r="R45" s="336"/>
      <c r="S45" s="336"/>
    </row>
    <row r="46" spans="2:19" ht="15" customHeight="1" x14ac:dyDescent="0.3">
      <c r="B46" s="336"/>
      <c r="C46" s="337" t="s">
        <v>156</v>
      </c>
      <c r="D46" s="336"/>
      <c r="E46" s="336"/>
      <c r="F46" s="336"/>
      <c r="G46" s="336"/>
      <c r="H46" s="336"/>
      <c r="I46" s="336"/>
      <c r="J46" s="336"/>
      <c r="K46" s="336"/>
      <c r="L46" s="336"/>
      <c r="M46" s="336"/>
      <c r="N46" s="336"/>
      <c r="O46" s="336"/>
      <c r="P46" s="336"/>
      <c r="Q46" s="336"/>
      <c r="R46" s="336"/>
      <c r="S46" s="336"/>
    </row>
    <row r="47" spans="2:19" ht="15" customHeight="1" x14ac:dyDescent="0.3">
      <c r="B47" s="336"/>
      <c r="C47" s="336"/>
      <c r="D47" s="336"/>
      <c r="E47" s="336"/>
      <c r="F47" s="336"/>
      <c r="G47" s="336"/>
      <c r="H47" s="336"/>
      <c r="I47" s="336"/>
      <c r="J47" s="336"/>
      <c r="K47" s="336"/>
      <c r="L47" s="336"/>
      <c r="M47" s="336"/>
      <c r="N47" s="336"/>
      <c r="O47" s="336"/>
      <c r="P47" s="336"/>
      <c r="Q47" s="336"/>
      <c r="R47" s="336"/>
      <c r="S47" s="336"/>
    </row>
    <row r="48" spans="2:19" ht="15" customHeight="1" x14ac:dyDescent="0.3">
      <c r="B48" s="336"/>
      <c r="C48" s="337" t="s">
        <v>157</v>
      </c>
      <c r="D48" s="336"/>
      <c r="E48" s="336"/>
      <c r="F48" s="336"/>
      <c r="G48" s="336"/>
      <c r="H48" s="336"/>
      <c r="I48" s="336"/>
      <c r="J48" s="336"/>
      <c r="K48" s="336"/>
      <c r="L48" s="336"/>
      <c r="M48" s="336"/>
      <c r="N48" s="336"/>
      <c r="O48" s="336"/>
      <c r="P48" s="336"/>
      <c r="Q48" s="336"/>
      <c r="R48" s="336"/>
      <c r="S48" s="336"/>
    </row>
    <row r="49" spans="2:19" ht="15" customHeight="1" x14ac:dyDescent="0.3">
      <c r="B49" s="336"/>
      <c r="C49" s="336"/>
      <c r="D49" s="336"/>
      <c r="E49" s="336"/>
      <c r="F49" s="336"/>
      <c r="G49" s="336"/>
      <c r="H49" s="336"/>
      <c r="I49" s="336"/>
      <c r="J49" s="336"/>
      <c r="K49" s="336"/>
      <c r="L49" s="336"/>
      <c r="M49" s="336"/>
      <c r="N49" s="336"/>
      <c r="O49" s="336"/>
      <c r="P49" s="336"/>
      <c r="Q49" s="336"/>
      <c r="R49" s="336"/>
      <c r="S49" s="336"/>
    </row>
    <row r="50" spans="2:19" ht="15" customHeight="1" x14ac:dyDescent="0.3">
      <c r="B50" s="336"/>
      <c r="C50" s="336"/>
      <c r="D50" s="336"/>
      <c r="E50" s="336"/>
      <c r="F50" s="336"/>
      <c r="G50" s="336"/>
      <c r="H50" s="336"/>
      <c r="I50" s="336"/>
      <c r="J50" s="336"/>
      <c r="K50" s="336"/>
      <c r="L50" s="336"/>
      <c r="M50" s="336"/>
      <c r="N50" s="336"/>
      <c r="O50" s="336"/>
      <c r="P50" s="336"/>
      <c r="Q50" s="336"/>
      <c r="R50" s="336"/>
      <c r="S50" s="336"/>
    </row>
    <row r="51" spans="2:19" ht="15" customHeight="1" x14ac:dyDescent="0.3">
      <c r="B51" s="336"/>
      <c r="C51" s="334" t="s">
        <v>159</v>
      </c>
      <c r="D51" s="336"/>
      <c r="E51" s="336"/>
      <c r="F51" s="336"/>
      <c r="G51" s="336"/>
      <c r="H51" s="336"/>
      <c r="I51" s="336"/>
      <c r="J51" s="336"/>
      <c r="K51" s="336"/>
      <c r="L51" s="336"/>
      <c r="M51" s="336"/>
      <c r="N51" s="336"/>
      <c r="O51" s="336"/>
      <c r="P51" s="336"/>
      <c r="Q51" s="336"/>
      <c r="R51" s="336"/>
      <c r="S51" s="336"/>
    </row>
    <row r="52" spans="2:19" ht="15" customHeight="1" x14ac:dyDescent="0.3">
      <c r="B52" s="336"/>
      <c r="C52" s="337" t="s">
        <v>160</v>
      </c>
      <c r="D52" s="336"/>
      <c r="E52" s="336"/>
      <c r="F52" s="336"/>
      <c r="G52" s="336"/>
      <c r="H52" s="336"/>
      <c r="I52" s="336"/>
      <c r="J52" s="336"/>
      <c r="K52" s="336"/>
      <c r="L52" s="336"/>
      <c r="M52" s="336"/>
      <c r="N52" s="336"/>
      <c r="O52" s="336"/>
      <c r="P52" s="336"/>
      <c r="Q52" s="336"/>
      <c r="R52" s="336"/>
      <c r="S52" s="336"/>
    </row>
    <row r="53" spans="2:19" ht="15" customHeight="1" x14ac:dyDescent="0.3">
      <c r="B53" s="336"/>
      <c r="C53" s="337" t="s">
        <v>161</v>
      </c>
      <c r="D53" s="336"/>
      <c r="E53" s="336"/>
      <c r="F53" s="336"/>
      <c r="G53" s="336"/>
      <c r="H53" s="336"/>
      <c r="I53" s="336"/>
      <c r="J53" s="336"/>
      <c r="K53" s="336"/>
      <c r="L53" s="336"/>
      <c r="M53" s="336"/>
      <c r="N53" s="336"/>
      <c r="O53" s="336"/>
      <c r="P53" s="336"/>
      <c r="Q53" s="336"/>
      <c r="R53" s="336"/>
      <c r="S53" s="336"/>
    </row>
    <row r="54" spans="2:19" ht="15" customHeight="1" x14ac:dyDescent="0.3">
      <c r="B54" s="336"/>
      <c r="C54" s="337"/>
      <c r="D54" s="336"/>
      <c r="E54" s="336"/>
      <c r="F54" s="336"/>
      <c r="G54" s="336"/>
      <c r="H54" s="336"/>
      <c r="I54" s="336"/>
      <c r="J54" s="336"/>
      <c r="K54" s="336"/>
      <c r="L54" s="336"/>
      <c r="M54" s="336"/>
      <c r="N54" s="336"/>
      <c r="O54" s="336"/>
      <c r="P54" s="336"/>
      <c r="Q54" s="336"/>
      <c r="R54" s="336"/>
      <c r="S54" s="336"/>
    </row>
    <row r="55" spans="2:19" ht="15" customHeight="1" x14ac:dyDescent="0.3">
      <c r="B55" s="336"/>
      <c r="C55" s="334" t="s">
        <v>158</v>
      </c>
      <c r="D55" s="336"/>
      <c r="E55" s="336"/>
      <c r="F55" s="336"/>
      <c r="G55" s="336"/>
      <c r="H55" s="336"/>
      <c r="I55" s="336"/>
      <c r="J55" s="336"/>
      <c r="K55" s="336"/>
      <c r="L55" s="336"/>
      <c r="M55" s="336"/>
      <c r="N55" s="336"/>
      <c r="O55" s="336"/>
      <c r="P55" s="336"/>
      <c r="Q55" s="336"/>
      <c r="R55" s="336"/>
      <c r="S55" s="336"/>
    </row>
    <row r="56" spans="2:19" ht="15" customHeight="1" x14ac:dyDescent="0.3">
      <c r="B56" s="336"/>
      <c r="C56" s="337" t="s">
        <v>162</v>
      </c>
      <c r="D56" s="336"/>
      <c r="E56" s="336"/>
      <c r="F56" s="336"/>
      <c r="G56" s="336"/>
      <c r="H56" s="336"/>
      <c r="I56" s="336"/>
      <c r="J56" s="336"/>
      <c r="K56" s="336"/>
      <c r="L56" s="336"/>
      <c r="M56" s="336"/>
      <c r="N56" s="336"/>
      <c r="O56" s="336"/>
      <c r="P56" s="336"/>
      <c r="Q56" s="336"/>
      <c r="R56" s="336"/>
      <c r="S56" s="336"/>
    </row>
    <row r="57" spans="2:19" ht="15" customHeight="1" x14ac:dyDescent="0.3">
      <c r="B57" s="336"/>
      <c r="C57" s="337" t="s">
        <v>163</v>
      </c>
      <c r="D57" s="336"/>
      <c r="E57" s="336"/>
      <c r="F57" s="336"/>
      <c r="G57" s="336"/>
      <c r="H57" s="336"/>
      <c r="I57" s="336"/>
      <c r="J57" s="336"/>
      <c r="K57" s="336"/>
      <c r="L57" s="336"/>
      <c r="M57" s="336"/>
      <c r="N57" s="336"/>
      <c r="O57" s="336"/>
      <c r="P57" s="336"/>
      <c r="Q57" s="336"/>
      <c r="R57" s="336"/>
      <c r="S57" s="336"/>
    </row>
    <row r="58" spans="2:19" ht="15" customHeight="1" x14ac:dyDescent="0.3">
      <c r="B58" s="336"/>
      <c r="C58" s="336"/>
      <c r="D58" s="336"/>
      <c r="E58" s="336"/>
      <c r="F58" s="336"/>
      <c r="G58" s="336"/>
      <c r="H58" s="336"/>
      <c r="I58" s="336"/>
      <c r="J58" s="336"/>
      <c r="K58" s="336"/>
      <c r="L58" s="336"/>
      <c r="M58" s="336"/>
      <c r="N58" s="336"/>
      <c r="O58" s="336"/>
      <c r="P58" s="336"/>
      <c r="Q58" s="336"/>
      <c r="R58" s="336"/>
      <c r="S58" s="336"/>
    </row>
    <row r="59" spans="2:19" ht="15" customHeight="1" x14ac:dyDescent="0.3">
      <c r="B59" s="336"/>
      <c r="C59" s="334" t="s">
        <v>164</v>
      </c>
      <c r="D59" s="336"/>
      <c r="E59" s="336"/>
      <c r="F59" s="336"/>
      <c r="G59" s="336"/>
      <c r="H59" s="336"/>
      <c r="I59" s="336"/>
      <c r="J59" s="336"/>
      <c r="K59" s="336"/>
      <c r="L59" s="336"/>
      <c r="M59" s="336"/>
      <c r="N59" s="336"/>
      <c r="O59" s="336"/>
      <c r="P59" s="336"/>
      <c r="Q59" s="336"/>
      <c r="R59" s="336"/>
      <c r="S59" s="336"/>
    </row>
    <row r="60" spans="2:19" ht="15" customHeight="1" x14ac:dyDescent="0.3">
      <c r="B60" s="336"/>
      <c r="C60" s="337" t="s">
        <v>165</v>
      </c>
      <c r="D60" s="336"/>
      <c r="E60" s="336"/>
      <c r="F60" s="336"/>
      <c r="G60" s="336"/>
      <c r="H60" s="336"/>
      <c r="I60" s="336"/>
      <c r="J60" s="336"/>
      <c r="K60" s="336"/>
      <c r="L60" s="336"/>
      <c r="M60" s="336"/>
      <c r="N60" s="336"/>
      <c r="O60" s="336"/>
      <c r="P60" s="336"/>
      <c r="Q60" s="336"/>
      <c r="R60" s="336"/>
      <c r="S60" s="336"/>
    </row>
    <row r="61" spans="2:19" ht="15" customHeight="1" x14ac:dyDescent="0.3">
      <c r="B61" s="336"/>
      <c r="C61" s="336"/>
      <c r="D61" s="336"/>
      <c r="E61" s="336"/>
      <c r="F61" s="336"/>
      <c r="G61" s="336"/>
      <c r="H61" s="336"/>
      <c r="I61" s="336"/>
      <c r="J61" s="336"/>
      <c r="K61" s="336"/>
      <c r="L61" s="336"/>
      <c r="M61" s="336"/>
      <c r="N61" s="336"/>
      <c r="O61" s="336"/>
      <c r="P61" s="336"/>
      <c r="Q61" s="336"/>
      <c r="R61" s="336"/>
      <c r="S61" s="336"/>
    </row>
    <row r="62" spans="2:19" ht="15" customHeight="1" x14ac:dyDescent="0.3">
      <c r="B62" s="336"/>
      <c r="C62" s="334" t="s">
        <v>166</v>
      </c>
      <c r="D62" s="336"/>
      <c r="E62" s="336"/>
      <c r="F62" s="336"/>
      <c r="G62" s="336"/>
      <c r="H62" s="336"/>
      <c r="I62" s="336"/>
      <c r="J62" s="336"/>
      <c r="K62" s="336"/>
      <c r="L62" s="336"/>
      <c r="M62" s="336"/>
      <c r="N62" s="336"/>
      <c r="O62" s="336"/>
      <c r="P62" s="336"/>
      <c r="Q62" s="336"/>
      <c r="R62" s="336"/>
      <c r="S62" s="336"/>
    </row>
    <row r="63" spans="2:19" ht="15" customHeight="1" x14ac:dyDescent="0.3">
      <c r="B63" s="336"/>
      <c r="C63" s="337" t="s">
        <v>167</v>
      </c>
      <c r="D63" s="336"/>
      <c r="E63" s="336"/>
      <c r="F63" s="336"/>
      <c r="G63" s="336"/>
      <c r="H63" s="336"/>
      <c r="I63" s="336"/>
      <c r="J63" s="336"/>
      <c r="K63" s="336"/>
      <c r="L63" s="336"/>
      <c r="M63" s="336"/>
      <c r="N63" s="336"/>
      <c r="O63" s="336"/>
      <c r="P63" s="336"/>
      <c r="Q63" s="336"/>
      <c r="R63" s="336"/>
      <c r="S63" s="336"/>
    </row>
    <row r="64" spans="2:19" ht="15" customHeight="1" x14ac:dyDescent="0.3">
      <c r="B64" s="336"/>
      <c r="C64" s="336"/>
      <c r="D64" s="336"/>
      <c r="E64" s="336"/>
      <c r="F64" s="336"/>
      <c r="G64" s="336"/>
      <c r="H64" s="336"/>
      <c r="I64" s="336"/>
      <c r="J64" s="336"/>
      <c r="K64" s="336"/>
      <c r="L64" s="336"/>
      <c r="M64" s="336"/>
      <c r="N64" s="336"/>
      <c r="O64" s="336"/>
      <c r="P64" s="336"/>
      <c r="Q64" s="336"/>
      <c r="R64" s="336"/>
      <c r="S64" s="336"/>
    </row>
    <row r="65" spans="2:19" ht="15" customHeight="1" x14ac:dyDescent="0.3">
      <c r="B65" s="336"/>
      <c r="C65" s="334" t="s">
        <v>168</v>
      </c>
      <c r="D65" s="336"/>
      <c r="E65" s="336"/>
      <c r="F65" s="336"/>
      <c r="G65" s="336"/>
      <c r="H65" s="336"/>
      <c r="I65" s="336"/>
      <c r="J65" s="336"/>
      <c r="K65" s="336"/>
      <c r="L65" s="336"/>
      <c r="M65" s="336"/>
      <c r="N65" s="336"/>
      <c r="O65" s="336"/>
      <c r="P65" s="336"/>
      <c r="Q65" s="336"/>
      <c r="R65" s="336"/>
      <c r="S65" s="336"/>
    </row>
    <row r="66" spans="2:19" ht="15" customHeight="1" x14ac:dyDescent="0.3">
      <c r="B66" s="336"/>
      <c r="C66" s="337" t="s">
        <v>169</v>
      </c>
      <c r="D66" s="336"/>
      <c r="E66" s="336"/>
      <c r="F66" s="336"/>
      <c r="G66" s="336"/>
      <c r="H66" s="336"/>
      <c r="I66" s="336"/>
      <c r="J66" s="336"/>
      <c r="K66" s="336"/>
      <c r="L66" s="336"/>
      <c r="M66" s="336"/>
      <c r="N66" s="336"/>
      <c r="O66" s="336"/>
      <c r="P66" s="336"/>
      <c r="Q66" s="336"/>
      <c r="R66" s="336"/>
      <c r="S66" s="336"/>
    </row>
    <row r="67" spans="2:19" ht="15" customHeight="1" x14ac:dyDescent="0.3">
      <c r="B67" s="336"/>
      <c r="C67" s="336"/>
      <c r="D67" s="336"/>
      <c r="E67" s="336"/>
      <c r="F67" s="336"/>
      <c r="G67" s="336"/>
      <c r="H67" s="336"/>
      <c r="I67" s="336"/>
      <c r="J67" s="336"/>
      <c r="K67" s="336"/>
      <c r="L67" s="336"/>
      <c r="M67" s="336"/>
      <c r="N67" s="336"/>
      <c r="O67" s="336"/>
      <c r="P67" s="336"/>
      <c r="Q67" s="336"/>
      <c r="R67" s="336"/>
      <c r="S67" s="336"/>
    </row>
    <row r="68" spans="2:19" ht="15" customHeight="1" x14ac:dyDescent="0.3">
      <c r="B68" s="336"/>
      <c r="C68" s="334" t="s">
        <v>170</v>
      </c>
      <c r="D68" s="336"/>
      <c r="E68" s="336"/>
      <c r="F68" s="336"/>
      <c r="G68" s="336"/>
      <c r="H68" s="336"/>
      <c r="I68" s="336"/>
      <c r="J68" s="336"/>
      <c r="K68" s="336"/>
      <c r="L68" s="336"/>
      <c r="M68" s="336"/>
      <c r="N68" s="336"/>
      <c r="O68" s="336"/>
      <c r="P68" s="336"/>
      <c r="Q68" s="336"/>
      <c r="R68" s="336"/>
      <c r="S68" s="336"/>
    </row>
    <row r="69" spans="2:19" ht="15" customHeight="1" x14ac:dyDescent="0.3">
      <c r="B69" s="336"/>
      <c r="C69" s="337" t="s">
        <v>171</v>
      </c>
      <c r="D69" s="336"/>
      <c r="E69" s="336"/>
      <c r="F69" s="336"/>
      <c r="G69" s="336"/>
      <c r="H69" s="336"/>
      <c r="I69" s="336"/>
      <c r="J69" s="336"/>
      <c r="K69" s="336"/>
      <c r="L69" s="336"/>
      <c r="M69" s="336"/>
      <c r="N69" s="336"/>
      <c r="O69" s="336"/>
      <c r="P69" s="336"/>
      <c r="Q69" s="336"/>
      <c r="R69" s="336"/>
      <c r="S69" s="336"/>
    </row>
    <row r="70" spans="2:19" ht="15" customHeight="1" x14ac:dyDescent="0.3">
      <c r="B70" s="336"/>
      <c r="C70" s="336"/>
      <c r="D70" s="336"/>
      <c r="E70" s="336"/>
      <c r="F70" s="336"/>
      <c r="G70" s="336"/>
      <c r="H70" s="336"/>
      <c r="I70" s="336"/>
      <c r="J70" s="336"/>
      <c r="K70" s="336"/>
      <c r="L70" s="336"/>
      <c r="M70" s="336"/>
      <c r="N70" s="336"/>
      <c r="O70" s="336"/>
      <c r="P70" s="336"/>
      <c r="Q70" s="336"/>
      <c r="R70" s="336"/>
      <c r="S70" s="336"/>
    </row>
    <row r="71" spans="2:19" ht="15" customHeight="1" x14ac:dyDescent="0.3">
      <c r="B71" s="336"/>
      <c r="C71" s="338" t="s">
        <v>172</v>
      </c>
      <c r="D71" s="339"/>
      <c r="E71" s="336"/>
      <c r="F71" s="336"/>
      <c r="G71" s="336"/>
      <c r="H71" s="336"/>
      <c r="I71" s="336"/>
      <c r="J71" s="336"/>
      <c r="K71" s="336"/>
      <c r="L71" s="336"/>
      <c r="M71" s="336"/>
      <c r="N71" s="336"/>
      <c r="O71" s="336"/>
      <c r="P71" s="336"/>
      <c r="Q71" s="336"/>
      <c r="R71" s="336"/>
      <c r="S71" s="336"/>
    </row>
    <row r="72" spans="2:19" ht="15" customHeight="1" x14ac:dyDescent="0.3">
      <c r="B72" s="336"/>
      <c r="C72" s="337" t="s">
        <v>173</v>
      </c>
      <c r="D72" s="336"/>
      <c r="E72" s="336"/>
      <c r="F72" s="336"/>
      <c r="G72" s="336"/>
      <c r="H72" s="336"/>
      <c r="I72" s="336"/>
      <c r="J72" s="336"/>
      <c r="K72" s="336"/>
      <c r="L72" s="336"/>
      <c r="M72" s="336"/>
      <c r="N72" s="336"/>
      <c r="O72" s="336"/>
      <c r="P72" s="336"/>
      <c r="Q72" s="336"/>
      <c r="R72" s="336"/>
      <c r="S72" s="336"/>
    </row>
    <row r="73" spans="2:19" ht="15" customHeight="1" x14ac:dyDescent="0.3">
      <c r="B73" s="336"/>
      <c r="C73" s="336"/>
      <c r="D73" s="336"/>
      <c r="E73" s="336"/>
      <c r="F73" s="336"/>
      <c r="G73" s="336"/>
      <c r="H73" s="336"/>
      <c r="I73" s="336"/>
      <c r="J73" s="336"/>
      <c r="K73" s="336"/>
      <c r="L73" s="336"/>
      <c r="M73" s="336"/>
      <c r="N73" s="336"/>
      <c r="O73" s="336"/>
      <c r="P73" s="336"/>
      <c r="Q73" s="336"/>
      <c r="R73" s="336"/>
      <c r="S73" s="336"/>
    </row>
    <row r="74" spans="2:19" ht="15" customHeight="1" x14ac:dyDescent="0.3">
      <c r="B74" s="336"/>
      <c r="C74" s="334" t="s">
        <v>174</v>
      </c>
      <c r="D74" s="336"/>
      <c r="E74" s="336"/>
      <c r="F74" s="336"/>
      <c r="G74" s="336"/>
      <c r="H74" s="336"/>
      <c r="I74" s="336"/>
      <c r="J74" s="336"/>
      <c r="K74" s="336"/>
      <c r="L74" s="336"/>
      <c r="M74" s="336"/>
      <c r="N74" s="336"/>
      <c r="O74" s="336"/>
      <c r="P74" s="336"/>
      <c r="Q74" s="336"/>
      <c r="R74" s="336"/>
      <c r="S74" s="336"/>
    </row>
    <row r="75" spans="2:19" ht="15" customHeight="1" x14ac:dyDescent="0.3">
      <c r="B75" s="336"/>
      <c r="C75" s="337" t="s">
        <v>175</v>
      </c>
      <c r="D75" s="336"/>
      <c r="E75" s="336"/>
      <c r="F75" s="336"/>
      <c r="G75" s="336"/>
      <c r="H75" s="336"/>
      <c r="I75" s="336"/>
      <c r="J75" s="336"/>
      <c r="K75" s="336"/>
      <c r="L75" s="336"/>
      <c r="M75" s="336"/>
      <c r="N75" s="336"/>
      <c r="O75" s="336"/>
      <c r="P75" s="336"/>
      <c r="Q75" s="336"/>
      <c r="R75" s="336"/>
      <c r="S75" s="336"/>
    </row>
    <row r="76" spans="2:19" ht="32.25" customHeight="1" x14ac:dyDescent="0.3">
      <c r="B76" s="336"/>
      <c r="C76" s="336"/>
      <c r="D76" s="336"/>
      <c r="E76" s="336"/>
      <c r="F76" s="336"/>
      <c r="G76" s="336"/>
      <c r="H76" s="336"/>
      <c r="I76" s="336"/>
      <c r="J76" s="336"/>
      <c r="K76" s="336"/>
      <c r="L76" s="336"/>
      <c r="M76" s="336"/>
      <c r="N76" s="336"/>
      <c r="O76" s="336"/>
      <c r="P76" s="336"/>
      <c r="Q76" s="336"/>
      <c r="R76" s="336"/>
      <c r="S76" s="336"/>
    </row>
    <row r="77" spans="2:19" ht="15" customHeight="1" x14ac:dyDescent="0.3">
      <c r="B77" s="336"/>
      <c r="C77" s="337" t="s">
        <v>176</v>
      </c>
      <c r="D77" s="336"/>
      <c r="E77" s="336"/>
      <c r="F77" s="336"/>
      <c r="G77" s="336"/>
      <c r="H77" s="336"/>
      <c r="I77" s="336"/>
      <c r="J77" s="336"/>
      <c r="K77" s="336"/>
      <c r="L77" s="336"/>
      <c r="M77" s="336"/>
      <c r="N77" s="336"/>
      <c r="O77" s="336"/>
      <c r="P77" s="336"/>
      <c r="Q77" s="336"/>
      <c r="R77" s="336"/>
      <c r="S77" s="336"/>
    </row>
    <row r="78" spans="2:19" ht="15" customHeight="1" x14ac:dyDescent="0.3">
      <c r="B78" s="336"/>
      <c r="C78" s="336" t="s">
        <v>282</v>
      </c>
      <c r="D78" s="336"/>
      <c r="E78" s="336"/>
      <c r="F78" s="336"/>
      <c r="G78" s="336"/>
      <c r="H78" s="336"/>
      <c r="I78" s="336"/>
      <c r="J78" s="336"/>
      <c r="K78" s="336"/>
      <c r="L78" s="336"/>
      <c r="M78" s="336"/>
      <c r="N78" s="336"/>
      <c r="O78" s="336"/>
      <c r="P78" s="336"/>
      <c r="Q78" s="336"/>
      <c r="R78" s="336"/>
      <c r="S78" s="336"/>
    </row>
    <row r="79" spans="2:19" ht="15" customHeight="1" x14ac:dyDescent="0.3">
      <c r="B79" s="336"/>
      <c r="C79" s="336" t="s">
        <v>283</v>
      </c>
      <c r="D79" s="336"/>
      <c r="E79" s="336"/>
      <c r="F79" s="336"/>
      <c r="G79" s="336"/>
      <c r="H79" s="336"/>
      <c r="I79" s="336"/>
      <c r="J79" s="336"/>
      <c r="K79" s="336"/>
      <c r="L79" s="336"/>
      <c r="M79" s="336"/>
      <c r="N79" s="336"/>
      <c r="O79" s="336"/>
      <c r="P79" s="336"/>
      <c r="Q79" s="336"/>
      <c r="R79" s="336"/>
      <c r="S79" s="336"/>
    </row>
    <row r="80" spans="2:19" ht="15" customHeight="1" x14ac:dyDescent="0.3">
      <c r="B80" s="336"/>
      <c r="C80" s="336"/>
      <c r="D80" s="336"/>
      <c r="E80" s="336"/>
      <c r="F80" s="336"/>
      <c r="G80" s="336"/>
      <c r="H80" s="336"/>
      <c r="I80" s="336"/>
      <c r="J80" s="336"/>
      <c r="K80" s="336"/>
      <c r="L80" s="336"/>
      <c r="M80" s="336"/>
      <c r="N80" s="336"/>
      <c r="O80" s="336"/>
      <c r="P80" s="336"/>
      <c r="Q80" s="336"/>
      <c r="R80" s="336"/>
      <c r="S80" s="336"/>
    </row>
    <row r="81" spans="2:19" ht="15" customHeight="1" x14ac:dyDescent="0.3">
      <c r="B81" s="336"/>
      <c r="C81" s="336"/>
      <c r="D81" s="336"/>
      <c r="E81" s="336"/>
      <c r="F81" s="336"/>
      <c r="G81" s="336"/>
      <c r="H81" s="336"/>
      <c r="I81" s="336"/>
      <c r="J81" s="336"/>
      <c r="K81" s="336"/>
      <c r="L81" s="336"/>
      <c r="M81" s="336"/>
      <c r="N81" s="336"/>
      <c r="O81" s="336"/>
      <c r="P81" s="336"/>
      <c r="Q81" s="336"/>
      <c r="R81" s="336"/>
      <c r="S81" s="336"/>
    </row>
    <row r="82" spans="2:19" ht="15" customHeight="1" x14ac:dyDescent="0.3">
      <c r="B82" s="336"/>
      <c r="C82" s="337" t="s">
        <v>177</v>
      </c>
      <c r="D82" s="336"/>
      <c r="E82" s="336"/>
      <c r="F82" s="336"/>
      <c r="G82" s="336"/>
      <c r="H82" s="336"/>
      <c r="I82" s="336"/>
      <c r="J82" s="336"/>
      <c r="K82" s="336"/>
      <c r="L82" s="336"/>
      <c r="M82" s="336"/>
      <c r="N82" s="336"/>
      <c r="O82" s="336"/>
      <c r="P82" s="336"/>
      <c r="Q82" s="336"/>
      <c r="R82" s="336"/>
      <c r="S82" s="336"/>
    </row>
    <row r="83" spans="2:19" ht="15" customHeight="1" x14ac:dyDescent="0.3">
      <c r="B83" s="336"/>
      <c r="C83" s="337" t="s">
        <v>178</v>
      </c>
      <c r="D83" s="336"/>
      <c r="E83" s="336"/>
      <c r="F83" s="336"/>
      <c r="G83" s="336"/>
      <c r="H83" s="336"/>
      <c r="I83" s="336"/>
      <c r="J83" s="336"/>
      <c r="K83" s="336"/>
      <c r="L83" s="336"/>
      <c r="M83" s="336"/>
      <c r="N83" s="336"/>
      <c r="O83" s="336"/>
      <c r="P83" s="336"/>
      <c r="Q83" s="336"/>
      <c r="R83" s="336"/>
      <c r="S83" s="336"/>
    </row>
    <row r="84" spans="2:19" ht="15" customHeight="1" x14ac:dyDescent="0.3">
      <c r="B84" s="336"/>
      <c r="C84" s="336"/>
      <c r="D84" s="336"/>
      <c r="E84" s="336"/>
      <c r="F84" s="336"/>
      <c r="G84" s="336"/>
      <c r="H84" s="336"/>
      <c r="I84" s="336"/>
      <c r="J84" s="336"/>
      <c r="K84" s="336"/>
      <c r="L84" s="336"/>
      <c r="M84" s="336"/>
      <c r="N84" s="336"/>
      <c r="O84" s="336"/>
      <c r="P84" s="336"/>
      <c r="Q84" s="336"/>
      <c r="R84" s="336"/>
      <c r="S84" s="336"/>
    </row>
    <row r="85" spans="2:19" ht="15" customHeight="1" x14ac:dyDescent="0.3">
      <c r="B85" s="336"/>
      <c r="C85" s="334" t="s">
        <v>179</v>
      </c>
      <c r="D85" s="336"/>
      <c r="E85" s="336"/>
      <c r="F85" s="336"/>
      <c r="G85" s="336"/>
      <c r="H85" s="336"/>
      <c r="I85" s="336"/>
      <c r="J85" s="336"/>
      <c r="K85" s="336"/>
      <c r="L85" s="336"/>
      <c r="M85" s="336"/>
      <c r="N85" s="336"/>
      <c r="O85" s="336"/>
      <c r="P85" s="336"/>
      <c r="Q85" s="336"/>
      <c r="R85" s="336"/>
      <c r="S85" s="336"/>
    </row>
    <row r="86" spans="2:19" ht="15" customHeight="1" x14ac:dyDescent="0.3">
      <c r="B86" s="336"/>
      <c r="C86" s="334" t="s">
        <v>180</v>
      </c>
      <c r="D86" s="336"/>
      <c r="E86" s="336"/>
      <c r="F86" s="336"/>
      <c r="G86" s="336"/>
      <c r="H86" s="336"/>
      <c r="I86" s="336"/>
      <c r="J86" s="336"/>
      <c r="K86" s="336"/>
      <c r="L86" s="336"/>
      <c r="M86" s="336"/>
      <c r="N86" s="336"/>
      <c r="O86" s="336"/>
      <c r="P86" s="336"/>
      <c r="Q86" s="336"/>
      <c r="R86" s="336"/>
      <c r="S86" s="336"/>
    </row>
    <row r="87" spans="2:19" ht="15" customHeight="1" x14ac:dyDescent="0.3">
      <c r="B87" s="336"/>
      <c r="C87" s="334" t="s">
        <v>181</v>
      </c>
      <c r="D87" s="336"/>
      <c r="E87" s="336"/>
      <c r="F87" s="336"/>
      <c r="G87" s="336"/>
      <c r="H87" s="336"/>
      <c r="I87" s="336"/>
      <c r="J87" s="336"/>
      <c r="K87" s="336"/>
      <c r="L87" s="336"/>
      <c r="M87" s="336"/>
      <c r="N87" s="336"/>
      <c r="O87" s="336"/>
      <c r="P87" s="336"/>
      <c r="Q87" s="336"/>
      <c r="R87" s="336"/>
      <c r="S87" s="336"/>
    </row>
    <row r="88" spans="2:19" ht="15" customHeight="1" x14ac:dyDescent="0.3">
      <c r="B88" s="336"/>
      <c r="C88" s="337" t="s">
        <v>182</v>
      </c>
      <c r="D88" s="336"/>
      <c r="E88" s="336"/>
      <c r="F88" s="336"/>
      <c r="G88" s="336"/>
      <c r="H88" s="336"/>
      <c r="I88" s="336"/>
      <c r="J88" s="336"/>
      <c r="K88" s="336"/>
      <c r="L88" s="336"/>
      <c r="M88" s="336"/>
      <c r="N88" s="336"/>
      <c r="O88" s="336"/>
      <c r="P88" s="336"/>
      <c r="Q88" s="336"/>
      <c r="R88" s="336"/>
      <c r="S88" s="336"/>
    </row>
    <row r="89" spans="2:19" ht="15" customHeight="1" x14ac:dyDescent="0.3">
      <c r="B89" s="336"/>
      <c r="C89" s="337" t="s">
        <v>183</v>
      </c>
      <c r="D89" s="336"/>
      <c r="E89" s="336"/>
      <c r="F89" s="336"/>
      <c r="G89" s="336"/>
      <c r="H89" s="336"/>
      <c r="I89" s="336"/>
      <c r="J89" s="336"/>
      <c r="K89" s="336"/>
      <c r="L89" s="336"/>
      <c r="M89" s="336"/>
      <c r="N89" s="336"/>
      <c r="O89" s="336"/>
      <c r="P89" s="336"/>
      <c r="Q89" s="336"/>
      <c r="R89" s="336"/>
      <c r="S89" s="336"/>
    </row>
    <row r="90" spans="2:19" ht="15" customHeight="1" x14ac:dyDescent="0.3">
      <c r="B90" s="336"/>
      <c r="C90" s="336"/>
      <c r="D90" s="336"/>
      <c r="E90" s="336"/>
      <c r="F90" s="336"/>
      <c r="G90" s="336"/>
      <c r="H90" s="336"/>
      <c r="I90" s="336"/>
      <c r="J90" s="336"/>
      <c r="K90" s="336"/>
      <c r="L90" s="336"/>
      <c r="M90" s="336"/>
      <c r="N90" s="336"/>
      <c r="O90" s="336"/>
      <c r="P90" s="336"/>
      <c r="Q90" s="336"/>
      <c r="R90" s="336"/>
      <c r="S90" s="336"/>
    </row>
    <row r="91" spans="2:19" ht="19.5" customHeight="1" x14ac:dyDescent="0.3">
      <c r="B91" s="336"/>
      <c r="C91" s="334" t="s">
        <v>290</v>
      </c>
      <c r="D91" s="336"/>
      <c r="E91" s="336"/>
      <c r="F91" s="336"/>
      <c r="G91" s="336"/>
      <c r="H91" s="336"/>
      <c r="I91" s="336"/>
      <c r="J91" s="336"/>
      <c r="K91" s="336"/>
      <c r="L91" s="336"/>
      <c r="M91" s="336"/>
      <c r="N91" s="336"/>
      <c r="O91" s="336"/>
      <c r="P91" s="336"/>
      <c r="Q91" s="336"/>
      <c r="R91" s="336"/>
      <c r="S91" s="336"/>
    </row>
    <row r="92" spans="2:19" ht="15" customHeight="1" x14ac:dyDescent="0.3">
      <c r="B92" s="336"/>
      <c r="C92" s="337" t="s">
        <v>184</v>
      </c>
      <c r="D92" s="336"/>
      <c r="E92" s="336"/>
      <c r="F92" s="336"/>
      <c r="G92" s="336"/>
      <c r="H92" s="336"/>
      <c r="I92" s="336"/>
      <c r="J92" s="336"/>
      <c r="K92" s="336"/>
      <c r="L92" s="336"/>
      <c r="M92" s="336"/>
      <c r="N92" s="336"/>
      <c r="O92" s="336"/>
      <c r="P92" s="336"/>
      <c r="Q92" s="336"/>
      <c r="R92" s="336"/>
      <c r="S92" s="336"/>
    </row>
    <row r="93" spans="2:19" ht="31.5" customHeight="1" x14ac:dyDescent="0.3">
      <c r="B93" s="336"/>
      <c r="C93" s="336"/>
      <c r="D93" s="336"/>
      <c r="E93" s="336"/>
      <c r="F93" s="336"/>
      <c r="G93" s="336"/>
      <c r="H93" s="336"/>
      <c r="I93" s="336"/>
      <c r="J93" s="336"/>
      <c r="K93" s="336"/>
      <c r="L93" s="336"/>
      <c r="M93" s="336"/>
      <c r="N93" s="336"/>
      <c r="O93" s="336"/>
      <c r="P93" s="336"/>
      <c r="Q93" s="336"/>
      <c r="R93" s="336"/>
      <c r="S93" s="336"/>
    </row>
    <row r="94" spans="2:19" ht="15" customHeight="1" x14ac:dyDescent="0.3">
      <c r="B94" s="336"/>
      <c r="C94" s="340" t="s">
        <v>291</v>
      </c>
      <c r="D94" s="336"/>
      <c r="E94" s="336"/>
      <c r="F94" s="336"/>
      <c r="G94" s="336"/>
      <c r="H94" s="336"/>
      <c r="I94" s="336"/>
      <c r="J94" s="336"/>
      <c r="K94" s="336"/>
      <c r="L94" s="336"/>
      <c r="M94" s="336"/>
      <c r="N94" s="336"/>
      <c r="O94" s="336"/>
      <c r="P94" s="336"/>
      <c r="Q94" s="336"/>
      <c r="R94" s="336"/>
      <c r="S94" s="336"/>
    </row>
    <row r="95" spans="2:19" ht="15" customHeight="1" x14ac:dyDescent="0.3">
      <c r="B95" s="336"/>
      <c r="C95" s="341" t="s">
        <v>185</v>
      </c>
      <c r="D95" s="336"/>
      <c r="E95" s="336"/>
      <c r="F95" s="336"/>
      <c r="G95" s="336"/>
      <c r="H95" s="336"/>
      <c r="I95" s="336"/>
      <c r="J95" s="336"/>
      <c r="K95" s="336"/>
      <c r="L95" s="336"/>
      <c r="M95" s="336"/>
      <c r="N95" s="336"/>
      <c r="O95" s="336"/>
      <c r="P95" s="336"/>
      <c r="Q95" s="336"/>
      <c r="R95" s="336"/>
      <c r="S95" s="336"/>
    </row>
    <row r="96" spans="2:19" ht="15" customHeight="1" x14ac:dyDescent="0.3">
      <c r="B96" s="336"/>
      <c r="C96" s="336"/>
      <c r="D96" s="336"/>
      <c r="E96" s="336"/>
      <c r="F96" s="336"/>
      <c r="G96" s="336"/>
      <c r="H96" s="336"/>
      <c r="I96" s="336"/>
      <c r="J96" s="336"/>
      <c r="K96" s="336"/>
      <c r="L96" s="336"/>
      <c r="M96" s="336"/>
      <c r="N96" s="336"/>
      <c r="O96" s="336"/>
      <c r="P96" s="336"/>
      <c r="Q96" s="336"/>
      <c r="R96" s="336"/>
      <c r="S96" s="336"/>
    </row>
    <row r="97" spans="2:19" ht="23.25" customHeight="1" x14ac:dyDescent="0.3">
      <c r="B97" s="336"/>
      <c r="C97" s="334" t="s">
        <v>292</v>
      </c>
      <c r="D97" s="336"/>
      <c r="E97" s="336"/>
      <c r="F97" s="336"/>
      <c r="G97" s="336"/>
      <c r="H97" s="336"/>
      <c r="I97" s="336"/>
      <c r="J97" s="336"/>
      <c r="K97" s="336"/>
      <c r="L97" s="336"/>
      <c r="M97" s="336"/>
      <c r="N97" s="336"/>
      <c r="O97" s="336"/>
      <c r="P97" s="336"/>
      <c r="Q97" s="336"/>
      <c r="R97" s="336"/>
      <c r="S97" s="336"/>
    </row>
    <row r="98" spans="2:19" ht="15" customHeight="1" x14ac:dyDescent="0.3">
      <c r="B98" s="336"/>
      <c r="C98" s="337" t="s">
        <v>186</v>
      </c>
      <c r="D98" s="336"/>
      <c r="E98" s="336"/>
      <c r="F98" s="336"/>
      <c r="G98" s="336"/>
      <c r="H98" s="336"/>
      <c r="I98" s="336"/>
      <c r="J98" s="336"/>
      <c r="K98" s="336"/>
      <c r="L98" s="336"/>
      <c r="M98" s="336"/>
      <c r="N98" s="336"/>
      <c r="O98" s="336"/>
      <c r="P98" s="336"/>
      <c r="Q98" s="336"/>
      <c r="R98" s="336"/>
      <c r="S98" s="336"/>
    </row>
    <row r="99" spans="2:19" ht="22.5" customHeight="1" x14ac:dyDescent="0.3">
      <c r="B99" s="336"/>
      <c r="C99" s="336"/>
      <c r="D99" s="336"/>
      <c r="E99" s="336"/>
      <c r="F99" s="336"/>
      <c r="G99" s="336"/>
      <c r="H99" s="336"/>
      <c r="I99" s="336"/>
      <c r="J99" s="336"/>
      <c r="K99" s="336"/>
      <c r="L99" s="336"/>
      <c r="M99" s="336"/>
      <c r="N99" s="336"/>
      <c r="O99" s="336"/>
      <c r="P99" s="336"/>
      <c r="Q99" s="336"/>
      <c r="R99" s="336"/>
      <c r="S99" s="336"/>
    </row>
    <row r="100" spans="2:19" ht="15" customHeight="1" x14ac:dyDescent="0.3">
      <c r="B100" s="336"/>
      <c r="C100" s="334" t="s">
        <v>187</v>
      </c>
      <c r="D100" s="336"/>
      <c r="E100" s="336"/>
      <c r="F100" s="336"/>
      <c r="G100" s="336"/>
      <c r="H100" s="336"/>
      <c r="I100" s="336"/>
      <c r="J100" s="336"/>
      <c r="K100" s="336"/>
      <c r="L100" s="336"/>
      <c r="M100" s="336"/>
      <c r="N100" s="336"/>
      <c r="O100" s="336"/>
      <c r="P100" s="336"/>
      <c r="Q100" s="336"/>
      <c r="R100" s="336"/>
      <c r="S100" s="336"/>
    </row>
    <row r="101" spans="2:19" ht="15" customHeight="1" x14ac:dyDescent="0.3">
      <c r="B101" s="336"/>
      <c r="C101" s="337" t="s">
        <v>188</v>
      </c>
      <c r="D101" s="336"/>
      <c r="E101" s="336"/>
      <c r="F101" s="336"/>
      <c r="G101" s="336"/>
      <c r="H101" s="336"/>
      <c r="I101" s="336"/>
      <c r="J101" s="336"/>
      <c r="K101" s="336"/>
      <c r="L101" s="336"/>
      <c r="M101" s="336"/>
      <c r="N101" s="336"/>
      <c r="O101" s="336"/>
      <c r="P101" s="336"/>
      <c r="Q101" s="336"/>
      <c r="R101" s="336"/>
      <c r="S101" s="336"/>
    </row>
    <row r="102" spans="2:19" ht="15" customHeight="1" x14ac:dyDescent="0.3">
      <c r="B102" s="336"/>
      <c r="C102" s="337"/>
      <c r="D102" s="336"/>
      <c r="E102" s="336"/>
      <c r="F102" s="336"/>
      <c r="G102" s="336"/>
      <c r="H102" s="336"/>
      <c r="I102" s="336"/>
      <c r="J102" s="336"/>
      <c r="K102" s="336"/>
      <c r="L102" s="336"/>
      <c r="M102" s="336"/>
      <c r="N102" s="336"/>
      <c r="O102" s="336"/>
      <c r="P102" s="336"/>
      <c r="Q102" s="336"/>
      <c r="R102" s="336"/>
      <c r="S102" s="336"/>
    </row>
    <row r="103" spans="2:19" ht="15" customHeight="1" x14ac:dyDescent="0.3">
      <c r="B103" s="336"/>
      <c r="C103" s="336"/>
      <c r="D103" s="336"/>
      <c r="E103" s="336"/>
      <c r="F103" s="336"/>
      <c r="G103" s="336"/>
      <c r="H103" s="336"/>
      <c r="I103" s="336"/>
      <c r="J103" s="336"/>
      <c r="K103" s="336"/>
      <c r="L103" s="336"/>
      <c r="M103" s="336"/>
      <c r="N103" s="336"/>
      <c r="O103" s="336"/>
      <c r="P103" s="336"/>
      <c r="Q103" s="336"/>
      <c r="R103" s="336"/>
      <c r="S103" s="336"/>
    </row>
    <row r="104" spans="2:19" ht="15" customHeight="1" x14ac:dyDescent="0.3">
      <c r="B104" s="336"/>
      <c r="C104" s="337" t="s">
        <v>189</v>
      </c>
      <c r="D104" s="336"/>
      <c r="E104" s="336"/>
      <c r="F104" s="336"/>
      <c r="G104" s="336"/>
      <c r="H104" s="336"/>
      <c r="I104" s="336"/>
      <c r="J104" s="336"/>
      <c r="K104" s="336"/>
      <c r="L104" s="336"/>
      <c r="M104" s="336"/>
      <c r="N104" s="336"/>
      <c r="O104" s="336"/>
      <c r="P104" s="336"/>
      <c r="Q104" s="336"/>
      <c r="R104" s="336"/>
      <c r="S104" s="336"/>
    </row>
    <row r="105" spans="2:19" ht="15" customHeight="1" x14ac:dyDescent="0.3">
      <c r="B105" s="336"/>
      <c r="C105" s="337" t="s">
        <v>190</v>
      </c>
      <c r="D105" s="336"/>
      <c r="E105" s="336"/>
      <c r="F105" s="336"/>
      <c r="G105" s="336"/>
      <c r="H105" s="336"/>
      <c r="I105" s="336"/>
      <c r="J105" s="336"/>
      <c r="K105" s="336"/>
      <c r="L105" s="336"/>
      <c r="M105" s="336"/>
      <c r="N105" s="336"/>
      <c r="O105" s="336"/>
      <c r="P105" s="336"/>
      <c r="Q105" s="336"/>
      <c r="R105" s="336"/>
      <c r="S105" s="336"/>
    </row>
    <row r="106" spans="2:19" ht="15" customHeight="1" x14ac:dyDescent="0.3">
      <c r="B106" s="336"/>
      <c r="C106" s="337" t="s">
        <v>191</v>
      </c>
      <c r="D106" s="336"/>
      <c r="E106" s="336"/>
      <c r="F106" s="336"/>
      <c r="G106" s="336"/>
      <c r="H106" s="336"/>
      <c r="I106" s="336"/>
      <c r="J106" s="336"/>
      <c r="K106" s="336"/>
      <c r="L106" s="336"/>
      <c r="M106" s="336"/>
      <c r="N106" s="336"/>
      <c r="O106" s="336"/>
      <c r="P106" s="336"/>
      <c r="Q106" s="336"/>
      <c r="R106" s="336"/>
      <c r="S106" s="336"/>
    </row>
    <row r="107" spans="2:19" ht="15" customHeight="1" x14ac:dyDescent="0.3">
      <c r="B107" s="336"/>
      <c r="C107" s="337" t="s">
        <v>192</v>
      </c>
      <c r="D107" s="336"/>
      <c r="E107" s="336"/>
      <c r="F107" s="336"/>
      <c r="G107" s="336"/>
      <c r="H107" s="336"/>
      <c r="I107" s="336"/>
      <c r="J107" s="336"/>
      <c r="K107" s="336"/>
      <c r="L107" s="336"/>
      <c r="M107" s="336"/>
      <c r="N107" s="336"/>
      <c r="O107" s="336"/>
      <c r="P107" s="336"/>
      <c r="Q107" s="336"/>
      <c r="R107" s="336"/>
      <c r="S107" s="336"/>
    </row>
    <row r="108" spans="2:19" ht="15" customHeight="1" x14ac:dyDescent="0.3">
      <c r="B108" s="336"/>
      <c r="C108" s="337" t="s">
        <v>193</v>
      </c>
      <c r="D108" s="336"/>
      <c r="E108" s="336"/>
      <c r="F108" s="336"/>
      <c r="G108" s="336"/>
      <c r="H108" s="336"/>
      <c r="I108" s="336"/>
      <c r="J108" s="336"/>
      <c r="K108" s="336"/>
      <c r="L108" s="336"/>
      <c r="M108" s="336"/>
      <c r="N108" s="336"/>
      <c r="O108" s="336"/>
      <c r="P108" s="336"/>
      <c r="Q108" s="336"/>
      <c r="R108" s="336"/>
      <c r="S108" s="336"/>
    </row>
    <row r="109" spans="2:19" ht="15" customHeight="1" x14ac:dyDescent="0.3">
      <c r="B109" s="336"/>
      <c r="C109" s="337" t="s">
        <v>194</v>
      </c>
      <c r="D109" s="336"/>
      <c r="E109" s="336"/>
      <c r="F109" s="336"/>
      <c r="G109" s="336"/>
      <c r="H109" s="336"/>
      <c r="I109" s="336"/>
      <c r="J109" s="336"/>
      <c r="K109" s="336"/>
      <c r="L109" s="336"/>
      <c r="M109" s="336"/>
      <c r="N109" s="336"/>
      <c r="O109" s="336"/>
      <c r="P109" s="336"/>
      <c r="Q109" s="336"/>
      <c r="R109" s="336"/>
      <c r="S109" s="336"/>
    </row>
    <row r="110" spans="2:19" ht="15" customHeight="1" x14ac:dyDescent="0.3">
      <c r="B110" s="336"/>
      <c r="C110" s="337" t="s">
        <v>195</v>
      </c>
      <c r="D110" s="336"/>
      <c r="E110" s="336"/>
      <c r="F110" s="336"/>
      <c r="G110" s="336"/>
      <c r="H110" s="336"/>
      <c r="I110" s="336"/>
      <c r="J110" s="336"/>
      <c r="K110" s="336"/>
      <c r="L110" s="336"/>
      <c r="M110" s="336"/>
      <c r="N110" s="336"/>
      <c r="O110" s="336"/>
      <c r="P110" s="336"/>
      <c r="Q110" s="336"/>
      <c r="R110" s="336"/>
      <c r="S110" s="336"/>
    </row>
    <row r="111" spans="2:19" ht="15" customHeight="1" x14ac:dyDescent="0.3">
      <c r="B111" s="336"/>
      <c r="C111" s="336"/>
      <c r="D111" s="336"/>
      <c r="E111" s="336"/>
      <c r="F111" s="336"/>
      <c r="G111" s="336"/>
      <c r="H111" s="336"/>
      <c r="I111" s="336"/>
      <c r="J111" s="336"/>
      <c r="K111" s="336"/>
      <c r="L111" s="336"/>
      <c r="M111" s="336"/>
      <c r="N111" s="336"/>
      <c r="O111" s="336"/>
      <c r="P111" s="336"/>
      <c r="Q111" s="336"/>
      <c r="R111" s="336"/>
      <c r="S111" s="336"/>
    </row>
    <row r="112" spans="2:19" ht="15" customHeight="1" x14ac:dyDescent="0.3">
      <c r="B112" s="336"/>
      <c r="C112" s="334" t="s">
        <v>196</v>
      </c>
      <c r="D112" s="336"/>
      <c r="E112" s="336"/>
      <c r="F112" s="336"/>
      <c r="G112" s="336"/>
      <c r="H112" s="336"/>
      <c r="I112" s="336"/>
      <c r="J112" s="336"/>
      <c r="K112" s="336"/>
      <c r="L112" s="336"/>
      <c r="M112" s="336"/>
      <c r="N112" s="336"/>
      <c r="O112" s="336"/>
      <c r="P112" s="336"/>
      <c r="Q112" s="336"/>
      <c r="R112" s="336"/>
      <c r="S112" s="336"/>
    </row>
    <row r="113" spans="2:19" ht="15" customHeight="1" x14ac:dyDescent="0.3">
      <c r="B113" s="336"/>
      <c r="C113" s="337" t="s">
        <v>197</v>
      </c>
      <c r="D113" s="336"/>
      <c r="E113" s="336"/>
      <c r="F113" s="336"/>
      <c r="G113" s="336"/>
      <c r="H113" s="336"/>
      <c r="I113" s="336"/>
      <c r="J113" s="336"/>
      <c r="K113" s="336"/>
      <c r="L113" s="336"/>
      <c r="M113" s="336"/>
      <c r="N113" s="336"/>
      <c r="O113" s="336"/>
      <c r="P113" s="336"/>
      <c r="Q113" s="336"/>
      <c r="R113" s="336"/>
      <c r="S113" s="336"/>
    </row>
    <row r="114" spans="2:19" ht="15" customHeight="1" x14ac:dyDescent="0.3">
      <c r="B114" s="336"/>
      <c r="C114" s="336"/>
      <c r="D114" s="336"/>
      <c r="E114" s="336"/>
      <c r="F114" s="336"/>
      <c r="G114" s="336"/>
      <c r="H114" s="336"/>
      <c r="I114" s="336"/>
      <c r="J114" s="336"/>
      <c r="K114" s="336"/>
      <c r="L114" s="336"/>
      <c r="M114" s="336"/>
      <c r="N114" s="336"/>
      <c r="O114" s="336"/>
      <c r="P114" s="336"/>
      <c r="Q114" s="336"/>
      <c r="R114" s="336"/>
      <c r="S114" s="336"/>
    </row>
    <row r="115" spans="2:19" ht="15" customHeight="1" x14ac:dyDescent="0.3">
      <c r="B115" s="336"/>
      <c r="C115" s="334" t="s">
        <v>199</v>
      </c>
      <c r="D115" s="336"/>
      <c r="E115" s="336"/>
      <c r="F115" s="336"/>
      <c r="G115" s="336"/>
      <c r="H115" s="336"/>
      <c r="I115" s="336"/>
      <c r="J115" s="336"/>
      <c r="K115" s="336"/>
      <c r="L115" s="336"/>
      <c r="M115" s="336"/>
      <c r="N115" s="336"/>
      <c r="O115" s="336"/>
      <c r="P115" s="336"/>
      <c r="Q115" s="336"/>
      <c r="R115" s="336"/>
      <c r="S115" s="336"/>
    </row>
    <row r="116" spans="2:19" ht="15" customHeight="1" x14ac:dyDescent="0.3">
      <c r="B116" s="336"/>
      <c r="C116" s="337" t="s">
        <v>198</v>
      </c>
      <c r="D116" s="336"/>
      <c r="E116" s="336"/>
      <c r="F116" s="336"/>
      <c r="G116" s="336"/>
      <c r="H116" s="336"/>
      <c r="I116" s="336"/>
      <c r="J116" s="336"/>
      <c r="K116" s="336"/>
      <c r="L116" s="336"/>
      <c r="M116" s="336"/>
      <c r="N116" s="336"/>
      <c r="O116" s="336"/>
      <c r="P116" s="336"/>
      <c r="Q116" s="336"/>
      <c r="R116" s="336"/>
      <c r="S116" s="336"/>
    </row>
    <row r="117" spans="2:19" ht="15" customHeight="1" x14ac:dyDescent="0.3">
      <c r="B117" s="336"/>
      <c r="C117" s="336"/>
      <c r="D117" s="336"/>
      <c r="E117" s="336"/>
      <c r="F117" s="336"/>
      <c r="G117" s="336"/>
      <c r="H117" s="336"/>
      <c r="I117" s="336"/>
      <c r="J117" s="336"/>
      <c r="K117" s="336"/>
      <c r="L117" s="336"/>
      <c r="M117" s="336"/>
      <c r="N117" s="336"/>
      <c r="O117" s="336"/>
      <c r="P117" s="336"/>
      <c r="Q117" s="336"/>
      <c r="R117" s="336"/>
      <c r="S117" s="336"/>
    </row>
    <row r="118" spans="2:19" ht="15" customHeight="1" x14ac:dyDescent="0.3">
      <c r="B118" s="336"/>
      <c r="C118" s="337" t="s">
        <v>200</v>
      </c>
      <c r="D118" s="336"/>
      <c r="E118" s="336"/>
      <c r="F118" s="336"/>
      <c r="G118" s="336"/>
      <c r="H118" s="336"/>
      <c r="I118" s="336"/>
      <c r="J118" s="336"/>
      <c r="K118" s="336"/>
      <c r="L118" s="336"/>
      <c r="M118" s="336"/>
      <c r="N118" s="336"/>
      <c r="O118" s="336"/>
      <c r="P118" s="336"/>
      <c r="Q118" s="336"/>
      <c r="R118" s="336"/>
      <c r="S118" s="336"/>
    </row>
    <row r="119" spans="2:19" ht="15" customHeight="1" x14ac:dyDescent="0.3">
      <c r="B119" s="336"/>
      <c r="C119" s="336"/>
      <c r="D119" s="336"/>
      <c r="E119" s="336"/>
      <c r="F119" s="336"/>
      <c r="G119" s="336"/>
      <c r="H119" s="336"/>
      <c r="I119" s="336"/>
      <c r="J119" s="336"/>
      <c r="K119" s="336"/>
      <c r="L119" s="336"/>
      <c r="M119" s="336"/>
      <c r="N119" s="336"/>
      <c r="O119" s="336"/>
      <c r="P119" s="336"/>
      <c r="Q119" s="336"/>
      <c r="R119" s="336"/>
      <c r="S119" s="336"/>
    </row>
    <row r="120" spans="2:19" ht="15" customHeight="1" x14ac:dyDescent="0.3">
      <c r="B120" s="336"/>
      <c r="C120" s="337" t="s">
        <v>201</v>
      </c>
      <c r="D120" s="336"/>
      <c r="E120" s="336"/>
      <c r="F120" s="336"/>
      <c r="G120" s="336"/>
      <c r="H120" s="336"/>
      <c r="I120" s="336"/>
      <c r="J120" s="336"/>
      <c r="K120" s="336"/>
      <c r="L120" s="336"/>
      <c r="M120" s="336"/>
      <c r="N120" s="336"/>
      <c r="O120" s="336"/>
      <c r="P120" s="336"/>
      <c r="Q120" s="336"/>
      <c r="R120" s="336"/>
      <c r="S120" s="336"/>
    </row>
    <row r="121" spans="2:19" ht="15" customHeight="1" x14ac:dyDescent="0.3">
      <c r="B121" s="336"/>
      <c r="C121" s="336"/>
      <c r="D121" s="336"/>
      <c r="E121" s="336"/>
      <c r="F121" s="336"/>
      <c r="G121" s="336"/>
      <c r="H121" s="336"/>
      <c r="I121" s="336"/>
      <c r="J121" s="336"/>
      <c r="K121" s="336"/>
      <c r="L121" s="336"/>
      <c r="M121" s="336"/>
      <c r="N121" s="336"/>
      <c r="O121" s="336"/>
      <c r="P121" s="336"/>
      <c r="Q121" s="336"/>
      <c r="R121" s="336"/>
      <c r="S121" s="336"/>
    </row>
    <row r="122" spans="2:19" ht="15" customHeight="1" x14ac:dyDescent="0.3">
      <c r="B122" s="336"/>
      <c r="C122" s="337" t="s">
        <v>202</v>
      </c>
      <c r="D122" s="336"/>
      <c r="E122" s="336"/>
      <c r="F122" s="336"/>
      <c r="G122" s="336"/>
      <c r="H122" s="336"/>
      <c r="I122" s="336"/>
      <c r="J122" s="336"/>
      <c r="K122" s="336"/>
      <c r="L122" s="336"/>
      <c r="M122" s="336"/>
      <c r="N122" s="336"/>
      <c r="O122" s="336"/>
      <c r="P122" s="336"/>
      <c r="Q122" s="336"/>
      <c r="R122" s="336"/>
      <c r="S122" s="336"/>
    </row>
    <row r="123" spans="2:19" ht="15" customHeight="1" x14ac:dyDescent="0.3">
      <c r="B123" s="336"/>
      <c r="C123" s="336"/>
      <c r="D123" s="336"/>
      <c r="E123" s="336"/>
      <c r="F123" s="336"/>
      <c r="G123" s="336"/>
      <c r="H123" s="336"/>
      <c r="I123" s="336"/>
      <c r="J123" s="336"/>
      <c r="K123" s="336"/>
      <c r="L123" s="336"/>
      <c r="M123" s="336"/>
      <c r="N123" s="336"/>
      <c r="O123" s="336"/>
      <c r="P123" s="336"/>
      <c r="Q123" s="336"/>
      <c r="R123" s="336"/>
      <c r="S123" s="336"/>
    </row>
    <row r="124" spans="2:19" ht="15" customHeight="1" x14ac:dyDescent="0.3">
      <c r="B124" s="336"/>
      <c r="C124" s="337" t="s">
        <v>203</v>
      </c>
      <c r="D124" s="336"/>
      <c r="E124" s="336"/>
      <c r="F124" s="336"/>
      <c r="G124" s="336"/>
      <c r="H124" s="336"/>
      <c r="I124" s="336"/>
      <c r="J124" s="336"/>
      <c r="K124" s="336"/>
      <c r="L124" s="336"/>
      <c r="M124" s="336"/>
      <c r="N124" s="336"/>
      <c r="O124" s="336"/>
      <c r="P124" s="336"/>
      <c r="Q124" s="336"/>
      <c r="R124" s="336"/>
      <c r="S124" s="336"/>
    </row>
    <row r="125" spans="2:19" ht="15" customHeight="1" x14ac:dyDescent="0.3">
      <c r="B125" s="336"/>
      <c r="C125" s="336"/>
      <c r="D125" s="336"/>
      <c r="E125" s="336"/>
      <c r="F125" s="336"/>
      <c r="G125" s="336"/>
      <c r="H125" s="336"/>
      <c r="I125" s="336"/>
      <c r="J125" s="336"/>
      <c r="K125" s="336"/>
      <c r="L125" s="336"/>
      <c r="M125" s="336"/>
      <c r="N125" s="336"/>
      <c r="O125" s="336"/>
      <c r="P125" s="336"/>
      <c r="Q125" s="336"/>
      <c r="R125" s="336"/>
      <c r="S125" s="336"/>
    </row>
    <row r="126" spans="2:19" ht="15" customHeight="1" x14ac:dyDescent="0.3">
      <c r="B126" s="336"/>
      <c r="C126" s="337" t="s">
        <v>204</v>
      </c>
      <c r="D126" s="336"/>
      <c r="E126" s="336"/>
      <c r="F126" s="336"/>
      <c r="G126" s="336"/>
      <c r="H126" s="336"/>
      <c r="I126" s="336"/>
      <c r="J126" s="336"/>
      <c r="K126" s="336"/>
      <c r="L126" s="336"/>
      <c r="M126" s="336"/>
      <c r="N126" s="336"/>
      <c r="O126" s="336"/>
      <c r="P126" s="336"/>
      <c r="Q126" s="336"/>
      <c r="R126" s="336"/>
      <c r="S126" s="336"/>
    </row>
    <row r="127" spans="2:19" ht="15" customHeight="1" x14ac:dyDescent="0.3">
      <c r="B127" s="336"/>
      <c r="C127" s="336"/>
      <c r="D127" s="336"/>
      <c r="E127" s="336"/>
      <c r="F127" s="336"/>
      <c r="G127" s="336"/>
      <c r="H127" s="336"/>
      <c r="I127" s="336"/>
      <c r="J127" s="336"/>
      <c r="K127" s="336"/>
      <c r="L127" s="336"/>
      <c r="M127" s="336"/>
      <c r="N127" s="336"/>
      <c r="O127" s="336"/>
      <c r="P127" s="336"/>
      <c r="Q127" s="336"/>
      <c r="R127" s="336"/>
      <c r="S127" s="336"/>
    </row>
    <row r="128" spans="2:19" ht="15" customHeight="1" x14ac:dyDescent="0.3">
      <c r="B128" s="336"/>
      <c r="C128" s="337" t="s">
        <v>205</v>
      </c>
      <c r="D128" s="336"/>
      <c r="E128" s="336"/>
      <c r="F128" s="336"/>
      <c r="G128" s="336"/>
      <c r="H128" s="336"/>
      <c r="I128" s="336"/>
      <c r="J128" s="336"/>
      <c r="K128" s="336"/>
      <c r="L128" s="336"/>
      <c r="M128" s="336"/>
      <c r="N128" s="336"/>
      <c r="O128" s="336"/>
      <c r="P128" s="336"/>
      <c r="Q128" s="336"/>
      <c r="R128" s="336"/>
      <c r="S128" s="336"/>
    </row>
    <row r="129" spans="2:19" ht="15" customHeight="1" x14ac:dyDescent="0.3">
      <c r="B129" s="336"/>
      <c r="C129" s="336"/>
      <c r="D129" s="336"/>
      <c r="E129" s="336"/>
      <c r="F129" s="336"/>
      <c r="G129" s="336"/>
      <c r="H129" s="336"/>
      <c r="I129" s="336"/>
      <c r="J129" s="336"/>
      <c r="K129" s="336"/>
      <c r="L129" s="336"/>
      <c r="M129" s="336"/>
      <c r="N129" s="336"/>
      <c r="O129" s="336"/>
      <c r="P129" s="336"/>
      <c r="Q129" s="336"/>
      <c r="R129" s="336"/>
      <c r="S129" s="336"/>
    </row>
    <row r="130" spans="2:19" ht="15" customHeight="1" x14ac:dyDescent="0.3">
      <c r="B130" s="336"/>
      <c r="C130" s="337" t="s">
        <v>206</v>
      </c>
      <c r="D130" s="336"/>
      <c r="E130" s="336"/>
      <c r="F130" s="336"/>
      <c r="G130" s="336"/>
      <c r="H130" s="336"/>
      <c r="I130" s="336"/>
      <c r="J130" s="336"/>
      <c r="K130" s="336"/>
      <c r="L130" s="336"/>
      <c r="M130" s="336"/>
      <c r="N130" s="336"/>
      <c r="O130" s="336"/>
      <c r="P130" s="336"/>
      <c r="Q130" s="336"/>
      <c r="R130" s="336"/>
      <c r="S130" s="336"/>
    </row>
    <row r="131" spans="2:19" ht="15" customHeight="1" x14ac:dyDescent="0.3">
      <c r="B131" s="336"/>
      <c r="C131" s="336"/>
      <c r="D131" s="336"/>
      <c r="E131" s="336"/>
      <c r="F131" s="336"/>
      <c r="G131" s="336"/>
      <c r="H131" s="336"/>
      <c r="I131" s="336"/>
      <c r="J131" s="336"/>
      <c r="K131" s="336"/>
      <c r="L131" s="336"/>
      <c r="M131" s="336"/>
      <c r="N131" s="336"/>
      <c r="O131" s="336"/>
      <c r="P131" s="336"/>
      <c r="Q131" s="336"/>
      <c r="R131" s="336"/>
      <c r="S131" s="336"/>
    </row>
    <row r="132" spans="2:19" ht="15" customHeight="1" x14ac:dyDescent="0.3">
      <c r="B132" s="336"/>
      <c r="C132" s="337" t="s">
        <v>207</v>
      </c>
      <c r="D132" s="336"/>
      <c r="E132" s="336"/>
      <c r="F132" s="336"/>
      <c r="G132" s="336"/>
      <c r="H132" s="336"/>
      <c r="I132" s="336"/>
      <c r="J132" s="336"/>
      <c r="K132" s="336"/>
      <c r="L132" s="336"/>
      <c r="M132" s="336"/>
      <c r="N132" s="336"/>
      <c r="O132" s="336"/>
      <c r="P132" s="336"/>
      <c r="Q132" s="336"/>
      <c r="R132" s="336"/>
      <c r="S132" s="336"/>
    </row>
    <row r="133" spans="2:19" ht="15" customHeight="1" x14ac:dyDescent="0.3">
      <c r="B133" s="336"/>
      <c r="C133" s="336"/>
      <c r="D133" s="336"/>
      <c r="E133" s="336"/>
      <c r="F133" s="336"/>
      <c r="G133" s="336"/>
      <c r="H133" s="336"/>
      <c r="I133" s="336"/>
      <c r="J133" s="336"/>
      <c r="K133" s="336"/>
      <c r="L133" s="336"/>
      <c r="M133" s="336"/>
      <c r="N133" s="336"/>
      <c r="O133" s="336"/>
      <c r="P133" s="336"/>
      <c r="Q133" s="336"/>
      <c r="R133" s="336"/>
      <c r="S133" s="336"/>
    </row>
    <row r="134" spans="2:19" ht="15" customHeight="1" x14ac:dyDescent="0.3">
      <c r="B134" s="336"/>
      <c r="C134" s="336"/>
      <c r="D134" s="336"/>
      <c r="E134" s="336"/>
      <c r="F134" s="336"/>
      <c r="G134" s="336"/>
      <c r="H134" s="336"/>
      <c r="I134" s="336"/>
      <c r="J134" s="336"/>
      <c r="K134" s="336"/>
      <c r="L134" s="336"/>
      <c r="M134" s="336"/>
      <c r="N134" s="336"/>
      <c r="O134" s="336"/>
      <c r="P134" s="336"/>
      <c r="Q134" s="336"/>
      <c r="R134" s="336"/>
      <c r="S134" s="336"/>
    </row>
    <row r="135" spans="2:19" ht="15" customHeight="1" x14ac:dyDescent="0.3">
      <c r="B135" s="336"/>
      <c r="C135" s="334" t="s">
        <v>208</v>
      </c>
      <c r="D135" s="336"/>
      <c r="E135" s="336"/>
      <c r="F135" s="336"/>
      <c r="G135" s="336"/>
      <c r="H135" s="336"/>
      <c r="I135" s="336"/>
      <c r="J135" s="336"/>
      <c r="K135" s="336"/>
      <c r="L135" s="336"/>
      <c r="M135" s="336"/>
      <c r="N135" s="336"/>
      <c r="O135" s="336"/>
      <c r="P135" s="336"/>
      <c r="Q135" s="336"/>
      <c r="R135" s="336"/>
      <c r="S135" s="336"/>
    </row>
    <row r="136" spans="2:19" ht="15" customHeight="1" x14ac:dyDescent="0.3">
      <c r="B136" s="336"/>
      <c r="C136" s="337" t="s">
        <v>209</v>
      </c>
      <c r="D136" s="336"/>
      <c r="E136" s="336"/>
      <c r="F136" s="336"/>
      <c r="G136" s="336"/>
      <c r="H136" s="336"/>
      <c r="I136" s="336"/>
      <c r="J136" s="336"/>
      <c r="K136" s="336"/>
      <c r="L136" s="336"/>
      <c r="M136" s="336"/>
      <c r="N136" s="336"/>
      <c r="O136" s="336"/>
      <c r="P136" s="336"/>
      <c r="Q136" s="336"/>
      <c r="R136" s="336"/>
      <c r="S136" s="336"/>
    </row>
    <row r="137" spans="2:19" ht="15" customHeight="1" x14ac:dyDescent="0.3">
      <c r="B137" s="336"/>
      <c r="C137" s="337" t="s">
        <v>210</v>
      </c>
      <c r="D137" s="336"/>
      <c r="E137" s="336"/>
      <c r="F137" s="336"/>
      <c r="G137" s="336"/>
      <c r="H137" s="336"/>
      <c r="I137" s="336"/>
      <c r="J137" s="336"/>
      <c r="K137" s="336"/>
      <c r="L137" s="336"/>
      <c r="M137" s="336"/>
      <c r="N137" s="336"/>
      <c r="O137" s="336"/>
      <c r="P137" s="336"/>
      <c r="Q137" s="336"/>
      <c r="R137" s="336"/>
      <c r="S137" s="336"/>
    </row>
    <row r="138" spans="2:19" ht="15" customHeight="1" x14ac:dyDescent="0.3">
      <c r="B138" s="336"/>
      <c r="C138" s="336"/>
      <c r="D138" s="336"/>
      <c r="E138" s="336"/>
      <c r="F138" s="336"/>
      <c r="G138" s="336"/>
      <c r="H138" s="336"/>
      <c r="I138" s="336"/>
      <c r="J138" s="336"/>
      <c r="K138" s="336"/>
      <c r="L138" s="336"/>
      <c r="M138" s="336"/>
      <c r="N138" s="336"/>
      <c r="O138" s="336"/>
      <c r="P138" s="336"/>
      <c r="Q138" s="336"/>
      <c r="R138" s="336"/>
      <c r="S138" s="336"/>
    </row>
    <row r="139" spans="2:19" ht="15" customHeight="1" x14ac:dyDescent="0.3">
      <c r="B139" s="336"/>
      <c r="C139" s="334" t="s">
        <v>211</v>
      </c>
      <c r="D139" s="336"/>
      <c r="E139" s="336"/>
      <c r="F139" s="336"/>
      <c r="G139" s="336"/>
      <c r="H139" s="336"/>
      <c r="I139" s="336"/>
      <c r="J139" s="336"/>
      <c r="K139" s="336"/>
      <c r="L139" s="336"/>
      <c r="M139" s="336"/>
      <c r="N139" s="336"/>
      <c r="O139" s="336"/>
      <c r="P139" s="336"/>
      <c r="Q139" s="336"/>
      <c r="R139" s="336"/>
      <c r="S139" s="336"/>
    </row>
    <row r="140" spans="2:19" ht="15" customHeight="1" x14ac:dyDescent="0.3">
      <c r="B140" s="336"/>
      <c r="C140" s="337" t="s">
        <v>212</v>
      </c>
      <c r="D140" s="336"/>
      <c r="E140" s="336"/>
      <c r="F140" s="336"/>
      <c r="G140" s="336"/>
      <c r="H140" s="336"/>
      <c r="I140" s="336"/>
      <c r="J140" s="336"/>
      <c r="K140" s="336"/>
      <c r="L140" s="336"/>
      <c r="M140" s="336"/>
      <c r="N140" s="336"/>
      <c r="O140" s="336"/>
      <c r="P140" s="336"/>
      <c r="Q140" s="336"/>
      <c r="R140" s="336"/>
      <c r="S140" s="336"/>
    </row>
    <row r="141" spans="2:19" ht="15" customHeight="1" x14ac:dyDescent="0.3">
      <c r="B141" s="336"/>
      <c r="C141" s="336"/>
      <c r="D141" s="336"/>
      <c r="E141" s="336"/>
      <c r="F141" s="336"/>
      <c r="G141" s="336"/>
      <c r="H141" s="336"/>
      <c r="I141" s="336"/>
      <c r="J141" s="336"/>
      <c r="K141" s="336"/>
      <c r="L141" s="336"/>
      <c r="M141" s="336"/>
      <c r="N141" s="336"/>
      <c r="O141" s="336"/>
      <c r="P141" s="336"/>
      <c r="Q141" s="336"/>
      <c r="R141" s="336"/>
      <c r="S141" s="336"/>
    </row>
    <row r="142" spans="2:19" ht="15" customHeight="1" x14ac:dyDescent="0.3">
      <c r="B142" s="336"/>
      <c r="C142" s="334" t="s">
        <v>213</v>
      </c>
      <c r="D142" s="336"/>
      <c r="E142" s="336"/>
      <c r="F142" s="336"/>
      <c r="G142" s="336"/>
      <c r="H142" s="336"/>
      <c r="I142" s="336"/>
      <c r="J142" s="336"/>
      <c r="K142" s="336"/>
      <c r="L142" s="336"/>
      <c r="M142" s="336"/>
      <c r="N142" s="336"/>
      <c r="O142" s="336"/>
      <c r="P142" s="336"/>
      <c r="Q142" s="336"/>
      <c r="R142" s="336"/>
      <c r="S142" s="336"/>
    </row>
    <row r="143" spans="2:19" ht="15" customHeight="1" x14ac:dyDescent="0.3">
      <c r="B143" s="336"/>
      <c r="C143" s="337" t="s">
        <v>214</v>
      </c>
      <c r="D143" s="336"/>
      <c r="E143" s="336"/>
      <c r="F143" s="336"/>
      <c r="G143" s="336"/>
      <c r="H143" s="336"/>
      <c r="I143" s="336"/>
      <c r="J143" s="336"/>
      <c r="K143" s="336"/>
      <c r="L143" s="336"/>
      <c r="M143" s="336"/>
      <c r="N143" s="336"/>
      <c r="O143" s="336"/>
      <c r="P143" s="336"/>
      <c r="Q143" s="336"/>
      <c r="R143" s="336"/>
      <c r="S143" s="336"/>
    </row>
    <row r="144" spans="2:19" ht="15" customHeight="1" x14ac:dyDescent="0.3">
      <c r="B144" s="336"/>
      <c r="C144" s="337" t="s">
        <v>215</v>
      </c>
      <c r="D144" s="336"/>
      <c r="E144" s="336"/>
      <c r="F144" s="336"/>
      <c r="G144" s="336"/>
      <c r="H144" s="336"/>
      <c r="I144" s="336"/>
      <c r="J144" s="336"/>
      <c r="K144" s="336"/>
      <c r="L144" s="336"/>
      <c r="M144" s="336"/>
      <c r="N144" s="336"/>
      <c r="O144" s="336"/>
      <c r="P144" s="336"/>
      <c r="Q144" s="336"/>
      <c r="R144" s="336"/>
      <c r="S144" s="336"/>
    </row>
    <row r="145" spans="2:19" ht="15" customHeight="1" x14ac:dyDescent="0.3">
      <c r="B145" s="336"/>
      <c r="C145" s="336"/>
      <c r="D145" s="336"/>
      <c r="E145" s="336"/>
      <c r="F145" s="336"/>
      <c r="G145" s="336"/>
      <c r="H145" s="336"/>
      <c r="I145" s="336"/>
      <c r="J145" s="336"/>
      <c r="K145" s="336"/>
      <c r="L145" s="336"/>
      <c r="M145" s="336"/>
      <c r="N145" s="336"/>
      <c r="O145" s="336"/>
      <c r="P145" s="336"/>
      <c r="Q145" s="336"/>
      <c r="R145" s="336"/>
      <c r="S145" s="336"/>
    </row>
    <row r="146" spans="2:19" ht="15" customHeight="1" x14ac:dyDescent="0.3">
      <c r="B146" s="336"/>
      <c r="C146" s="334" t="s">
        <v>216</v>
      </c>
      <c r="D146" s="336"/>
      <c r="E146" s="336"/>
      <c r="F146" s="336"/>
      <c r="G146" s="336"/>
      <c r="H146" s="336"/>
      <c r="I146" s="336"/>
      <c r="J146" s="336"/>
      <c r="K146" s="336"/>
      <c r="L146" s="336"/>
      <c r="M146" s="336"/>
      <c r="N146" s="336"/>
      <c r="O146" s="336"/>
      <c r="P146" s="336"/>
      <c r="Q146" s="336"/>
      <c r="R146" s="336"/>
      <c r="S146" s="336"/>
    </row>
    <row r="147" spans="2:19" ht="15" customHeight="1" x14ac:dyDescent="0.3">
      <c r="B147" s="336"/>
      <c r="C147" s="337" t="s">
        <v>217</v>
      </c>
      <c r="D147" s="336"/>
      <c r="E147" s="336"/>
      <c r="F147" s="336"/>
      <c r="G147" s="336"/>
      <c r="H147" s="336"/>
      <c r="I147" s="336"/>
      <c r="J147" s="336"/>
      <c r="K147" s="336"/>
      <c r="L147" s="336"/>
      <c r="M147" s="336"/>
      <c r="N147" s="336"/>
      <c r="O147" s="336"/>
      <c r="P147" s="336"/>
      <c r="Q147" s="336"/>
      <c r="R147" s="336"/>
      <c r="S147" s="336"/>
    </row>
    <row r="148" spans="2:19" ht="28.5" customHeight="1" x14ac:dyDescent="0.3">
      <c r="B148" s="336"/>
      <c r="C148" s="336"/>
      <c r="D148" s="336"/>
      <c r="E148" s="336"/>
      <c r="F148" s="336"/>
      <c r="G148" s="336"/>
      <c r="H148" s="336"/>
      <c r="I148" s="336"/>
      <c r="J148" s="336"/>
      <c r="K148" s="336"/>
      <c r="L148" s="336"/>
      <c r="M148" s="336"/>
      <c r="N148" s="336"/>
      <c r="O148" s="336"/>
      <c r="P148" s="336"/>
      <c r="Q148" s="336"/>
      <c r="R148" s="336"/>
      <c r="S148" s="336"/>
    </row>
    <row r="149" spans="2:19" ht="15" customHeight="1" x14ac:dyDescent="0.3">
      <c r="B149" s="336"/>
      <c r="C149" s="337" t="s">
        <v>218</v>
      </c>
      <c r="D149" s="336"/>
      <c r="E149" s="336"/>
      <c r="F149" s="336"/>
      <c r="G149" s="336"/>
      <c r="H149" s="336"/>
      <c r="I149" s="336"/>
      <c r="J149" s="336"/>
      <c r="K149" s="336"/>
      <c r="L149" s="336"/>
      <c r="M149" s="336"/>
      <c r="N149" s="336"/>
      <c r="O149" s="336"/>
      <c r="P149" s="336"/>
      <c r="Q149" s="336"/>
      <c r="R149" s="336"/>
      <c r="S149" s="336"/>
    </row>
    <row r="150" spans="2:19" ht="15" customHeight="1" x14ac:dyDescent="0.3">
      <c r="B150" s="336"/>
      <c r="C150" s="342" t="s">
        <v>219</v>
      </c>
      <c r="D150" s="336"/>
      <c r="E150" s="336"/>
      <c r="F150" s="336"/>
      <c r="G150" s="336"/>
      <c r="H150" s="336"/>
      <c r="I150" s="336"/>
      <c r="J150" s="336"/>
      <c r="K150" s="336"/>
      <c r="L150" s="336"/>
      <c r="M150" s="336"/>
      <c r="N150" s="336"/>
      <c r="O150" s="336"/>
      <c r="P150" s="336"/>
      <c r="Q150" s="336"/>
      <c r="R150" s="336"/>
      <c r="S150" s="336"/>
    </row>
    <row r="151" spans="2:19" ht="15" customHeight="1" x14ac:dyDescent="0.3">
      <c r="B151" s="336"/>
      <c r="C151" s="336"/>
      <c r="D151" s="336"/>
      <c r="E151" s="336"/>
      <c r="F151" s="336"/>
      <c r="G151" s="336"/>
      <c r="H151" s="336"/>
      <c r="I151" s="336"/>
      <c r="J151" s="336"/>
      <c r="K151" s="336"/>
      <c r="L151" s="336"/>
      <c r="M151" s="336"/>
      <c r="N151" s="336"/>
      <c r="O151" s="336"/>
      <c r="P151" s="336"/>
      <c r="Q151" s="336"/>
      <c r="R151" s="336"/>
      <c r="S151" s="336"/>
    </row>
    <row r="152" spans="2:19" ht="15" customHeight="1" x14ac:dyDescent="0.3">
      <c r="B152" s="336"/>
      <c r="C152" s="334" t="s">
        <v>220</v>
      </c>
      <c r="D152" s="336"/>
      <c r="E152" s="336"/>
      <c r="F152" s="336"/>
      <c r="G152" s="336"/>
      <c r="H152" s="336"/>
      <c r="I152" s="336"/>
      <c r="J152" s="336"/>
      <c r="K152" s="336"/>
      <c r="L152" s="336"/>
      <c r="M152" s="336"/>
      <c r="N152" s="336"/>
      <c r="O152" s="336"/>
      <c r="P152" s="336"/>
      <c r="Q152" s="336"/>
      <c r="R152" s="336"/>
      <c r="S152" s="336"/>
    </row>
    <row r="153" spans="2:19" ht="15" customHeight="1" x14ac:dyDescent="0.3">
      <c r="B153" s="336"/>
      <c r="C153" s="334" t="s">
        <v>221</v>
      </c>
      <c r="D153" s="336"/>
      <c r="E153" s="336"/>
      <c r="F153" s="336"/>
      <c r="G153" s="336"/>
      <c r="H153" s="336"/>
      <c r="I153" s="336"/>
      <c r="J153" s="336"/>
      <c r="K153" s="336"/>
      <c r="L153" s="336"/>
      <c r="M153" s="336"/>
      <c r="N153" s="336"/>
      <c r="O153" s="336"/>
      <c r="P153" s="336"/>
      <c r="Q153" s="336"/>
      <c r="R153" s="336"/>
      <c r="S153" s="336"/>
    </row>
    <row r="154" spans="2:19" ht="15" customHeight="1" x14ac:dyDescent="0.3">
      <c r="B154" s="336"/>
      <c r="C154" s="337" t="s">
        <v>222</v>
      </c>
      <c r="D154" s="336"/>
      <c r="E154" s="336"/>
      <c r="F154" s="336"/>
      <c r="G154" s="336"/>
      <c r="H154" s="336"/>
      <c r="I154" s="336"/>
      <c r="J154" s="336"/>
      <c r="K154" s="336"/>
      <c r="L154" s="336"/>
      <c r="M154" s="336"/>
      <c r="N154" s="336"/>
      <c r="O154" s="336"/>
      <c r="P154" s="336"/>
      <c r="Q154" s="336"/>
      <c r="R154" s="336"/>
      <c r="S154" s="336"/>
    </row>
    <row r="155" spans="2:19" ht="15" customHeight="1" x14ac:dyDescent="0.3">
      <c r="B155" s="336"/>
      <c r="C155" s="336"/>
      <c r="D155" s="336"/>
      <c r="E155" s="336"/>
      <c r="F155" s="336"/>
      <c r="G155" s="336"/>
      <c r="H155" s="336"/>
      <c r="I155" s="336"/>
      <c r="J155" s="336"/>
      <c r="K155" s="336"/>
      <c r="L155" s="336"/>
      <c r="M155" s="336"/>
      <c r="N155" s="336"/>
      <c r="O155" s="336"/>
      <c r="P155" s="336"/>
      <c r="Q155" s="336"/>
      <c r="R155" s="336"/>
      <c r="S155" s="336"/>
    </row>
    <row r="156" spans="2:19" ht="15" customHeight="1" x14ac:dyDescent="0.3">
      <c r="B156" s="336"/>
      <c r="C156" s="334" t="s">
        <v>293</v>
      </c>
      <c r="D156" s="336"/>
      <c r="E156" s="336"/>
      <c r="F156" s="336"/>
      <c r="G156" s="336"/>
      <c r="H156" s="336"/>
      <c r="I156" s="336"/>
      <c r="J156" s="336"/>
      <c r="K156" s="336"/>
      <c r="L156" s="336"/>
      <c r="M156" s="336"/>
      <c r="N156" s="336"/>
      <c r="O156" s="336"/>
      <c r="P156" s="336"/>
      <c r="Q156" s="336"/>
      <c r="R156" s="336"/>
      <c r="S156" s="336"/>
    </row>
    <row r="157" spans="2:19" ht="15" customHeight="1" x14ac:dyDescent="0.3">
      <c r="B157" s="336"/>
      <c r="C157" s="337" t="s">
        <v>223</v>
      </c>
      <c r="D157" s="336"/>
      <c r="E157" s="336"/>
      <c r="F157" s="336"/>
      <c r="G157" s="336"/>
      <c r="H157" s="336"/>
      <c r="I157" s="336"/>
      <c r="J157" s="336"/>
      <c r="K157" s="336"/>
      <c r="L157" s="336"/>
      <c r="M157" s="336"/>
      <c r="N157" s="336"/>
      <c r="O157" s="336"/>
      <c r="P157" s="336"/>
      <c r="Q157" s="336"/>
      <c r="R157" s="336"/>
      <c r="S157" s="336"/>
    </row>
    <row r="158" spans="2:19" ht="15" customHeight="1" x14ac:dyDescent="0.3">
      <c r="B158" s="336"/>
      <c r="C158" s="336"/>
      <c r="D158" s="336"/>
      <c r="E158" s="336"/>
      <c r="F158" s="336"/>
      <c r="G158" s="336"/>
      <c r="H158" s="336"/>
      <c r="I158" s="336"/>
      <c r="J158" s="336"/>
      <c r="K158" s="336"/>
      <c r="L158" s="336"/>
      <c r="M158" s="336"/>
      <c r="N158" s="336"/>
      <c r="O158" s="336"/>
      <c r="P158" s="336"/>
      <c r="Q158" s="336"/>
      <c r="R158" s="336"/>
      <c r="S158" s="336"/>
    </row>
    <row r="159" spans="2:19" ht="15" customHeight="1" x14ac:dyDescent="0.3">
      <c r="B159" s="336"/>
      <c r="C159" s="334" t="s">
        <v>224</v>
      </c>
      <c r="D159" s="336"/>
      <c r="E159" s="336"/>
      <c r="F159" s="336"/>
      <c r="G159" s="336"/>
      <c r="H159" s="336"/>
      <c r="I159" s="336"/>
      <c r="J159" s="336"/>
      <c r="K159" s="336"/>
      <c r="L159" s="336"/>
      <c r="M159" s="336"/>
      <c r="N159" s="336"/>
      <c r="O159" s="336"/>
      <c r="P159" s="336"/>
      <c r="Q159" s="336"/>
      <c r="R159" s="336"/>
      <c r="S159" s="336"/>
    </row>
    <row r="160" spans="2:19" ht="15" customHeight="1" x14ac:dyDescent="0.3">
      <c r="B160" s="336"/>
      <c r="C160" s="337" t="s">
        <v>225</v>
      </c>
      <c r="D160" s="336"/>
      <c r="E160" s="336"/>
      <c r="F160" s="336"/>
      <c r="G160" s="336"/>
      <c r="H160" s="336"/>
      <c r="I160" s="336"/>
      <c r="J160" s="336"/>
      <c r="K160" s="336"/>
      <c r="L160" s="336"/>
      <c r="M160" s="336"/>
      <c r="N160" s="336"/>
      <c r="O160" s="336"/>
      <c r="P160" s="336"/>
      <c r="Q160" s="336"/>
      <c r="R160" s="336"/>
      <c r="S160" s="336"/>
    </row>
    <row r="161" spans="2:19" ht="15" customHeight="1" x14ac:dyDescent="0.3">
      <c r="B161" s="336"/>
      <c r="C161" s="336"/>
      <c r="D161" s="336"/>
      <c r="E161" s="336"/>
      <c r="F161" s="336"/>
      <c r="G161" s="336"/>
      <c r="H161" s="336"/>
      <c r="I161" s="336"/>
      <c r="J161" s="336"/>
      <c r="K161" s="336"/>
      <c r="L161" s="336"/>
      <c r="M161" s="336"/>
      <c r="N161" s="336"/>
      <c r="O161" s="336"/>
      <c r="P161" s="336"/>
      <c r="Q161" s="336"/>
      <c r="R161" s="336"/>
      <c r="S161" s="336"/>
    </row>
    <row r="162" spans="2:19" ht="15" customHeight="1" x14ac:dyDescent="0.3">
      <c r="B162" s="336"/>
      <c r="C162" s="334" t="s">
        <v>226</v>
      </c>
      <c r="D162" s="336"/>
      <c r="E162" s="336"/>
      <c r="F162" s="336"/>
      <c r="G162" s="336"/>
      <c r="H162" s="336"/>
      <c r="I162" s="336"/>
      <c r="J162" s="336"/>
      <c r="K162" s="336"/>
      <c r="L162" s="336"/>
      <c r="M162" s="336"/>
      <c r="N162" s="336"/>
      <c r="O162" s="336"/>
      <c r="P162" s="336"/>
      <c r="Q162" s="336"/>
      <c r="R162" s="336"/>
      <c r="S162" s="336"/>
    </row>
    <row r="163" spans="2:19" ht="15" customHeight="1" x14ac:dyDescent="0.3">
      <c r="B163" s="336"/>
      <c r="C163" s="337" t="s">
        <v>227</v>
      </c>
      <c r="D163" s="336"/>
      <c r="E163" s="336"/>
      <c r="F163" s="336"/>
      <c r="G163" s="336"/>
      <c r="H163" s="336"/>
      <c r="I163" s="336"/>
      <c r="J163" s="336"/>
      <c r="K163" s="336"/>
      <c r="L163" s="336"/>
      <c r="M163" s="336"/>
      <c r="N163" s="336"/>
      <c r="O163" s="336"/>
      <c r="P163" s="336"/>
      <c r="Q163" s="336"/>
      <c r="R163" s="336"/>
      <c r="S163" s="336"/>
    </row>
    <row r="164" spans="2:19" ht="15" customHeight="1" x14ac:dyDescent="0.3">
      <c r="B164" s="336"/>
      <c r="C164" s="336"/>
      <c r="D164" s="336"/>
      <c r="E164" s="336"/>
      <c r="F164" s="336"/>
      <c r="G164" s="336"/>
      <c r="H164" s="336"/>
      <c r="I164" s="336"/>
      <c r="J164" s="336"/>
      <c r="K164" s="336"/>
      <c r="L164" s="336"/>
      <c r="M164" s="336"/>
      <c r="N164" s="336"/>
      <c r="O164" s="336"/>
      <c r="P164" s="336"/>
      <c r="Q164" s="336"/>
      <c r="R164" s="336"/>
      <c r="S164" s="336"/>
    </row>
    <row r="165" spans="2:19" ht="15" customHeight="1" x14ac:dyDescent="0.3">
      <c r="B165" s="336"/>
      <c r="C165" s="334" t="s">
        <v>228</v>
      </c>
      <c r="D165" s="336"/>
      <c r="E165" s="336"/>
      <c r="F165" s="336"/>
      <c r="G165" s="336"/>
      <c r="H165" s="336"/>
      <c r="I165" s="336"/>
      <c r="J165" s="336"/>
      <c r="K165" s="336"/>
      <c r="L165" s="336"/>
      <c r="M165" s="336"/>
      <c r="N165" s="336"/>
      <c r="O165" s="336"/>
      <c r="P165" s="336"/>
      <c r="Q165" s="336"/>
      <c r="R165" s="336"/>
      <c r="S165" s="336"/>
    </row>
    <row r="166" spans="2:19" ht="15" customHeight="1" x14ac:dyDescent="0.3">
      <c r="B166" s="336"/>
      <c r="C166" s="337" t="s">
        <v>229</v>
      </c>
      <c r="D166" s="336"/>
      <c r="E166" s="336"/>
      <c r="F166" s="336"/>
      <c r="G166" s="336"/>
      <c r="H166" s="336"/>
      <c r="I166" s="336"/>
      <c r="J166" s="336"/>
      <c r="K166" s="336"/>
      <c r="L166" s="336"/>
      <c r="M166" s="336"/>
      <c r="N166" s="336"/>
      <c r="O166" s="336"/>
      <c r="P166" s="336"/>
      <c r="Q166" s="336"/>
      <c r="R166" s="336"/>
      <c r="S166" s="336"/>
    </row>
    <row r="167" spans="2:19" ht="15" customHeight="1" x14ac:dyDescent="0.3">
      <c r="B167" s="336"/>
      <c r="C167" s="336"/>
      <c r="D167" s="336"/>
      <c r="E167" s="336"/>
      <c r="F167" s="336"/>
      <c r="G167" s="336"/>
      <c r="H167" s="336"/>
      <c r="I167" s="336"/>
      <c r="J167" s="336"/>
      <c r="K167" s="336"/>
      <c r="L167" s="336"/>
      <c r="M167" s="336"/>
      <c r="N167" s="336"/>
      <c r="O167" s="336"/>
      <c r="P167" s="336"/>
      <c r="Q167" s="336"/>
      <c r="R167" s="336"/>
      <c r="S167" s="336"/>
    </row>
    <row r="168" spans="2:19" ht="15" customHeight="1" x14ac:dyDescent="0.3">
      <c r="B168" s="336"/>
      <c r="C168" s="343" t="s">
        <v>230</v>
      </c>
      <c r="D168" s="336"/>
      <c r="E168" s="336"/>
      <c r="F168" s="336"/>
      <c r="G168" s="336"/>
      <c r="H168" s="336"/>
      <c r="I168" s="336"/>
      <c r="J168" s="336"/>
      <c r="K168" s="336"/>
      <c r="L168" s="336"/>
      <c r="M168" s="336"/>
      <c r="N168" s="336"/>
      <c r="O168" s="336"/>
      <c r="P168" s="336"/>
      <c r="Q168" s="336"/>
      <c r="R168" s="336"/>
      <c r="S168" s="336"/>
    </row>
    <row r="169" spans="2:19" ht="15" customHeight="1" x14ac:dyDescent="0.3">
      <c r="B169" s="336"/>
      <c r="C169" s="337" t="s">
        <v>231</v>
      </c>
      <c r="D169" s="336"/>
      <c r="E169" s="336"/>
      <c r="F169" s="336"/>
      <c r="G169" s="336"/>
      <c r="H169" s="336"/>
      <c r="I169" s="336"/>
      <c r="J169" s="336"/>
      <c r="K169" s="336"/>
      <c r="L169" s="336"/>
      <c r="M169" s="336"/>
      <c r="N169" s="336"/>
      <c r="O169" s="336"/>
      <c r="P169" s="336"/>
      <c r="Q169" s="336"/>
      <c r="R169" s="336"/>
      <c r="S169" s="336"/>
    </row>
    <row r="170" spans="2:19" ht="15" customHeight="1" x14ac:dyDescent="0.3">
      <c r="B170" s="336"/>
      <c r="C170" s="334" t="s">
        <v>294</v>
      </c>
      <c r="D170" s="336"/>
      <c r="E170" s="336"/>
      <c r="F170" s="336"/>
      <c r="G170" s="336"/>
      <c r="H170" s="336"/>
      <c r="I170" s="336"/>
      <c r="J170" s="336"/>
      <c r="K170" s="336"/>
      <c r="L170" s="336"/>
      <c r="M170" s="336"/>
      <c r="N170" s="336"/>
      <c r="O170" s="336"/>
      <c r="P170" s="336"/>
      <c r="Q170" s="336"/>
      <c r="R170" s="336"/>
      <c r="S170" s="336"/>
    </row>
    <row r="171" spans="2:19" ht="15" customHeight="1" x14ac:dyDescent="0.3">
      <c r="B171" s="336"/>
      <c r="C171" s="337" t="s">
        <v>232</v>
      </c>
      <c r="D171" s="336"/>
      <c r="E171" s="336"/>
      <c r="F171" s="336"/>
      <c r="G171" s="336"/>
      <c r="H171" s="336"/>
      <c r="I171" s="336"/>
      <c r="J171" s="336"/>
      <c r="K171" s="336"/>
      <c r="L171" s="336"/>
      <c r="M171" s="336"/>
      <c r="N171" s="336"/>
      <c r="O171" s="336"/>
      <c r="P171" s="336"/>
      <c r="Q171" s="336"/>
      <c r="R171" s="336"/>
      <c r="S171" s="336"/>
    </row>
    <row r="172" spans="2:19" ht="15" customHeight="1" x14ac:dyDescent="0.3">
      <c r="B172" s="336"/>
      <c r="C172" s="336"/>
      <c r="D172" s="336"/>
      <c r="E172" s="336"/>
      <c r="F172" s="336"/>
      <c r="G172" s="336"/>
      <c r="H172" s="336"/>
      <c r="I172" s="336"/>
      <c r="J172" s="336"/>
      <c r="K172" s="336"/>
      <c r="L172" s="336"/>
      <c r="M172" s="336"/>
      <c r="N172" s="336"/>
      <c r="O172" s="336"/>
      <c r="P172" s="336"/>
      <c r="Q172" s="336"/>
      <c r="R172" s="336"/>
      <c r="S172" s="336"/>
    </row>
    <row r="173" spans="2:19" ht="15" customHeight="1" x14ac:dyDescent="0.3">
      <c r="B173" s="336"/>
      <c r="C173" s="334" t="s">
        <v>233</v>
      </c>
      <c r="D173" s="336"/>
      <c r="E173" s="336"/>
      <c r="F173" s="336"/>
      <c r="G173" s="336"/>
      <c r="H173" s="336"/>
      <c r="I173" s="336"/>
      <c r="J173" s="336"/>
      <c r="K173" s="336"/>
      <c r="L173" s="336"/>
      <c r="M173" s="336"/>
      <c r="N173" s="336"/>
      <c r="O173" s="336"/>
      <c r="P173" s="336"/>
      <c r="Q173" s="336"/>
      <c r="R173" s="336"/>
      <c r="S173" s="336"/>
    </row>
    <row r="174" spans="2:19" ht="15" customHeight="1" x14ac:dyDescent="0.3">
      <c r="B174" s="336"/>
      <c r="C174" s="344" t="s">
        <v>284</v>
      </c>
      <c r="D174" s="336"/>
      <c r="E174" s="336"/>
      <c r="F174" s="336"/>
      <c r="G174" s="336"/>
      <c r="H174" s="336"/>
      <c r="I174" s="336"/>
      <c r="J174" s="336"/>
      <c r="K174" s="336"/>
      <c r="L174" s="336"/>
      <c r="M174" s="336"/>
      <c r="N174" s="336"/>
      <c r="O174" s="336"/>
      <c r="P174" s="336"/>
      <c r="Q174" s="336"/>
      <c r="R174" s="336"/>
      <c r="S174" s="336"/>
    </row>
    <row r="175" spans="2:19" ht="15" customHeight="1" x14ac:dyDescent="0.3">
      <c r="B175" s="336"/>
      <c r="C175" s="344" t="s">
        <v>285</v>
      </c>
      <c r="D175" s="336"/>
      <c r="E175" s="336"/>
      <c r="F175" s="336"/>
      <c r="G175" s="336"/>
      <c r="H175" s="336"/>
      <c r="I175" s="336"/>
      <c r="J175" s="336"/>
      <c r="K175" s="336"/>
      <c r="L175" s="336"/>
      <c r="M175" s="336"/>
      <c r="N175" s="336"/>
      <c r="O175" s="336"/>
      <c r="P175" s="336"/>
      <c r="Q175" s="336"/>
      <c r="R175" s="336"/>
      <c r="S175" s="336"/>
    </row>
    <row r="176" spans="2:19" ht="15" customHeight="1" x14ac:dyDescent="0.3">
      <c r="B176" s="336"/>
      <c r="C176" s="337" t="s">
        <v>234</v>
      </c>
      <c r="D176" s="336"/>
      <c r="E176" s="336"/>
      <c r="F176" s="336"/>
      <c r="G176" s="336"/>
      <c r="H176" s="336"/>
      <c r="I176" s="336"/>
      <c r="J176" s="336"/>
      <c r="K176" s="336"/>
      <c r="L176" s="336"/>
      <c r="M176" s="336"/>
      <c r="N176" s="336"/>
      <c r="O176" s="336"/>
      <c r="P176" s="336"/>
      <c r="Q176" s="336"/>
      <c r="R176" s="336"/>
      <c r="S176" s="336"/>
    </row>
    <row r="177" spans="2:19" ht="15" customHeight="1" x14ac:dyDescent="0.3">
      <c r="B177" s="336"/>
      <c r="C177" s="336"/>
      <c r="D177" s="336"/>
      <c r="E177" s="336"/>
      <c r="F177" s="336"/>
      <c r="G177" s="336"/>
      <c r="H177" s="336"/>
      <c r="I177" s="336"/>
      <c r="J177" s="336"/>
      <c r="K177" s="336"/>
      <c r="L177" s="336"/>
      <c r="M177" s="336"/>
      <c r="N177" s="336"/>
      <c r="O177" s="336"/>
      <c r="P177" s="336"/>
      <c r="Q177" s="336"/>
      <c r="R177" s="336"/>
      <c r="S177" s="336"/>
    </row>
    <row r="178" spans="2:19" ht="15" customHeight="1" x14ac:dyDescent="0.3">
      <c r="B178" s="336"/>
      <c r="C178" s="334" t="s">
        <v>235</v>
      </c>
      <c r="D178" s="336"/>
      <c r="E178" s="336"/>
      <c r="F178" s="336"/>
      <c r="G178" s="336"/>
      <c r="H178" s="336"/>
      <c r="I178" s="336"/>
      <c r="J178" s="336"/>
      <c r="K178" s="336"/>
      <c r="L178" s="336"/>
      <c r="M178" s="336"/>
      <c r="N178" s="336"/>
      <c r="O178" s="336"/>
      <c r="P178" s="336"/>
      <c r="Q178" s="336"/>
      <c r="R178" s="336"/>
      <c r="S178" s="336"/>
    </row>
    <row r="179" spans="2:19" ht="15" customHeight="1" x14ac:dyDescent="0.3">
      <c r="B179" s="336"/>
      <c r="C179" s="337" t="s">
        <v>236</v>
      </c>
      <c r="D179" s="336"/>
      <c r="E179" s="336"/>
      <c r="F179" s="336"/>
      <c r="G179" s="336"/>
      <c r="H179" s="336"/>
      <c r="I179" s="336"/>
      <c r="J179" s="336"/>
      <c r="K179" s="336"/>
      <c r="L179" s="336"/>
      <c r="M179" s="336"/>
      <c r="N179" s="336"/>
      <c r="O179" s="336"/>
      <c r="P179" s="336"/>
      <c r="Q179" s="336"/>
      <c r="R179" s="336"/>
      <c r="S179" s="336"/>
    </row>
    <row r="180" spans="2:19" ht="15" customHeight="1" x14ac:dyDescent="0.3">
      <c r="B180" s="336"/>
      <c r="C180" s="337" t="s">
        <v>237</v>
      </c>
      <c r="D180" s="336"/>
      <c r="E180" s="336"/>
      <c r="F180" s="336"/>
      <c r="G180" s="336"/>
      <c r="H180" s="336"/>
      <c r="I180" s="336"/>
      <c r="J180" s="336"/>
      <c r="K180" s="336"/>
      <c r="L180" s="336"/>
      <c r="M180" s="336"/>
      <c r="N180" s="336"/>
      <c r="O180" s="336"/>
      <c r="P180" s="336"/>
      <c r="Q180" s="336"/>
      <c r="R180" s="336"/>
      <c r="S180" s="336"/>
    </row>
    <row r="181" spans="2:19" ht="15" customHeight="1" x14ac:dyDescent="0.3">
      <c r="B181" s="336"/>
      <c r="C181" s="345"/>
      <c r="D181" s="336"/>
      <c r="E181" s="336"/>
      <c r="F181" s="336"/>
      <c r="G181" s="336"/>
      <c r="H181" s="336"/>
      <c r="I181" s="336"/>
      <c r="J181" s="336"/>
      <c r="K181" s="336"/>
      <c r="L181" s="336"/>
      <c r="M181" s="336"/>
      <c r="N181" s="336"/>
      <c r="O181" s="336"/>
      <c r="P181" s="336"/>
      <c r="Q181" s="336"/>
      <c r="R181" s="336"/>
      <c r="S181" s="336"/>
    </row>
    <row r="182" spans="2:19" ht="15" customHeight="1" x14ac:dyDescent="0.3">
      <c r="B182" s="336"/>
      <c r="C182" s="346" t="s">
        <v>238</v>
      </c>
      <c r="D182" s="336"/>
      <c r="E182" s="336"/>
      <c r="F182" s="336"/>
      <c r="G182" s="336"/>
      <c r="H182" s="336"/>
      <c r="I182" s="336"/>
      <c r="J182" s="336"/>
      <c r="K182" s="336"/>
      <c r="L182" s="336"/>
      <c r="M182" s="336"/>
      <c r="N182" s="336"/>
      <c r="O182" s="336"/>
      <c r="P182" s="336"/>
      <c r="Q182" s="336"/>
      <c r="R182" s="336"/>
      <c r="S182" s="336"/>
    </row>
    <row r="183" spans="2:19" ht="15" customHeight="1" x14ac:dyDescent="0.3">
      <c r="B183" s="336"/>
      <c r="C183" s="346" t="s">
        <v>239</v>
      </c>
      <c r="D183" s="336"/>
      <c r="E183" s="336"/>
      <c r="F183" s="336"/>
      <c r="G183" s="336"/>
      <c r="H183" s="336"/>
      <c r="I183" s="336"/>
      <c r="J183" s="336"/>
      <c r="K183" s="336"/>
      <c r="L183" s="336"/>
      <c r="M183" s="336"/>
      <c r="N183" s="336"/>
      <c r="O183" s="336"/>
      <c r="P183" s="336"/>
      <c r="Q183" s="336"/>
      <c r="R183" s="336"/>
      <c r="S183" s="336"/>
    </row>
    <row r="184" spans="2:19" ht="15" customHeight="1" x14ac:dyDescent="0.3">
      <c r="B184" s="336"/>
      <c r="C184" s="346" t="s">
        <v>240</v>
      </c>
      <c r="D184" s="336"/>
      <c r="E184" s="336"/>
      <c r="F184" s="336"/>
      <c r="G184" s="336"/>
      <c r="H184" s="336"/>
      <c r="I184" s="336"/>
      <c r="J184" s="336"/>
      <c r="K184" s="336"/>
      <c r="L184" s="336"/>
      <c r="M184" s="336"/>
      <c r="N184" s="336"/>
      <c r="O184" s="336"/>
      <c r="P184" s="336"/>
      <c r="Q184" s="336"/>
      <c r="R184" s="336"/>
      <c r="S184" s="336"/>
    </row>
    <row r="185" spans="2:19" ht="15" customHeight="1" x14ac:dyDescent="0.3">
      <c r="B185" s="336"/>
      <c r="C185" s="346" t="s">
        <v>241</v>
      </c>
      <c r="D185" s="336"/>
      <c r="E185" s="336"/>
      <c r="F185" s="336"/>
      <c r="G185" s="336"/>
      <c r="H185" s="336"/>
      <c r="I185" s="336"/>
      <c r="J185" s="336"/>
      <c r="K185" s="336"/>
      <c r="L185" s="336"/>
      <c r="M185" s="336"/>
      <c r="N185" s="336"/>
      <c r="O185" s="336"/>
      <c r="P185" s="336"/>
      <c r="Q185" s="336"/>
      <c r="R185" s="336"/>
      <c r="S185" s="336"/>
    </row>
    <row r="186" spans="2:19" ht="15" customHeight="1" x14ac:dyDescent="0.3">
      <c r="B186" s="336"/>
      <c r="C186" s="346" t="s">
        <v>242</v>
      </c>
      <c r="D186" s="336"/>
      <c r="E186" s="336"/>
      <c r="F186" s="336"/>
      <c r="G186" s="336"/>
      <c r="H186" s="336"/>
      <c r="I186" s="336"/>
      <c r="J186" s="336"/>
      <c r="K186" s="336"/>
      <c r="L186" s="336"/>
      <c r="M186" s="336"/>
      <c r="N186" s="336"/>
      <c r="O186" s="336"/>
      <c r="P186" s="336"/>
      <c r="Q186" s="336"/>
      <c r="R186" s="336"/>
      <c r="S186" s="336"/>
    </row>
    <row r="187" spans="2:19" ht="15" customHeight="1" x14ac:dyDescent="0.3">
      <c r="B187" s="336"/>
      <c r="C187" s="346" t="s">
        <v>243</v>
      </c>
      <c r="D187" s="336"/>
      <c r="E187" s="336"/>
      <c r="F187" s="336"/>
      <c r="G187" s="336"/>
      <c r="H187" s="336"/>
      <c r="I187" s="336"/>
      <c r="J187" s="336"/>
      <c r="K187" s="336"/>
      <c r="L187" s="336"/>
      <c r="M187" s="336"/>
      <c r="N187" s="336"/>
      <c r="O187" s="336"/>
      <c r="P187" s="336"/>
      <c r="Q187" s="336"/>
      <c r="R187" s="336"/>
      <c r="S187" s="336"/>
    </row>
    <row r="188" spans="2:19" ht="15" customHeight="1" x14ac:dyDescent="0.3">
      <c r="B188" s="336"/>
      <c r="C188" s="346" t="s">
        <v>244</v>
      </c>
      <c r="D188" s="336"/>
      <c r="E188" s="336"/>
      <c r="F188" s="336"/>
      <c r="G188" s="336"/>
      <c r="H188" s="336"/>
      <c r="I188" s="336"/>
      <c r="J188" s="336"/>
      <c r="K188" s="336"/>
      <c r="L188" s="336"/>
      <c r="M188" s="336"/>
      <c r="N188" s="336"/>
      <c r="O188" s="336"/>
      <c r="P188" s="336"/>
      <c r="Q188" s="336"/>
      <c r="R188" s="336"/>
      <c r="S188" s="336"/>
    </row>
    <row r="189" spans="2:19" ht="15" customHeight="1" x14ac:dyDescent="0.3">
      <c r="B189" s="336"/>
      <c r="C189" s="346" t="s">
        <v>245</v>
      </c>
      <c r="D189" s="336"/>
      <c r="E189" s="336"/>
      <c r="F189" s="336"/>
      <c r="G189" s="336"/>
      <c r="H189" s="336"/>
      <c r="I189" s="336"/>
      <c r="J189" s="336"/>
      <c r="K189" s="336"/>
      <c r="L189" s="336"/>
      <c r="M189" s="336"/>
      <c r="N189" s="336"/>
      <c r="O189" s="336"/>
      <c r="P189" s="336"/>
      <c r="Q189" s="336"/>
      <c r="R189" s="336"/>
      <c r="S189" s="336"/>
    </row>
    <row r="190" spans="2:19" ht="15" customHeight="1" x14ac:dyDescent="0.3">
      <c r="B190" s="336"/>
      <c r="C190" s="346" t="s">
        <v>246</v>
      </c>
      <c r="D190" s="336"/>
      <c r="E190" s="336"/>
      <c r="F190" s="336"/>
      <c r="G190" s="336"/>
      <c r="H190" s="336"/>
      <c r="I190" s="336"/>
      <c r="J190" s="336"/>
      <c r="K190" s="336"/>
      <c r="L190" s="336"/>
      <c r="M190" s="336"/>
      <c r="N190" s="336"/>
      <c r="O190" s="336"/>
      <c r="P190" s="336"/>
      <c r="Q190" s="336"/>
      <c r="R190" s="336"/>
      <c r="S190" s="336"/>
    </row>
    <row r="191" spans="2:19" ht="15" customHeight="1" x14ac:dyDescent="0.3">
      <c r="B191" s="336"/>
      <c r="C191" s="346" t="s">
        <v>247</v>
      </c>
      <c r="D191" s="336"/>
      <c r="E191" s="336"/>
      <c r="F191" s="336"/>
      <c r="G191" s="336"/>
      <c r="H191" s="336"/>
      <c r="I191" s="336"/>
      <c r="J191" s="336"/>
      <c r="K191" s="336"/>
      <c r="L191" s="336"/>
      <c r="M191" s="336"/>
      <c r="N191" s="336"/>
      <c r="O191" s="336"/>
      <c r="P191" s="336"/>
      <c r="Q191" s="336"/>
      <c r="R191" s="336"/>
      <c r="S191" s="336"/>
    </row>
    <row r="192" spans="2:19" ht="15" customHeight="1" x14ac:dyDescent="0.3">
      <c r="B192" s="336"/>
      <c r="C192" s="346" t="s">
        <v>248</v>
      </c>
      <c r="D192" s="336"/>
      <c r="E192" s="336"/>
      <c r="F192" s="336"/>
      <c r="G192" s="336"/>
      <c r="H192" s="336"/>
      <c r="I192" s="336"/>
      <c r="J192" s="336"/>
      <c r="K192" s="336"/>
      <c r="L192" s="336"/>
      <c r="M192" s="336"/>
      <c r="N192" s="336"/>
      <c r="O192" s="336"/>
      <c r="P192" s="336"/>
      <c r="Q192" s="336"/>
      <c r="R192" s="336"/>
      <c r="S192" s="336"/>
    </row>
    <row r="193" spans="2:19" ht="15" customHeight="1" x14ac:dyDescent="0.3">
      <c r="B193" s="336"/>
      <c r="C193" s="346" t="s">
        <v>249</v>
      </c>
      <c r="D193" s="336"/>
      <c r="E193" s="336"/>
      <c r="F193" s="336"/>
      <c r="G193" s="336"/>
      <c r="H193" s="336"/>
      <c r="I193" s="336"/>
      <c r="J193" s="336"/>
      <c r="K193" s="336"/>
      <c r="L193" s="336"/>
      <c r="M193" s="336"/>
      <c r="N193" s="336"/>
      <c r="O193" s="336"/>
      <c r="P193" s="336"/>
      <c r="Q193" s="336"/>
      <c r="R193" s="336"/>
      <c r="S193" s="336"/>
    </row>
    <row r="194" spans="2:19" ht="15" customHeight="1" x14ac:dyDescent="0.3">
      <c r="B194" s="336"/>
      <c r="C194" s="346" t="s">
        <v>250</v>
      </c>
      <c r="D194" s="336"/>
      <c r="E194" s="336"/>
      <c r="F194" s="336"/>
      <c r="G194" s="336"/>
      <c r="H194" s="336"/>
      <c r="I194" s="336"/>
      <c r="J194" s="336"/>
      <c r="K194" s="336"/>
      <c r="L194" s="336"/>
      <c r="M194" s="336"/>
      <c r="N194" s="336"/>
      <c r="O194" s="336"/>
      <c r="P194" s="336"/>
      <c r="Q194" s="336"/>
      <c r="R194" s="336"/>
      <c r="S194" s="336"/>
    </row>
    <row r="195" spans="2:19" ht="15" customHeight="1" x14ac:dyDescent="0.3">
      <c r="B195" s="336"/>
      <c r="C195" s="346" t="s">
        <v>251</v>
      </c>
      <c r="D195" s="336"/>
      <c r="E195" s="336"/>
      <c r="F195" s="336"/>
      <c r="G195" s="336"/>
      <c r="H195" s="336"/>
      <c r="I195" s="336"/>
      <c r="J195" s="336"/>
      <c r="K195" s="336"/>
      <c r="L195" s="336"/>
      <c r="M195" s="336"/>
      <c r="N195" s="336"/>
      <c r="O195" s="336"/>
      <c r="P195" s="336"/>
      <c r="Q195" s="336"/>
      <c r="R195" s="336"/>
      <c r="S195" s="336"/>
    </row>
    <row r="196" spans="2:19" ht="15" customHeight="1" x14ac:dyDescent="0.3">
      <c r="B196" s="336"/>
      <c r="C196" s="346" t="s">
        <v>252</v>
      </c>
      <c r="D196" s="336"/>
      <c r="E196" s="336"/>
      <c r="F196" s="336"/>
      <c r="G196" s="336"/>
      <c r="H196" s="336"/>
      <c r="I196" s="336"/>
      <c r="J196" s="336"/>
      <c r="K196" s="336"/>
      <c r="L196" s="336"/>
      <c r="M196" s="336"/>
      <c r="N196" s="336"/>
      <c r="O196" s="336"/>
      <c r="P196" s="336"/>
      <c r="Q196" s="336"/>
      <c r="R196" s="336"/>
      <c r="S196" s="336"/>
    </row>
    <row r="197" spans="2:19" ht="15" customHeight="1" x14ac:dyDescent="0.3">
      <c r="B197" s="336"/>
      <c r="C197" s="346" t="s">
        <v>253</v>
      </c>
      <c r="D197" s="336"/>
      <c r="E197" s="336"/>
      <c r="F197" s="336"/>
      <c r="G197" s="336"/>
      <c r="H197" s="336"/>
      <c r="I197" s="336"/>
      <c r="J197" s="336"/>
      <c r="K197" s="336"/>
      <c r="L197" s="336"/>
      <c r="M197" s="336"/>
      <c r="N197" s="336"/>
      <c r="O197" s="336"/>
      <c r="P197" s="336"/>
      <c r="Q197" s="336"/>
      <c r="R197" s="336"/>
      <c r="S197" s="336"/>
    </row>
    <row r="198" spans="2:19" ht="15" customHeight="1" x14ac:dyDescent="0.3">
      <c r="B198" s="336"/>
      <c r="C198" s="346" t="s">
        <v>254</v>
      </c>
      <c r="D198" s="336"/>
      <c r="E198" s="336"/>
      <c r="F198" s="336"/>
      <c r="G198" s="336"/>
      <c r="H198" s="336"/>
      <c r="I198" s="336"/>
      <c r="J198" s="336"/>
      <c r="K198" s="336"/>
      <c r="L198" s="336"/>
      <c r="M198" s="336"/>
      <c r="N198" s="336"/>
      <c r="O198" s="336"/>
      <c r="P198" s="336"/>
      <c r="Q198" s="336"/>
      <c r="R198" s="336"/>
      <c r="S198" s="336"/>
    </row>
    <row r="199" spans="2:19" ht="15" customHeight="1" x14ac:dyDescent="0.3">
      <c r="B199" s="336"/>
      <c r="C199" s="346" t="s">
        <v>255</v>
      </c>
      <c r="D199" s="336"/>
      <c r="E199" s="336"/>
      <c r="F199" s="336"/>
      <c r="G199" s="336"/>
      <c r="H199" s="336"/>
      <c r="I199" s="336"/>
      <c r="J199" s="336"/>
      <c r="K199" s="336"/>
      <c r="L199" s="336"/>
      <c r="M199" s="336"/>
      <c r="N199" s="336"/>
      <c r="O199" s="336"/>
      <c r="P199" s="336"/>
      <c r="Q199" s="336"/>
      <c r="R199" s="336"/>
      <c r="S199" s="336"/>
    </row>
    <row r="200" spans="2:19" ht="15" customHeight="1" x14ac:dyDescent="0.3">
      <c r="B200" s="336"/>
      <c r="C200" s="346" t="s">
        <v>256</v>
      </c>
      <c r="D200" s="336"/>
      <c r="E200" s="336"/>
      <c r="F200" s="336"/>
      <c r="G200" s="336"/>
      <c r="H200" s="336"/>
      <c r="I200" s="336"/>
      <c r="J200" s="336"/>
      <c r="K200" s="336"/>
      <c r="L200" s="336"/>
      <c r="M200" s="336"/>
      <c r="N200" s="336"/>
      <c r="O200" s="336"/>
      <c r="P200" s="336"/>
      <c r="Q200" s="336"/>
      <c r="R200" s="336"/>
      <c r="S200" s="336"/>
    </row>
    <row r="201" spans="2:19" ht="15" customHeight="1" x14ac:dyDescent="0.3">
      <c r="B201" s="336"/>
      <c r="C201" s="346" t="s">
        <v>257</v>
      </c>
      <c r="D201" s="336"/>
      <c r="E201" s="336"/>
      <c r="F201" s="336"/>
      <c r="G201" s="336"/>
      <c r="H201" s="336"/>
      <c r="I201" s="336"/>
      <c r="J201" s="336"/>
      <c r="K201" s="336"/>
      <c r="L201" s="336"/>
      <c r="M201" s="336"/>
      <c r="N201" s="336"/>
      <c r="O201" s="336"/>
      <c r="P201" s="336"/>
      <c r="Q201" s="336"/>
      <c r="R201" s="336"/>
      <c r="S201" s="336"/>
    </row>
    <row r="202" spans="2:19" ht="15" customHeight="1" x14ac:dyDescent="0.3">
      <c r="B202" s="336"/>
      <c r="C202" s="346" t="s">
        <v>258</v>
      </c>
      <c r="D202" s="336"/>
      <c r="E202" s="336"/>
      <c r="F202" s="336"/>
      <c r="G202" s="336"/>
      <c r="H202" s="336"/>
      <c r="I202" s="336"/>
      <c r="J202" s="336"/>
      <c r="K202" s="336"/>
      <c r="L202" s="336"/>
      <c r="M202" s="336"/>
      <c r="N202" s="336"/>
      <c r="O202" s="336"/>
      <c r="P202" s="336"/>
      <c r="Q202" s="336"/>
      <c r="R202" s="336"/>
      <c r="S202" s="336"/>
    </row>
    <row r="203" spans="2:19" ht="15" customHeight="1" x14ac:dyDescent="0.3">
      <c r="B203" s="336"/>
      <c r="C203" s="346" t="s">
        <v>259</v>
      </c>
      <c r="D203" s="336"/>
      <c r="E203" s="336"/>
      <c r="F203" s="336"/>
      <c r="G203" s="336"/>
      <c r="H203" s="336"/>
      <c r="I203" s="336"/>
      <c r="J203" s="336"/>
      <c r="K203" s="336"/>
      <c r="L203" s="336"/>
      <c r="M203" s="336"/>
      <c r="N203" s="336"/>
      <c r="O203" s="336"/>
      <c r="P203" s="336"/>
      <c r="Q203" s="336"/>
      <c r="R203" s="336"/>
      <c r="S203" s="336"/>
    </row>
    <row r="204" spans="2:19" ht="15" customHeight="1" x14ac:dyDescent="0.3">
      <c r="B204" s="336"/>
      <c r="C204" s="346" t="s">
        <v>260</v>
      </c>
      <c r="D204" s="336"/>
      <c r="E204" s="336"/>
      <c r="F204" s="336"/>
      <c r="G204" s="336"/>
      <c r="H204" s="336"/>
      <c r="I204" s="336"/>
      <c r="J204" s="336"/>
      <c r="K204" s="336"/>
      <c r="L204" s="336"/>
      <c r="M204" s="336"/>
      <c r="N204" s="336"/>
      <c r="O204" s="336"/>
      <c r="P204" s="336"/>
      <c r="Q204" s="336"/>
      <c r="R204" s="336"/>
      <c r="S204" s="336"/>
    </row>
    <row r="205" spans="2:19" ht="15" customHeight="1" x14ac:dyDescent="0.3">
      <c r="B205" s="336"/>
      <c r="C205" s="346" t="s">
        <v>261</v>
      </c>
      <c r="D205" s="336"/>
      <c r="E205" s="336"/>
      <c r="F205" s="336"/>
      <c r="G205" s="336"/>
      <c r="H205" s="336"/>
      <c r="I205" s="336"/>
      <c r="J205" s="336"/>
      <c r="K205" s="336"/>
      <c r="L205" s="336"/>
      <c r="M205" s="336"/>
      <c r="N205" s="336"/>
      <c r="O205" s="336"/>
      <c r="P205" s="336"/>
      <c r="Q205" s="336"/>
      <c r="R205" s="336"/>
      <c r="S205" s="336"/>
    </row>
    <row r="206" spans="2:19" ht="15" customHeight="1" x14ac:dyDescent="0.3">
      <c r="B206" s="336"/>
      <c r="C206" s="346" t="s">
        <v>262</v>
      </c>
      <c r="D206" s="336"/>
      <c r="E206" s="336"/>
      <c r="F206" s="336"/>
      <c r="G206" s="336"/>
      <c r="H206" s="336"/>
      <c r="I206" s="336"/>
      <c r="J206" s="336"/>
      <c r="K206" s="336"/>
      <c r="L206" s="336"/>
      <c r="M206" s="336"/>
      <c r="N206" s="336"/>
      <c r="O206" s="336"/>
      <c r="P206" s="336"/>
      <c r="Q206" s="336"/>
      <c r="R206" s="336"/>
      <c r="S206" s="336"/>
    </row>
    <row r="207" spans="2:19" ht="15" customHeight="1" x14ac:dyDescent="0.3">
      <c r="B207" s="336"/>
      <c r="C207" s="346" t="s">
        <v>263</v>
      </c>
      <c r="D207" s="336"/>
      <c r="E207" s="336"/>
      <c r="F207" s="336"/>
      <c r="G207" s="336"/>
      <c r="H207" s="336"/>
      <c r="I207" s="336"/>
      <c r="J207" s="336"/>
      <c r="K207" s="336"/>
      <c r="L207" s="336"/>
      <c r="M207" s="336"/>
      <c r="N207" s="336"/>
      <c r="O207" s="336"/>
      <c r="P207" s="336"/>
      <c r="Q207" s="336"/>
      <c r="R207" s="336"/>
      <c r="S207" s="336"/>
    </row>
    <row r="208" spans="2:19" ht="15" customHeight="1" x14ac:dyDescent="0.3">
      <c r="B208" s="336"/>
      <c r="C208" s="346" t="s">
        <v>264</v>
      </c>
      <c r="D208" s="336"/>
      <c r="E208" s="336"/>
      <c r="F208" s="336"/>
      <c r="G208" s="336"/>
      <c r="H208" s="336"/>
      <c r="I208" s="336"/>
      <c r="J208" s="336"/>
      <c r="K208" s="336"/>
      <c r="L208" s="336"/>
      <c r="M208" s="336"/>
      <c r="N208" s="336"/>
      <c r="O208" s="336"/>
      <c r="P208" s="336"/>
      <c r="Q208" s="336"/>
      <c r="R208" s="336"/>
      <c r="S208" s="336"/>
    </row>
    <row r="209" spans="2:19" ht="15" customHeight="1" x14ac:dyDescent="0.3">
      <c r="B209" s="336"/>
      <c r="C209" s="346" t="s">
        <v>265</v>
      </c>
      <c r="D209" s="336"/>
      <c r="E209" s="336"/>
      <c r="F209" s="336"/>
      <c r="G209" s="336"/>
      <c r="H209" s="336"/>
      <c r="I209" s="336"/>
      <c r="J209" s="336"/>
      <c r="K209" s="336"/>
      <c r="L209" s="336"/>
      <c r="M209" s="336"/>
      <c r="N209" s="336"/>
      <c r="O209" s="336"/>
      <c r="P209" s="336"/>
      <c r="Q209" s="336"/>
      <c r="R209" s="336"/>
      <c r="S209" s="336"/>
    </row>
    <row r="210" spans="2:19" ht="15" customHeight="1" x14ac:dyDescent="0.3">
      <c r="B210" s="336"/>
      <c r="C210" s="346" t="s">
        <v>266</v>
      </c>
      <c r="D210" s="336"/>
      <c r="E210" s="336"/>
      <c r="F210" s="336"/>
      <c r="G210" s="336"/>
      <c r="H210" s="336"/>
      <c r="I210" s="336"/>
      <c r="J210" s="336"/>
      <c r="K210" s="336"/>
      <c r="L210" s="336"/>
      <c r="M210" s="336"/>
      <c r="N210" s="336"/>
      <c r="O210" s="336"/>
      <c r="P210" s="336"/>
      <c r="Q210" s="336"/>
      <c r="R210" s="336"/>
      <c r="S210" s="336"/>
    </row>
    <row r="211" spans="2:19" ht="15" customHeight="1" x14ac:dyDescent="0.3">
      <c r="B211" s="336"/>
      <c r="C211" s="346" t="s">
        <v>267</v>
      </c>
      <c r="D211" s="336"/>
      <c r="E211" s="336"/>
      <c r="F211" s="336"/>
      <c r="G211" s="336"/>
      <c r="H211" s="336"/>
      <c r="I211" s="336"/>
      <c r="J211" s="336"/>
      <c r="K211" s="336"/>
      <c r="L211" s="336"/>
      <c r="M211" s="336"/>
      <c r="N211" s="336"/>
      <c r="O211" s="336"/>
      <c r="P211" s="336"/>
      <c r="Q211" s="336"/>
      <c r="R211" s="336"/>
      <c r="S211" s="336"/>
    </row>
    <row r="212" spans="2:19" ht="15" customHeight="1" x14ac:dyDescent="0.3">
      <c r="B212" s="336"/>
      <c r="C212" s="346" t="s">
        <v>268</v>
      </c>
      <c r="D212" s="336"/>
      <c r="E212" s="336"/>
      <c r="F212" s="336"/>
      <c r="G212" s="336"/>
      <c r="H212" s="336"/>
      <c r="I212" s="336"/>
      <c r="J212" s="336"/>
      <c r="K212" s="336"/>
      <c r="L212" s="336"/>
      <c r="M212" s="336"/>
      <c r="N212" s="336"/>
      <c r="O212" s="336"/>
      <c r="P212" s="336"/>
      <c r="Q212" s="336"/>
      <c r="R212" s="336"/>
      <c r="S212" s="336"/>
    </row>
    <row r="213" spans="2:19" ht="15" customHeight="1" x14ac:dyDescent="0.3">
      <c r="B213" s="336"/>
      <c r="C213" s="346" t="s">
        <v>269</v>
      </c>
      <c r="D213" s="336"/>
      <c r="E213" s="336"/>
      <c r="F213" s="336"/>
      <c r="G213" s="336"/>
      <c r="H213" s="336"/>
      <c r="I213" s="336"/>
      <c r="J213" s="336"/>
      <c r="K213" s="336"/>
      <c r="L213" s="336"/>
      <c r="M213" s="336"/>
      <c r="N213" s="336"/>
      <c r="O213" s="336"/>
      <c r="P213" s="336"/>
      <c r="Q213" s="336"/>
      <c r="R213" s="336"/>
      <c r="S213" s="336"/>
    </row>
    <row r="214" spans="2:19" ht="15" customHeight="1" x14ac:dyDescent="0.3">
      <c r="B214" s="336"/>
      <c r="C214" s="346" t="s">
        <v>270</v>
      </c>
      <c r="D214" s="336"/>
      <c r="E214" s="336"/>
      <c r="F214" s="336"/>
      <c r="G214" s="336"/>
      <c r="H214" s="336"/>
      <c r="I214" s="336"/>
      <c r="J214" s="336"/>
      <c r="K214" s="336"/>
      <c r="L214" s="336"/>
      <c r="M214" s="336"/>
      <c r="N214" s="336"/>
      <c r="O214" s="336"/>
      <c r="P214" s="336"/>
      <c r="Q214" s="336"/>
      <c r="R214" s="336"/>
      <c r="S214" s="336"/>
    </row>
    <row r="215" spans="2:19" ht="15" customHeight="1" x14ac:dyDescent="0.3">
      <c r="B215" s="336"/>
      <c r="C215" s="346" t="s">
        <v>271</v>
      </c>
      <c r="D215" s="336"/>
      <c r="E215" s="336"/>
      <c r="F215" s="336"/>
      <c r="G215" s="336"/>
      <c r="H215" s="336"/>
      <c r="I215" s="336"/>
      <c r="J215" s="336"/>
      <c r="K215" s="336"/>
      <c r="L215" s="336"/>
      <c r="M215" s="336"/>
      <c r="N215" s="336"/>
      <c r="O215" s="336"/>
      <c r="P215" s="336"/>
      <c r="Q215" s="336"/>
      <c r="R215" s="336"/>
      <c r="S215" s="336"/>
    </row>
    <row r="216" spans="2:19" ht="15" customHeight="1" x14ac:dyDescent="0.3">
      <c r="B216" s="336"/>
      <c r="C216" s="346" t="s">
        <v>272</v>
      </c>
      <c r="D216" s="336"/>
      <c r="E216" s="336"/>
      <c r="F216" s="336"/>
      <c r="G216" s="336"/>
      <c r="H216" s="336"/>
      <c r="I216" s="336"/>
      <c r="J216" s="336"/>
      <c r="K216" s="336"/>
      <c r="L216" s="336"/>
      <c r="M216" s="336"/>
      <c r="N216" s="336"/>
      <c r="O216" s="336"/>
      <c r="P216" s="336"/>
      <c r="Q216" s="336"/>
      <c r="R216" s="336"/>
      <c r="S216" s="336"/>
    </row>
    <row r="217" spans="2:19" ht="15" customHeight="1" x14ac:dyDescent="0.3">
      <c r="B217" s="336"/>
      <c r="C217" s="346" t="s">
        <v>273</v>
      </c>
      <c r="D217" s="336"/>
      <c r="E217" s="336"/>
      <c r="F217" s="336"/>
      <c r="G217" s="336"/>
      <c r="H217" s="336"/>
      <c r="I217" s="336"/>
      <c r="J217" s="336"/>
      <c r="K217" s="336"/>
      <c r="L217" s="336"/>
      <c r="M217" s="336"/>
      <c r="N217" s="336"/>
      <c r="O217" s="336"/>
      <c r="P217" s="336"/>
      <c r="Q217" s="336"/>
      <c r="R217" s="336"/>
      <c r="S217" s="336"/>
    </row>
    <row r="218" spans="2:19" ht="15" customHeight="1" x14ac:dyDescent="0.3">
      <c r="B218" s="336"/>
      <c r="C218" s="346" t="s">
        <v>274</v>
      </c>
      <c r="D218" s="336"/>
      <c r="E218" s="336"/>
      <c r="F218" s="336"/>
      <c r="G218" s="336"/>
      <c r="H218" s="336"/>
      <c r="I218" s="336"/>
      <c r="J218" s="336"/>
      <c r="K218" s="336"/>
      <c r="L218" s="336"/>
      <c r="M218" s="336"/>
      <c r="N218" s="336"/>
      <c r="O218" s="336"/>
      <c r="P218" s="336"/>
      <c r="Q218" s="336"/>
      <c r="R218" s="336"/>
      <c r="S218" s="336"/>
    </row>
    <row r="219" spans="2:19" ht="15" customHeight="1" x14ac:dyDescent="0.3">
      <c r="B219" s="336"/>
      <c r="C219" s="346" t="s">
        <v>275</v>
      </c>
      <c r="D219" s="336"/>
      <c r="E219" s="336"/>
      <c r="F219" s="336"/>
      <c r="G219" s="336"/>
      <c r="H219" s="336"/>
      <c r="I219" s="336"/>
      <c r="J219" s="336"/>
      <c r="K219" s="336"/>
      <c r="L219" s="336"/>
      <c r="M219" s="336"/>
      <c r="N219" s="336"/>
      <c r="O219" s="336"/>
      <c r="P219" s="336"/>
      <c r="Q219" s="336"/>
      <c r="R219" s="336"/>
      <c r="S219" s="336"/>
    </row>
    <row r="220" spans="2:19" ht="15" customHeight="1" x14ac:dyDescent="0.3">
      <c r="B220" s="336"/>
      <c r="C220" s="336"/>
      <c r="D220" s="336"/>
      <c r="E220" s="336"/>
      <c r="F220" s="336"/>
      <c r="G220" s="336"/>
      <c r="H220" s="336"/>
      <c r="I220" s="336"/>
      <c r="J220" s="336"/>
      <c r="K220" s="336"/>
      <c r="L220" s="336"/>
      <c r="M220" s="336"/>
      <c r="N220" s="336"/>
      <c r="O220" s="336"/>
      <c r="P220" s="336"/>
      <c r="Q220" s="336"/>
      <c r="R220" s="336"/>
      <c r="S220" s="336"/>
    </row>
    <row r="221" spans="2:19" ht="15" customHeight="1" x14ac:dyDescent="0.3">
      <c r="B221" s="336"/>
      <c r="C221" s="334" t="s">
        <v>276</v>
      </c>
      <c r="D221" s="336"/>
      <c r="E221" s="336"/>
      <c r="F221" s="336"/>
      <c r="G221" s="336"/>
      <c r="H221" s="336"/>
      <c r="I221" s="336"/>
      <c r="J221" s="336"/>
      <c r="K221" s="336"/>
      <c r="L221" s="336"/>
      <c r="M221" s="336"/>
      <c r="N221" s="336"/>
      <c r="O221" s="336"/>
      <c r="P221" s="336"/>
      <c r="Q221" s="336"/>
      <c r="R221" s="336"/>
      <c r="S221" s="336"/>
    </row>
    <row r="222" spans="2:19" ht="15" customHeight="1" x14ac:dyDescent="0.3">
      <c r="B222" s="336"/>
      <c r="C222" s="337" t="s">
        <v>277</v>
      </c>
      <c r="D222" s="336"/>
      <c r="E222" s="336"/>
      <c r="F222" s="336"/>
      <c r="G222" s="336"/>
      <c r="H222" s="336"/>
      <c r="I222" s="336"/>
      <c r="J222" s="336"/>
      <c r="K222" s="336"/>
      <c r="L222" s="336"/>
      <c r="M222" s="336"/>
      <c r="N222" s="336"/>
      <c r="O222" s="336"/>
      <c r="P222" s="336"/>
      <c r="Q222" s="336"/>
      <c r="R222" s="336"/>
      <c r="S222" s="336"/>
    </row>
    <row r="223" spans="2:19" ht="15" customHeight="1" x14ac:dyDescent="0.3">
      <c r="B223" s="336"/>
      <c r="C223" s="336"/>
      <c r="D223" s="336"/>
      <c r="E223" s="336"/>
      <c r="F223" s="336"/>
      <c r="G223" s="336"/>
      <c r="H223" s="336"/>
      <c r="I223" s="336"/>
      <c r="J223" s="336"/>
      <c r="K223" s="336"/>
      <c r="L223" s="336"/>
      <c r="M223" s="336"/>
      <c r="N223" s="336"/>
      <c r="O223" s="336"/>
      <c r="P223" s="336"/>
      <c r="Q223" s="336"/>
      <c r="R223" s="336"/>
      <c r="S223" s="336"/>
    </row>
    <row r="224" spans="2:19" ht="15" customHeight="1" x14ac:dyDescent="0.3">
      <c r="B224" s="336"/>
      <c r="C224" s="347" t="s">
        <v>278</v>
      </c>
      <c r="D224" s="336"/>
      <c r="E224" s="336"/>
      <c r="F224" s="336"/>
      <c r="G224" s="336"/>
      <c r="H224" s="336"/>
      <c r="I224" s="336"/>
      <c r="J224" s="336"/>
      <c r="K224" s="336"/>
      <c r="L224" s="336"/>
      <c r="M224" s="336"/>
      <c r="N224" s="336"/>
      <c r="O224" s="336"/>
      <c r="P224" s="336"/>
      <c r="Q224" s="336"/>
      <c r="R224" s="336"/>
      <c r="S224" s="336"/>
    </row>
    <row r="225" spans="2:19" ht="15" customHeight="1" x14ac:dyDescent="0.3">
      <c r="B225" s="336"/>
      <c r="C225" s="337" t="s">
        <v>279</v>
      </c>
      <c r="D225" s="336"/>
      <c r="E225" s="336"/>
      <c r="F225" s="336"/>
      <c r="G225" s="336"/>
      <c r="H225" s="336"/>
      <c r="I225" s="336"/>
      <c r="J225" s="336"/>
      <c r="K225" s="336"/>
      <c r="L225" s="336"/>
      <c r="M225" s="336"/>
      <c r="N225" s="336"/>
      <c r="O225" s="336"/>
      <c r="P225" s="336"/>
      <c r="Q225" s="336"/>
      <c r="R225" s="336"/>
      <c r="S225" s="336"/>
    </row>
    <row r="226" spans="2:19" ht="15" customHeight="1" x14ac:dyDescent="0.3">
      <c r="B226" s="336"/>
      <c r="C226" s="336"/>
      <c r="D226" s="336"/>
      <c r="E226" s="336"/>
      <c r="F226" s="336"/>
      <c r="G226" s="336"/>
      <c r="H226" s="336"/>
      <c r="I226" s="336"/>
      <c r="J226" s="336"/>
      <c r="K226" s="336"/>
      <c r="L226" s="336"/>
      <c r="M226" s="336"/>
      <c r="N226" s="336"/>
      <c r="O226" s="336"/>
      <c r="P226" s="336"/>
      <c r="Q226" s="336"/>
      <c r="R226" s="336"/>
      <c r="S226" s="336"/>
    </row>
    <row r="227" spans="2:19" ht="15" customHeight="1" x14ac:dyDescent="0.3">
      <c r="B227" s="336"/>
      <c r="C227" s="334" t="s">
        <v>280</v>
      </c>
      <c r="D227" s="336"/>
      <c r="E227" s="336"/>
      <c r="F227" s="336"/>
      <c r="G227" s="336"/>
      <c r="H227" s="336"/>
      <c r="I227" s="336"/>
      <c r="J227" s="336"/>
      <c r="K227" s="336"/>
      <c r="L227" s="336"/>
      <c r="M227" s="336"/>
      <c r="N227" s="336"/>
      <c r="O227" s="336"/>
      <c r="P227" s="336"/>
      <c r="Q227" s="336"/>
      <c r="R227" s="336"/>
      <c r="S227" s="336"/>
    </row>
    <row r="228" spans="2:19" ht="15" customHeight="1" x14ac:dyDescent="0.3">
      <c r="B228" s="336"/>
      <c r="C228" s="337" t="s">
        <v>281</v>
      </c>
      <c r="D228" s="336"/>
      <c r="E228" s="336"/>
      <c r="F228" s="336"/>
      <c r="G228" s="336"/>
      <c r="H228" s="336"/>
      <c r="I228" s="336"/>
      <c r="J228" s="336"/>
      <c r="K228" s="336"/>
      <c r="L228" s="336"/>
      <c r="M228" s="336"/>
      <c r="N228" s="336"/>
      <c r="O228" s="336"/>
      <c r="P228" s="336"/>
      <c r="Q228" s="336"/>
      <c r="R228" s="336"/>
      <c r="S228" s="336"/>
    </row>
    <row r="229" spans="2:19" ht="15" customHeight="1" x14ac:dyDescent="0.3">
      <c r="B229" s="336"/>
      <c r="C229" s="336"/>
      <c r="D229" s="336"/>
      <c r="E229" s="336"/>
      <c r="F229" s="336"/>
      <c r="G229" s="336"/>
      <c r="H229" s="336"/>
      <c r="I229" s="336"/>
      <c r="J229" s="336"/>
      <c r="K229" s="336"/>
      <c r="L229" s="336"/>
      <c r="M229" s="336"/>
      <c r="N229" s="336"/>
      <c r="O229" s="336"/>
      <c r="P229" s="336"/>
      <c r="Q229" s="336"/>
      <c r="R229" s="336"/>
      <c r="S229" s="336"/>
    </row>
    <row r="230" spans="2:19" ht="15" customHeight="1" x14ac:dyDescent="0.3">
      <c r="B230" s="336"/>
      <c r="C230" s="336"/>
      <c r="D230" s="336"/>
      <c r="E230" s="336"/>
      <c r="F230" s="336"/>
      <c r="G230" s="336"/>
      <c r="H230" s="336"/>
      <c r="I230" s="336"/>
      <c r="J230" s="336"/>
      <c r="K230" s="336"/>
      <c r="L230" s="336"/>
      <c r="M230" s="336"/>
      <c r="N230" s="336"/>
      <c r="O230" s="336"/>
      <c r="P230" s="336"/>
      <c r="Q230" s="336"/>
      <c r="R230" s="336"/>
      <c r="S230" s="336"/>
    </row>
  </sheetData>
  <phoneticPr fontId="2" type="noConversion"/>
  <hyperlinks>
    <hyperlink ref="C6" r:id="rId1" xr:uid="{00000000-0004-0000-0100-000000000000}"/>
    <hyperlink ref="C32" r:id="rId2" tooltip="Calculez votre impôt sur le revenu pour 2009 (nouvelle fenêtre)" display="http://www.impots.gouv.fr/portal/dgi/public;jsessionid=5RPRTDIJR3MFNQFIEMPSFE4AVARW4IV1?paf_dm=popup&amp;paf_gm=content&amp;pageId=particuliers&amp;espId=1&amp;typePage=cpr02&amp;paf_gear_id=500018&amp;docOid=documentstandard_705&amp;temNvlPopUp=true" xr:uid="{00000000-0004-0000-0100-000001000000}"/>
    <hyperlink ref="C33" r:id="rId3" tooltip="Frais réels : évaluation de vos dépenses avec le barème kilométrique (nouvelle fenêtre)" display="http://www.impots.gouv.fr/portal/dgi/public;jsessionid=5RPRTDIJR3MFNQFIEMPSFE4AVARW4IV1?paf_dm=popup&amp;paf_gm=content&amp;pageId=particuliers&amp;espId=1&amp;typePage=cpr02&amp;paf_gear_id=500018&amp;docOid=documentstandard_5720&amp;temNvlPopUp=true" xr:uid="{00000000-0004-0000-0100-000002000000}"/>
    <hyperlink ref="C34" r:id="rId4" tooltip="Calculez votre ISF 2009 (nouvelle fenêtre)" display="http://www.impots.gouv.fr/portal/paf_dgi/html/redirect.jsp;jsessionid=5RPRTDIJR3MFNQFIEMPSFE4AVARW4IV1?path=http%3A//www.impots.gouv.fr/portal/dgi/public/particuliers.impot%3FpageId%3Dpart_isf%26paf_dm%3Dpopup%26paf_gm%3Dcontent%26typePage%3Dcpr02%26paf_gear_id%3D500018%26sfid%3D570%26communaute%3D1%26espld%3D1%26impot%3DISF%26temNvIP" xr:uid="{00000000-0004-0000-0100-000003000000}"/>
    <hyperlink ref="C35" r:id="rId5" tooltip="Calculez si vous bénéficiez du bouclier fiscal en 2009 (nouvelle fenêtre)" display="http://www.impots.gouv.fr/portal/paf_dgi/html/redirect.jsp;jsessionid=5RPRTDIJR3MFNQFIEMPSFE4AVARW4IV1?path=http%3A//www2.impots.gouv.fr/bf/bf-accueil.htm" xr:uid="{00000000-0004-0000-0100-000004000000}"/>
    <hyperlink ref="C45" r:id="rId6" location="msg-75809" display="http://forum.netpme.fr/3-gestion-entreprise/75799-re-estimation-cotisation-urssaf/ - msg-75809" xr:uid="{00000000-0004-0000-0100-000005000000}"/>
    <hyperlink ref="C56" r:id="rId7" display="http://www.top-assistante.com/outils/modeles/feuille d%27heures.xls" xr:uid="{00000000-0004-0000-0100-000006000000}"/>
    <hyperlink ref="C57" r:id="rId8" display="http://www.top-assistante.com/outils/modeles/feuille d%27heures.xls" xr:uid="{00000000-0004-0000-0100-000007000000}"/>
    <hyperlink ref="C77" r:id="rId9" display="http://www.01net.com/telecharger/windows/Bureautique/calculatrice/fiches/40168.html" xr:uid="{00000000-0004-0000-0100-000008000000}"/>
    <hyperlink ref="C82" r:id="rId10" display="http://www.espacefr.com/menus/winburo.php" xr:uid="{00000000-0004-0000-0100-000009000000}"/>
    <hyperlink ref="C105" r:id="rId11" display="http://www.empruntis.com/index.php?code=SEMPCI&amp;page=calcul" xr:uid="{00000000-0004-0000-0100-00000A000000}"/>
    <hyperlink ref="C106" r:id="rId12" display="http://www.empruntis.com/defiscalisation/blanc/defisc.php?pagevoulue=calcu&amp;code=SEMPCD&amp;page=calcul" xr:uid="{00000000-0004-0000-0100-00000B000000}"/>
    <hyperlink ref="C107" r:id="rId13" display="http://www.empruntis.com/credit-auto/blanc/conso.php?pagevoulue=calcu&amp;code=SEMPCA&amp;page=calcul" xr:uid="{00000000-0004-0000-0100-00000C000000}"/>
    <hyperlink ref="C108" r:id="rId14" location="?21=1" display="http://www.auto-innovations.com/site/fr/c_conversions_us.html - ?21=1" xr:uid="{00000000-0004-0000-0100-00000D000000}"/>
    <hyperlink ref="C109" r:id="rId15" display="http://www.auto-innovations.com/site/fr/c_puissance_fiscale.html" xr:uid="{00000000-0004-0000-0100-00000E000000}"/>
    <hyperlink ref="C110" r:id="rId16" display="http://www.1000conversions.com/" xr:uid="{00000000-0004-0000-0100-00000F000000}"/>
    <hyperlink ref="C118" r:id="rId17" display="http://www.femmexpat.com/conv_time.php3" xr:uid="{00000000-0004-0000-0100-000010000000}"/>
    <hyperlink ref="C120" r:id="rId18" display="http://www.femmexpat.com/conv_devise.php3" xr:uid="{00000000-0004-0000-0100-000011000000}"/>
    <hyperlink ref="C122" r:id="rId19" display="http://www.femmexpat.com/conv_longueur.php3" xr:uid="{00000000-0004-0000-0100-000012000000}"/>
    <hyperlink ref="C124" r:id="rId20" display="http://www.femmexpat.com/conv_poids.php3" xr:uid="{00000000-0004-0000-0100-000013000000}"/>
    <hyperlink ref="C126" r:id="rId21" display="http://www.femmexpat.com/conv_surface.php3" xr:uid="{00000000-0004-0000-0100-000014000000}"/>
    <hyperlink ref="C128" r:id="rId22" display="http://www.femmexpat.com/conv_temperature.php3" xr:uid="{00000000-0004-0000-0100-000015000000}"/>
    <hyperlink ref="C130" r:id="rId23" display="http://www.femmexpat.com/conv_vetement.php3" xr:uid="{00000000-0004-0000-0100-000016000000}"/>
    <hyperlink ref="C132" r:id="rId24" display="http://www.femmexpat.com/conv_vitesse.php3" xr:uid="{00000000-0004-0000-0100-000017000000}"/>
    <hyperlink ref="C149" r:id="rId25" display="http://freeware.com.fr/" xr:uid="{00000000-0004-0000-0100-000018000000}"/>
    <hyperlink ref="C182" r:id="rId26" display="http://www.toocharger.com/fiches/logiciels/calcfi/13993.htm" xr:uid="{00000000-0004-0000-0100-000019000000}"/>
    <hyperlink ref="C183" r:id="rId27" display="http://www.toocharger.com/fiches/logiciels/calcfinance/2105.htm" xr:uid="{00000000-0004-0000-0100-00001A000000}"/>
    <hyperlink ref="C184" r:id="rId28" display="http://www.toocharger.com/fiches/logiciels/calcfr/2823.htm" xr:uid="{00000000-0004-0000-0100-00001B000000}"/>
    <hyperlink ref="C185" r:id="rId29" display="http://www.toocharger.com/fiches/logiciels/calcimp/2114.htm" xr:uid="{00000000-0004-0000-0100-00001C000000}"/>
    <hyperlink ref="C186" r:id="rId30" display="http://www.toocharger.com/fiches/logiciels/calclecontrole/21107.htm" xr:uid="{00000000-0004-0000-0100-00001D000000}"/>
    <hyperlink ref="C187" r:id="rId31" display="http://www.toocharger.com/fiches/logiciels/calcul/27970.htm" xr:uid="{00000000-0004-0000-0100-00001E000000}"/>
    <hyperlink ref="C188" r:id="rId32" display="http://www.toocharger.com/fiches/logiciels/calcul/3713.htm" xr:uid="{00000000-0004-0000-0100-00001F000000}"/>
    <hyperlink ref="C189" r:id="rId33" display="http://www.toocharger.com/fiches/logiciels/calcul-combinatoire/3678.htm" xr:uid="{00000000-0004-0000-0100-000020000000}"/>
    <hyperlink ref="C190" r:id="rId34" display="http://www.toocharger.com/fiches/logiciels/calcul-de-resistances/3465.htm" xr:uid="{00000000-0004-0000-0100-000021000000}"/>
    <hyperlink ref="C191" r:id="rId35" display="http://www.toocharger.com/fiches/logiciels/calcul-des-loyers-et-du-solde-de-tous-comptes/16574.htm" xr:uid="{00000000-0004-0000-0100-000022000000}"/>
    <hyperlink ref="C192" r:id="rId36" display="http://www.toocharger.com/fiches/logiciels/calcul-du-taux-d-alcoolemie/2472.htm" xr:uid="{00000000-0004-0000-0100-000023000000}"/>
    <hyperlink ref="C193" r:id="rId37" display="http://www.toocharger.com/fiches/logiciels/calcul-et-tableau-emprunt-sur-excel/2448.htm" xr:uid="{00000000-0004-0000-0100-000024000000}"/>
    <hyperlink ref="C194" r:id="rId38" display="http://www.toocharger.com/fiches/logiciels/calcul-impots/26688.htm" xr:uid="{00000000-0004-0000-0100-000025000000}"/>
    <hyperlink ref="C195" r:id="rId39" display="http://www.toocharger.com/fiches/logiciels/calcul-infinitesimal/3674.htm" xr:uid="{00000000-0004-0000-0100-000026000000}"/>
    <hyperlink ref="C196" r:id="rId40" display="http://www.toocharger.com/fiches/logiciels/calcul-mensualisation/37332.htm" xr:uid="{00000000-0004-0000-0100-000027000000}"/>
    <hyperlink ref="C197" r:id="rId41" display="http://www.toocharger.com/fiches/logiciels/calcul-mental/3715.htm" xr:uid="{00000000-0004-0000-0100-000028000000}"/>
    <hyperlink ref="C198" r:id="rId42" display="http://www.toocharger.com/fiches/logiciels/calcul-fe/2111.htm" xr:uid="{00000000-0004-0000-0100-000029000000}"/>
    <hyperlink ref="C199" r:id="rId43" display="http://www.toocharger.com/fiches/logiciels/calculateur-credit-splashy/32527.htm" xr:uid="{00000000-0004-0000-0100-00002A000000}"/>
    <hyperlink ref="C200" r:id="rId44" display="http://www.toocharger.com/fiches/logiciels/calculator/27721.htm" xr:uid="{00000000-0004-0000-0100-00002B000000}"/>
    <hyperlink ref="C201" r:id="rId45" display="http://www.toocharger.com/fiches/logiciels/calculator/2875.htm" xr:uid="{00000000-0004-0000-0100-00002C000000}"/>
    <hyperlink ref="C202" r:id="rId46" display="http://www.toocharger.com/fiches/logiciels/calculatrice/2085.htm" xr:uid="{00000000-0004-0000-0100-00002D000000}"/>
    <hyperlink ref="C203" r:id="rId47" display="http://www.toocharger.com/fiches/logiciels/calculatrice/2068.htm" xr:uid="{00000000-0004-0000-0100-00002E000000}"/>
    <hyperlink ref="C204" r:id="rId48" display="http://www.toocharger.com/fiches/logiciels/calculatrice/2061.htm" xr:uid="{00000000-0004-0000-0100-00002F000000}"/>
    <hyperlink ref="C205" r:id="rId49" display="http://www.toocharger.com/fiches/logiciels/calculatrice/2116.htm" xr:uid="{00000000-0004-0000-0100-000030000000}"/>
    <hyperlink ref="C206" r:id="rId50" display="http://www.toocharger.com/fiches/logiciels/calculatrice-calccf/2083.htm" xr:uid="{00000000-0004-0000-0100-000031000000}"/>
    <hyperlink ref="C207" r:id="rId51" display="http://www.toocharger.com/fiches/logiciels/calculatrice-me/25342.htm" xr:uid="{00000000-0004-0000-0100-000032000000}"/>
    <hyperlink ref="C208" r:id="rId52" display="http://www.toocharger.com/fiches/logiciels/calculatrice-mes-images/2108.htm" xr:uid="{00000000-0004-0000-0100-000033000000}"/>
    <hyperlink ref="C209" r:id="rId53" display="http://www.toocharger.com/fiches/logiciels/calculatrice-scientifique-universelle/12546.htm" xr:uid="{00000000-0004-0000-0100-000034000000}"/>
    <hyperlink ref="C210" r:id="rId54" display="http://www.toocharger.com/fiches/logiciels/calculatrice-wxruby/38276.htm" xr:uid="{00000000-0004-0000-0100-000035000000}"/>
    <hyperlink ref="C211" r:id="rId55" display="http://www.toocharger.com/fiches/logiciels/calculette/17655.htm" xr:uid="{00000000-0004-0000-0100-000036000000}"/>
    <hyperlink ref="C212" r:id="rId56" display="http://www.toocharger.com/fiches/logiciels/calculette/20744.htm" xr:uid="{00000000-0004-0000-0100-000037000000}"/>
    <hyperlink ref="C213" r:id="rId57" display="http://www.toocharger.com/fiches/logiciels/calculette-8-devises/2074.htm" xr:uid="{00000000-0004-0000-0100-000038000000}"/>
    <hyperlink ref="C214" r:id="rId58" display="http://www.toocharger.com/fiches/logiciels/calculette-imc/7598.htm" xr:uid="{00000000-0004-0000-0100-000039000000}"/>
    <hyperlink ref="C215" r:id="rId59" display="http://www.toocharger.com/fiches/logiciels/calculette-multi-lignes/2064.htm" xr:uid="{00000000-0004-0000-0100-00003A000000}"/>
    <hyperlink ref="C216" r:id="rId60" display="http://www.toocharger.com/fiches/logiciels/calculette-orplan/19982.htm" xr:uid="{00000000-0004-0000-0100-00003B000000}"/>
    <hyperlink ref="C217" r:id="rId61" display="http://www.toocharger.com/fiches/logiciels/calculez-votre-bmi/2486.htm" xr:uid="{00000000-0004-0000-0100-00003C000000}"/>
    <hyperlink ref="C218" r:id="rId62" display="http://www.toocharger.com/fiches/logiciels/calculons-de-tete/3730.htm" xr:uid="{00000000-0004-0000-0100-00003D000000}"/>
    <hyperlink ref="C219" r:id="rId63" display="http://www.toocharger.com/fiches/logiciels/calculsaucollege/17600.htm" xr:uid="{00000000-0004-0000-0100-00003E000000}"/>
    <hyperlink ref="C7" r:id="rId64" xr:uid="{00000000-0004-0000-0100-00003F000000}"/>
    <hyperlink ref="C9" r:id="rId65" xr:uid="{00000000-0004-0000-0100-000040000000}"/>
    <hyperlink ref="C10" r:id="rId66" xr:uid="{00000000-0004-0000-0100-000041000000}"/>
    <hyperlink ref="C11" r:id="rId67" xr:uid="{00000000-0004-0000-0100-000042000000}"/>
    <hyperlink ref="C14" r:id="rId68" xr:uid="{00000000-0004-0000-0100-000043000000}"/>
    <hyperlink ref="C17" r:id="rId69" xr:uid="{00000000-0004-0000-0100-000044000000}"/>
    <hyperlink ref="C20" r:id="rId70" xr:uid="{00000000-0004-0000-0100-000045000000}"/>
    <hyperlink ref="C21" r:id="rId71" xr:uid="{00000000-0004-0000-0100-000046000000}"/>
    <hyperlink ref="C24" r:id="rId72" xr:uid="{00000000-0004-0000-0100-000047000000}"/>
    <hyperlink ref="C25" r:id="rId73" xr:uid="{00000000-0004-0000-0100-000048000000}"/>
    <hyperlink ref="C28" r:id="rId74" xr:uid="{00000000-0004-0000-0100-000049000000}"/>
    <hyperlink ref="C30" r:id="rId75" xr:uid="{00000000-0004-0000-0100-00004A000000}"/>
    <hyperlink ref="C39" r:id="rId76" xr:uid="{00000000-0004-0000-0100-00004B000000}"/>
    <hyperlink ref="C42" r:id="rId77" xr:uid="{00000000-0004-0000-0100-00004C000000}"/>
    <hyperlink ref="C43" r:id="rId78" xr:uid="{00000000-0004-0000-0100-00004D000000}"/>
    <hyperlink ref="C46" r:id="rId79" xr:uid="{00000000-0004-0000-0100-00004E000000}"/>
    <hyperlink ref="C48" r:id="rId80" xr:uid="{00000000-0004-0000-0100-00004F000000}"/>
    <hyperlink ref="C52" r:id="rId81" xr:uid="{00000000-0004-0000-0100-000050000000}"/>
    <hyperlink ref="C53" r:id="rId82" xr:uid="{00000000-0004-0000-0100-000051000000}"/>
    <hyperlink ref="C60" r:id="rId83" xr:uid="{00000000-0004-0000-0100-000052000000}"/>
    <hyperlink ref="C63" r:id="rId84" xr:uid="{00000000-0004-0000-0100-000053000000}"/>
    <hyperlink ref="C66" r:id="rId85" xr:uid="{00000000-0004-0000-0100-000054000000}"/>
    <hyperlink ref="C69" r:id="rId86" xr:uid="{00000000-0004-0000-0100-000055000000}"/>
    <hyperlink ref="C72" r:id="rId87" xr:uid="{00000000-0004-0000-0100-000056000000}"/>
    <hyperlink ref="C75" r:id="rId88" xr:uid="{00000000-0004-0000-0100-000057000000}"/>
    <hyperlink ref="C83" r:id="rId89" xr:uid="{00000000-0004-0000-0100-000058000000}"/>
    <hyperlink ref="C88" r:id="rId90" xr:uid="{00000000-0004-0000-0100-000059000000}"/>
    <hyperlink ref="C89" r:id="rId91" xr:uid="{00000000-0004-0000-0100-00005A000000}"/>
    <hyperlink ref="C92" r:id="rId92" xr:uid="{00000000-0004-0000-0100-00005B000000}"/>
    <hyperlink ref="C95" r:id="rId93" xr:uid="{00000000-0004-0000-0100-00005C000000}"/>
    <hyperlink ref="C98" r:id="rId94" xr:uid="{00000000-0004-0000-0100-00005D000000}"/>
    <hyperlink ref="C101" r:id="rId95" xr:uid="{00000000-0004-0000-0100-00005E000000}"/>
    <hyperlink ref="C104" r:id="rId96" xr:uid="{00000000-0004-0000-0100-00005F000000}"/>
    <hyperlink ref="C113" r:id="rId97" xr:uid="{00000000-0004-0000-0100-000060000000}"/>
    <hyperlink ref="C116" r:id="rId98" xr:uid="{00000000-0004-0000-0100-000061000000}"/>
    <hyperlink ref="C136" r:id="rId99" xr:uid="{00000000-0004-0000-0100-000062000000}"/>
    <hyperlink ref="C137" r:id="rId100" xr:uid="{00000000-0004-0000-0100-000063000000}"/>
    <hyperlink ref="C140" r:id="rId101" xr:uid="{00000000-0004-0000-0100-000064000000}"/>
    <hyperlink ref="C143" r:id="rId102" location="basic" xr:uid="{00000000-0004-0000-0100-000065000000}"/>
    <hyperlink ref="C144" r:id="rId103" xr:uid="{00000000-0004-0000-0100-000066000000}"/>
    <hyperlink ref="C147" r:id="rId104" xr:uid="{00000000-0004-0000-0100-000067000000}"/>
    <hyperlink ref="C154" r:id="rId105" xr:uid="{00000000-0004-0000-0100-000068000000}"/>
    <hyperlink ref="C157" r:id="rId106" xr:uid="{00000000-0004-0000-0100-000069000000}"/>
    <hyperlink ref="C160" r:id="rId107" xr:uid="{00000000-0004-0000-0100-00006A000000}"/>
    <hyperlink ref="C163" r:id="rId108" xr:uid="{00000000-0004-0000-0100-00006B000000}"/>
    <hyperlink ref="C166" r:id="rId109" xr:uid="{00000000-0004-0000-0100-00006C000000}"/>
    <hyperlink ref="C169" r:id="rId110" xr:uid="{00000000-0004-0000-0100-00006D000000}"/>
    <hyperlink ref="C171" r:id="rId111" xr:uid="{00000000-0004-0000-0100-00006E000000}"/>
    <hyperlink ref="C176" r:id="rId112" xr:uid="{00000000-0004-0000-0100-00006F000000}"/>
    <hyperlink ref="C179" r:id="rId113" xr:uid="{00000000-0004-0000-0100-000070000000}"/>
    <hyperlink ref="C180" r:id="rId114" xr:uid="{00000000-0004-0000-0100-000071000000}"/>
    <hyperlink ref="C222" r:id="rId115" xr:uid="{00000000-0004-0000-0100-000072000000}"/>
    <hyperlink ref="C225" r:id="rId116" xr:uid="{00000000-0004-0000-0100-000073000000}"/>
    <hyperlink ref="C228" r:id="rId117" xr:uid="{00000000-0004-0000-0100-000074000000}"/>
  </hyperlinks>
  <printOptions horizontalCentered="1"/>
  <pageMargins left="0.39370078740157483" right="0.39370078740157483" top="0.39370078740157483" bottom="0.39370078740157483" header="0" footer="0"/>
  <pageSetup paperSize="9" orientation="portrait" r:id="rId118"/>
  <headerFooter alignWithMargins="0"/>
  <drawing r:id="rId11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4"/>
  <sheetViews>
    <sheetView workbookViewId="0">
      <selection activeCell="J28" sqref="J28"/>
    </sheetView>
  </sheetViews>
  <sheetFormatPr baseColWidth="10" defaultRowHeight="12.75" x14ac:dyDescent="0.2"/>
  <cols>
    <col min="1" max="1" width="1.5703125" style="4" customWidth="1"/>
    <col min="2" max="3" width="11.42578125" style="4"/>
    <col min="4" max="4" width="12.85546875" style="4" customWidth="1"/>
    <col min="5" max="5" width="13" style="4" customWidth="1"/>
    <col min="6" max="6" width="3.140625" style="4" customWidth="1"/>
    <col min="7" max="7" width="4" style="4" customWidth="1"/>
    <col min="8" max="9" width="11.42578125" style="4"/>
    <col min="10" max="10" width="12.85546875" style="4" customWidth="1"/>
    <col min="11" max="11" width="13" style="4" customWidth="1"/>
    <col min="12" max="12" width="6.85546875" style="4" customWidth="1"/>
    <col min="13" max="16384" width="11.42578125" style="4"/>
  </cols>
  <sheetData>
    <row r="1" spans="1:12" s="10" customFormat="1" ht="21.75" customHeight="1" x14ac:dyDescent="0.2">
      <c r="A1" s="5"/>
      <c r="B1" s="6" t="s">
        <v>127</v>
      </c>
      <c r="C1" s="7"/>
      <c r="D1" s="8"/>
      <c r="E1" s="8"/>
      <c r="F1" s="8"/>
      <c r="G1" s="8"/>
      <c r="H1" s="8"/>
      <c r="I1" s="8"/>
      <c r="J1" s="8"/>
      <c r="K1" s="8"/>
      <c r="L1" s="9"/>
    </row>
    <row r="2" spans="1:12" s="16" customFormat="1" ht="41.25" customHeight="1" x14ac:dyDescent="0.2">
      <c r="A2" s="5"/>
      <c r="B2" s="12" t="str">
        <f ca="1">CELL("nomfichier")</f>
        <v>E:\0-UPRT\1-UPRT.FR-SITE-WEB\so-social\so-plannings\[so-calculetteheures.xlsx]Jour semaine</v>
      </c>
      <c r="C2" s="12"/>
      <c r="D2" s="13"/>
      <c r="E2" s="13"/>
      <c r="F2" s="12"/>
      <c r="G2" s="14"/>
      <c r="H2" s="14"/>
      <c r="I2" s="14"/>
      <c r="J2" s="15" t="s">
        <v>53</v>
      </c>
      <c r="K2" s="303" t="str">
        <f ca="1">MID(CELL("filename",L1),FIND("[",CELL("filename",L1)),300)</f>
        <v>[so-calculetteheures.xlsx]Salaire + prime</v>
      </c>
      <c r="L2" s="303"/>
    </row>
    <row r="3" spans="1:12" x14ac:dyDescent="0.2">
      <c r="A3" s="335"/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</row>
    <row r="4" spans="1:12" ht="15.75" x14ac:dyDescent="0.2">
      <c r="B4" s="27" t="s">
        <v>119</v>
      </c>
      <c r="C4" s="28"/>
      <c r="D4" s="28"/>
      <c r="E4" s="29"/>
      <c r="F4" s="335"/>
      <c r="G4" s="335"/>
      <c r="H4" s="27" t="s">
        <v>104</v>
      </c>
      <c r="I4" s="28"/>
      <c r="J4" s="28"/>
      <c r="K4" s="29"/>
      <c r="L4" s="335"/>
    </row>
    <row r="5" spans="1:12" x14ac:dyDescent="0.2">
      <c r="B5" s="30" t="s">
        <v>22</v>
      </c>
      <c r="C5" s="31" t="s">
        <v>29</v>
      </c>
      <c r="D5" s="32">
        <v>4.1666666666666664E-2</v>
      </c>
      <c r="E5" s="33">
        <v>60</v>
      </c>
      <c r="F5" s="335"/>
      <c r="G5" s="335"/>
      <c r="H5" s="34" t="s">
        <v>22</v>
      </c>
      <c r="I5" s="31" t="s">
        <v>29</v>
      </c>
      <c r="J5" s="32">
        <v>4.1666666666666664E-2</v>
      </c>
      <c r="K5" s="33">
        <v>60</v>
      </c>
      <c r="L5" s="335"/>
    </row>
    <row r="6" spans="1:12" ht="15.75" x14ac:dyDescent="0.2">
      <c r="B6" s="35">
        <v>4.1666666666666664E-2</v>
      </c>
      <c r="C6" s="36">
        <f>(E5/D5)*B6</f>
        <v>60</v>
      </c>
      <c r="D6" s="37">
        <v>10.69</v>
      </c>
      <c r="E6" s="38" t="s">
        <v>34</v>
      </c>
      <c r="F6" s="335"/>
      <c r="G6" s="335"/>
      <c r="H6" s="35">
        <v>4.1666666666666664E-2</v>
      </c>
      <c r="I6" s="36">
        <f>(K5/J5)*H6</f>
        <v>60</v>
      </c>
      <c r="J6" s="37">
        <v>10.69</v>
      </c>
      <c r="K6" s="38" t="s">
        <v>34</v>
      </c>
      <c r="L6" s="335"/>
    </row>
    <row r="7" spans="1:12" ht="18.75" x14ac:dyDescent="0.2">
      <c r="B7" s="39">
        <v>0.55902777777777779</v>
      </c>
      <c r="C7" s="40">
        <f>(E5/D5)*B7</f>
        <v>805</v>
      </c>
      <c r="D7" s="41">
        <f>(D6/C6)*C7</f>
        <v>143.42416666666668</v>
      </c>
      <c r="E7" s="42" t="s">
        <v>56</v>
      </c>
      <c r="F7" s="335"/>
      <c r="G7" s="335"/>
      <c r="H7" s="43">
        <v>0.33333333333333331</v>
      </c>
      <c r="I7" s="44">
        <f>(K5/J5)*H7</f>
        <v>480</v>
      </c>
      <c r="J7" s="45">
        <f>(J6/I6)*I7</f>
        <v>85.52</v>
      </c>
      <c r="K7" s="46" t="s">
        <v>102</v>
      </c>
      <c r="L7" s="335"/>
    </row>
    <row r="8" spans="1:12" ht="22.5" x14ac:dyDescent="0.2">
      <c r="A8" s="335"/>
      <c r="B8" s="335"/>
      <c r="C8" s="335"/>
      <c r="D8" s="335"/>
      <c r="E8" s="335"/>
      <c r="F8" s="335"/>
      <c r="G8" s="335"/>
      <c r="H8" s="35">
        <v>0.33333333333333331</v>
      </c>
      <c r="I8" s="36">
        <f>(K5/J5)*H8</f>
        <v>480</v>
      </c>
      <c r="J8" s="37">
        <v>45.11</v>
      </c>
      <c r="K8" s="47" t="s">
        <v>54</v>
      </c>
      <c r="L8" s="335"/>
    </row>
    <row r="9" spans="1:12" ht="22.5" x14ac:dyDescent="0.2">
      <c r="B9" s="27" t="s">
        <v>120</v>
      </c>
      <c r="C9" s="28"/>
      <c r="D9" s="28"/>
      <c r="E9" s="29"/>
      <c r="F9" s="335"/>
      <c r="G9" s="335"/>
      <c r="H9" s="35">
        <v>4.1666666666666664E-2</v>
      </c>
      <c r="I9" s="36">
        <f>(K5/J5)*H9</f>
        <v>60</v>
      </c>
      <c r="J9" s="48">
        <f>(J8/I8)*I9</f>
        <v>5.6387499999999999</v>
      </c>
      <c r="K9" s="47" t="s">
        <v>100</v>
      </c>
      <c r="L9" s="335"/>
    </row>
    <row r="10" spans="1:12" ht="18.75" x14ac:dyDescent="0.2">
      <c r="B10" s="30" t="s">
        <v>22</v>
      </c>
      <c r="C10" s="31" t="s">
        <v>29</v>
      </c>
      <c r="D10" s="32">
        <v>4.1666666666666664E-2</v>
      </c>
      <c r="E10" s="33">
        <v>60</v>
      </c>
      <c r="F10" s="335"/>
      <c r="G10" s="335"/>
      <c r="H10" s="43">
        <v>0.33333333333333331</v>
      </c>
      <c r="I10" s="44">
        <f>(K5/J5)*H10</f>
        <v>480</v>
      </c>
      <c r="J10" s="45">
        <f>(J9/I9)*I10</f>
        <v>45.11</v>
      </c>
      <c r="K10" s="46" t="s">
        <v>101</v>
      </c>
      <c r="L10" s="335"/>
    </row>
    <row r="11" spans="1:12" ht="18.75" x14ac:dyDescent="0.2">
      <c r="B11" s="35">
        <v>4.1666666666666664E-2</v>
      </c>
      <c r="C11" s="36">
        <f>(E10/D10)*B11</f>
        <v>60</v>
      </c>
      <c r="D11" s="37">
        <v>8.8800000000000008</v>
      </c>
      <c r="E11" s="38" t="s">
        <v>34</v>
      </c>
      <c r="F11" s="335"/>
      <c r="G11" s="335"/>
      <c r="H11" s="49"/>
      <c r="I11" s="50"/>
      <c r="J11" s="51" t="s">
        <v>103</v>
      </c>
      <c r="K11" s="52">
        <f>J10+J7</f>
        <v>130.63</v>
      </c>
      <c r="L11" s="335"/>
    </row>
    <row r="12" spans="1:12" ht="18.75" x14ac:dyDescent="0.2">
      <c r="B12" s="39">
        <v>0.58333333333333337</v>
      </c>
      <c r="C12" s="40">
        <f>(E10/D10)*B12</f>
        <v>840</v>
      </c>
      <c r="D12" s="41">
        <f>(D11/C11)*C12</f>
        <v>124.32000000000002</v>
      </c>
      <c r="E12" s="42" t="s">
        <v>56</v>
      </c>
      <c r="F12" s="335"/>
      <c r="G12" s="335"/>
      <c r="H12" s="53" t="s">
        <v>118</v>
      </c>
      <c r="I12" s="54"/>
      <c r="J12" s="54"/>
      <c r="K12" s="55"/>
      <c r="L12" s="335"/>
    </row>
    <row r="13" spans="1:12" x14ac:dyDescent="0.2">
      <c r="B13" s="335"/>
      <c r="C13" s="335"/>
      <c r="D13" s="335"/>
      <c r="E13" s="335"/>
      <c r="F13" s="335"/>
      <c r="G13" s="335"/>
      <c r="H13" s="335"/>
      <c r="I13" s="335"/>
      <c r="J13" s="335"/>
      <c r="K13" s="335"/>
      <c r="L13" s="335"/>
    </row>
    <row r="14" spans="1:12" x14ac:dyDescent="0.2">
      <c r="B14" s="335"/>
      <c r="C14" s="335"/>
      <c r="D14" s="335"/>
      <c r="E14" s="335"/>
      <c r="F14" s="335"/>
      <c r="G14" s="335"/>
      <c r="H14" s="335"/>
      <c r="I14" s="335"/>
      <c r="J14" s="335"/>
      <c r="K14" s="335"/>
      <c r="L14" s="335"/>
    </row>
  </sheetData>
  <mergeCells count="1">
    <mergeCell ref="K2:L2"/>
  </mergeCells>
  <phoneticPr fontId="2" type="noConversion"/>
  <printOptions horizontalCentered="1"/>
  <pageMargins left="0.59055118110236227" right="0" top="0.59055118110236227" bottom="0" header="0" footer="0"/>
  <pageSetup paperSize="9" scale="86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47"/>
  <sheetViews>
    <sheetView zoomScaleNormal="100" workbookViewId="0">
      <selection activeCell="S11" sqref="S11"/>
    </sheetView>
  </sheetViews>
  <sheetFormatPr baseColWidth="10" defaultRowHeight="11.25" x14ac:dyDescent="0.2"/>
  <cols>
    <col min="1" max="1" width="2.85546875" style="82" customWidth="1"/>
    <col min="2" max="2" width="7.7109375" style="86" customWidth="1"/>
    <col min="3" max="3" width="19" style="82" customWidth="1"/>
    <col min="4" max="4" width="19.140625" style="82" customWidth="1"/>
    <col min="5" max="5" width="14.85546875" style="82" customWidth="1"/>
    <col min="6" max="6" width="14.28515625" style="82" bestFit="1" customWidth="1"/>
    <col min="7" max="7" width="16.7109375" style="82" customWidth="1" collapsed="1"/>
    <col min="8" max="8" width="20.140625" style="82" customWidth="1"/>
    <col min="9" max="9" width="15.85546875" style="82" customWidth="1"/>
    <col min="10" max="10" width="9.85546875" style="82" bestFit="1" customWidth="1"/>
    <col min="11" max="11" width="15.5703125" style="82" customWidth="1"/>
    <col min="12" max="12" width="10.7109375" style="82" customWidth="1"/>
    <col min="13" max="13" width="10.85546875" style="82" customWidth="1" collapsed="1"/>
    <col min="14" max="14" width="11.140625" style="82" customWidth="1"/>
    <col min="15" max="15" width="11" style="82" bestFit="1" customWidth="1"/>
    <col min="16" max="16" width="11.42578125" style="86"/>
    <col min="17" max="17" width="2.28515625" style="86" customWidth="1"/>
    <col min="18" max="16384" width="11.42578125" style="87"/>
  </cols>
  <sheetData>
    <row r="1" spans="1:17" s="16" customFormat="1" ht="20.100000000000001" customHeight="1" x14ac:dyDescent="0.2">
      <c r="A1" s="4"/>
      <c r="B1" s="56" t="s">
        <v>127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59" t="s">
        <v>0</v>
      </c>
    </row>
    <row r="2" spans="1:17" s="65" customFormat="1" ht="9.9499999999999993" customHeight="1" x14ac:dyDescent="0.2">
      <c r="A2" s="60"/>
      <c r="B2" s="61" t="s">
        <v>1</v>
      </c>
      <c r="C2" s="305" t="str">
        <f ca="1">CELL("nomfichier")</f>
        <v>E:\0-UPRT\1-UPRT.FR-SITE-WEB\so-social\so-plannings\[so-calculetteheures.xlsx]Jour semaine</v>
      </c>
      <c r="D2" s="305"/>
      <c r="E2" s="305"/>
      <c r="F2" s="305"/>
      <c r="G2" s="306"/>
      <c r="H2" s="62" t="s">
        <v>2</v>
      </c>
      <c r="I2" s="63"/>
      <c r="J2" s="63"/>
      <c r="K2" s="63"/>
      <c r="L2" s="63"/>
      <c r="M2" s="63"/>
      <c r="N2" s="63"/>
      <c r="O2" s="63"/>
      <c r="P2" s="64"/>
      <c r="Q2" s="59" t="s">
        <v>0</v>
      </c>
    </row>
    <row r="3" spans="1:17" s="65" customFormat="1" ht="9.9499999999999993" customHeight="1" x14ac:dyDescent="0.2">
      <c r="A3" s="60"/>
      <c r="B3" s="66"/>
      <c r="C3" s="307"/>
      <c r="D3" s="307"/>
      <c r="E3" s="307"/>
      <c r="F3" s="307"/>
      <c r="G3" s="308"/>
      <c r="H3" s="67" t="s">
        <v>3</v>
      </c>
      <c r="I3" s="68"/>
      <c r="J3" s="68"/>
      <c r="K3" s="68"/>
      <c r="L3" s="68"/>
      <c r="M3" s="68"/>
      <c r="N3" s="68"/>
      <c r="O3" s="68"/>
      <c r="P3" s="69"/>
      <c r="Q3" s="59" t="s">
        <v>0</v>
      </c>
    </row>
    <row r="4" spans="1:17" s="65" customFormat="1" ht="9.9499999999999993" customHeight="1" x14ac:dyDescent="0.2">
      <c r="A4" s="60"/>
      <c r="B4" s="61" t="s">
        <v>4</v>
      </c>
      <c r="C4" s="63"/>
      <c r="D4" s="63"/>
      <c r="E4" s="63"/>
      <c r="F4" s="63"/>
      <c r="G4" s="63"/>
      <c r="H4" s="62" t="s">
        <v>5</v>
      </c>
      <c r="I4" s="63"/>
      <c r="J4" s="63"/>
      <c r="K4" s="63"/>
      <c r="L4" s="63"/>
      <c r="M4" s="63"/>
      <c r="N4" s="63"/>
      <c r="O4" s="63"/>
      <c r="P4" s="64"/>
      <c r="Q4" s="59" t="s">
        <v>0</v>
      </c>
    </row>
    <row r="5" spans="1:17" s="65" customFormat="1" ht="9.9499999999999993" customHeight="1" x14ac:dyDescent="0.2">
      <c r="A5" s="60"/>
      <c r="B5" s="66"/>
      <c r="C5" s="68"/>
      <c r="D5" s="68"/>
      <c r="E5" s="68"/>
      <c r="F5" s="68"/>
      <c r="G5" s="68"/>
      <c r="H5" s="67" t="s">
        <v>6</v>
      </c>
      <c r="I5" s="68"/>
      <c r="J5" s="68"/>
      <c r="K5" s="68"/>
      <c r="L5" s="68"/>
      <c r="M5" s="68"/>
      <c r="N5" s="68"/>
      <c r="O5" s="68"/>
      <c r="P5" s="69"/>
      <c r="Q5" s="59" t="s">
        <v>0</v>
      </c>
    </row>
    <row r="6" spans="1:17" s="65" customFormat="1" ht="9.9499999999999993" customHeight="1" x14ac:dyDescent="0.2">
      <c r="A6" s="60"/>
      <c r="B6" s="61" t="s">
        <v>7</v>
      </c>
      <c r="C6" s="63"/>
      <c r="D6" s="63"/>
      <c r="E6" s="63"/>
      <c r="F6" s="63"/>
      <c r="G6" s="63"/>
      <c r="H6" s="62" t="s">
        <v>8</v>
      </c>
      <c r="I6" s="63"/>
      <c r="J6" s="63"/>
      <c r="K6" s="63"/>
      <c r="L6" s="63"/>
      <c r="M6" s="63"/>
      <c r="N6" s="63"/>
      <c r="O6" s="63"/>
      <c r="P6" s="64"/>
      <c r="Q6" s="59" t="s">
        <v>0</v>
      </c>
    </row>
    <row r="7" spans="1:17" s="65" customFormat="1" ht="9.9499999999999993" customHeight="1" x14ac:dyDescent="0.2">
      <c r="A7" s="60"/>
      <c r="B7" s="70"/>
      <c r="C7" s="71"/>
      <c r="D7" s="71"/>
      <c r="E7" s="71"/>
      <c r="F7" s="71"/>
      <c r="G7" s="71"/>
      <c r="H7" s="72" t="s">
        <v>9</v>
      </c>
      <c r="I7" s="71"/>
      <c r="J7" s="71"/>
      <c r="K7" s="71"/>
      <c r="L7" s="71"/>
      <c r="M7" s="71"/>
      <c r="N7" s="71"/>
      <c r="O7" s="71"/>
      <c r="P7" s="73"/>
      <c r="Q7" s="59" t="s">
        <v>0</v>
      </c>
    </row>
    <row r="8" spans="1:17" s="78" customFormat="1" ht="27.75" customHeight="1" x14ac:dyDescent="0.2">
      <c r="A8" s="60"/>
      <c r="B8" s="74" t="s">
        <v>26</v>
      </c>
      <c r="C8" s="75"/>
      <c r="D8" s="75"/>
      <c r="E8" s="75"/>
      <c r="F8" s="75"/>
      <c r="G8" s="75"/>
      <c r="H8" s="75" t="s">
        <v>53</v>
      </c>
      <c r="I8" s="75"/>
      <c r="J8" s="75"/>
      <c r="K8" s="76"/>
      <c r="L8" s="76"/>
      <c r="M8" s="76"/>
      <c r="N8" s="76"/>
      <c r="O8" s="76"/>
      <c r="P8" s="77" t="str">
        <f ca="1">MID(CELL("filename",P7),FIND("[",CELL("filename",P7)),300)</f>
        <v>[so-calculetteheures.xlsx]Heures et Euros</v>
      </c>
      <c r="Q8" s="59" t="s">
        <v>0</v>
      </c>
    </row>
    <row r="9" spans="1:17" s="16" customFormat="1" ht="18.75" x14ac:dyDescent="0.2">
      <c r="A9" s="79"/>
      <c r="B9" s="358"/>
      <c r="C9" s="359"/>
      <c r="D9" s="359"/>
      <c r="E9" s="359"/>
      <c r="F9" s="359"/>
      <c r="G9" s="359"/>
      <c r="H9" s="359"/>
      <c r="I9" s="359"/>
      <c r="J9" s="359"/>
      <c r="K9" s="359"/>
      <c r="L9" s="359"/>
      <c r="M9" s="359"/>
      <c r="N9" s="359"/>
      <c r="O9" s="359"/>
      <c r="P9" s="360"/>
      <c r="Q9" s="4"/>
    </row>
    <row r="10" spans="1:17" ht="24.95" customHeight="1" x14ac:dyDescent="0.2">
      <c r="B10" s="348"/>
      <c r="C10" s="83" t="s">
        <v>37</v>
      </c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5"/>
      <c r="P10" s="356"/>
    </row>
    <row r="11" spans="1:17" ht="46.5" customHeight="1" x14ac:dyDescent="0.2">
      <c r="B11" s="348"/>
      <c r="C11" s="88" t="s">
        <v>10</v>
      </c>
      <c r="D11" s="89" t="s">
        <v>11</v>
      </c>
      <c r="E11" s="89" t="s">
        <v>38</v>
      </c>
      <c r="F11" s="89" t="s">
        <v>39</v>
      </c>
      <c r="G11" s="90" t="s">
        <v>12</v>
      </c>
      <c r="H11" s="91" t="s">
        <v>13</v>
      </c>
      <c r="I11" s="92" t="s">
        <v>10</v>
      </c>
      <c r="J11" s="89" t="s">
        <v>11</v>
      </c>
      <c r="K11" s="89" t="s">
        <v>38</v>
      </c>
      <c r="L11" s="89" t="s">
        <v>39</v>
      </c>
      <c r="M11" s="89" t="s">
        <v>12</v>
      </c>
      <c r="N11" s="93" t="s">
        <v>14</v>
      </c>
      <c r="O11" s="94" t="s">
        <v>15</v>
      </c>
      <c r="P11" s="356"/>
    </row>
    <row r="12" spans="1:17" ht="21.95" customHeight="1" x14ac:dyDescent="0.2">
      <c r="A12" s="95"/>
      <c r="B12" s="348"/>
      <c r="C12" s="96">
        <v>0.29166666666666669</v>
      </c>
      <c r="D12" s="97">
        <v>0.5</v>
      </c>
      <c r="E12" s="98">
        <v>1</v>
      </c>
      <c r="F12" s="99">
        <v>0</v>
      </c>
      <c r="G12" s="100">
        <f>(D12-C12)-("00:30"*E12)-("00:10"*F12)</f>
        <v>0.18749999999999997</v>
      </c>
      <c r="H12" s="91" t="s">
        <v>13</v>
      </c>
      <c r="I12" s="97">
        <v>0.5625</v>
      </c>
      <c r="J12" s="97">
        <v>0.75</v>
      </c>
      <c r="K12" s="98">
        <v>0</v>
      </c>
      <c r="L12" s="99">
        <v>0</v>
      </c>
      <c r="M12" s="101">
        <f>(J12-I12)-("00:30"*K12)-("00:10"*L12)</f>
        <v>0.1875</v>
      </c>
      <c r="N12" s="102">
        <f>G12+M12</f>
        <v>0.375</v>
      </c>
      <c r="O12" s="103">
        <f>(D12-C12)+(J12-I12)</f>
        <v>0.39583333333333331</v>
      </c>
      <c r="P12" s="356"/>
    </row>
    <row r="13" spans="1:17" ht="21.95" customHeight="1" x14ac:dyDescent="0.2">
      <c r="B13" s="348"/>
      <c r="C13" s="104">
        <v>0.29166666666666669</v>
      </c>
      <c r="D13" s="105">
        <v>0.5</v>
      </c>
      <c r="E13" s="106">
        <v>0</v>
      </c>
      <c r="F13" s="107">
        <v>2</v>
      </c>
      <c r="G13" s="108">
        <f>(D13-C13)-("00:30"*E13)-("00:10"*F13)</f>
        <v>0.19444444444444442</v>
      </c>
      <c r="H13" s="109" t="s">
        <v>13</v>
      </c>
      <c r="I13" s="105"/>
      <c r="J13" s="105"/>
      <c r="K13" s="106"/>
      <c r="L13" s="107"/>
      <c r="M13" s="110">
        <f>(J13-I13)-("00:30"*K13)-("00:10"*L13)</f>
        <v>0</v>
      </c>
      <c r="N13" s="111">
        <f>G13+M13</f>
        <v>0.19444444444444442</v>
      </c>
      <c r="O13" s="112">
        <f>(D13-C13)+(J13-I13)</f>
        <v>0.20833333333333331</v>
      </c>
      <c r="P13" s="356"/>
    </row>
    <row r="14" spans="1:17" ht="21.95" customHeight="1" x14ac:dyDescent="0.2">
      <c r="B14" s="348"/>
      <c r="C14" s="349"/>
      <c r="D14" s="349"/>
      <c r="E14" s="350"/>
      <c r="F14" s="351"/>
      <c r="G14" s="352"/>
      <c r="H14" s="353"/>
      <c r="I14" s="349"/>
      <c r="J14" s="349"/>
      <c r="K14" s="350"/>
      <c r="L14" s="352"/>
      <c r="M14" s="352"/>
      <c r="N14" s="354"/>
      <c r="O14" s="355"/>
      <c r="P14" s="356"/>
    </row>
    <row r="15" spans="1:17" ht="21.95" customHeight="1" x14ac:dyDescent="0.2">
      <c r="B15" s="348"/>
      <c r="C15" s="309" t="s">
        <v>92</v>
      </c>
      <c r="D15" s="310"/>
      <c r="E15" s="310"/>
      <c r="F15" s="310"/>
      <c r="G15" s="311"/>
      <c r="H15" s="353"/>
      <c r="I15" s="315" t="s">
        <v>93</v>
      </c>
      <c r="J15" s="316"/>
      <c r="K15" s="317"/>
      <c r="L15" s="352"/>
      <c r="M15" s="352"/>
      <c r="N15" s="354"/>
      <c r="O15" s="355"/>
      <c r="P15" s="356"/>
    </row>
    <row r="16" spans="1:17" ht="21.95" customHeight="1" x14ac:dyDescent="0.2">
      <c r="B16" s="348"/>
      <c r="C16" s="116"/>
      <c r="D16" s="117"/>
      <c r="E16" s="118" t="s">
        <v>22</v>
      </c>
      <c r="F16" s="119" t="s">
        <v>29</v>
      </c>
      <c r="G16" s="120" t="s">
        <v>21</v>
      </c>
      <c r="H16" s="357"/>
      <c r="I16" s="121" t="s">
        <v>22</v>
      </c>
      <c r="J16" s="122" t="s">
        <v>29</v>
      </c>
      <c r="K16" s="123" t="s">
        <v>21</v>
      </c>
      <c r="L16" s="352"/>
      <c r="M16" s="363"/>
      <c r="N16" s="313" t="s">
        <v>24</v>
      </c>
      <c r="O16" s="314"/>
      <c r="P16" s="356"/>
    </row>
    <row r="17" spans="2:16" ht="19.5" customHeight="1" x14ac:dyDescent="0.2">
      <c r="B17" s="348"/>
      <c r="C17" s="124" t="s">
        <v>33</v>
      </c>
      <c r="D17" s="125" t="s">
        <v>32</v>
      </c>
      <c r="E17" s="126">
        <v>4.1666666666666664E-2</v>
      </c>
      <c r="F17" s="127">
        <v>60</v>
      </c>
      <c r="G17" s="128">
        <v>100</v>
      </c>
      <c r="H17" s="357"/>
      <c r="I17" s="129">
        <v>4.1666666666666664E-2</v>
      </c>
      <c r="J17" s="127">
        <v>60</v>
      </c>
      <c r="K17" s="128">
        <v>100</v>
      </c>
      <c r="L17" s="352"/>
      <c r="M17" s="363"/>
      <c r="N17" s="374" t="s">
        <v>25</v>
      </c>
      <c r="O17" s="130">
        <v>5</v>
      </c>
      <c r="P17" s="356"/>
    </row>
    <row r="18" spans="2:16" ht="27" customHeight="1" x14ac:dyDescent="0.2">
      <c r="B18" s="348"/>
      <c r="C18" s="131">
        <v>1</v>
      </c>
      <c r="D18" s="132">
        <v>0.29166666666666669</v>
      </c>
      <c r="E18" s="355">
        <f>D18*C18</f>
        <v>0.29166666666666669</v>
      </c>
      <c r="F18" s="385">
        <f>(F17/E17)*E18</f>
        <v>420</v>
      </c>
      <c r="G18" s="386">
        <f>(G17/F17)*F18</f>
        <v>700</v>
      </c>
      <c r="H18" s="357"/>
      <c r="I18" s="43">
        <v>4.1666666666666664E-2</v>
      </c>
      <c r="J18" s="134">
        <f>(J17/I17)*I18</f>
        <v>60</v>
      </c>
      <c r="K18" s="133">
        <f>(K17/I17)*I18</f>
        <v>100</v>
      </c>
      <c r="L18" s="352"/>
      <c r="M18" s="363"/>
      <c r="N18" s="375" t="s">
        <v>16</v>
      </c>
      <c r="O18" s="136">
        <v>0.26666666666666666</v>
      </c>
      <c r="P18" s="356"/>
    </row>
    <row r="19" spans="2:16" ht="21.95" customHeight="1" x14ac:dyDescent="0.2">
      <c r="B19" s="348"/>
      <c r="C19" s="131">
        <v>5</v>
      </c>
      <c r="D19" s="132">
        <v>0.29166666666666669</v>
      </c>
      <c r="E19" s="355">
        <f>D19*C19</f>
        <v>1.4583333333333335</v>
      </c>
      <c r="F19" s="385">
        <f>(F17/E17)*E19</f>
        <v>2100</v>
      </c>
      <c r="G19" s="386">
        <f>(G17/F17)*F19</f>
        <v>3500</v>
      </c>
      <c r="H19" s="357"/>
      <c r="I19" s="137">
        <f>(I17/J17)*J19</f>
        <v>6.2499999999999993E-2</v>
      </c>
      <c r="J19" s="138">
        <v>90</v>
      </c>
      <c r="K19" s="139">
        <f>(K17/J17)*J19</f>
        <v>150</v>
      </c>
      <c r="L19" s="352"/>
      <c r="M19" s="352"/>
      <c r="N19" s="383" t="s">
        <v>22</v>
      </c>
      <c r="O19" s="384">
        <f>O18*O17</f>
        <v>1.3333333333333333</v>
      </c>
      <c r="P19" s="356"/>
    </row>
    <row r="20" spans="2:16" ht="21.95" customHeight="1" x14ac:dyDescent="0.2">
      <c r="B20" s="348"/>
      <c r="C20" s="141">
        <v>1</v>
      </c>
      <c r="D20" s="142">
        <v>0.26666666666666666</v>
      </c>
      <c r="E20" s="387">
        <f>D20*C20</f>
        <v>0.26666666666666666</v>
      </c>
      <c r="F20" s="388">
        <f>(F17/E17)*E20</f>
        <v>384</v>
      </c>
      <c r="G20" s="389">
        <f>(G17/F17)*F20</f>
        <v>640</v>
      </c>
      <c r="H20" s="357"/>
      <c r="I20" s="143">
        <f>(I17/K17)*K20</f>
        <v>1.6666666666666666E-2</v>
      </c>
      <c r="J20" s="144">
        <f>(J17/K17)*K20</f>
        <v>24</v>
      </c>
      <c r="K20" s="145">
        <v>40</v>
      </c>
      <c r="L20" s="352"/>
      <c r="M20" s="352"/>
      <c r="N20" s="114"/>
      <c r="O20" s="115"/>
      <c r="P20" s="356"/>
    </row>
    <row r="21" spans="2:16" ht="21.95" customHeight="1" x14ac:dyDescent="0.2">
      <c r="B21" s="348"/>
      <c r="C21" s="113"/>
      <c r="D21" s="113"/>
      <c r="E21" s="113"/>
      <c r="F21" s="352"/>
      <c r="G21" s="113"/>
      <c r="H21" s="352"/>
      <c r="I21" s="113"/>
      <c r="J21" s="352"/>
      <c r="K21" s="113"/>
      <c r="L21" s="352"/>
      <c r="M21" s="352"/>
      <c r="N21" s="114"/>
      <c r="O21" s="115"/>
      <c r="P21" s="356"/>
    </row>
    <row r="22" spans="2:16" ht="38.25" customHeight="1" x14ac:dyDescent="0.2">
      <c r="B22" s="348"/>
      <c r="C22" s="309" t="s">
        <v>88</v>
      </c>
      <c r="D22" s="310"/>
      <c r="E22" s="311"/>
      <c r="F22" s="363"/>
      <c r="G22" s="315" t="s">
        <v>91</v>
      </c>
      <c r="H22" s="316"/>
      <c r="I22" s="317"/>
      <c r="J22" s="363"/>
      <c r="K22" s="313" t="s">
        <v>94</v>
      </c>
      <c r="L22" s="314"/>
      <c r="M22" s="352"/>
      <c r="N22" s="313" t="s">
        <v>95</v>
      </c>
      <c r="O22" s="314"/>
      <c r="P22" s="356"/>
    </row>
    <row r="23" spans="2:16" ht="25.5" customHeight="1" x14ac:dyDescent="0.2">
      <c r="B23" s="348"/>
      <c r="C23" s="146" t="s">
        <v>49</v>
      </c>
      <c r="D23" s="147" t="s">
        <v>40</v>
      </c>
      <c r="E23" s="148" t="s">
        <v>42</v>
      </c>
      <c r="F23" s="363"/>
      <c r="G23" s="149" t="s">
        <v>52</v>
      </c>
      <c r="H23" s="150" t="s">
        <v>40</v>
      </c>
      <c r="I23" s="151" t="s">
        <v>42</v>
      </c>
      <c r="J23" s="363"/>
      <c r="K23" s="152">
        <f>L27</f>
        <v>11.5</v>
      </c>
      <c r="L23" s="153">
        <f>L28</f>
        <v>38.46</v>
      </c>
      <c r="M23" s="352"/>
      <c r="N23" s="154">
        <f>O24/O25</f>
        <v>4.53125</v>
      </c>
      <c r="O23" s="155">
        <f>N26*O25</f>
        <v>1.0666666666666667</v>
      </c>
      <c r="P23" s="356"/>
    </row>
    <row r="24" spans="2:16" ht="27" customHeight="1" x14ac:dyDescent="0.2">
      <c r="B24" s="348"/>
      <c r="C24" s="156">
        <v>0.29166666666666669</v>
      </c>
      <c r="D24" s="157">
        <v>1</v>
      </c>
      <c r="E24" s="158">
        <f>C24+D25</f>
        <v>0.32083333333333336</v>
      </c>
      <c r="F24" s="363"/>
      <c r="G24" s="159">
        <v>1</v>
      </c>
      <c r="H24" s="160">
        <v>1</v>
      </c>
      <c r="I24" s="161">
        <f>G24+H25</f>
        <v>1.1000000000000001</v>
      </c>
      <c r="J24" s="363"/>
      <c r="K24" s="162">
        <v>4.1666666666666664E-2</v>
      </c>
      <c r="L24" s="163">
        <v>100</v>
      </c>
      <c r="M24" s="352"/>
      <c r="N24" s="374" t="s">
        <v>19</v>
      </c>
      <c r="O24" s="164">
        <v>1.2083333333333333</v>
      </c>
      <c r="P24" s="356"/>
    </row>
    <row r="25" spans="2:16" ht="27.75" customHeight="1" x14ac:dyDescent="0.2">
      <c r="B25" s="348"/>
      <c r="C25" s="165">
        <f>(C36/E34)*C33</f>
        <v>53.269999999999996</v>
      </c>
      <c r="D25" s="166">
        <f>(C24/D34)*D24</f>
        <v>2.9166666666666667E-2</v>
      </c>
      <c r="E25" s="167">
        <f>(C36/E34)*E33</f>
        <v>58.597000000000001</v>
      </c>
      <c r="F25" s="363"/>
      <c r="G25" s="168">
        <f>(G32/I30)*G29</f>
        <v>182.64</v>
      </c>
      <c r="H25" s="169">
        <f>(G24/H30)*H24</f>
        <v>0.1</v>
      </c>
      <c r="I25" s="170">
        <f>(G32/I30)*I29</f>
        <v>200.90400000000002</v>
      </c>
      <c r="J25" s="363"/>
      <c r="K25" s="171">
        <f>(L24/K23)*L23</f>
        <v>334.43478260869563</v>
      </c>
      <c r="L25" s="172">
        <f>K25/L24</f>
        <v>3.3443478260869561</v>
      </c>
      <c r="M25" s="352"/>
      <c r="N25" s="375" t="s">
        <v>16</v>
      </c>
      <c r="O25" s="136">
        <v>0.26666666666666666</v>
      </c>
      <c r="P25" s="356"/>
    </row>
    <row r="26" spans="2:16" ht="21.95" customHeight="1" x14ac:dyDescent="0.25">
      <c r="B26" s="348"/>
      <c r="C26" s="173" t="s">
        <v>48</v>
      </c>
      <c r="D26" s="174" t="s">
        <v>43</v>
      </c>
      <c r="E26" s="318" t="s">
        <v>47</v>
      </c>
      <c r="F26" s="363"/>
      <c r="G26" s="175" t="s">
        <v>41</v>
      </c>
      <c r="H26" s="176" t="s">
        <v>46</v>
      </c>
      <c r="I26" s="312" t="s">
        <v>47</v>
      </c>
      <c r="J26" s="363"/>
      <c r="K26" s="177">
        <f>L24*L30</f>
        <v>300</v>
      </c>
      <c r="L26" s="178"/>
      <c r="M26" s="352"/>
      <c r="N26" s="370">
        <f>INT(N23)</f>
        <v>4</v>
      </c>
      <c r="O26" s="371" t="s">
        <v>17</v>
      </c>
      <c r="P26" s="356"/>
    </row>
    <row r="27" spans="2:16" ht="21.95" customHeight="1" x14ac:dyDescent="0.2">
      <c r="B27" s="348"/>
      <c r="C27" s="179">
        <v>0.9375</v>
      </c>
      <c r="D27" s="180">
        <f>IF(C27&gt;E24,C27-E24,0)</f>
        <v>0.6166666666666667</v>
      </c>
      <c r="E27" s="318"/>
      <c r="F27" s="363"/>
      <c r="G27" s="181">
        <v>1.1666666666666667</v>
      </c>
      <c r="H27" s="182">
        <f>IF(G27&gt;I24,G27-I24,0)</f>
        <v>6.6666666666666652E-2</v>
      </c>
      <c r="I27" s="312"/>
      <c r="J27" s="363"/>
      <c r="K27" s="135" t="s">
        <v>34</v>
      </c>
      <c r="L27" s="183">
        <v>11.5</v>
      </c>
      <c r="M27" s="352"/>
      <c r="N27" s="372" t="s">
        <v>18</v>
      </c>
      <c r="O27" s="373">
        <f>O24-O23</f>
        <v>0.14166666666666661</v>
      </c>
      <c r="P27" s="356"/>
    </row>
    <row r="28" spans="2:16" ht="21.95" customHeight="1" x14ac:dyDescent="0.2">
      <c r="B28" s="348"/>
      <c r="C28" s="184">
        <f>(C36/E34)*C34</f>
        <v>171.22499999999999</v>
      </c>
      <c r="D28" s="185">
        <f>D27</f>
        <v>0.6166666666666667</v>
      </c>
      <c r="E28" s="158">
        <f>(D27/C36)*E36</f>
        <v>0.77083333333333348</v>
      </c>
      <c r="F28" s="363"/>
      <c r="G28" s="186">
        <f>G25+H28</f>
        <v>197.85999999999999</v>
      </c>
      <c r="H28" s="187">
        <f>(I32/I30)*H29</f>
        <v>15.219999999999997</v>
      </c>
      <c r="I28" s="161">
        <f>(H27/G32)*I32</f>
        <v>8.3333333333333329E-2</v>
      </c>
      <c r="J28" s="363"/>
      <c r="K28" s="382" t="s">
        <v>36</v>
      </c>
      <c r="L28" s="188">
        <v>38.46</v>
      </c>
      <c r="M28" s="352"/>
      <c r="N28" s="354"/>
      <c r="O28" s="355"/>
      <c r="P28" s="356"/>
    </row>
    <row r="29" spans="2:16" ht="28.5" customHeight="1" x14ac:dyDescent="0.2">
      <c r="B29" s="348"/>
      <c r="C29" s="189" t="s">
        <v>54</v>
      </c>
      <c r="D29" s="174" t="s">
        <v>50</v>
      </c>
      <c r="E29" s="190" t="s">
        <v>36</v>
      </c>
      <c r="F29" s="363"/>
      <c r="G29" s="191">
        <f>(I30/H31)*G24</f>
        <v>1440</v>
      </c>
      <c r="H29" s="192">
        <f>(I30/H31)*H27</f>
        <v>95.999999999999972</v>
      </c>
      <c r="I29" s="193">
        <f>(I30/H31)*I24</f>
        <v>1584.0000000000002</v>
      </c>
      <c r="J29" s="363"/>
      <c r="K29" s="381" t="s">
        <v>35</v>
      </c>
      <c r="L29" s="377">
        <f>(K24/K23)*L23</f>
        <v>0.13934782608695651</v>
      </c>
      <c r="M29" s="352"/>
      <c r="N29" s="313" t="s">
        <v>30</v>
      </c>
      <c r="O29" s="314"/>
      <c r="P29" s="356"/>
    </row>
    <row r="30" spans="2:16" ht="30.75" customHeight="1" x14ac:dyDescent="0.2">
      <c r="B30" s="348"/>
      <c r="C30" s="194">
        <v>45.11</v>
      </c>
      <c r="D30" s="195">
        <f>(C30/C32)*D35</f>
        <v>5.6387499999999999</v>
      </c>
      <c r="E30" s="196">
        <f>(D30/D35)*C27</f>
        <v>126.87187500000002</v>
      </c>
      <c r="F30" s="363"/>
      <c r="G30" s="191">
        <f>(I30/H31)*G27</f>
        <v>1680</v>
      </c>
      <c r="H30" s="197">
        <v>10</v>
      </c>
      <c r="I30" s="198">
        <v>60</v>
      </c>
      <c r="J30" s="363"/>
      <c r="K30" s="380" t="s">
        <v>27</v>
      </c>
      <c r="L30" s="378">
        <f>INT(L25)</f>
        <v>3</v>
      </c>
      <c r="M30" s="352"/>
      <c r="N30" s="199">
        <v>4.1666666666666664E-2</v>
      </c>
      <c r="O30" s="33">
        <v>60</v>
      </c>
      <c r="P30" s="356"/>
    </row>
    <row r="31" spans="2:16" ht="25.5" customHeight="1" x14ac:dyDescent="0.2">
      <c r="B31" s="348"/>
      <c r="C31" s="200"/>
      <c r="D31" s="201" t="s">
        <v>51</v>
      </c>
      <c r="E31" s="202">
        <f>C28+E30</f>
        <v>298.09687500000001</v>
      </c>
      <c r="F31" s="363"/>
      <c r="G31" s="135" t="s">
        <v>44</v>
      </c>
      <c r="H31" s="203">
        <v>4.1666666666666664E-2</v>
      </c>
      <c r="I31" s="204" t="s">
        <v>45</v>
      </c>
      <c r="J31" s="363"/>
      <c r="K31" s="376">
        <f>K25-K26</f>
        <v>34.434782608695627</v>
      </c>
      <c r="L31" s="379" t="s">
        <v>21</v>
      </c>
      <c r="M31" s="352"/>
      <c r="N31" s="30" t="s">
        <v>22</v>
      </c>
      <c r="O31" s="205" t="s">
        <v>29</v>
      </c>
      <c r="P31" s="356"/>
    </row>
    <row r="32" spans="2:16" ht="21.95" customHeight="1" x14ac:dyDescent="0.2">
      <c r="B32" s="348"/>
      <c r="C32" s="206">
        <v>0.33333333333333331</v>
      </c>
      <c r="D32" s="192">
        <f>(E34/D35)*C32</f>
        <v>480</v>
      </c>
      <c r="E32" s="207"/>
      <c r="F32" s="363"/>
      <c r="G32" s="208">
        <v>7.61</v>
      </c>
      <c r="H32" s="209">
        <v>0.25</v>
      </c>
      <c r="I32" s="210">
        <f>(G32*H32)+G32</f>
        <v>9.5125000000000011</v>
      </c>
      <c r="J32" s="363"/>
      <c r="K32" s="364"/>
      <c r="L32" s="364"/>
      <c r="M32" s="352"/>
      <c r="N32" s="43">
        <v>4.1666666666666664E-2</v>
      </c>
      <c r="O32" s="211">
        <f>(O30/N30)*N32</f>
        <v>60</v>
      </c>
      <c r="P32" s="356"/>
    </row>
    <row r="33" spans="2:17" ht="21.95" customHeight="1" x14ac:dyDescent="0.2">
      <c r="B33" s="348"/>
      <c r="C33" s="191">
        <f>(E34/D35)*C24</f>
        <v>420</v>
      </c>
      <c r="D33" s="192">
        <f>(E34/D35)*D27</f>
        <v>888</v>
      </c>
      <c r="E33" s="193">
        <f>(E34/D35)*E24</f>
        <v>462.00000000000006</v>
      </c>
      <c r="F33" s="363"/>
      <c r="G33" s="363"/>
      <c r="H33" s="364"/>
      <c r="I33" s="364"/>
      <c r="J33" s="363"/>
      <c r="K33" s="364"/>
      <c r="L33" s="364"/>
      <c r="M33" s="352"/>
      <c r="N33" s="43">
        <v>0.10416666666666667</v>
      </c>
      <c r="O33" s="211">
        <f>(O30/N30)*N33</f>
        <v>150</v>
      </c>
      <c r="P33" s="356"/>
    </row>
    <row r="34" spans="2:17" ht="27" customHeight="1" x14ac:dyDescent="0.2">
      <c r="B34" s="348"/>
      <c r="C34" s="191">
        <f>(E34/D35)*C27</f>
        <v>1350</v>
      </c>
      <c r="D34" s="197">
        <v>10</v>
      </c>
      <c r="E34" s="198">
        <v>60</v>
      </c>
      <c r="F34" s="363"/>
      <c r="G34" s="27" t="s">
        <v>99</v>
      </c>
      <c r="H34" s="28"/>
      <c r="I34" s="28"/>
      <c r="J34" s="29"/>
      <c r="K34" s="364"/>
      <c r="L34" s="364"/>
      <c r="M34" s="352"/>
      <c r="N34" s="39">
        <v>0.55902777777777779</v>
      </c>
      <c r="O34" s="212">
        <f>(O30/N30)*N34</f>
        <v>805</v>
      </c>
      <c r="P34" s="356"/>
    </row>
    <row r="35" spans="2:17" ht="21.95" customHeight="1" x14ac:dyDescent="0.2">
      <c r="B35" s="348"/>
      <c r="C35" s="213" t="s">
        <v>87</v>
      </c>
      <c r="D35" s="203">
        <v>4.1666666666666664E-2</v>
      </c>
      <c r="E35" s="204" t="s">
        <v>90</v>
      </c>
      <c r="F35" s="363"/>
      <c r="G35" s="30" t="s">
        <v>22</v>
      </c>
      <c r="H35" s="31" t="s">
        <v>29</v>
      </c>
      <c r="I35" s="32">
        <v>4.1666666666666664E-2</v>
      </c>
      <c r="J35" s="33">
        <v>60</v>
      </c>
      <c r="K35" s="364"/>
      <c r="L35" s="364"/>
      <c r="M35" s="352"/>
      <c r="N35" s="366"/>
      <c r="O35" s="366"/>
      <c r="P35" s="356"/>
    </row>
    <row r="36" spans="2:17" ht="21.95" customHeight="1" x14ac:dyDescent="0.2">
      <c r="B36" s="348"/>
      <c r="C36" s="208">
        <v>7.61</v>
      </c>
      <c r="D36" s="209">
        <v>0.25</v>
      </c>
      <c r="E36" s="210">
        <f>(C36*D36)+C36</f>
        <v>9.5125000000000011</v>
      </c>
      <c r="F36" s="363"/>
      <c r="G36" s="35">
        <v>4.1666666666666664E-2</v>
      </c>
      <c r="H36" s="36">
        <f>(J35/I35)*G36</f>
        <v>60</v>
      </c>
      <c r="I36" s="37">
        <v>8.8800000000000008</v>
      </c>
      <c r="J36" s="214" t="s">
        <v>34</v>
      </c>
      <c r="K36" s="364"/>
      <c r="L36" s="364"/>
      <c r="M36" s="352"/>
      <c r="N36" s="366"/>
      <c r="O36" s="366"/>
      <c r="P36" s="356"/>
    </row>
    <row r="37" spans="2:17" ht="21.95" customHeight="1" x14ac:dyDescent="0.2">
      <c r="B37" s="348"/>
      <c r="C37" s="363"/>
      <c r="D37" s="363"/>
      <c r="E37" s="363"/>
      <c r="F37" s="363"/>
      <c r="G37" s="39">
        <v>0.58333333333333337</v>
      </c>
      <c r="H37" s="40">
        <f>(J35/I35)*G37</f>
        <v>840</v>
      </c>
      <c r="I37" s="41">
        <f>(I36/H36)*H37</f>
        <v>124.32000000000002</v>
      </c>
      <c r="J37" s="42" t="s">
        <v>56</v>
      </c>
      <c r="K37" s="364"/>
      <c r="L37" s="364"/>
      <c r="M37" s="352"/>
      <c r="N37" s="366"/>
      <c r="O37" s="366"/>
      <c r="P37" s="356"/>
    </row>
    <row r="38" spans="2:17" ht="21.95" customHeight="1" x14ac:dyDescent="0.2">
      <c r="B38" s="348"/>
      <c r="C38" s="363"/>
      <c r="D38" s="363"/>
      <c r="E38" s="363"/>
      <c r="F38" s="363"/>
      <c r="G38" s="364"/>
      <c r="H38" s="364"/>
      <c r="I38" s="364"/>
      <c r="J38" s="364"/>
      <c r="K38" s="364"/>
      <c r="L38" s="364"/>
      <c r="M38" s="364"/>
      <c r="N38" s="364"/>
      <c r="O38" s="364"/>
      <c r="P38" s="356"/>
    </row>
    <row r="39" spans="2:17" ht="33" customHeight="1" x14ac:dyDescent="0.2">
      <c r="B39" s="348"/>
      <c r="C39" s="364"/>
      <c r="D39" s="313" t="s">
        <v>23</v>
      </c>
      <c r="E39" s="314"/>
      <c r="F39" s="364"/>
      <c r="G39" s="313" t="s">
        <v>20</v>
      </c>
      <c r="H39" s="314"/>
      <c r="I39" s="364"/>
      <c r="J39" s="313" t="s">
        <v>31</v>
      </c>
      <c r="K39" s="314"/>
      <c r="L39" s="364"/>
      <c r="M39" s="352"/>
      <c r="N39" s="313" t="s">
        <v>28</v>
      </c>
      <c r="O39" s="314"/>
      <c r="P39" s="356"/>
    </row>
    <row r="40" spans="2:17" ht="21.95" customHeight="1" x14ac:dyDescent="0.2">
      <c r="B40" s="348"/>
      <c r="C40" s="364"/>
      <c r="D40" s="199">
        <v>4.1666666666666664E-2</v>
      </c>
      <c r="E40" s="33">
        <v>100</v>
      </c>
      <c r="F40" s="364"/>
      <c r="G40" s="215">
        <v>100</v>
      </c>
      <c r="H40" s="216">
        <v>4.1666666666666664E-2</v>
      </c>
      <c r="I40" s="364"/>
      <c r="J40" s="217">
        <v>100</v>
      </c>
      <c r="K40" s="218">
        <v>60</v>
      </c>
      <c r="L40" s="364"/>
      <c r="M40" s="352"/>
      <c r="N40" s="215">
        <v>60</v>
      </c>
      <c r="O40" s="216">
        <v>4.1666666666666664E-2</v>
      </c>
      <c r="P40" s="356"/>
    </row>
    <row r="41" spans="2:17" ht="21.95" customHeight="1" x14ac:dyDescent="0.2">
      <c r="B41" s="361"/>
      <c r="C41" s="364"/>
      <c r="D41" s="30" t="s">
        <v>22</v>
      </c>
      <c r="E41" s="220" t="s">
        <v>21</v>
      </c>
      <c r="F41" s="364"/>
      <c r="G41" s="221" t="s">
        <v>21</v>
      </c>
      <c r="H41" s="222" t="s">
        <v>22</v>
      </c>
      <c r="I41" s="364"/>
      <c r="J41" s="30" t="s">
        <v>29</v>
      </c>
      <c r="K41" s="205" t="s">
        <v>21</v>
      </c>
      <c r="L41" s="364"/>
      <c r="M41" s="352"/>
      <c r="N41" s="221" t="s">
        <v>29</v>
      </c>
      <c r="O41" s="222" t="s">
        <v>22</v>
      </c>
      <c r="P41" s="367"/>
    </row>
    <row r="42" spans="2:17" ht="33" customHeight="1" x14ac:dyDescent="0.2">
      <c r="B42" s="361"/>
      <c r="C42" s="364"/>
      <c r="D42" s="43">
        <v>4.1666666666666664E-2</v>
      </c>
      <c r="E42" s="139">
        <f>(E40/D40)*D42</f>
        <v>100</v>
      </c>
      <c r="F42" s="364"/>
      <c r="G42" s="223">
        <v>100</v>
      </c>
      <c r="H42" s="224">
        <f>(H40/G40)*G42</f>
        <v>4.1666666666666664E-2</v>
      </c>
      <c r="I42" s="364"/>
      <c r="J42" s="225">
        <v>60</v>
      </c>
      <c r="K42" s="133">
        <f>(J40/K40)*J42</f>
        <v>100</v>
      </c>
      <c r="L42" s="364"/>
      <c r="M42" s="357"/>
      <c r="N42" s="223">
        <v>244</v>
      </c>
      <c r="O42" s="224">
        <f>(O40/N40)*N42</f>
        <v>0.16944444444444443</v>
      </c>
      <c r="P42" s="367"/>
    </row>
    <row r="43" spans="2:17" ht="28.5" customHeight="1" x14ac:dyDescent="0.2">
      <c r="B43" s="361"/>
      <c r="C43" s="364"/>
      <c r="D43" s="43">
        <v>2.0833333333333332E-2</v>
      </c>
      <c r="E43" s="139">
        <f>(E40/D40)*D43</f>
        <v>50</v>
      </c>
      <c r="F43" s="364"/>
      <c r="G43" s="223">
        <v>533</v>
      </c>
      <c r="H43" s="224">
        <f>(H40/G40)*G43</f>
        <v>0.22208333333333333</v>
      </c>
      <c r="I43" s="364"/>
      <c r="J43" s="225">
        <v>40</v>
      </c>
      <c r="K43" s="226">
        <f>(J40/K40)*J43</f>
        <v>66.666666666666671</v>
      </c>
      <c r="L43" s="364"/>
      <c r="M43" s="363"/>
      <c r="N43" s="223">
        <v>150</v>
      </c>
      <c r="O43" s="224">
        <f>(O40/N40)*N43</f>
        <v>0.10416666666666666</v>
      </c>
      <c r="P43" s="367"/>
    </row>
    <row r="44" spans="2:17" ht="25.5" customHeight="1" x14ac:dyDescent="0.2">
      <c r="B44" s="361"/>
      <c r="C44" s="364"/>
      <c r="D44" s="43">
        <v>0.33333333333333331</v>
      </c>
      <c r="E44" s="226">
        <f>(E40/D40)*D44</f>
        <v>800</v>
      </c>
      <c r="F44" s="364"/>
      <c r="G44" s="227">
        <v>333.33333333333337</v>
      </c>
      <c r="H44" s="224">
        <f>(H40/G40)*G44</f>
        <v>0.1388888888888889</v>
      </c>
      <c r="I44" s="364"/>
      <c r="J44" s="225">
        <v>20</v>
      </c>
      <c r="K44" s="226">
        <f>(J40/K40)*J44</f>
        <v>33.333333333333336</v>
      </c>
      <c r="L44" s="364"/>
      <c r="M44" s="363"/>
      <c r="N44" s="228">
        <v>197</v>
      </c>
      <c r="O44" s="140">
        <f>(O40/N40)*N44</f>
        <v>0.13680555555555554</v>
      </c>
      <c r="P44" s="367"/>
    </row>
    <row r="45" spans="2:17" ht="18.75" x14ac:dyDescent="0.2">
      <c r="B45" s="361"/>
      <c r="C45" s="364"/>
      <c r="D45" s="39">
        <v>1.1805555555555555E-2</v>
      </c>
      <c r="E45" s="229">
        <f>(E40/D40)*D45</f>
        <v>28.333333333333332</v>
      </c>
      <c r="F45" s="364"/>
      <c r="G45" s="228">
        <v>20</v>
      </c>
      <c r="H45" s="140">
        <f>(H40/G40)*G45</f>
        <v>8.3333333333333332E-3</v>
      </c>
      <c r="I45" s="363"/>
      <c r="J45" s="230">
        <v>10</v>
      </c>
      <c r="K45" s="229">
        <f>(J40/K40)*J45</f>
        <v>16.666666666666668</v>
      </c>
      <c r="L45" s="363"/>
      <c r="M45" s="363"/>
      <c r="N45" s="368"/>
      <c r="O45" s="368"/>
      <c r="P45" s="356"/>
    </row>
    <row r="46" spans="2:17" ht="12" customHeight="1" x14ac:dyDescent="0.2">
      <c r="B46" s="362"/>
      <c r="C46" s="365"/>
      <c r="D46" s="232"/>
      <c r="E46" s="232"/>
      <c r="F46" s="365"/>
      <c r="G46" s="232"/>
      <c r="H46" s="232"/>
      <c r="I46" s="365"/>
      <c r="J46" s="232"/>
      <c r="K46" s="232"/>
      <c r="L46" s="365"/>
      <c r="M46" s="365"/>
      <c r="N46" s="365"/>
      <c r="O46" s="365"/>
      <c r="P46" s="369"/>
    </row>
    <row r="47" spans="2:17" ht="15.75" customHeight="1" x14ac:dyDescent="0.2"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233"/>
    </row>
  </sheetData>
  <mergeCells count="15">
    <mergeCell ref="G39:H39"/>
    <mergeCell ref="D39:E39"/>
    <mergeCell ref="N16:O16"/>
    <mergeCell ref="N29:O29"/>
    <mergeCell ref="K22:L22"/>
    <mergeCell ref="J39:K39"/>
    <mergeCell ref="N39:O39"/>
    <mergeCell ref="E26:E27"/>
    <mergeCell ref="G22:I22"/>
    <mergeCell ref="C2:G3"/>
    <mergeCell ref="C22:E22"/>
    <mergeCell ref="I26:I27"/>
    <mergeCell ref="N22:O22"/>
    <mergeCell ref="C15:G15"/>
    <mergeCell ref="I15:K15"/>
  </mergeCells>
  <phoneticPr fontId="2" type="noConversion"/>
  <printOptions horizontalCentered="1"/>
  <pageMargins left="0" right="0" top="0.19685039370078741" bottom="0.19685039370078741" header="0" footer="0"/>
  <pageSetup paperSize="9" scale="54" orientation="landscape" horizontalDpi="4294967293" verticalDpi="300" r:id="rId1"/>
  <headerFooter alignWithMargins="0">
    <oddFooter>&amp;R&amp;7&amp;D&amp;F&amp;A&amp;T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51"/>
  <sheetViews>
    <sheetView zoomScaleNormal="100" workbookViewId="0">
      <selection activeCell="O16" sqref="O16"/>
    </sheetView>
  </sheetViews>
  <sheetFormatPr baseColWidth="10" defaultRowHeight="11.25" x14ac:dyDescent="0.2"/>
  <cols>
    <col min="1" max="1" width="2.85546875" style="82" customWidth="1"/>
    <col min="2" max="2" width="7.7109375" style="86" customWidth="1"/>
    <col min="3" max="3" width="19" style="82" customWidth="1"/>
    <col min="4" max="4" width="19.140625" style="82" customWidth="1"/>
    <col min="5" max="5" width="14.85546875" style="82" customWidth="1"/>
    <col min="6" max="6" width="14.28515625" style="82" bestFit="1" customWidth="1"/>
    <col min="7" max="7" width="16.7109375" style="82" customWidth="1" collapsed="1"/>
    <col min="8" max="8" width="20.140625" style="82" customWidth="1"/>
    <col min="9" max="9" width="15.85546875" style="82" customWidth="1"/>
    <col min="10" max="10" width="9.85546875" style="82" bestFit="1" customWidth="1"/>
    <col min="11" max="11" width="15.5703125" style="82" customWidth="1"/>
    <col min="12" max="12" width="10.7109375" style="82" customWidth="1"/>
    <col min="13" max="13" width="10.85546875" style="82" customWidth="1" collapsed="1"/>
    <col min="14" max="14" width="11.140625" style="82" customWidth="1"/>
    <col min="15" max="15" width="11" style="82" bestFit="1" customWidth="1"/>
    <col min="16" max="16" width="11.42578125" style="86"/>
    <col min="17" max="17" width="2.28515625" style="86" customWidth="1"/>
    <col min="18" max="16384" width="11.42578125" style="87"/>
  </cols>
  <sheetData>
    <row r="1" spans="1:17" s="16" customFormat="1" ht="20.100000000000001" customHeight="1" x14ac:dyDescent="0.2">
      <c r="A1" s="4"/>
      <c r="B1" s="56" t="s">
        <v>127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59" t="s">
        <v>0</v>
      </c>
    </row>
    <row r="2" spans="1:17" s="65" customFormat="1" ht="9.9499999999999993" customHeight="1" x14ac:dyDescent="0.2">
      <c r="A2" s="60"/>
      <c r="B2" s="61" t="s">
        <v>1</v>
      </c>
      <c r="C2" s="305" t="str">
        <f ca="1">CELL("nomfichier")</f>
        <v>E:\0-UPRT\1-UPRT.FR-SITE-WEB\so-social\so-plannings\[so-calculetteheures.xlsx]Jour semaine</v>
      </c>
      <c r="D2" s="305"/>
      <c r="E2" s="305"/>
      <c r="F2" s="305"/>
      <c r="G2" s="306"/>
      <c r="H2" s="62" t="s">
        <v>2</v>
      </c>
      <c r="I2" s="63"/>
      <c r="J2" s="63"/>
      <c r="K2" s="63"/>
      <c r="L2" s="63"/>
      <c r="M2" s="63"/>
      <c r="N2" s="63"/>
      <c r="O2" s="63"/>
      <c r="P2" s="64"/>
      <c r="Q2" s="59" t="s">
        <v>0</v>
      </c>
    </row>
    <row r="3" spans="1:17" s="65" customFormat="1" ht="9.9499999999999993" customHeight="1" x14ac:dyDescent="0.2">
      <c r="A3" s="60"/>
      <c r="B3" s="66"/>
      <c r="C3" s="307"/>
      <c r="D3" s="307"/>
      <c r="E3" s="307"/>
      <c r="F3" s="307"/>
      <c r="G3" s="308"/>
      <c r="H3" s="67" t="s">
        <v>3</v>
      </c>
      <c r="I3" s="68"/>
      <c r="J3" s="68"/>
      <c r="K3" s="68"/>
      <c r="L3" s="68"/>
      <c r="M3" s="68"/>
      <c r="N3" s="68"/>
      <c r="O3" s="68"/>
      <c r="P3" s="69"/>
      <c r="Q3" s="59" t="s">
        <v>0</v>
      </c>
    </row>
    <row r="4" spans="1:17" s="65" customFormat="1" ht="9.9499999999999993" customHeight="1" x14ac:dyDescent="0.2">
      <c r="A4" s="60"/>
      <c r="B4" s="61" t="s">
        <v>4</v>
      </c>
      <c r="C4" s="63"/>
      <c r="D4" s="63"/>
      <c r="E4" s="63"/>
      <c r="F4" s="63"/>
      <c r="G4" s="63"/>
      <c r="H4" s="62" t="s">
        <v>5</v>
      </c>
      <c r="I4" s="63"/>
      <c r="J4" s="63"/>
      <c r="K4" s="63"/>
      <c r="L4" s="63"/>
      <c r="M4" s="63"/>
      <c r="N4" s="63"/>
      <c r="O4" s="63"/>
      <c r="P4" s="64"/>
      <c r="Q4" s="59" t="s">
        <v>0</v>
      </c>
    </row>
    <row r="5" spans="1:17" s="65" customFormat="1" ht="9.9499999999999993" customHeight="1" x14ac:dyDescent="0.2">
      <c r="A5" s="60"/>
      <c r="B5" s="66"/>
      <c r="C5" s="68"/>
      <c r="D5" s="68"/>
      <c r="E5" s="68"/>
      <c r="F5" s="68"/>
      <c r="G5" s="68"/>
      <c r="H5" s="67" t="s">
        <v>6</v>
      </c>
      <c r="I5" s="68"/>
      <c r="J5" s="68"/>
      <c r="K5" s="68"/>
      <c r="L5" s="68"/>
      <c r="M5" s="68"/>
      <c r="N5" s="68"/>
      <c r="O5" s="68"/>
      <c r="P5" s="69"/>
      <c r="Q5" s="59" t="s">
        <v>0</v>
      </c>
    </row>
    <row r="6" spans="1:17" s="65" customFormat="1" ht="9.9499999999999993" customHeight="1" x14ac:dyDescent="0.2">
      <c r="A6" s="60"/>
      <c r="B6" s="61" t="s">
        <v>7</v>
      </c>
      <c r="C6" s="63"/>
      <c r="D6" s="63"/>
      <c r="E6" s="63"/>
      <c r="F6" s="63"/>
      <c r="G6" s="63"/>
      <c r="H6" s="62" t="s">
        <v>8</v>
      </c>
      <c r="I6" s="63"/>
      <c r="J6" s="63"/>
      <c r="K6" s="63"/>
      <c r="L6" s="63"/>
      <c r="M6" s="63"/>
      <c r="N6" s="63"/>
      <c r="O6" s="63"/>
      <c r="P6" s="64"/>
      <c r="Q6" s="59" t="s">
        <v>0</v>
      </c>
    </row>
    <row r="7" spans="1:17" s="65" customFormat="1" ht="9.9499999999999993" customHeight="1" x14ac:dyDescent="0.2">
      <c r="A7" s="60"/>
      <c r="B7" s="70"/>
      <c r="C7" s="71"/>
      <c r="D7" s="71"/>
      <c r="E7" s="71"/>
      <c r="F7" s="71"/>
      <c r="G7" s="71"/>
      <c r="H7" s="72" t="s">
        <v>9</v>
      </c>
      <c r="I7" s="71"/>
      <c r="J7" s="71"/>
      <c r="K7" s="71"/>
      <c r="L7" s="71"/>
      <c r="M7" s="71"/>
      <c r="N7" s="71"/>
      <c r="O7" s="71"/>
      <c r="P7" s="73"/>
      <c r="Q7" s="59" t="s">
        <v>0</v>
      </c>
    </row>
    <row r="8" spans="1:17" s="78" customFormat="1" ht="27.75" customHeight="1" x14ac:dyDescent="0.2">
      <c r="A8" s="60"/>
      <c r="B8" s="74" t="s">
        <v>26</v>
      </c>
      <c r="C8" s="75"/>
      <c r="D8" s="75"/>
      <c r="E8" s="75"/>
      <c r="F8" s="75"/>
      <c r="G8" s="75"/>
      <c r="H8" s="75" t="s">
        <v>53</v>
      </c>
      <c r="I8" s="75"/>
      <c r="J8" s="75"/>
      <c r="K8" s="76"/>
      <c r="L8" s="76"/>
      <c r="M8" s="76"/>
      <c r="N8" s="76"/>
      <c r="O8" s="76"/>
      <c r="P8" s="77" t="str">
        <f ca="1">MID(CELL("filename",P7),FIND("[",CELL("filename",P7)),300)</f>
        <v>[so-calculetteheures.xlsx]Heures et Euros (2)</v>
      </c>
      <c r="Q8" s="59" t="s">
        <v>0</v>
      </c>
    </row>
    <row r="9" spans="1:17" s="16" customFormat="1" ht="18.75" x14ac:dyDescent="0.2">
      <c r="A9" s="79"/>
      <c r="B9" s="80"/>
      <c r="C9" s="81"/>
      <c r="D9" s="81"/>
      <c r="E9" s="359"/>
      <c r="F9" s="81"/>
      <c r="G9" s="81"/>
      <c r="H9" s="359"/>
      <c r="I9" s="359"/>
      <c r="J9" s="359"/>
      <c r="K9" s="359"/>
      <c r="L9" s="359"/>
      <c r="M9" s="359"/>
      <c r="N9" s="359"/>
      <c r="O9" s="359"/>
      <c r="P9" s="360"/>
      <c r="Q9" s="4"/>
    </row>
    <row r="10" spans="1:17" ht="15.75" customHeight="1" x14ac:dyDescent="0.2">
      <c r="B10" s="219"/>
      <c r="C10" s="313" t="s">
        <v>88</v>
      </c>
      <c r="D10" s="314"/>
      <c r="E10" s="368"/>
      <c r="F10" s="313" t="s">
        <v>88</v>
      </c>
      <c r="G10" s="314"/>
      <c r="H10" s="368"/>
      <c r="I10" s="234" t="s">
        <v>78</v>
      </c>
      <c r="J10" s="235"/>
      <c r="K10" s="235"/>
      <c r="L10" s="235"/>
      <c r="M10" s="236"/>
      <c r="N10" s="390"/>
      <c r="O10" s="390"/>
      <c r="P10" s="367"/>
    </row>
    <row r="11" spans="1:17" ht="45" customHeight="1" x14ac:dyDescent="0.2">
      <c r="B11" s="219"/>
      <c r="C11" s="237" t="s">
        <v>48</v>
      </c>
      <c r="D11" s="238" t="s">
        <v>89</v>
      </c>
      <c r="E11" s="368"/>
      <c r="F11" s="237" t="s">
        <v>48</v>
      </c>
      <c r="G11" s="239" t="s">
        <v>87</v>
      </c>
      <c r="H11" s="368"/>
      <c r="I11" s="332" t="s">
        <v>98</v>
      </c>
      <c r="J11" s="333"/>
      <c r="K11" s="333"/>
      <c r="L11" s="330" t="s">
        <v>79</v>
      </c>
      <c r="M11" s="331"/>
      <c r="N11" s="390"/>
      <c r="O11" s="390"/>
      <c r="P11" s="367"/>
    </row>
    <row r="12" spans="1:17" ht="28.5" customHeight="1" x14ac:dyDescent="0.2">
      <c r="B12" s="219"/>
      <c r="C12" s="240">
        <v>0.3659722222222222</v>
      </c>
      <c r="D12" s="139">
        <f>(D13/C13)*C12</f>
        <v>878.33333333333326</v>
      </c>
      <c r="E12" s="368"/>
      <c r="F12" s="179">
        <v>0.3659722222222222</v>
      </c>
      <c r="G12" s="183">
        <v>7.61</v>
      </c>
      <c r="H12" s="368"/>
      <c r="I12" s="321" t="s">
        <v>288</v>
      </c>
      <c r="J12" s="322"/>
      <c r="K12" s="241">
        <v>45.11</v>
      </c>
      <c r="L12" s="323">
        <f>K12/8</f>
        <v>5.6387499999999999</v>
      </c>
      <c r="M12" s="324"/>
      <c r="N12" s="390"/>
      <c r="O12" s="390"/>
      <c r="P12" s="367"/>
    </row>
    <row r="13" spans="1:17" ht="18.75" customHeight="1" x14ac:dyDescent="0.2">
      <c r="B13" s="219"/>
      <c r="C13" s="242">
        <v>4.1666666666666664E-2</v>
      </c>
      <c r="D13" s="243">
        <v>100</v>
      </c>
      <c r="E13" s="368"/>
      <c r="F13" s="244">
        <v>4.1666666666666664E-2</v>
      </c>
      <c r="G13" s="245">
        <v>0.33333333333333331</v>
      </c>
      <c r="H13" s="368"/>
      <c r="I13" s="246"/>
      <c r="J13" s="247"/>
      <c r="K13" s="248" t="s">
        <v>80</v>
      </c>
      <c r="L13" s="325">
        <v>2</v>
      </c>
      <c r="M13" s="326"/>
      <c r="N13" s="390"/>
      <c r="O13" s="390"/>
      <c r="P13" s="367"/>
    </row>
    <row r="14" spans="1:17" ht="28.5" customHeight="1" x14ac:dyDescent="0.25">
      <c r="B14" s="219"/>
      <c r="C14" s="249" t="s">
        <v>55</v>
      </c>
      <c r="D14" s="250" t="s">
        <v>36</v>
      </c>
      <c r="E14" s="368"/>
      <c r="F14" s="249" t="s">
        <v>55</v>
      </c>
      <c r="G14" s="250" t="s">
        <v>36</v>
      </c>
      <c r="H14" s="368"/>
      <c r="I14" s="251" t="s">
        <v>84</v>
      </c>
      <c r="J14" s="327">
        <v>0.25</v>
      </c>
      <c r="K14" s="327"/>
      <c r="L14" s="252" t="s">
        <v>81</v>
      </c>
      <c r="M14" s="253" t="s">
        <v>85</v>
      </c>
      <c r="N14" s="390"/>
      <c r="O14" s="390"/>
      <c r="P14" s="367"/>
    </row>
    <row r="15" spans="1:17" ht="25.5" customHeight="1" x14ac:dyDescent="0.2">
      <c r="B15" s="219"/>
      <c r="C15" s="254">
        <f>(C18/D13)*D12</f>
        <v>66.841166666666666</v>
      </c>
      <c r="D15" s="255">
        <f>(D18/800)*D12</f>
        <v>49.527020833333331</v>
      </c>
      <c r="E15" s="368"/>
      <c r="F15" s="254">
        <f>(G12/F13)*F12</f>
        <v>66.841166666666666</v>
      </c>
      <c r="G15" s="255">
        <f>(G17/G13)*F12</f>
        <v>49.527020833333331</v>
      </c>
      <c r="H15" s="368"/>
      <c r="I15" s="328" t="s">
        <v>86</v>
      </c>
      <c r="J15" s="329"/>
      <c r="K15" s="132">
        <v>0.65763888888888888</v>
      </c>
      <c r="L15" s="256">
        <f>L12</f>
        <v>5.6387499999999999</v>
      </c>
      <c r="M15" s="257">
        <f>(L15/L16)*K15</f>
        <v>88.998270833333336</v>
      </c>
      <c r="N15" s="390"/>
      <c r="O15" s="390"/>
      <c r="P15" s="367"/>
    </row>
    <row r="16" spans="1:17" ht="18.75" x14ac:dyDescent="0.2">
      <c r="B16" s="219"/>
      <c r="C16" s="258" t="s">
        <v>56</v>
      </c>
      <c r="D16" s="259">
        <f>C15+D15</f>
        <v>116.3681875</v>
      </c>
      <c r="E16" s="368"/>
      <c r="F16" s="258" t="s">
        <v>56</v>
      </c>
      <c r="G16" s="259">
        <f>F15+G15</f>
        <v>116.3681875</v>
      </c>
      <c r="H16" s="368"/>
      <c r="I16" s="260">
        <v>4.1666666666666664E-2</v>
      </c>
      <c r="J16" s="261">
        <f>J19/J14</f>
        <v>1.8472036287532865</v>
      </c>
      <c r="K16" s="262">
        <f>L18*J14</f>
        <v>0.25</v>
      </c>
      <c r="L16" s="263">
        <v>4.1666666666666664E-2</v>
      </c>
      <c r="M16" s="264"/>
      <c r="N16" s="390"/>
      <c r="O16" s="390"/>
      <c r="P16" s="367"/>
    </row>
    <row r="17" spans="2:16" ht="30" customHeight="1" x14ac:dyDescent="0.2">
      <c r="B17" s="219"/>
      <c r="C17" s="265" t="s">
        <v>87</v>
      </c>
      <c r="D17" s="266" t="s">
        <v>54</v>
      </c>
      <c r="E17" s="368"/>
      <c r="F17" s="267" t="s">
        <v>54</v>
      </c>
      <c r="G17" s="268">
        <v>45.11</v>
      </c>
      <c r="H17" s="368"/>
      <c r="I17" s="269"/>
      <c r="J17" s="270" t="s">
        <v>82</v>
      </c>
      <c r="K17" s="319">
        <v>8.0299999999999994</v>
      </c>
      <c r="L17" s="319"/>
      <c r="M17" s="320"/>
      <c r="N17" s="390"/>
      <c r="O17" s="390"/>
      <c r="P17" s="367"/>
    </row>
    <row r="18" spans="2:16" ht="42.75" customHeight="1" x14ac:dyDescent="0.2">
      <c r="B18" s="219"/>
      <c r="C18" s="271">
        <v>7.61</v>
      </c>
      <c r="D18" s="272">
        <v>45.11</v>
      </c>
      <c r="E18" s="368"/>
      <c r="F18" s="368"/>
      <c r="G18" s="368"/>
      <c r="H18" s="368"/>
      <c r="I18" s="273"/>
      <c r="J18" s="274"/>
      <c r="K18" s="275" t="s">
        <v>83</v>
      </c>
      <c r="L18" s="276">
        <f>IF(J19&lt;J14,"",INT(J16))</f>
        <v>1</v>
      </c>
      <c r="M18" s="277" t="str">
        <f>IF(L18="","","Jours")</f>
        <v>Jours</v>
      </c>
      <c r="N18" s="390"/>
      <c r="O18" s="390"/>
      <c r="P18" s="367"/>
    </row>
    <row r="19" spans="2:16" ht="18.75" x14ac:dyDescent="0.2">
      <c r="B19" s="361"/>
      <c r="C19" s="368"/>
      <c r="D19" s="368"/>
      <c r="E19" s="368"/>
      <c r="F19" s="368"/>
      <c r="G19" s="368"/>
      <c r="H19" s="368"/>
      <c r="I19" s="278"/>
      <c r="J19" s="274">
        <f>(I16/K17)*M15</f>
        <v>0.46180090718832162</v>
      </c>
      <c r="K19" s="279"/>
      <c r="L19" s="280" t="str">
        <f>IF(L18="","","plus")</f>
        <v>plus</v>
      </c>
      <c r="M19" s="281">
        <f>IF(J19&lt;J14,"",J19-K16)</f>
        <v>0.21180090718832162</v>
      </c>
      <c r="N19" s="390"/>
      <c r="O19" s="390"/>
      <c r="P19" s="367"/>
    </row>
    <row r="20" spans="2:16" ht="30.75" customHeight="1" x14ac:dyDescent="0.2">
      <c r="B20" s="361"/>
      <c r="C20" s="368"/>
      <c r="D20" s="368"/>
      <c r="E20" s="368"/>
      <c r="F20" s="368"/>
      <c r="G20" s="368"/>
      <c r="H20" s="368"/>
      <c r="I20" s="282" t="str">
        <f ca="1">MID(CELL("filename",I19),FIND("[",CELL("filename",I19)),300)</f>
        <v>[so-calculetteheures.xlsx]Heures et Euros (2)</v>
      </c>
      <c r="J20" s="283"/>
      <c r="K20" s="283"/>
      <c r="L20" s="283"/>
      <c r="M20" s="284"/>
      <c r="N20" s="390"/>
      <c r="O20" s="390"/>
      <c r="P20" s="367"/>
    </row>
    <row r="21" spans="2:16" x14ac:dyDescent="0.2">
      <c r="B21" s="361"/>
      <c r="C21" s="368"/>
      <c r="D21" s="368"/>
      <c r="E21" s="368"/>
      <c r="F21" s="368"/>
      <c r="G21" s="368"/>
      <c r="H21" s="368"/>
      <c r="I21" s="368"/>
      <c r="J21" s="368"/>
      <c r="K21" s="390"/>
      <c r="L21" s="390"/>
      <c r="M21" s="390"/>
      <c r="N21" s="390"/>
      <c r="O21" s="390"/>
      <c r="P21" s="367"/>
    </row>
    <row r="22" spans="2:16" x14ac:dyDescent="0.2">
      <c r="B22" s="361"/>
      <c r="C22" s="368"/>
      <c r="D22" s="368"/>
      <c r="E22" s="368"/>
      <c r="F22" s="368"/>
      <c r="G22" s="368"/>
      <c r="H22" s="368"/>
      <c r="I22" s="368"/>
      <c r="J22" s="368"/>
      <c r="K22" s="390"/>
      <c r="L22" s="390"/>
      <c r="M22" s="390"/>
      <c r="N22" s="390"/>
      <c r="O22" s="390"/>
      <c r="P22" s="367"/>
    </row>
    <row r="23" spans="2:16" ht="18.75" x14ac:dyDescent="0.3">
      <c r="B23" s="361"/>
      <c r="C23" s="368"/>
      <c r="D23" s="368"/>
      <c r="E23" s="368"/>
      <c r="F23" s="397" t="s">
        <v>96</v>
      </c>
      <c r="G23" s="368"/>
      <c r="H23" s="368"/>
      <c r="I23" s="397" t="s">
        <v>97</v>
      </c>
      <c r="J23" s="368"/>
      <c r="K23" s="390"/>
      <c r="L23" s="390"/>
      <c r="M23" s="390"/>
      <c r="N23" s="390"/>
      <c r="O23" s="390"/>
      <c r="P23" s="367"/>
    </row>
    <row r="24" spans="2:16" x14ac:dyDescent="0.2">
      <c r="B24" s="361"/>
      <c r="C24" s="368"/>
      <c r="D24" s="368"/>
      <c r="E24" s="368"/>
      <c r="F24" s="368"/>
      <c r="G24" s="368"/>
      <c r="H24" s="368"/>
      <c r="I24" s="368"/>
      <c r="J24" s="368"/>
      <c r="K24" s="390"/>
      <c r="L24" s="390"/>
      <c r="M24" s="390"/>
      <c r="N24" s="390"/>
      <c r="O24" s="390"/>
      <c r="P24" s="367"/>
    </row>
    <row r="25" spans="2:16" ht="15.75" x14ac:dyDescent="0.2">
      <c r="B25" s="361"/>
      <c r="C25" s="390"/>
      <c r="D25" s="390"/>
      <c r="E25" s="391" t="s">
        <v>69</v>
      </c>
      <c r="F25" s="398">
        <v>217</v>
      </c>
      <c r="G25" s="368"/>
      <c r="H25" s="391" t="s">
        <v>69</v>
      </c>
      <c r="I25" s="398">
        <v>223</v>
      </c>
      <c r="J25" s="368"/>
      <c r="K25" s="390"/>
      <c r="L25" s="390"/>
      <c r="M25" s="390"/>
      <c r="N25" s="390"/>
      <c r="O25" s="390"/>
      <c r="P25" s="367"/>
    </row>
    <row r="26" spans="2:16" ht="25.5" customHeight="1" x14ac:dyDescent="0.2">
      <c r="B26" s="361"/>
      <c r="C26" s="390"/>
      <c r="D26" s="390"/>
      <c r="E26" s="392" t="s">
        <v>70</v>
      </c>
      <c r="F26" s="132">
        <v>0.25</v>
      </c>
      <c r="G26" s="368"/>
      <c r="H26" s="392" t="s">
        <v>70</v>
      </c>
      <c r="I26" s="132">
        <v>0.26666666666666666</v>
      </c>
      <c r="J26" s="368"/>
      <c r="K26" s="390"/>
      <c r="L26" s="390"/>
      <c r="M26" s="390"/>
      <c r="N26" s="390"/>
      <c r="O26" s="390"/>
      <c r="P26" s="367"/>
    </row>
    <row r="27" spans="2:16" ht="25.5" customHeight="1" x14ac:dyDescent="0.2">
      <c r="B27" s="361"/>
      <c r="C27" s="390"/>
      <c r="D27" s="390"/>
      <c r="E27" s="393" t="s">
        <v>75</v>
      </c>
      <c r="F27" s="285">
        <f>F26*F25</f>
        <v>54.25</v>
      </c>
      <c r="G27" s="368"/>
      <c r="H27" s="393" t="s">
        <v>75</v>
      </c>
      <c r="I27" s="285">
        <f>I26*I25</f>
        <v>59.466666666666669</v>
      </c>
      <c r="J27" s="368"/>
      <c r="K27" s="390"/>
      <c r="L27" s="390"/>
      <c r="M27" s="390"/>
      <c r="N27" s="390"/>
      <c r="O27" s="390"/>
      <c r="P27" s="367"/>
    </row>
    <row r="28" spans="2:16" ht="25.5" customHeight="1" x14ac:dyDescent="0.2">
      <c r="B28" s="361"/>
      <c r="C28" s="390"/>
      <c r="D28" s="390"/>
      <c r="E28" s="393" t="s">
        <v>73</v>
      </c>
      <c r="F28" s="132">
        <v>0.4375</v>
      </c>
      <c r="G28" s="368"/>
      <c r="H28" s="393" t="s">
        <v>73</v>
      </c>
      <c r="I28" s="132">
        <v>0</v>
      </c>
      <c r="J28" s="368"/>
      <c r="K28" s="390"/>
      <c r="L28" s="390"/>
      <c r="M28" s="390"/>
      <c r="N28" s="390"/>
      <c r="O28" s="390"/>
      <c r="P28" s="367"/>
    </row>
    <row r="29" spans="2:16" ht="25.5" customHeight="1" x14ac:dyDescent="0.2">
      <c r="B29" s="361"/>
      <c r="C29" s="390"/>
      <c r="D29" s="390"/>
      <c r="E29" s="393" t="s">
        <v>74</v>
      </c>
      <c r="F29" s="286">
        <v>0</v>
      </c>
      <c r="G29" s="368"/>
      <c r="H29" s="393" t="s">
        <v>74</v>
      </c>
      <c r="I29" s="286">
        <v>0.56944444444444287</v>
      </c>
      <c r="J29" s="368"/>
      <c r="K29" s="390"/>
      <c r="L29" s="390"/>
      <c r="M29" s="390"/>
      <c r="N29" s="390"/>
      <c r="O29" s="390"/>
      <c r="P29" s="367"/>
    </row>
    <row r="30" spans="2:16" ht="25.5" customHeight="1" x14ac:dyDescent="0.2">
      <c r="B30" s="361"/>
      <c r="C30" s="390"/>
      <c r="D30" s="390"/>
      <c r="E30" s="393" t="s">
        <v>76</v>
      </c>
      <c r="F30" s="285">
        <f>IF(F29&gt;F28,F27-F29,F27+F28)</f>
        <v>54.6875</v>
      </c>
      <c r="G30" s="368"/>
      <c r="H30" s="393" t="s">
        <v>76</v>
      </c>
      <c r="I30" s="285">
        <f>IF(I29&gt;I28,I27-I29,I27+I28)</f>
        <v>58.897222222222226</v>
      </c>
      <c r="J30" s="368"/>
      <c r="K30" s="390"/>
      <c r="L30" s="390"/>
      <c r="M30" s="390"/>
      <c r="N30" s="390"/>
      <c r="O30" s="390"/>
      <c r="P30" s="367"/>
    </row>
    <row r="31" spans="2:16" ht="15.75" x14ac:dyDescent="0.25">
      <c r="B31" s="361"/>
      <c r="C31" s="390"/>
      <c r="D31" s="390"/>
      <c r="E31" s="394" t="s">
        <v>71</v>
      </c>
      <c r="F31" s="231"/>
      <c r="G31" s="368"/>
      <c r="H31" s="394" t="s">
        <v>71</v>
      </c>
      <c r="I31" s="231"/>
      <c r="J31" s="368"/>
      <c r="K31" s="390"/>
      <c r="L31" s="390"/>
      <c r="M31" s="390"/>
      <c r="N31" s="390"/>
      <c r="O31" s="390"/>
      <c r="P31" s="367"/>
    </row>
    <row r="32" spans="2:16" ht="18.75" x14ac:dyDescent="0.25">
      <c r="B32" s="361"/>
      <c r="C32" s="390"/>
      <c r="D32" s="390"/>
      <c r="E32" s="395" t="s">
        <v>57</v>
      </c>
      <c r="F32" s="287">
        <v>5.3416666666666659</v>
      </c>
      <c r="G32" s="368"/>
      <c r="H32" s="395" t="s">
        <v>57</v>
      </c>
      <c r="I32" s="287">
        <v>5.333333333333333</v>
      </c>
      <c r="J32" s="368"/>
      <c r="K32" s="390"/>
      <c r="L32" s="390"/>
      <c r="M32" s="390"/>
      <c r="N32" s="390"/>
      <c r="O32" s="390"/>
      <c r="P32" s="367"/>
    </row>
    <row r="33" spans="2:16" ht="18.75" x14ac:dyDescent="0.25">
      <c r="B33" s="361"/>
      <c r="C33" s="390"/>
      <c r="D33" s="390"/>
      <c r="E33" s="395" t="s">
        <v>58</v>
      </c>
      <c r="F33" s="287">
        <v>4.666666666666667</v>
      </c>
      <c r="G33" s="368"/>
      <c r="H33" s="395" t="s">
        <v>58</v>
      </c>
      <c r="I33" s="287">
        <v>4.6131944444444448</v>
      </c>
      <c r="J33" s="368"/>
      <c r="K33" s="390"/>
      <c r="L33" s="390"/>
      <c r="M33" s="390"/>
      <c r="N33" s="390"/>
      <c r="O33" s="390"/>
      <c r="P33" s="367"/>
    </row>
    <row r="34" spans="2:16" ht="18.75" x14ac:dyDescent="0.25">
      <c r="B34" s="361"/>
      <c r="C34" s="390"/>
      <c r="D34" s="390"/>
      <c r="E34" s="395" t="s">
        <v>59</v>
      </c>
      <c r="F34" s="287">
        <v>5.4416666666666664</v>
      </c>
      <c r="G34" s="368"/>
      <c r="H34" s="395" t="s">
        <v>59</v>
      </c>
      <c r="I34" s="287">
        <v>4.4652777777777777</v>
      </c>
      <c r="J34" s="368"/>
      <c r="K34" s="390"/>
      <c r="L34" s="390"/>
      <c r="M34" s="390"/>
      <c r="N34" s="390"/>
      <c r="O34" s="390"/>
      <c r="P34" s="367"/>
    </row>
    <row r="35" spans="2:16" ht="18.75" x14ac:dyDescent="0.25">
      <c r="B35" s="361"/>
      <c r="C35" s="390"/>
      <c r="D35" s="390"/>
      <c r="E35" s="395" t="s">
        <v>60</v>
      </c>
      <c r="F35" s="287">
        <v>3.7701388888888889</v>
      </c>
      <c r="G35" s="368"/>
      <c r="H35" s="395" t="s">
        <v>60</v>
      </c>
      <c r="I35" s="287">
        <v>4.0506944444444448</v>
      </c>
      <c r="J35" s="368"/>
      <c r="K35" s="390"/>
      <c r="L35" s="390"/>
      <c r="M35" s="390"/>
      <c r="N35" s="390"/>
      <c r="O35" s="390"/>
      <c r="P35" s="367"/>
    </row>
    <row r="36" spans="2:16" ht="18.75" x14ac:dyDescent="0.25">
      <c r="B36" s="361"/>
      <c r="C36" s="390"/>
      <c r="D36" s="390"/>
      <c r="E36" s="395" t="s">
        <v>61</v>
      </c>
      <c r="F36" s="287">
        <v>4.6909722222222223</v>
      </c>
      <c r="G36" s="368"/>
      <c r="H36" s="395" t="s">
        <v>61</v>
      </c>
      <c r="I36" s="287">
        <v>4.7166666666666668</v>
      </c>
      <c r="J36" s="368"/>
      <c r="K36" s="390"/>
      <c r="L36" s="390"/>
      <c r="M36" s="390"/>
      <c r="N36" s="390"/>
      <c r="O36" s="390"/>
      <c r="P36" s="367"/>
    </row>
    <row r="37" spans="2:16" ht="18.75" x14ac:dyDescent="0.25">
      <c r="B37" s="361"/>
      <c r="C37" s="390"/>
      <c r="D37" s="390"/>
      <c r="E37" s="395" t="s">
        <v>62</v>
      </c>
      <c r="F37" s="287">
        <v>4.9020833333333336</v>
      </c>
      <c r="G37" s="368"/>
      <c r="H37" s="395" t="s">
        <v>62</v>
      </c>
      <c r="I37" s="287">
        <v>5.5236111111111112</v>
      </c>
      <c r="J37" s="368"/>
      <c r="K37" s="390"/>
      <c r="L37" s="390"/>
      <c r="M37" s="390"/>
      <c r="N37" s="390"/>
      <c r="O37" s="390"/>
      <c r="P37" s="367"/>
    </row>
    <row r="38" spans="2:16" ht="18.75" x14ac:dyDescent="0.25">
      <c r="B38" s="361"/>
      <c r="C38" s="390"/>
      <c r="D38" s="390"/>
      <c r="E38" s="395" t="s">
        <v>63</v>
      </c>
      <c r="F38" s="287">
        <v>3.1729166666666671</v>
      </c>
      <c r="G38" s="368"/>
      <c r="H38" s="395" t="s">
        <v>63</v>
      </c>
      <c r="I38" s="287">
        <v>2.5680555555555555</v>
      </c>
      <c r="J38" s="368"/>
      <c r="K38" s="390"/>
      <c r="L38" s="390"/>
      <c r="M38" s="390"/>
      <c r="N38" s="390"/>
      <c r="O38" s="390"/>
      <c r="P38" s="367"/>
    </row>
    <row r="39" spans="2:16" ht="18.75" x14ac:dyDescent="0.25">
      <c r="B39" s="361"/>
      <c r="C39" s="390"/>
      <c r="D39" s="390"/>
      <c r="E39" s="395" t="s">
        <v>64</v>
      </c>
      <c r="F39" s="287">
        <v>4.6902777777777773</v>
      </c>
      <c r="G39" s="368"/>
      <c r="H39" s="395" t="s">
        <v>64</v>
      </c>
      <c r="I39" s="287">
        <v>4.6888888888888891</v>
      </c>
      <c r="J39" s="368"/>
      <c r="K39" s="390"/>
      <c r="L39" s="390"/>
      <c r="M39" s="390"/>
      <c r="N39" s="390"/>
      <c r="O39" s="390"/>
      <c r="P39" s="367"/>
    </row>
    <row r="40" spans="2:16" ht="18.75" x14ac:dyDescent="0.25">
      <c r="B40" s="361"/>
      <c r="C40" s="390"/>
      <c r="D40" s="390"/>
      <c r="E40" s="395" t="s">
        <v>65</v>
      </c>
      <c r="F40" s="287">
        <v>5.115277777777778</v>
      </c>
      <c r="G40" s="368"/>
      <c r="H40" s="395" t="s">
        <v>65</v>
      </c>
      <c r="I40" s="287">
        <v>5.4874999999999998</v>
      </c>
      <c r="J40" s="368"/>
      <c r="K40" s="390"/>
      <c r="L40" s="390"/>
      <c r="M40" s="390"/>
      <c r="N40" s="390"/>
      <c r="O40" s="390"/>
      <c r="P40" s="367"/>
    </row>
    <row r="41" spans="2:16" ht="18.75" x14ac:dyDescent="0.25">
      <c r="B41" s="361"/>
      <c r="C41" s="390"/>
      <c r="D41" s="390"/>
      <c r="E41" s="395" t="s">
        <v>66</v>
      </c>
      <c r="F41" s="287">
        <v>4.5</v>
      </c>
      <c r="G41" s="368"/>
      <c r="H41" s="395" t="s">
        <v>66</v>
      </c>
      <c r="I41" s="287">
        <v>4.083333333333333</v>
      </c>
      <c r="J41" s="368"/>
      <c r="K41" s="390"/>
      <c r="L41" s="390"/>
      <c r="M41" s="390"/>
      <c r="N41" s="390"/>
      <c r="O41" s="390"/>
      <c r="P41" s="367"/>
    </row>
    <row r="42" spans="2:16" ht="18.75" x14ac:dyDescent="0.25">
      <c r="B42" s="361"/>
      <c r="C42" s="390"/>
      <c r="D42" s="390"/>
      <c r="E42" s="395" t="s">
        <v>67</v>
      </c>
      <c r="F42" s="287">
        <v>4.4770833333333329</v>
      </c>
      <c r="G42" s="368"/>
      <c r="H42" s="395" t="s">
        <v>67</v>
      </c>
      <c r="I42" s="287">
        <v>4.8423611111111109</v>
      </c>
      <c r="J42" s="368"/>
      <c r="K42" s="390"/>
      <c r="L42" s="390"/>
      <c r="M42" s="390"/>
      <c r="N42" s="390"/>
      <c r="O42" s="390"/>
      <c r="P42" s="367"/>
    </row>
    <row r="43" spans="2:16" ht="18.75" x14ac:dyDescent="0.25">
      <c r="B43" s="361"/>
      <c r="C43" s="390"/>
      <c r="D43" s="390"/>
      <c r="E43" s="395" t="s">
        <v>68</v>
      </c>
      <c r="F43" s="287">
        <v>4.0506944444444448</v>
      </c>
      <c r="G43" s="368"/>
      <c r="H43" s="395" t="s">
        <v>68</v>
      </c>
      <c r="I43" s="287">
        <v>4.541666666666667</v>
      </c>
      <c r="J43" s="368"/>
      <c r="K43" s="368"/>
      <c r="L43" s="368"/>
      <c r="M43" s="368"/>
      <c r="N43" s="368"/>
      <c r="O43" s="368"/>
      <c r="P43" s="367"/>
    </row>
    <row r="44" spans="2:16" ht="18.75" x14ac:dyDescent="0.2">
      <c r="B44" s="361"/>
      <c r="C44" s="390"/>
      <c r="D44" s="390"/>
      <c r="E44" s="368"/>
      <c r="F44" s="288"/>
      <c r="G44" s="368"/>
      <c r="H44" s="368"/>
      <c r="I44" s="288"/>
      <c r="J44" s="368"/>
      <c r="K44" s="368"/>
      <c r="L44" s="368"/>
      <c r="M44" s="368"/>
      <c r="N44" s="368"/>
      <c r="O44" s="368"/>
      <c r="P44" s="367"/>
    </row>
    <row r="45" spans="2:16" ht="17.25" x14ac:dyDescent="0.2">
      <c r="B45" s="361"/>
      <c r="C45" s="390"/>
      <c r="D45" s="390"/>
      <c r="E45" s="393" t="s">
        <v>72</v>
      </c>
      <c r="F45" s="354">
        <f>SUM(F32:F43)</f>
        <v>54.819444444444443</v>
      </c>
      <c r="G45" s="368"/>
      <c r="H45" s="393" t="s">
        <v>72</v>
      </c>
      <c r="I45" s="354">
        <f>SUM(I32:I43)</f>
        <v>54.914583333333333</v>
      </c>
      <c r="J45" s="368"/>
      <c r="K45" s="368"/>
      <c r="L45" s="368"/>
      <c r="M45" s="368"/>
      <c r="N45" s="368"/>
      <c r="O45" s="368"/>
      <c r="P45" s="367"/>
    </row>
    <row r="46" spans="2:16" ht="18.75" x14ac:dyDescent="0.2">
      <c r="B46" s="361"/>
      <c r="C46" s="390"/>
      <c r="D46" s="390"/>
      <c r="E46" s="368"/>
      <c r="F46" s="396"/>
      <c r="G46" s="368"/>
      <c r="H46" s="368"/>
      <c r="I46" s="396"/>
      <c r="J46" s="368"/>
      <c r="K46" s="368"/>
      <c r="L46" s="368"/>
      <c r="M46" s="368"/>
      <c r="N46" s="368"/>
      <c r="O46" s="368"/>
      <c r="P46" s="367"/>
    </row>
    <row r="47" spans="2:16" ht="18.75" x14ac:dyDescent="0.2">
      <c r="B47" s="361"/>
      <c r="C47" s="390"/>
      <c r="D47" s="390"/>
      <c r="E47" s="393" t="str">
        <f>IF(F45&gt;F30,"CCR DOIT",IF(F30&gt;F45,"Vous devez",IF(F30=F45,"OK")))</f>
        <v>CCR DOIT</v>
      </c>
      <c r="F47" s="399">
        <f>IF(F30=F45,0,IF(F30&gt;F45,F30-F45,IF(F45&gt;F30,F45-F30)))</f>
        <v>0.13194444444444287</v>
      </c>
      <c r="G47" s="368"/>
      <c r="H47" s="393" t="str">
        <f>IF(I45&gt;I30,"CCR DOIT",IF(I30&gt;I45,"Vous devez",IF(I30=I45,"OK")))</f>
        <v>Vous devez</v>
      </c>
      <c r="I47" s="399">
        <f>IF(I30=I45,0,IF(I30&gt;I45,I30-I45,IF(I45&gt;I30,I45-I30)))</f>
        <v>3.9826388888888928</v>
      </c>
      <c r="J47" s="368"/>
      <c r="K47" s="368"/>
      <c r="L47" s="368"/>
      <c r="M47" s="368"/>
      <c r="N47" s="368"/>
      <c r="O47" s="368"/>
      <c r="P47" s="367"/>
    </row>
    <row r="48" spans="2:16" ht="18.75" x14ac:dyDescent="0.2">
      <c r="B48" s="361"/>
      <c r="C48" s="368"/>
      <c r="D48" s="396"/>
      <c r="E48" s="393" t="s">
        <v>77</v>
      </c>
      <c r="F48" s="400">
        <f>F47/F26</f>
        <v>0.52777777777777146</v>
      </c>
      <c r="G48" s="368"/>
      <c r="H48" s="393" t="s">
        <v>77</v>
      </c>
      <c r="I48" s="400">
        <f>I47/I26</f>
        <v>14.934895833333348</v>
      </c>
      <c r="J48" s="368"/>
      <c r="K48" s="368"/>
      <c r="L48" s="368"/>
      <c r="M48" s="368"/>
      <c r="N48" s="368"/>
      <c r="O48" s="368"/>
      <c r="P48" s="367"/>
    </row>
    <row r="49" spans="2:17" ht="18.75" x14ac:dyDescent="0.2">
      <c r="B49" s="361"/>
      <c r="C49" s="368"/>
      <c r="D49" s="396"/>
      <c r="E49" s="368"/>
      <c r="F49" s="368"/>
      <c r="G49" s="368"/>
      <c r="H49" s="368"/>
      <c r="I49" s="368"/>
      <c r="J49" s="368"/>
      <c r="K49" s="368"/>
      <c r="L49" s="368"/>
      <c r="M49" s="368"/>
      <c r="N49" s="368"/>
      <c r="O49" s="368"/>
      <c r="P49" s="367"/>
    </row>
    <row r="50" spans="2:17" ht="12" customHeight="1" x14ac:dyDescent="0.2">
      <c r="B50" s="362"/>
      <c r="C50" s="365"/>
      <c r="D50" s="365"/>
      <c r="E50" s="365"/>
      <c r="F50" s="365"/>
      <c r="G50" s="365"/>
      <c r="H50" s="365"/>
      <c r="I50" s="365"/>
      <c r="J50" s="365"/>
      <c r="K50" s="365"/>
      <c r="L50" s="232"/>
      <c r="M50" s="232"/>
      <c r="N50" s="365"/>
      <c r="O50" s="365"/>
      <c r="P50" s="369"/>
    </row>
    <row r="51" spans="2:17" ht="15.75" customHeight="1" x14ac:dyDescent="0.2"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233"/>
    </row>
  </sheetData>
  <mergeCells count="11">
    <mergeCell ref="C2:G3"/>
    <mergeCell ref="J14:K14"/>
    <mergeCell ref="I15:J15"/>
    <mergeCell ref="L11:M11"/>
    <mergeCell ref="I11:K11"/>
    <mergeCell ref="C10:D10"/>
    <mergeCell ref="F10:G10"/>
    <mergeCell ref="K17:M17"/>
    <mergeCell ref="I12:J12"/>
    <mergeCell ref="L12:M12"/>
    <mergeCell ref="L13:M13"/>
  </mergeCells>
  <phoneticPr fontId="2" type="noConversion"/>
  <printOptions horizontalCentered="1"/>
  <pageMargins left="0" right="0" top="0.19685039370078741" bottom="0.19685039370078741" header="0" footer="0"/>
  <pageSetup paperSize="9" scale="58" orientation="landscape" horizontalDpi="300" verticalDpi="300" r:id="rId1"/>
  <headerFooter alignWithMargins="0">
    <oddFooter>&amp;R&amp;7&amp;D&amp;F&amp;A&amp;T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2"/>
  <sheetViews>
    <sheetView zoomScaleNormal="100" workbookViewId="0">
      <selection activeCell="H21" sqref="H21"/>
    </sheetView>
  </sheetViews>
  <sheetFormatPr baseColWidth="10" defaultRowHeight="12.75" x14ac:dyDescent="0.2"/>
  <cols>
    <col min="1" max="16384" width="11.42578125" style="4"/>
  </cols>
  <sheetData>
    <row r="1" spans="1:7" x14ac:dyDescent="0.2">
      <c r="A1" s="335"/>
      <c r="B1" s="335"/>
      <c r="C1" s="335"/>
      <c r="D1" s="335"/>
      <c r="E1" s="335"/>
      <c r="F1" s="335"/>
      <c r="G1" s="335"/>
    </row>
    <row r="2" spans="1:7" x14ac:dyDescent="0.2">
      <c r="A2" s="335"/>
      <c r="B2" s="335"/>
      <c r="C2" s="335"/>
      <c r="D2" s="335"/>
      <c r="E2" s="335"/>
      <c r="F2" s="335"/>
      <c r="G2" s="335"/>
    </row>
    <row r="3" spans="1:7" x14ac:dyDescent="0.2">
      <c r="A3" s="335"/>
      <c r="B3" s="335"/>
      <c r="C3" s="335"/>
      <c r="D3" s="335"/>
      <c r="E3" s="335"/>
      <c r="F3" s="335"/>
      <c r="G3" s="335"/>
    </row>
    <row r="4" spans="1:7" x14ac:dyDescent="0.2">
      <c r="A4" s="335"/>
      <c r="B4" s="401" t="s">
        <v>105</v>
      </c>
      <c r="C4" s="335"/>
      <c r="D4" s="335"/>
      <c r="E4" s="335"/>
      <c r="F4" s="335"/>
      <c r="G4" s="335"/>
    </row>
    <row r="5" spans="1:7" ht="13.5" thickBot="1" x14ac:dyDescent="0.25">
      <c r="A5" s="335"/>
      <c r="B5" s="401"/>
      <c r="C5" s="335"/>
      <c r="D5" s="335"/>
      <c r="E5" s="335"/>
      <c r="F5" s="335"/>
      <c r="G5" s="335"/>
    </row>
    <row r="6" spans="1:7" x14ac:dyDescent="0.2">
      <c r="A6" s="335"/>
      <c r="B6" s="289" t="s">
        <v>108</v>
      </c>
      <c r="C6" s="290"/>
      <c r="D6" s="402" t="s">
        <v>106</v>
      </c>
      <c r="E6" s="402"/>
      <c r="F6" s="335"/>
      <c r="G6" s="335"/>
    </row>
    <row r="7" spans="1:7" ht="13.5" thickBot="1" x14ac:dyDescent="0.25">
      <c r="A7" s="335"/>
      <c r="B7" s="291"/>
      <c r="C7" s="292">
        <v>39243</v>
      </c>
      <c r="D7" s="402" t="s">
        <v>107</v>
      </c>
      <c r="E7" s="402"/>
      <c r="F7" s="335"/>
      <c r="G7" s="335"/>
    </row>
    <row r="8" spans="1:7" ht="13.5" thickTop="1" x14ac:dyDescent="0.2">
      <c r="A8" s="335"/>
      <c r="B8" s="407"/>
      <c r="C8" s="407"/>
      <c r="D8" s="408" t="s">
        <v>109</v>
      </c>
      <c r="E8" s="409" t="str">
        <f>VLOOKUP(WEEKDAY(C7,1),B12:C18,2,)</f>
        <v>Dimanche</v>
      </c>
      <c r="F8" s="335"/>
      <c r="G8" s="335"/>
    </row>
    <row r="9" spans="1:7" ht="13.5" thickBot="1" x14ac:dyDescent="0.25">
      <c r="A9" s="335"/>
      <c r="B9" s="293"/>
      <c r="C9" s="293"/>
      <c r="D9" s="403"/>
      <c r="E9" s="404"/>
      <c r="F9" s="335"/>
      <c r="G9" s="335"/>
    </row>
    <row r="10" spans="1:7" ht="13.5" thickBot="1" x14ac:dyDescent="0.25">
      <c r="A10" s="335"/>
      <c r="B10" s="294"/>
      <c r="C10" s="294"/>
      <c r="D10" s="405"/>
      <c r="E10" s="406"/>
      <c r="F10" s="335"/>
      <c r="G10" s="335"/>
    </row>
    <row r="11" spans="1:7" x14ac:dyDescent="0.2">
      <c r="A11" s="335"/>
      <c r="B11" s="295" t="s">
        <v>110</v>
      </c>
      <c r="C11" s="296"/>
      <c r="D11" s="405"/>
      <c r="E11" s="406"/>
      <c r="F11" s="335"/>
      <c r="G11" s="335"/>
    </row>
    <row r="12" spans="1:7" x14ac:dyDescent="0.2">
      <c r="A12" s="335"/>
      <c r="B12" s="297">
        <v>1</v>
      </c>
      <c r="C12" s="298" t="s">
        <v>111</v>
      </c>
      <c r="D12" s="405"/>
      <c r="E12" s="406"/>
      <c r="F12" s="335"/>
      <c r="G12" s="335"/>
    </row>
    <row r="13" spans="1:7" x14ac:dyDescent="0.2">
      <c r="A13" s="335"/>
      <c r="B13" s="299">
        <v>2</v>
      </c>
      <c r="C13" s="300" t="s">
        <v>112</v>
      </c>
      <c r="D13" s="405"/>
      <c r="E13" s="406"/>
      <c r="F13" s="335"/>
      <c r="G13" s="335"/>
    </row>
    <row r="14" spans="1:7" x14ac:dyDescent="0.2">
      <c r="A14" s="335"/>
      <c r="B14" s="299">
        <v>3</v>
      </c>
      <c r="C14" s="300" t="s">
        <v>113</v>
      </c>
      <c r="D14" s="405"/>
      <c r="E14" s="406"/>
      <c r="F14" s="335"/>
      <c r="G14" s="335"/>
    </row>
    <row r="15" spans="1:7" x14ac:dyDescent="0.2">
      <c r="A15" s="335"/>
      <c r="B15" s="299">
        <v>4</v>
      </c>
      <c r="C15" s="300" t="s">
        <v>114</v>
      </c>
      <c r="D15" s="405"/>
      <c r="E15" s="406"/>
      <c r="F15" s="335"/>
      <c r="G15" s="335"/>
    </row>
    <row r="16" spans="1:7" x14ac:dyDescent="0.2">
      <c r="A16" s="335"/>
      <c r="B16" s="299">
        <v>5</v>
      </c>
      <c r="C16" s="300" t="s">
        <v>115</v>
      </c>
      <c r="D16" s="405"/>
      <c r="E16" s="406"/>
      <c r="F16" s="335"/>
      <c r="G16" s="335"/>
    </row>
    <row r="17" spans="1:7" x14ac:dyDescent="0.2">
      <c r="A17" s="335"/>
      <c r="B17" s="299">
        <v>6</v>
      </c>
      <c r="C17" s="300" t="s">
        <v>116</v>
      </c>
      <c r="D17" s="405"/>
      <c r="E17" s="406"/>
      <c r="F17" s="335"/>
      <c r="G17" s="335"/>
    </row>
    <row r="18" spans="1:7" x14ac:dyDescent="0.2">
      <c r="A18" s="335"/>
      <c r="B18" s="301">
        <v>7</v>
      </c>
      <c r="C18" s="302" t="s">
        <v>117</v>
      </c>
      <c r="D18" s="405"/>
      <c r="E18" s="406"/>
      <c r="F18" s="335"/>
      <c r="G18" s="335"/>
    </row>
    <row r="19" spans="1:7" x14ac:dyDescent="0.2">
      <c r="A19" s="335"/>
      <c r="B19" s="335"/>
      <c r="C19" s="335"/>
      <c r="D19" s="335"/>
      <c r="E19" s="335"/>
      <c r="F19" s="335"/>
      <c r="G19" s="335"/>
    </row>
    <row r="20" spans="1:7" x14ac:dyDescent="0.2">
      <c r="A20" s="335"/>
      <c r="B20" s="335"/>
      <c r="C20" s="335"/>
      <c r="D20" s="335"/>
      <c r="E20" s="335"/>
      <c r="F20" s="335"/>
      <c r="G20" s="335"/>
    </row>
    <row r="21" spans="1:7" x14ac:dyDescent="0.2">
      <c r="A21" s="335"/>
      <c r="B21" s="335"/>
      <c r="C21" s="335"/>
      <c r="D21" s="335"/>
      <c r="E21" s="335"/>
      <c r="F21" s="335"/>
      <c r="G21" s="335"/>
    </row>
    <row r="22" spans="1:7" x14ac:dyDescent="0.2">
      <c r="A22" s="335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4294967295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4</vt:i4>
      </vt:variant>
    </vt:vector>
  </HeadingPairs>
  <TitlesOfParts>
    <vt:vector size="10" baseType="lpstr">
      <vt:lpstr>Explications</vt:lpstr>
      <vt:lpstr>Les calculettes du Net</vt:lpstr>
      <vt:lpstr>Salaire + prime</vt:lpstr>
      <vt:lpstr>Heures et Euros</vt:lpstr>
      <vt:lpstr>Heures et Euros (2)</vt:lpstr>
      <vt:lpstr>Jour semaine</vt:lpstr>
      <vt:lpstr>JoursSemaine</vt:lpstr>
      <vt:lpstr>Explications!Zone_d_impression</vt:lpstr>
      <vt:lpstr>'Heures et Euros (2)'!Zone_d_impression</vt:lpstr>
      <vt:lpstr>'Salaire + prime'!Zone_d_impression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Joël Leboucher</cp:lastModifiedBy>
  <cp:lastPrinted>2009-09-06T15:05:28Z</cp:lastPrinted>
  <dcterms:created xsi:type="dcterms:W3CDTF">1996-10-21T11:03:58Z</dcterms:created>
  <dcterms:modified xsi:type="dcterms:W3CDTF">2021-01-21T16:38:36Z</dcterms:modified>
</cp:coreProperties>
</file>