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ureau\pour UPRT\A ENVOYER\recettes\"/>
    </mc:Choice>
  </mc:AlternateContent>
  <bookViews>
    <workbookView xWindow="600" yWindow="105" windowWidth="15480" windowHeight="9210" tabRatio="603"/>
  </bookViews>
  <sheets>
    <sheet name="Modèle_N_50_lignes" sheetId="70" r:id="rId1"/>
  </sheets>
  <calcPr calcId="152511"/>
</workbook>
</file>

<file path=xl/calcChain.xml><?xml version="1.0" encoding="utf-8"?>
<calcChain xmlns="http://schemas.openxmlformats.org/spreadsheetml/2006/main">
  <c r="AJ62" i="70" l="1"/>
  <c r="AE62" i="70"/>
  <c r="Z62" i="70"/>
  <c r="U62" i="70"/>
  <c r="AO62" i="70"/>
  <c r="R62" i="70"/>
  <c r="B66" i="70"/>
  <c r="N65" i="70"/>
  <c r="L65" i="70"/>
  <c r="J65" i="70"/>
  <c r="H65" i="70"/>
  <c r="U61" i="70"/>
  <c r="AQ60" i="70"/>
  <c r="AO60" i="70"/>
  <c r="AM60" i="70"/>
  <c r="AH60" i="70"/>
  <c r="AC60" i="70"/>
  <c r="X60" i="70"/>
  <c r="D60" i="70"/>
  <c r="B60" i="70"/>
  <c r="AQ59" i="70"/>
  <c r="AO59" i="70"/>
  <c r="AM59" i="70"/>
  <c r="AH59" i="70"/>
  <c r="AC59" i="70"/>
  <c r="X59" i="70"/>
  <c r="D59" i="70"/>
  <c r="B59" i="70"/>
  <c r="AQ58" i="70"/>
  <c r="AO58" i="70"/>
  <c r="AM58" i="70"/>
  <c r="AH58" i="70"/>
  <c r="AC58" i="70"/>
  <c r="X58" i="70"/>
  <c r="D58" i="70"/>
  <c r="B58" i="70"/>
  <c r="AQ57" i="70"/>
  <c r="AO57" i="70"/>
  <c r="AM57" i="70"/>
  <c r="AH57" i="70"/>
  <c r="AC57" i="70"/>
  <c r="X57" i="70"/>
  <c r="D57" i="70"/>
  <c r="B57" i="70"/>
  <c r="AQ56" i="70"/>
  <c r="AO56" i="70"/>
  <c r="AM56" i="70"/>
  <c r="AH56" i="70"/>
  <c r="AC56" i="70"/>
  <c r="X56" i="70"/>
  <c r="D56" i="70"/>
  <c r="B56" i="70"/>
  <c r="AQ55" i="70"/>
  <c r="AO55" i="70"/>
  <c r="AM55" i="70"/>
  <c r="AH55" i="70"/>
  <c r="AC55" i="70"/>
  <c r="X55" i="70"/>
  <c r="D55" i="70"/>
  <c r="B55" i="70"/>
  <c r="AQ54" i="70"/>
  <c r="AO54" i="70"/>
  <c r="AM54" i="70"/>
  <c r="AH54" i="70"/>
  <c r="AC54" i="70"/>
  <c r="X54" i="70"/>
  <c r="D54" i="70"/>
  <c r="B54" i="70"/>
  <c r="AQ53" i="70"/>
  <c r="AO53" i="70"/>
  <c r="AM53" i="70"/>
  <c r="AH53" i="70"/>
  <c r="AC53" i="70"/>
  <c r="X53" i="70"/>
  <c r="D53" i="70"/>
  <c r="B53" i="70"/>
  <c r="AQ52" i="70"/>
  <c r="AO52" i="70"/>
  <c r="AM52" i="70"/>
  <c r="AH52" i="70"/>
  <c r="AC52" i="70"/>
  <c r="X52" i="70"/>
  <c r="D52" i="70"/>
  <c r="B52" i="70"/>
  <c r="AQ51" i="70"/>
  <c r="AO51" i="70"/>
  <c r="AM51" i="70"/>
  <c r="AH51" i="70"/>
  <c r="AC51" i="70"/>
  <c r="X51" i="70"/>
  <c r="D51" i="70"/>
  <c r="B51" i="70"/>
  <c r="AQ50" i="70"/>
  <c r="AO50" i="70"/>
  <c r="AM50" i="70"/>
  <c r="AH50" i="70"/>
  <c r="AC50" i="70"/>
  <c r="X50" i="70"/>
  <c r="D50" i="70"/>
  <c r="B50" i="70"/>
  <c r="AQ49" i="70"/>
  <c r="AO49" i="70"/>
  <c r="AM49" i="70"/>
  <c r="AH49" i="70"/>
  <c r="AC49" i="70"/>
  <c r="X49" i="70"/>
  <c r="D49" i="70"/>
  <c r="B49" i="70"/>
  <c r="AQ48" i="70"/>
  <c r="AO48" i="70"/>
  <c r="AM48" i="70"/>
  <c r="AH48" i="70"/>
  <c r="AC48" i="70"/>
  <c r="X48" i="70"/>
  <c r="D48" i="70"/>
  <c r="B48" i="70"/>
  <c r="AQ47" i="70"/>
  <c r="AO47" i="70"/>
  <c r="AM47" i="70"/>
  <c r="AH47" i="70"/>
  <c r="AC47" i="70"/>
  <c r="X47" i="70"/>
  <c r="D47" i="70"/>
  <c r="B47" i="70"/>
  <c r="AQ46" i="70"/>
  <c r="AO46" i="70"/>
  <c r="AM46" i="70"/>
  <c r="AH46" i="70"/>
  <c r="AC46" i="70"/>
  <c r="X46" i="70"/>
  <c r="D46" i="70"/>
  <c r="B46" i="70"/>
  <c r="AQ45" i="70"/>
  <c r="AO45" i="70"/>
  <c r="AM45" i="70"/>
  <c r="AH45" i="70"/>
  <c r="AC45" i="70"/>
  <c r="X45" i="70"/>
  <c r="D45" i="70"/>
  <c r="B45" i="70"/>
  <c r="AQ44" i="70"/>
  <c r="AO44" i="70"/>
  <c r="AM44" i="70"/>
  <c r="AH44" i="70"/>
  <c r="AC44" i="70"/>
  <c r="X44" i="70"/>
  <c r="D44" i="70"/>
  <c r="B44" i="70"/>
  <c r="AQ43" i="70"/>
  <c r="AO43" i="70"/>
  <c r="AM43" i="70"/>
  <c r="AH43" i="70"/>
  <c r="AC43" i="70"/>
  <c r="X43" i="70"/>
  <c r="D43" i="70"/>
  <c r="B43" i="70"/>
  <c r="AQ42" i="70"/>
  <c r="AO42" i="70"/>
  <c r="AM42" i="70"/>
  <c r="AH42" i="70"/>
  <c r="AC42" i="70"/>
  <c r="X42" i="70"/>
  <c r="D42" i="70"/>
  <c r="B42" i="70"/>
  <c r="AQ41" i="70"/>
  <c r="AO41" i="70"/>
  <c r="AM41" i="70"/>
  <c r="AH41" i="70"/>
  <c r="AC41" i="70"/>
  <c r="X41" i="70"/>
  <c r="D41" i="70"/>
  <c r="B41" i="70"/>
  <c r="AQ40" i="70"/>
  <c r="AO40" i="70"/>
  <c r="AM40" i="70"/>
  <c r="AH40" i="70"/>
  <c r="AC40" i="70"/>
  <c r="X40" i="70"/>
  <c r="D40" i="70"/>
  <c r="B40" i="70"/>
  <c r="AQ39" i="70"/>
  <c r="AO39" i="70"/>
  <c r="AM39" i="70"/>
  <c r="AH39" i="70"/>
  <c r="AC39" i="70"/>
  <c r="X39" i="70"/>
  <c r="D39" i="70"/>
  <c r="B39" i="70"/>
  <c r="AQ38" i="70"/>
  <c r="AO38" i="70"/>
  <c r="AM38" i="70"/>
  <c r="AH38" i="70"/>
  <c r="AC38" i="70"/>
  <c r="X38" i="70"/>
  <c r="D38" i="70"/>
  <c r="B38" i="70"/>
  <c r="AQ37" i="70"/>
  <c r="AO37" i="70"/>
  <c r="AM37" i="70"/>
  <c r="AH37" i="70"/>
  <c r="AC37" i="70"/>
  <c r="X37" i="70"/>
  <c r="D37" i="70"/>
  <c r="B37" i="70"/>
  <c r="AQ36" i="70"/>
  <c r="AO36" i="70"/>
  <c r="AM36" i="70"/>
  <c r="AH36" i="70"/>
  <c r="AC36" i="70"/>
  <c r="X36" i="70"/>
  <c r="D36" i="70"/>
  <c r="B36" i="70"/>
  <c r="AQ35" i="70"/>
  <c r="AO35" i="70"/>
  <c r="AM35" i="70"/>
  <c r="AH35" i="70"/>
  <c r="AC35" i="70"/>
  <c r="X35" i="70"/>
  <c r="D35" i="70"/>
  <c r="B35" i="70"/>
  <c r="AQ34" i="70"/>
  <c r="AO34" i="70"/>
  <c r="AM34" i="70"/>
  <c r="AH34" i="70"/>
  <c r="AC34" i="70"/>
  <c r="X34" i="70"/>
  <c r="D34" i="70"/>
  <c r="B34" i="70"/>
  <c r="AQ33" i="70"/>
  <c r="AO33" i="70"/>
  <c r="AM33" i="70"/>
  <c r="AH33" i="70"/>
  <c r="AC33" i="70"/>
  <c r="X33" i="70"/>
  <c r="D33" i="70"/>
  <c r="B33" i="70"/>
  <c r="AQ32" i="70"/>
  <c r="AO32" i="70"/>
  <c r="AM32" i="70"/>
  <c r="AH32" i="70"/>
  <c r="AC32" i="70"/>
  <c r="X32" i="70"/>
  <c r="D32" i="70"/>
  <c r="B32" i="70"/>
  <c r="AQ31" i="70"/>
  <c r="AO31" i="70"/>
  <c r="AM31" i="70"/>
  <c r="AH31" i="70"/>
  <c r="AC31" i="70"/>
  <c r="X31" i="70"/>
  <c r="D31" i="70"/>
  <c r="B31" i="70"/>
  <c r="AQ30" i="70"/>
  <c r="AO30" i="70"/>
  <c r="AM30" i="70"/>
  <c r="AH30" i="70"/>
  <c r="AC30" i="70"/>
  <c r="X30" i="70"/>
  <c r="D30" i="70"/>
  <c r="B30" i="70"/>
  <c r="AQ29" i="70"/>
  <c r="AO29" i="70"/>
  <c r="AM29" i="70"/>
  <c r="AH29" i="70"/>
  <c r="AC29" i="70"/>
  <c r="X29" i="70"/>
  <c r="D29" i="70"/>
  <c r="B29" i="70"/>
  <c r="AQ28" i="70"/>
  <c r="AO28" i="70"/>
  <c r="AM28" i="70"/>
  <c r="AH28" i="70"/>
  <c r="AC28" i="70"/>
  <c r="X28" i="70"/>
  <c r="D28" i="70"/>
  <c r="B28" i="70"/>
  <c r="AQ27" i="70"/>
  <c r="AO27" i="70"/>
  <c r="AM27" i="70"/>
  <c r="AH27" i="70"/>
  <c r="AC27" i="70"/>
  <c r="X27" i="70"/>
  <c r="D27" i="70"/>
  <c r="B27" i="70"/>
  <c r="AQ26" i="70"/>
  <c r="AO26" i="70"/>
  <c r="AM26" i="70"/>
  <c r="AH26" i="70"/>
  <c r="AC26" i="70"/>
  <c r="X26" i="70"/>
  <c r="D26" i="70"/>
  <c r="B26" i="70"/>
  <c r="AQ25" i="70"/>
  <c r="AO25" i="70"/>
  <c r="AM25" i="70"/>
  <c r="AH25" i="70"/>
  <c r="AC25" i="70"/>
  <c r="X25" i="70"/>
  <c r="D25" i="70"/>
  <c r="B25" i="70"/>
  <c r="AQ24" i="70"/>
  <c r="AO24" i="70"/>
  <c r="AM24" i="70"/>
  <c r="AH24" i="70"/>
  <c r="AC24" i="70"/>
  <c r="X24" i="70"/>
  <c r="D24" i="70"/>
  <c r="B24" i="70"/>
  <c r="AQ23" i="70"/>
  <c r="AO23" i="70"/>
  <c r="AM23" i="70"/>
  <c r="AH23" i="70"/>
  <c r="AC23" i="70"/>
  <c r="X23" i="70"/>
  <c r="D23" i="70"/>
  <c r="B23" i="70"/>
  <c r="AQ22" i="70"/>
  <c r="AO22" i="70"/>
  <c r="AM22" i="70"/>
  <c r="AH22" i="70"/>
  <c r="AC22" i="70"/>
  <c r="X22" i="70"/>
  <c r="D22" i="70"/>
  <c r="B22" i="70"/>
  <c r="AQ21" i="70"/>
  <c r="AO21" i="70"/>
  <c r="AM21" i="70"/>
  <c r="AH21" i="70"/>
  <c r="AC21" i="70"/>
  <c r="X21" i="70"/>
  <c r="D21" i="70"/>
  <c r="B21" i="70"/>
  <c r="AQ20" i="70"/>
  <c r="AO20" i="70"/>
  <c r="AM20" i="70"/>
  <c r="AH20" i="70"/>
  <c r="D20" i="70"/>
  <c r="B20" i="70"/>
  <c r="AQ19" i="70"/>
  <c r="AO19" i="70"/>
  <c r="AM19" i="70"/>
  <c r="AH19" i="70"/>
  <c r="AC19" i="70"/>
  <c r="X19" i="70"/>
  <c r="D19" i="70"/>
  <c r="B19" i="70"/>
  <c r="AQ18" i="70"/>
  <c r="AO18" i="70"/>
  <c r="AM18" i="70"/>
  <c r="AH18" i="70"/>
  <c r="AC18" i="70"/>
  <c r="X18" i="70"/>
  <c r="D18" i="70"/>
  <c r="B18" i="70"/>
  <c r="AQ17" i="70"/>
  <c r="AO17" i="70"/>
  <c r="AM17" i="70"/>
  <c r="AH17" i="70"/>
  <c r="AC17" i="70"/>
  <c r="X17" i="70"/>
  <c r="D17" i="70"/>
  <c r="B17" i="70"/>
  <c r="AQ16" i="70"/>
  <c r="AO16" i="70"/>
  <c r="AM16" i="70"/>
  <c r="AH16" i="70"/>
  <c r="AC16" i="70"/>
  <c r="X16" i="70"/>
  <c r="D16" i="70"/>
  <c r="B16" i="70"/>
  <c r="AQ15" i="70"/>
  <c r="AO15" i="70"/>
  <c r="AM15" i="70"/>
  <c r="AH15" i="70"/>
  <c r="AC15" i="70"/>
  <c r="X15" i="70"/>
  <c r="D15" i="70"/>
  <c r="B15" i="70"/>
  <c r="AQ14" i="70"/>
  <c r="AO14" i="70"/>
  <c r="AM14" i="70"/>
  <c r="AH14" i="70"/>
  <c r="AC14" i="70"/>
  <c r="X14" i="70"/>
  <c r="D14" i="70"/>
  <c r="B14" i="70"/>
  <c r="AQ13" i="70"/>
  <c r="AO13" i="70"/>
  <c r="D13" i="70"/>
  <c r="B13" i="70"/>
  <c r="AQ12" i="70"/>
  <c r="AO12" i="70"/>
  <c r="AM12" i="70"/>
  <c r="AH12" i="70"/>
  <c r="AC12" i="70"/>
  <c r="X12" i="70"/>
  <c r="D12" i="70"/>
  <c r="B12" i="70"/>
  <c r="AQ11" i="70"/>
  <c r="AO11" i="70"/>
  <c r="AM11" i="70"/>
  <c r="AH11" i="70"/>
  <c r="AC11" i="70"/>
  <c r="X11" i="70"/>
  <c r="D11" i="70"/>
  <c r="B11" i="70"/>
  <c r="N10" i="70"/>
  <c r="N36" i="70" s="1"/>
  <c r="O36" i="70" s="1"/>
  <c r="L10" i="70"/>
  <c r="L39" i="70" s="1"/>
  <c r="M39" i="70" s="1"/>
  <c r="J10" i="70"/>
  <c r="H10" i="70"/>
  <c r="B7" i="70"/>
  <c r="AC10" i="70" l="1"/>
  <c r="AD29" i="70" s="1"/>
  <c r="N42" i="70"/>
  <c r="O42" i="70" s="1"/>
  <c r="H41" i="70"/>
  <c r="I41" i="70" s="1"/>
  <c r="L33" i="70"/>
  <c r="M33" i="70" s="1"/>
  <c r="N32" i="70"/>
  <c r="O32" i="70" s="1"/>
  <c r="H39" i="70"/>
  <c r="I39" i="70" s="1"/>
  <c r="N11" i="70"/>
  <c r="O11" i="70" s="1"/>
  <c r="L31" i="70"/>
  <c r="M31" i="70" s="1"/>
  <c r="N34" i="70"/>
  <c r="O34" i="70" s="1"/>
  <c r="AD17" i="70"/>
  <c r="J42" i="70"/>
  <c r="K42" i="70" s="1"/>
  <c r="L41" i="70"/>
  <c r="M41" i="70" s="1"/>
  <c r="J59" i="70"/>
  <c r="K59" i="70" s="1"/>
  <c r="J57" i="70"/>
  <c r="K57" i="70" s="1"/>
  <c r="J55" i="70"/>
  <c r="K55" i="70" s="1"/>
  <c r="J53" i="70"/>
  <c r="K53" i="70" s="1"/>
  <c r="J51" i="70"/>
  <c r="K51" i="70" s="1"/>
  <c r="J49" i="70"/>
  <c r="K49" i="70" s="1"/>
  <c r="J47" i="70"/>
  <c r="K47" i="70" s="1"/>
  <c r="J45" i="70"/>
  <c r="K45" i="70" s="1"/>
  <c r="J60" i="70"/>
  <c r="K60" i="70" s="1"/>
  <c r="J58" i="70"/>
  <c r="K58" i="70" s="1"/>
  <c r="J56" i="70"/>
  <c r="K56" i="70" s="1"/>
  <c r="J54" i="70"/>
  <c r="K54" i="70" s="1"/>
  <c r="J52" i="70"/>
  <c r="K52" i="70" s="1"/>
  <c r="J50" i="70"/>
  <c r="K50" i="70" s="1"/>
  <c r="J48" i="70"/>
  <c r="K48" i="70" s="1"/>
  <c r="J46" i="70"/>
  <c r="K46" i="70" s="1"/>
  <c r="J44" i="70"/>
  <c r="K44" i="70" s="1"/>
  <c r="J43" i="70"/>
  <c r="K43" i="70" s="1"/>
  <c r="J41" i="70"/>
  <c r="K41" i="70" s="1"/>
  <c r="J39" i="70"/>
  <c r="K39" i="70" s="1"/>
  <c r="J37" i="70"/>
  <c r="K37" i="70" s="1"/>
  <c r="J35" i="70"/>
  <c r="K35" i="70" s="1"/>
  <c r="J40" i="70"/>
  <c r="K40" i="70" s="1"/>
  <c r="J32" i="70"/>
  <c r="K32" i="70" s="1"/>
  <c r="J30" i="70"/>
  <c r="K30" i="70" s="1"/>
  <c r="J28" i="70"/>
  <c r="K28" i="70" s="1"/>
  <c r="J26" i="70"/>
  <c r="K26" i="70" s="1"/>
  <c r="J24" i="70"/>
  <c r="K24" i="70" s="1"/>
  <c r="J22" i="70"/>
  <c r="K22" i="70" s="1"/>
  <c r="J19" i="70"/>
  <c r="K19" i="70" s="1"/>
  <c r="J17" i="70"/>
  <c r="K17" i="70" s="1"/>
  <c r="J15" i="70"/>
  <c r="K15" i="70" s="1"/>
  <c r="J13" i="70"/>
  <c r="K13" i="70" s="1"/>
  <c r="J33" i="70"/>
  <c r="K33" i="70" s="1"/>
  <c r="J31" i="70"/>
  <c r="K31" i="70" s="1"/>
  <c r="J29" i="70"/>
  <c r="K29" i="70" s="1"/>
  <c r="J27" i="70"/>
  <c r="K27" i="70" s="1"/>
  <c r="J25" i="70"/>
  <c r="K25" i="70" s="1"/>
  <c r="J23" i="70"/>
  <c r="K23" i="70" s="1"/>
  <c r="J21" i="70"/>
  <c r="K21" i="70" s="1"/>
  <c r="J20" i="70"/>
  <c r="K20" i="70" s="1"/>
  <c r="J18" i="70"/>
  <c r="K18" i="70" s="1"/>
  <c r="J16" i="70"/>
  <c r="K16" i="70" s="1"/>
  <c r="J14" i="70"/>
  <c r="K14" i="70" s="1"/>
  <c r="J12" i="70"/>
  <c r="K12" i="70" s="1"/>
  <c r="J36" i="70"/>
  <c r="K36" i="70" s="1"/>
  <c r="J11" i="70"/>
  <c r="AH10" i="70"/>
  <c r="AI33" i="70" s="1"/>
  <c r="AD55" i="70"/>
  <c r="AD54" i="70"/>
  <c r="AD46" i="70"/>
  <c r="AD60" i="70"/>
  <c r="AD52" i="70"/>
  <c r="AD44" i="70"/>
  <c r="AD56" i="70"/>
  <c r="AD48" i="70"/>
  <c r="AD43" i="70"/>
  <c r="AD30" i="70"/>
  <c r="AD28" i="70"/>
  <c r="AD26" i="70"/>
  <c r="AD20" i="70"/>
  <c r="AD58" i="70"/>
  <c r="AD12" i="70"/>
  <c r="AD14" i="70"/>
  <c r="AD15" i="70"/>
  <c r="AD27" i="70"/>
  <c r="J34" i="70"/>
  <c r="K34" i="70" s="1"/>
  <c r="AD35" i="70"/>
  <c r="H37" i="70"/>
  <c r="AD50" i="70"/>
  <c r="L60" i="70"/>
  <c r="M60" i="70" s="1"/>
  <c r="L58" i="70"/>
  <c r="M58" i="70" s="1"/>
  <c r="L56" i="70"/>
  <c r="M56" i="70" s="1"/>
  <c r="L54" i="70"/>
  <c r="M54" i="70" s="1"/>
  <c r="L52" i="70"/>
  <c r="M52" i="70" s="1"/>
  <c r="L50" i="70"/>
  <c r="M50" i="70" s="1"/>
  <c r="L48" i="70"/>
  <c r="M48" i="70" s="1"/>
  <c r="L46" i="70"/>
  <c r="M46" i="70" s="1"/>
  <c r="L44" i="70"/>
  <c r="M44" i="70" s="1"/>
  <c r="L59" i="70"/>
  <c r="M59" i="70" s="1"/>
  <c r="L57" i="70"/>
  <c r="M57" i="70" s="1"/>
  <c r="L55" i="70"/>
  <c r="M55" i="70" s="1"/>
  <c r="L53" i="70"/>
  <c r="M53" i="70" s="1"/>
  <c r="L51" i="70"/>
  <c r="M51" i="70" s="1"/>
  <c r="L49" i="70"/>
  <c r="M49" i="70" s="1"/>
  <c r="L47" i="70"/>
  <c r="M47" i="70" s="1"/>
  <c r="L45" i="70"/>
  <c r="M45" i="70" s="1"/>
  <c r="L42" i="70"/>
  <c r="M42" i="70" s="1"/>
  <c r="L40" i="70"/>
  <c r="M40" i="70" s="1"/>
  <c r="L38" i="70"/>
  <c r="M38" i="70" s="1"/>
  <c r="L36" i="70"/>
  <c r="M36" i="70" s="1"/>
  <c r="L34" i="70"/>
  <c r="M34" i="70" s="1"/>
  <c r="L35" i="70"/>
  <c r="M35" i="70" s="1"/>
  <c r="L29" i="70"/>
  <c r="M29" i="70" s="1"/>
  <c r="L27" i="70"/>
  <c r="M27" i="70" s="1"/>
  <c r="L25" i="70"/>
  <c r="M25" i="70" s="1"/>
  <c r="L23" i="70"/>
  <c r="M23" i="70" s="1"/>
  <c r="L21" i="70"/>
  <c r="M21" i="70" s="1"/>
  <c r="L20" i="70"/>
  <c r="M20" i="70" s="1"/>
  <c r="L18" i="70"/>
  <c r="M18" i="70" s="1"/>
  <c r="L16" i="70"/>
  <c r="M16" i="70" s="1"/>
  <c r="L14" i="70"/>
  <c r="M14" i="70" s="1"/>
  <c r="L12" i="70"/>
  <c r="M12" i="70" s="1"/>
  <c r="L32" i="70"/>
  <c r="M32" i="70" s="1"/>
  <c r="L30" i="70"/>
  <c r="M30" i="70" s="1"/>
  <c r="L28" i="70"/>
  <c r="M28" i="70" s="1"/>
  <c r="L26" i="70"/>
  <c r="M26" i="70" s="1"/>
  <c r="L24" i="70"/>
  <c r="M24" i="70" s="1"/>
  <c r="L22" i="70"/>
  <c r="M22" i="70" s="1"/>
  <c r="L19" i="70"/>
  <c r="M19" i="70" s="1"/>
  <c r="L17" i="70"/>
  <c r="M17" i="70" s="1"/>
  <c r="L15" i="70"/>
  <c r="M15" i="70" s="1"/>
  <c r="L13" i="70"/>
  <c r="M13" i="70" s="1"/>
  <c r="L11" i="70"/>
  <c r="AD13" i="70"/>
  <c r="AD18" i="70"/>
  <c r="AD19" i="70"/>
  <c r="AD23" i="70"/>
  <c r="AD24" i="70"/>
  <c r="L37" i="70"/>
  <c r="M37" i="70" s="1"/>
  <c r="AD38" i="70"/>
  <c r="J38" i="70"/>
  <c r="K38" i="70" s="1"/>
  <c r="AD25" i="70"/>
  <c r="H31" i="70"/>
  <c r="X10" i="70"/>
  <c r="Y18" i="70" s="1"/>
  <c r="H60" i="70"/>
  <c r="H58" i="70"/>
  <c r="H56" i="70"/>
  <c r="H54" i="70"/>
  <c r="H52" i="70"/>
  <c r="H50" i="70"/>
  <c r="H48" i="70"/>
  <c r="H46" i="70"/>
  <c r="H44" i="70"/>
  <c r="H59" i="70"/>
  <c r="H57" i="70"/>
  <c r="H55" i="70"/>
  <c r="H53" i="70"/>
  <c r="H51" i="70"/>
  <c r="H49" i="70"/>
  <c r="H47" i="70"/>
  <c r="H45" i="70"/>
  <c r="H42" i="70"/>
  <c r="H40" i="70"/>
  <c r="H38" i="70"/>
  <c r="H36" i="70"/>
  <c r="H34" i="70"/>
  <c r="H11" i="70"/>
  <c r="X61" i="70"/>
  <c r="AH61" i="70"/>
  <c r="N12" i="70"/>
  <c r="O12" i="70" s="1"/>
  <c r="H13" i="70"/>
  <c r="N14" i="70"/>
  <c r="O14" i="70" s="1"/>
  <c r="H15" i="70"/>
  <c r="N16" i="70"/>
  <c r="O16" i="70" s="1"/>
  <c r="H17" i="70"/>
  <c r="N18" i="70"/>
  <c r="O18" i="70" s="1"/>
  <c r="H19" i="70"/>
  <c r="N20" i="70"/>
  <c r="O20" i="70" s="1"/>
  <c r="N21" i="70"/>
  <c r="O21" i="70" s="1"/>
  <c r="H22" i="70"/>
  <c r="N23" i="70"/>
  <c r="O23" i="70" s="1"/>
  <c r="H24" i="70"/>
  <c r="N25" i="70"/>
  <c r="O25" i="70" s="1"/>
  <c r="H26" i="70"/>
  <c r="N27" i="70"/>
  <c r="O27" i="70" s="1"/>
  <c r="H28" i="70"/>
  <c r="N29" i="70"/>
  <c r="O29" i="70" s="1"/>
  <c r="H30" i="70"/>
  <c r="N31" i="70"/>
  <c r="O31" i="70" s="1"/>
  <c r="AD33" i="70"/>
  <c r="AD36" i="70"/>
  <c r="N40" i="70"/>
  <c r="O40" i="70" s="1"/>
  <c r="AD41" i="70"/>
  <c r="AC61" i="70"/>
  <c r="AM61" i="70"/>
  <c r="H12" i="70"/>
  <c r="N13" i="70"/>
  <c r="O13" i="70" s="1"/>
  <c r="H14" i="70"/>
  <c r="N15" i="70"/>
  <c r="O15" i="70" s="1"/>
  <c r="H16" i="70"/>
  <c r="N17" i="70"/>
  <c r="O17" i="70" s="1"/>
  <c r="H18" i="70"/>
  <c r="N19" i="70"/>
  <c r="O19" i="70" s="1"/>
  <c r="H20" i="70"/>
  <c r="H21" i="70"/>
  <c r="N22" i="70"/>
  <c r="O22" i="70" s="1"/>
  <c r="H23" i="70"/>
  <c r="N24" i="70"/>
  <c r="O24" i="70" s="1"/>
  <c r="H25" i="70"/>
  <c r="N26" i="70"/>
  <c r="O26" i="70" s="1"/>
  <c r="H27" i="70"/>
  <c r="N28" i="70"/>
  <c r="O28" i="70" s="1"/>
  <c r="H29" i="70"/>
  <c r="N30" i="70"/>
  <c r="O30" i="70" s="1"/>
  <c r="AD31" i="70"/>
  <c r="H32" i="70"/>
  <c r="N33" i="70"/>
  <c r="O33" i="70" s="1"/>
  <c r="H35" i="70"/>
  <c r="AD37" i="70"/>
  <c r="AD40" i="70"/>
  <c r="H43" i="70"/>
  <c r="AD51" i="70"/>
  <c r="N59" i="70"/>
  <c r="O59" i="70" s="1"/>
  <c r="N57" i="70"/>
  <c r="O57" i="70" s="1"/>
  <c r="N55" i="70"/>
  <c r="O55" i="70" s="1"/>
  <c r="N53" i="70"/>
  <c r="O53" i="70" s="1"/>
  <c r="N51" i="70"/>
  <c r="O51" i="70" s="1"/>
  <c r="N49" i="70"/>
  <c r="O49" i="70" s="1"/>
  <c r="N47" i="70"/>
  <c r="O47" i="70" s="1"/>
  <c r="N45" i="70"/>
  <c r="O45" i="70" s="1"/>
  <c r="N60" i="70"/>
  <c r="O60" i="70" s="1"/>
  <c r="N58" i="70"/>
  <c r="O58" i="70" s="1"/>
  <c r="N56" i="70"/>
  <c r="O56" i="70" s="1"/>
  <c r="N54" i="70"/>
  <c r="O54" i="70" s="1"/>
  <c r="N52" i="70"/>
  <c r="O52" i="70" s="1"/>
  <c r="N50" i="70"/>
  <c r="O50" i="70" s="1"/>
  <c r="N48" i="70"/>
  <c r="O48" i="70" s="1"/>
  <c r="N46" i="70"/>
  <c r="O46" i="70" s="1"/>
  <c r="N44" i="70"/>
  <c r="O44" i="70" s="1"/>
  <c r="N43" i="70"/>
  <c r="O43" i="70" s="1"/>
  <c r="N41" i="70"/>
  <c r="O41" i="70" s="1"/>
  <c r="N39" i="70"/>
  <c r="O39" i="70" s="1"/>
  <c r="N37" i="70"/>
  <c r="O37" i="70" s="1"/>
  <c r="N35" i="70"/>
  <c r="O35" i="70" s="1"/>
  <c r="AM10" i="70"/>
  <c r="AN11" i="70" s="1"/>
  <c r="AD11" i="70"/>
  <c r="AD32" i="70"/>
  <c r="H33" i="70"/>
  <c r="AD34" i="70"/>
  <c r="N38" i="70"/>
  <c r="O38" i="70" s="1"/>
  <c r="AD39" i="70"/>
  <c r="AD42" i="70"/>
  <c r="L43" i="70"/>
  <c r="M43" i="70" s="1"/>
  <c r="AD59" i="70"/>
  <c r="AD49" i="70"/>
  <c r="AD57" i="70"/>
  <c r="AD45" i="70"/>
  <c r="AD53" i="70"/>
  <c r="AD47" i="70"/>
  <c r="AD16" i="70" l="1"/>
  <c r="AD21" i="70"/>
  <c r="AD22" i="70"/>
  <c r="AN57" i="70"/>
  <c r="AN47" i="70"/>
  <c r="AN51" i="70"/>
  <c r="AN59" i="70"/>
  <c r="AI48" i="70"/>
  <c r="AI44" i="70"/>
  <c r="AI37" i="70"/>
  <c r="AI21" i="70"/>
  <c r="AI60" i="70"/>
  <c r="AI58" i="70"/>
  <c r="AI46" i="70"/>
  <c r="Y36" i="70"/>
  <c r="Y42" i="70"/>
  <c r="AI18" i="70"/>
  <c r="AN35" i="70"/>
  <c r="AN61" i="70"/>
  <c r="AI35" i="70"/>
  <c r="AI39" i="70"/>
  <c r="AI32" i="70"/>
  <c r="AI16" i="70"/>
  <c r="AI52" i="70"/>
  <c r="AI40" i="70"/>
  <c r="AI31" i="70"/>
  <c r="AI43" i="70"/>
  <c r="AI38" i="70"/>
  <c r="AI34" i="70"/>
  <c r="AI36" i="70"/>
  <c r="Y58" i="70"/>
  <c r="Y44" i="70"/>
  <c r="Y46" i="70"/>
  <c r="Y33" i="70"/>
  <c r="Y34" i="70"/>
  <c r="Y35" i="70"/>
  <c r="Y16" i="70"/>
  <c r="Y60" i="70"/>
  <c r="AN53" i="70"/>
  <c r="AN38" i="70"/>
  <c r="Y32" i="70"/>
  <c r="Y43" i="70"/>
  <c r="Y38" i="70"/>
  <c r="Y14" i="70"/>
  <c r="Y48" i="70"/>
  <c r="Y41" i="70"/>
  <c r="Y39" i="70"/>
  <c r="AN55" i="70"/>
  <c r="AN49" i="70"/>
  <c r="AN56" i="70"/>
  <c r="AN48" i="70"/>
  <c r="AN54" i="70"/>
  <c r="AN46" i="70"/>
  <c r="AN58" i="70"/>
  <c r="AN50" i="70"/>
  <c r="AN43" i="70"/>
  <c r="AN60" i="70"/>
  <c r="AN30" i="70"/>
  <c r="AN28" i="70"/>
  <c r="AN26" i="70"/>
  <c r="AN13" i="70"/>
  <c r="AN52" i="70"/>
  <c r="AN27" i="70"/>
  <c r="AN14" i="70"/>
  <c r="AN12" i="70"/>
  <c r="AN25" i="70"/>
  <c r="AN44" i="70"/>
  <c r="AN29" i="70"/>
  <c r="AN21" i="70"/>
  <c r="AN16" i="70"/>
  <c r="AN23" i="70"/>
  <c r="AN18" i="70"/>
  <c r="AN45" i="70"/>
  <c r="AN41" i="70"/>
  <c r="I32" i="70"/>
  <c r="E32" i="70"/>
  <c r="F32" i="70" s="1"/>
  <c r="I20" i="70"/>
  <c r="E20" i="70"/>
  <c r="F20" i="70" s="1"/>
  <c r="I16" i="70"/>
  <c r="E16" i="70"/>
  <c r="F16" i="70" s="1"/>
  <c r="I12" i="70"/>
  <c r="E12" i="70"/>
  <c r="F12" i="70" s="1"/>
  <c r="AN31" i="70"/>
  <c r="E28" i="70"/>
  <c r="F28" i="70" s="1"/>
  <c r="I28" i="70"/>
  <c r="E24" i="70"/>
  <c r="F24" i="70" s="1"/>
  <c r="I24" i="70"/>
  <c r="I34" i="70"/>
  <c r="E34" i="70"/>
  <c r="F34" i="70" s="1"/>
  <c r="I42" i="70"/>
  <c r="E42" i="70"/>
  <c r="F42" i="70" s="1"/>
  <c r="E51" i="70"/>
  <c r="F51" i="70" s="1"/>
  <c r="I51" i="70"/>
  <c r="E59" i="70"/>
  <c r="F59" i="70" s="1"/>
  <c r="I59" i="70"/>
  <c r="I50" i="70"/>
  <c r="E50" i="70"/>
  <c r="F50" i="70" s="1"/>
  <c r="I58" i="70"/>
  <c r="E58" i="70"/>
  <c r="F58" i="70" s="1"/>
  <c r="I31" i="70"/>
  <c r="E31" i="70"/>
  <c r="F31" i="70" s="1"/>
  <c r="AN20" i="70"/>
  <c r="Y40" i="70"/>
  <c r="Y12" i="70"/>
  <c r="AN39" i="70"/>
  <c r="AN36" i="70"/>
  <c r="AN33" i="70"/>
  <c r="I27" i="70"/>
  <c r="E27" i="70"/>
  <c r="F27" i="70" s="1"/>
  <c r="I23" i="70"/>
  <c r="E23" i="70"/>
  <c r="F23" i="70" s="1"/>
  <c r="E19" i="70"/>
  <c r="F19" i="70" s="1"/>
  <c r="I19" i="70"/>
  <c r="E15" i="70"/>
  <c r="F15" i="70" s="1"/>
  <c r="I15" i="70"/>
  <c r="I36" i="70"/>
  <c r="E36" i="70"/>
  <c r="F36" i="70" s="1"/>
  <c r="E45" i="70"/>
  <c r="F45" i="70" s="1"/>
  <c r="I45" i="70"/>
  <c r="E53" i="70"/>
  <c r="F53" i="70" s="1"/>
  <c r="I53" i="70"/>
  <c r="I44" i="70"/>
  <c r="E44" i="70"/>
  <c r="F44" i="70" s="1"/>
  <c r="I52" i="70"/>
  <c r="E52" i="70"/>
  <c r="F52" i="70" s="1"/>
  <c r="I60" i="70"/>
  <c r="E60" i="70"/>
  <c r="F60" i="70" s="1"/>
  <c r="Y31" i="70"/>
  <c r="L61" i="70"/>
  <c r="L63" i="70" s="1"/>
  <c r="M11" i="70"/>
  <c r="M61" i="70" s="1"/>
  <c r="AN22" i="70"/>
  <c r="AN24" i="70"/>
  <c r="I33" i="70"/>
  <c r="E33" i="70"/>
  <c r="F33" i="70" s="1"/>
  <c r="AD61" i="70"/>
  <c r="E43" i="70"/>
  <c r="F43" i="70" s="1"/>
  <c r="I43" i="70"/>
  <c r="I18" i="70"/>
  <c r="E18" i="70"/>
  <c r="F18" i="70" s="1"/>
  <c r="I14" i="70"/>
  <c r="E14" i="70"/>
  <c r="F14" i="70" s="1"/>
  <c r="AN40" i="70"/>
  <c r="AN37" i="70"/>
  <c r="E30" i="70"/>
  <c r="F30" i="70" s="1"/>
  <c r="I30" i="70"/>
  <c r="E26" i="70"/>
  <c r="F26" i="70" s="1"/>
  <c r="I26" i="70"/>
  <c r="E22" i="70"/>
  <c r="F22" i="70" s="1"/>
  <c r="I22" i="70"/>
  <c r="I38" i="70"/>
  <c r="E38" i="70"/>
  <c r="F38" i="70" s="1"/>
  <c r="E47" i="70"/>
  <c r="F47" i="70" s="1"/>
  <c r="I47" i="70"/>
  <c r="E55" i="70"/>
  <c r="F55" i="70" s="1"/>
  <c r="I55" i="70"/>
  <c r="I46" i="70"/>
  <c r="E46" i="70"/>
  <c r="F46" i="70" s="1"/>
  <c r="I54" i="70"/>
  <c r="E54" i="70"/>
  <c r="F54" i="70" s="1"/>
  <c r="AN42" i="70"/>
  <c r="E39" i="70"/>
  <c r="F39" i="70" s="1"/>
  <c r="E37" i="70"/>
  <c r="F37" i="70" s="1"/>
  <c r="I37" i="70"/>
  <c r="AI56" i="70"/>
  <c r="AI54" i="70"/>
  <c r="AI50" i="70"/>
  <c r="AI59" i="70"/>
  <c r="AI51" i="70"/>
  <c r="AI57" i="70"/>
  <c r="AI49" i="70"/>
  <c r="AI53" i="70"/>
  <c r="AI45" i="70"/>
  <c r="AI42" i="70"/>
  <c r="AI55" i="70"/>
  <c r="AI29" i="70"/>
  <c r="AI27" i="70"/>
  <c r="AI25" i="70"/>
  <c r="AI23" i="70"/>
  <c r="AI47" i="70"/>
  <c r="AI13" i="70"/>
  <c r="AI30" i="70"/>
  <c r="AI22" i="70"/>
  <c r="AI17" i="70"/>
  <c r="AI28" i="70"/>
  <c r="AI20" i="70"/>
  <c r="AI15" i="70"/>
  <c r="AI24" i="70"/>
  <c r="AI19" i="70"/>
  <c r="AI11" i="70"/>
  <c r="AI26" i="70"/>
  <c r="AN19" i="70"/>
  <c r="O61" i="70"/>
  <c r="E35" i="70"/>
  <c r="F35" i="70" s="1"/>
  <c r="I35" i="70"/>
  <c r="I29" i="70"/>
  <c r="E29" i="70"/>
  <c r="F29" i="70" s="1"/>
  <c r="I25" i="70"/>
  <c r="E25" i="70"/>
  <c r="F25" i="70" s="1"/>
  <c r="I21" i="70"/>
  <c r="E21" i="70"/>
  <c r="F21" i="70" s="1"/>
  <c r="N61" i="70"/>
  <c r="N63" i="70" s="1"/>
  <c r="E17" i="70"/>
  <c r="F17" i="70" s="1"/>
  <c r="I17" i="70"/>
  <c r="E13" i="70"/>
  <c r="F13" i="70" s="1"/>
  <c r="I13" i="70"/>
  <c r="H61" i="70"/>
  <c r="H63" i="70" s="1"/>
  <c r="E11" i="70"/>
  <c r="F11" i="70" s="1"/>
  <c r="I11" i="70"/>
  <c r="I40" i="70"/>
  <c r="E40" i="70"/>
  <c r="F40" i="70" s="1"/>
  <c r="E49" i="70"/>
  <c r="F49" i="70" s="1"/>
  <c r="I49" i="70"/>
  <c r="E57" i="70"/>
  <c r="F57" i="70" s="1"/>
  <c r="I57" i="70"/>
  <c r="I48" i="70"/>
  <c r="E48" i="70"/>
  <c r="F48" i="70" s="1"/>
  <c r="I56" i="70"/>
  <c r="E56" i="70"/>
  <c r="F56" i="70" s="1"/>
  <c r="Y56" i="70"/>
  <c r="Y54" i="70"/>
  <c r="Y52" i="70"/>
  <c r="Y50" i="70"/>
  <c r="Y57" i="70"/>
  <c r="Y49" i="70"/>
  <c r="Y55" i="70"/>
  <c r="Y47" i="70"/>
  <c r="Y59" i="70"/>
  <c r="Y51" i="70"/>
  <c r="Y45" i="70"/>
  <c r="Y29" i="70"/>
  <c r="Y27" i="70"/>
  <c r="Y25" i="70"/>
  <c r="Y23" i="70"/>
  <c r="Y20" i="70"/>
  <c r="Y53" i="70"/>
  <c r="Y13" i="70"/>
  <c r="Y28" i="70"/>
  <c r="Y15" i="70"/>
  <c r="Y26" i="70"/>
  <c r="Y11" i="70"/>
  <c r="Y30" i="70"/>
  <c r="Y22" i="70"/>
  <c r="Y17" i="70"/>
  <c r="Y24" i="70"/>
  <c r="Y19" i="70"/>
  <c r="Y21" i="70"/>
  <c r="AN15" i="70"/>
  <c r="E41" i="70"/>
  <c r="F41" i="70" s="1"/>
  <c r="AN34" i="70"/>
  <c r="Y37" i="70"/>
  <c r="AN32" i="70"/>
  <c r="AN17" i="70"/>
  <c r="J61" i="70"/>
  <c r="J63" i="70" s="1"/>
  <c r="K11" i="70"/>
  <c r="K61" i="70" s="1"/>
  <c r="AI14" i="70"/>
  <c r="AI41" i="70"/>
  <c r="AI12" i="70"/>
  <c r="F61" i="70" l="1"/>
  <c r="K63" i="70"/>
  <c r="K64" i="70" s="1"/>
  <c r="K62" i="70"/>
  <c r="M62" i="70"/>
  <c r="M63" i="70"/>
  <c r="M64" i="70" s="1"/>
  <c r="Y61" i="70"/>
  <c r="I61" i="70"/>
  <c r="O63" i="70"/>
  <c r="O64" i="70" s="1"/>
  <c r="O62" i="70"/>
  <c r="AI61" i="70"/>
  <c r="I62" i="70" l="1"/>
  <c r="I63" i="70"/>
  <c r="I64" i="70" s="1"/>
  <c r="F63" i="70"/>
  <c r="F64" i="70" s="1"/>
  <c r="F62" i="70"/>
</calcChain>
</file>

<file path=xl/sharedStrings.xml><?xml version="1.0" encoding="utf-8"?>
<sst xmlns="http://schemas.openxmlformats.org/spreadsheetml/2006/main" count="185" uniqueCount="92">
  <si>
    <t>Kg</t>
  </si>
  <si>
    <t>sel fin</t>
  </si>
  <si>
    <t>Poids recette</t>
  </si>
  <si>
    <t>eau</t>
  </si>
  <si>
    <t>❶</t>
  </si>
  <si>
    <t>❷</t>
  </si>
  <si>
    <t>❸</t>
  </si>
  <si>
    <t>❹</t>
  </si>
  <si>
    <t>Prix U HT ou au Kg</t>
  </si>
  <si>
    <t>AVANT de saisir quoique ce soit dans une cellule vérifiez bien qu'il n'y ait pas de formule en cliquant dessus</t>
  </si>
  <si>
    <t>①</t>
  </si>
  <si>
    <t>②</t>
  </si>
  <si>
    <t>③</t>
  </si>
  <si>
    <t>1 Kg fini</t>
  </si>
  <si>
    <t>Nb d'unités</t>
  </si>
  <si>
    <t>Poids unitaire</t>
  </si>
  <si>
    <t>Unité</t>
  </si>
  <si>
    <t>farine type 55</t>
  </si>
  <si>
    <t>sel</t>
  </si>
  <si>
    <t>si vous saisissez 2 œufs dans cette colonne cela faussera le poids total et le % Inc  Excel calculera 2 comme 2 Kg</t>
  </si>
  <si>
    <t>④</t>
  </si>
  <si>
    <t>⑤</t>
  </si>
  <si>
    <t>œufs pasteurisés</t>
  </si>
  <si>
    <t>lait</t>
  </si>
  <si>
    <t>fécule</t>
  </si>
  <si>
    <t>poivre de cayenne</t>
  </si>
  <si>
    <t>muscade</t>
  </si>
  <si>
    <t>Matière d'œuvre</t>
  </si>
  <si>
    <t>Porc</t>
  </si>
  <si>
    <t>021</t>
  </si>
  <si>
    <t>ICI</t>
  </si>
  <si>
    <t>Poids Brut</t>
  </si>
  <si>
    <t>Prix remis à jour le :</t>
  </si>
  <si>
    <t>1 - saisir les Denrées</t>
  </si>
  <si>
    <t>6 - Prix au Kg de chaque denrée</t>
  </si>
  <si>
    <t>2 - Unités : Kg évitez d'utiliser les volumes rapportez tout au poids</t>
  </si>
  <si>
    <t>3 - saisir les poids de votre recette Uniquement les POIDS dans cette colonne</t>
  </si>
  <si>
    <t>4 - SI VOUS UTILISEZ CETTE COLONNE N° 3 : ne saisir que le NOMBRE d'unités (1-2-3-4…) pour les œufs-les fraises tagada-les batons de vanille etc..</t>
  </si>
  <si>
    <t>si vous saisissez 2 œufs d'un poids unitaire de 0.050Kg …il ne faut plus rien saisir dans la cellule poids brut</t>
  </si>
  <si>
    <t>La cellule Poids brut à "viré au rouge"pour vous indiquer que  vous avez saisi un poids dans la cellule précédente</t>
  </si>
  <si>
    <t>matière grasse</t>
  </si>
  <si>
    <t>jaunes pasteurisés</t>
  </si>
  <si>
    <t>crème fraiche</t>
  </si>
  <si>
    <t>beurre fondu</t>
  </si>
  <si>
    <t>Repère : 10.665 Kg d'appareil pour 100 couverts en collectivité -  LA CUISINE DE COLLECTIVITÉ   Michel Grossmann et Alain Le Franc BPI 2006</t>
  </si>
  <si>
    <t>lardons de poitrine fumée</t>
  </si>
  <si>
    <t>emmenthal rapé</t>
  </si>
  <si>
    <r>
      <t xml:space="preserve">5 - </t>
    </r>
    <r>
      <rPr>
        <b/>
        <sz val="11"/>
        <color indexed="10"/>
        <rFont val="Calibri"/>
        <family val="2"/>
        <scheme val="minor"/>
      </rPr>
      <t>ET</t>
    </r>
    <r>
      <rPr>
        <sz val="11"/>
        <color indexed="10"/>
        <rFont val="Calibri"/>
        <family val="2"/>
        <scheme val="minor"/>
      </rPr>
      <t xml:space="preserve"> OBLIGATOIREMENT colonne 4 indiquez le </t>
    </r>
    <r>
      <rPr>
        <sz val="11"/>
        <rFont val="Calibri"/>
        <family val="2"/>
        <scheme val="minor"/>
      </rPr>
      <t>Poids unitaire du produit  : poids d'un oeuf-d'une fraise tagada- d'un baton de vanille etc..</t>
    </r>
  </si>
  <si>
    <t>u</t>
  </si>
  <si>
    <t>Pate à foncer</t>
  </si>
  <si>
    <t>Appareil crème prise</t>
  </si>
  <si>
    <t>Garniture</t>
  </si>
  <si>
    <t>Denrées</t>
  </si>
  <si>
    <t>Votre nombre de portions (en rouge)</t>
  </si>
  <si>
    <t>Modèle B3-2015 50 lignes</t>
  </si>
  <si>
    <t xml:space="preserve">recette crée pour combien de portions </t>
  </si>
  <si>
    <t>€</t>
  </si>
  <si>
    <t xml:space="preserve">❶ </t>
  </si>
  <si>
    <t xml:space="preserve"> Finition</t>
  </si>
  <si>
    <t>Coefficient de vente</t>
  </si>
  <si>
    <t>POIDS et prix d' 1 portion sans Coeff.</t>
  </si>
  <si>
    <t>POIDS et prix d' 1 portion AVEC Coeff.</t>
  </si>
  <si>
    <t>POIDS et prix de la recette sans Coeff.</t>
  </si>
  <si>
    <t>POIDS et prix de la recette AVEC Coeff.</t>
  </si>
  <si>
    <t>Sur le tableau précédent ne saisir que : les nombres de portions ligne 9 - les prix colonne G- l et le coefficient de vente colonnr D ligne 65</t>
  </si>
  <si>
    <t>Sur ce tableau saisir : 1 les Matières d'œuvres - 2 les unités - et puis dans chaque recette 3 les poids bruts - si vous utilisez des œufs frais = 4 le nombre - 5 le poids d'1 œuf - ne pas oublier de saisir le nombre de portions</t>
  </si>
  <si>
    <t>ne rien saisir cellules liées</t>
  </si>
  <si>
    <t>ATTENTION : chaque élément de la recette est indépendant ligne 9 colonnes H - J - L - N vous pouvez saisir un nombre de portion différent</t>
  </si>
  <si>
    <t>colonne G</t>
  </si>
  <si>
    <t>EN BAS DE FICHE RECETTE :saisissez votre coefficient de vente cellule D65</t>
  </si>
  <si>
    <t xml:space="preserve">Colonnes R </t>
  </si>
  <si>
    <t>Colonnes T</t>
  </si>
  <si>
    <t>Saisissez le nom de la recette</t>
  </si>
  <si>
    <t>Saisissez le nombre de portions prévues par l'auteur de cette recette</t>
  </si>
  <si>
    <t>saisissez Votre nombre de portions (en rouge)</t>
  </si>
  <si>
    <t>la recette que vous saisissez a été crée pour combien de portions (en bleu)</t>
  </si>
  <si>
    <t>SUR LA PREMIRERE FEUILLE</t>
  </si>
  <si>
    <t>Cellules fusionnées  ligne 9  colonnes - H - J - L - N</t>
  </si>
  <si>
    <t>Pour avoir une fiche actualisée : cellule M7</t>
  </si>
  <si>
    <t xml:space="preserve"> Mode d'emploi ligne 64 colonne R</t>
  </si>
  <si>
    <t>Voir mode d'emploi R 64</t>
  </si>
  <si>
    <t>Modèle B3-Version D 2015 - Recette a la portion 50 lignes</t>
  </si>
  <si>
    <t>Modèle B3 version D 2015 recette à la portion</t>
  </si>
  <si>
    <t>Repères : pour les oeus frais 1 œuf 50g NE PAS SAISIR le prix d'1 œuf mais le prix au Kg - la levure chimique pas le prix du sachet mais du Kg etc…</t>
  </si>
  <si>
    <t>largeur de colonnes</t>
  </si>
  <si>
    <t>MODE D'EMPLOI……...Comment remplir cette fiche en respectant un ordre logique</t>
  </si>
  <si>
    <t>Modèle N  2015 - Recette a la portion 50 lignes</t>
  </si>
  <si>
    <t>QUICHE AUX LARDONS   Modèle N 2015 - Recette a la portion 50 lignes</t>
  </si>
  <si>
    <t>Vous pouvez retrouver ce modèle de fiche sur le site UPRT</t>
  </si>
  <si>
    <t>Onglet - Documents de travail - les Documents du Chef</t>
  </si>
  <si>
    <t>FF-MODÈLES DE FICHES TECHNIQUES</t>
  </si>
  <si>
    <t>ff-15-N-portions-2015.xlsx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</si>
</sst>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0.000"/>
    <numFmt numFmtId="165" formatCode="0.0%"/>
    <numFmt numFmtId="166" formatCode="#,##0.00\ &quot;€&quot;"/>
    <numFmt numFmtId="167" formatCode="#,##0.000"/>
    <numFmt numFmtId="168" formatCode="[$-F800]dddd\,\ mmmm\ dd\,\ yyyy"/>
    <numFmt numFmtId="170" formatCode="#,##0.0\ &quot;€&quot;"/>
    <numFmt numFmtId="171" formatCode="_-* #,##0.0\ &quot;€&quot;_-;\-* #,##0.0\ &quot;€&quot;_-;_-* &quot;-&quot;?\ &quot;€&quot;_-;_-@_-"/>
    <numFmt numFmtId="172" formatCode="_-* #,##0.000\ &quot;€&quot;_-;\-* #,##0.000\ &quot;€&quot;_-;_-* &quot;-&quot;???\ &quot;€&quot;_-;_-@_-"/>
    <numFmt numFmtId="173" formatCode="#,##0.000\ &quot;€&quot;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8"/>
      <color theme="9" tint="-0.499984740745262"/>
      <name val="Calibri"/>
      <family val="2"/>
      <scheme val="minor"/>
    </font>
    <font>
      <sz val="9"/>
      <color theme="1" tint="0.499984740745262"/>
      <name val="Arial"/>
      <family val="2"/>
    </font>
    <font>
      <b/>
      <sz val="10"/>
      <color theme="0"/>
      <name val="Arial"/>
      <family val="2"/>
    </font>
    <font>
      <i/>
      <sz val="8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 tint="0.34998626667073579"/>
      <name val="Arial"/>
      <family val="2"/>
    </font>
    <font>
      <b/>
      <sz val="10"/>
      <color theme="8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0"/>
      <name val="Arial"/>
      <family val="2"/>
    </font>
    <font>
      <sz val="11"/>
      <color rgb="FFC000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1"/>
      <color rgb="FFC00000"/>
      <name val="Arial"/>
      <family val="2"/>
    </font>
    <font>
      <sz val="12"/>
      <color theme="3" tint="-0.249977111117893"/>
      <name val="Calibri"/>
      <family val="2"/>
      <scheme val="minor"/>
    </font>
    <font>
      <sz val="16"/>
      <color rgb="FF7030A0"/>
      <name val="Arial"/>
      <family val="2"/>
    </font>
    <font>
      <b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rgb="FFC00000"/>
      <name val="Wingdings 3"/>
      <family val="1"/>
      <charset val="2"/>
    </font>
    <font>
      <b/>
      <sz val="14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8"/>
      <color theme="4" tint="-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6"/>
      <color rgb="FF7030A0"/>
      <name val="Calibri"/>
      <family val="2"/>
      <scheme val="minor"/>
    </font>
    <font>
      <b/>
      <sz val="14"/>
      <color rgb="FF0070C0"/>
      <name val="Arial"/>
      <family val="2"/>
    </font>
    <font>
      <sz val="11"/>
      <color indexed="12"/>
      <name val="Arial"/>
      <family val="2"/>
    </font>
    <font>
      <b/>
      <sz val="14"/>
      <color rgb="FFC00000"/>
      <name val="Arial"/>
      <family val="2"/>
    </font>
    <font>
      <sz val="8"/>
      <color rgb="FF7030A0"/>
      <name val="Arial"/>
      <family val="2"/>
    </font>
    <font>
      <b/>
      <sz val="16"/>
      <color rgb="FFC00000"/>
      <name val="Arial"/>
      <family val="2"/>
    </font>
    <font>
      <b/>
      <i/>
      <sz val="16"/>
      <color theme="1" tint="0.499984740745262"/>
      <name val="Wingdings 3"/>
      <family val="1"/>
      <charset val="2"/>
    </font>
    <font>
      <b/>
      <sz val="14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6"/>
      <color theme="4" tint="-0.499984740745262"/>
      <name val="Arial"/>
      <family val="2"/>
    </font>
    <font>
      <b/>
      <sz val="10"/>
      <color theme="4" tint="-0.499984740745262"/>
      <name val="Calibri"/>
      <family val="2"/>
      <scheme val="minor"/>
    </font>
    <font>
      <sz val="16"/>
      <color theme="9" tint="-0.499984740745262"/>
      <name val="Arial"/>
      <family val="2"/>
    </font>
    <font>
      <b/>
      <sz val="10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6"/>
      <color theme="7" tint="-0.249977111117893"/>
      <name val="Arial"/>
      <family val="2"/>
    </font>
    <font>
      <b/>
      <sz val="10"/>
      <color theme="7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C00000"/>
      <name val="Arial"/>
      <family val="2"/>
    </font>
    <font>
      <b/>
      <sz val="16"/>
      <color theme="4" tint="-0.499984740745262"/>
      <name val="Wingdings 3"/>
      <family val="1"/>
      <charset val="2"/>
    </font>
    <font>
      <b/>
      <sz val="14"/>
      <color theme="4" tint="-0.499984740745262"/>
      <name val="Arial"/>
      <family val="2"/>
    </font>
    <font>
      <u/>
      <sz val="12"/>
      <name val="Calibri"/>
      <family val="2"/>
      <scheme val="minor"/>
    </font>
    <font>
      <sz val="10"/>
      <color rgb="FF070F14"/>
      <name val="Arial"/>
      <family val="2"/>
    </font>
    <font>
      <sz val="14"/>
      <color theme="0"/>
      <name val="Arial"/>
      <family val="2"/>
    </font>
    <font>
      <b/>
      <sz val="9"/>
      <name val="Arial"/>
      <family val="2"/>
    </font>
    <font>
      <b/>
      <sz val="20"/>
      <name val="Calibri"/>
      <family val="2"/>
      <scheme val="minor"/>
    </font>
    <font>
      <b/>
      <sz val="16"/>
      <color rgb="FF92D05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gray0625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26"/>
      </patternFill>
    </fill>
    <fill>
      <patternFill patternType="gray0625"/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10"/>
      </patternFill>
    </fill>
    <fill>
      <patternFill patternType="solid">
        <fgColor theme="5" tint="0.79998168889431442"/>
        <bgColor indexed="10"/>
      </patternFill>
    </fill>
    <fill>
      <patternFill patternType="solid">
        <fgColor theme="8" tint="0.79998168889431442"/>
        <bgColor indexed="10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5" borderId="1" applyNumberFormat="0" applyAlignment="0" applyProtection="0"/>
    <xf numFmtId="0" fontId="10" fillId="0" borderId="2" applyNumberFormat="0" applyFill="0" applyAlignment="0" applyProtection="0"/>
    <xf numFmtId="0" fontId="11" fillId="4" borderId="3" applyNumberFormat="0" applyFont="0" applyAlignment="0" applyProtection="0"/>
    <xf numFmtId="0" fontId="12" fillId="3" borderId="1" applyNumberFormat="0" applyAlignment="0" applyProtection="0"/>
    <xf numFmtId="44" fontId="5" fillId="0" borderId="0" applyFont="0" applyFill="0" applyBorder="0" applyAlignment="0" applyProtection="0"/>
    <xf numFmtId="0" fontId="13" fillId="16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/>
    <xf numFmtId="0" fontId="11" fillId="0" borderId="0"/>
    <xf numFmtId="0" fontId="5" fillId="0" borderId="0"/>
    <xf numFmtId="0" fontId="17" fillId="0" borderId="0"/>
    <xf numFmtId="0" fontId="18" fillId="17" borderId="0" applyNumberFormat="0" applyBorder="0" applyAlignment="0" applyProtection="0"/>
    <xf numFmtId="0" fontId="19" fillId="15" borderId="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18" borderId="9" applyNumberFormat="0" applyAlignment="0" applyProtection="0"/>
    <xf numFmtId="0" fontId="5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" fillId="0" borderId="0"/>
    <xf numFmtId="0" fontId="9" fillId="15" borderId="22" applyNumberFormat="0" applyAlignment="0" applyProtection="0"/>
    <xf numFmtId="0" fontId="5" fillId="4" borderId="23" applyNumberFormat="0" applyFont="0" applyAlignment="0" applyProtection="0"/>
    <xf numFmtId="0" fontId="12" fillId="3" borderId="22" applyNumberFormat="0" applyAlignment="0" applyProtection="0"/>
    <xf numFmtId="44" fontId="5" fillId="0" borderId="0" applyFont="0" applyFill="0" applyBorder="0" applyAlignment="0" applyProtection="0"/>
    <xf numFmtId="0" fontId="19" fillId="15" borderId="24" applyNumberFormat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</cellStyleXfs>
  <cellXfs count="331">
    <xf numFmtId="0" fontId="0" fillId="0" borderId="0" xfId="0"/>
    <xf numFmtId="0" fontId="0" fillId="21" borderId="0" xfId="0" applyFill="1"/>
    <xf numFmtId="0" fontId="0" fillId="0" borderId="0" xfId="0" applyBorder="1"/>
    <xf numFmtId="164" fontId="36" fillId="23" borderId="0" xfId="47" applyNumberFormat="1" applyFont="1" applyFill="1" applyBorder="1" applyAlignment="1" applyProtection="1">
      <alignment horizontal="center" vertical="center"/>
      <protection hidden="1"/>
    </xf>
    <xf numFmtId="164" fontId="38" fillId="21" borderId="0" xfId="47" applyNumberFormat="1" applyFont="1" applyFill="1" applyBorder="1" applyAlignment="1" applyProtection="1">
      <alignment horizontal="center" vertical="center"/>
      <protection hidden="1"/>
    </xf>
    <xf numFmtId="0" fontId="27" fillId="21" borderId="0" xfId="35" applyFont="1" applyFill="1" applyBorder="1" applyAlignment="1" applyProtection="1">
      <alignment vertical="center"/>
      <protection locked="0"/>
    </xf>
    <xf numFmtId="0" fontId="5" fillId="0" borderId="0" xfId="47"/>
    <xf numFmtId="0" fontId="0" fillId="0" borderId="0" xfId="0" applyAlignment="1"/>
    <xf numFmtId="0" fontId="52" fillId="24" borderId="0" xfId="47" applyFont="1" applyFill="1" applyBorder="1" applyAlignment="1" applyProtection="1">
      <alignment horizontal="center" vertical="center" wrapText="1"/>
      <protection hidden="1"/>
    </xf>
    <xf numFmtId="1" fontId="41" fillId="28" borderId="0" xfId="47" applyNumberFormat="1" applyFont="1" applyFill="1" applyBorder="1" applyAlignment="1" applyProtection="1">
      <alignment horizontal="center" vertical="center"/>
      <protection locked="0"/>
    </xf>
    <xf numFmtId="164" fontId="37" fillId="29" borderId="0" xfId="47" applyNumberFormat="1" applyFont="1" applyFill="1" applyBorder="1" applyAlignment="1" applyProtection="1">
      <alignment horizontal="center" vertical="center"/>
      <protection hidden="1"/>
    </xf>
    <xf numFmtId="166" fontId="27" fillId="29" borderId="0" xfId="47" applyNumberFormat="1" applyFont="1" applyFill="1" applyBorder="1" applyAlignment="1" applyProtection="1">
      <alignment horizontal="center" vertical="center"/>
      <protection hidden="1"/>
    </xf>
    <xf numFmtId="164" fontId="34" fillId="29" borderId="0" xfId="47" applyNumberFormat="1" applyFont="1" applyFill="1" applyBorder="1" applyAlignment="1" applyProtection="1">
      <alignment horizontal="center" vertical="center"/>
      <protection hidden="1"/>
    </xf>
    <xf numFmtId="0" fontId="40" fillId="29" borderId="0" xfId="47" applyFont="1" applyFill="1" applyBorder="1" applyAlignment="1">
      <alignment horizontal="center" vertical="center"/>
    </xf>
    <xf numFmtId="165" fontId="39" fillId="29" borderId="0" xfId="35" applyNumberFormat="1" applyFont="1" applyFill="1" applyBorder="1" applyAlignment="1" applyProtection="1">
      <alignment horizontal="center" vertical="center"/>
    </xf>
    <xf numFmtId="0" fontId="35" fillId="26" borderId="0" xfId="0" applyFont="1" applyFill="1" applyAlignment="1">
      <alignment horizontal="center" vertical="center" textRotation="90"/>
    </xf>
    <xf numFmtId="0" fontId="27" fillId="0" borderId="0" xfId="35" applyFont="1" applyAlignment="1">
      <alignment vertical="center"/>
    </xf>
    <xf numFmtId="0" fontId="27" fillId="0" borderId="0" xfId="35" applyFont="1" applyAlignment="1" applyProtection="1">
      <alignment vertical="center"/>
      <protection locked="0"/>
    </xf>
    <xf numFmtId="0" fontId="33" fillId="21" borderId="0" xfId="47" applyFont="1" applyFill="1" applyBorder="1" applyAlignment="1" applyProtection="1">
      <alignment horizontal="center" vertical="center"/>
      <protection hidden="1"/>
    </xf>
    <xf numFmtId="0" fontId="27" fillId="21" borderId="0" xfId="35" applyFont="1" applyFill="1" applyBorder="1" applyAlignment="1">
      <alignment vertical="center"/>
    </xf>
    <xf numFmtId="0" fontId="57" fillId="21" borderId="18" xfId="47" applyFont="1" applyFill="1" applyBorder="1" applyAlignment="1" applyProtection="1">
      <alignment horizontal="center" vertical="center" wrapText="1"/>
      <protection hidden="1"/>
    </xf>
    <xf numFmtId="0" fontId="49" fillId="21" borderId="18" xfId="47" applyFont="1" applyFill="1" applyBorder="1" applyAlignment="1" applyProtection="1">
      <alignment horizontal="right" vertical="center"/>
      <protection hidden="1"/>
    </xf>
    <xf numFmtId="0" fontId="37" fillId="21" borderId="0" xfId="47" applyFont="1" applyFill="1" applyBorder="1" applyAlignment="1" applyProtection="1">
      <alignment horizontal="left" vertical="center"/>
      <protection hidden="1"/>
    </xf>
    <xf numFmtId="0" fontId="27" fillId="0" borderId="0" xfId="35" applyFont="1" applyBorder="1" applyAlignment="1">
      <alignment vertical="center"/>
    </xf>
    <xf numFmtId="0" fontId="63" fillId="29" borderId="0" xfId="47" applyFont="1" applyFill="1" applyBorder="1" applyAlignment="1">
      <alignment horizontal="center" vertical="center"/>
    </xf>
    <xf numFmtId="0" fontId="53" fillId="29" borderId="0" xfId="47" applyFont="1" applyFill="1" applyBorder="1" applyAlignment="1">
      <alignment horizontal="center" vertical="center"/>
    </xf>
    <xf numFmtId="0" fontId="27" fillId="21" borderId="0" xfId="35" applyFont="1" applyFill="1" applyBorder="1" applyAlignment="1" applyProtection="1">
      <alignment horizontal="left" vertical="center"/>
      <protection locked="0"/>
    </xf>
    <xf numFmtId="166" fontId="31" fillId="29" borderId="0" xfId="47" applyNumberFormat="1" applyFont="1" applyFill="1" applyBorder="1" applyAlignment="1" applyProtection="1">
      <alignment horizontal="left" vertical="center"/>
      <protection hidden="1"/>
    </xf>
    <xf numFmtId="0" fontId="56" fillId="21" borderId="0" xfId="0" applyFont="1" applyFill="1" applyBorder="1" applyAlignment="1">
      <alignment horizontal="right" vertical="center"/>
    </xf>
    <xf numFmtId="4" fontId="66" fillId="31" borderId="0" xfId="35" applyNumberFormat="1" applyFont="1" applyFill="1" applyBorder="1" applyAlignment="1" applyProtection="1">
      <alignment horizontal="center" vertical="center"/>
      <protection locked="0"/>
    </xf>
    <xf numFmtId="167" fontId="67" fillId="25" borderId="0" xfId="35" applyNumberFormat="1" applyFont="1" applyFill="1" applyBorder="1" applyAlignment="1" applyProtection="1">
      <alignment horizontal="center" vertical="center"/>
      <protection locked="0"/>
    </xf>
    <xf numFmtId="0" fontId="55" fillId="21" borderId="0" xfId="47" applyFont="1" applyFill="1" applyBorder="1" applyAlignment="1" applyProtection="1">
      <alignment horizontal="left" vertical="center"/>
      <protection hidden="1"/>
    </xf>
    <xf numFmtId="0" fontId="60" fillId="21" borderId="0" xfId="47" applyFont="1" applyFill="1" applyBorder="1" applyAlignment="1">
      <alignment vertical="center"/>
    </xf>
    <xf numFmtId="0" fontId="5" fillId="21" borderId="0" xfId="35" applyFont="1" applyFill="1" applyBorder="1" applyAlignment="1" applyProtection="1">
      <alignment horizontal="left" vertical="center"/>
      <protection locked="0"/>
    </xf>
    <xf numFmtId="0" fontId="30" fillId="21" borderId="0" xfId="35" applyFont="1" applyFill="1" applyBorder="1" applyAlignment="1" applyProtection="1">
      <alignment vertical="center"/>
      <protection locked="0"/>
    </xf>
    <xf numFmtId="0" fontId="54" fillId="21" borderId="0" xfId="0" applyFont="1" applyFill="1" applyBorder="1" applyAlignment="1">
      <alignment horizontal="left" vertical="center"/>
    </xf>
    <xf numFmtId="0" fontId="55" fillId="21" borderId="0" xfId="47" applyFont="1" applyFill="1" applyBorder="1" applyAlignment="1" applyProtection="1">
      <alignment horizontal="left" vertical="center" wrapText="1"/>
      <protection hidden="1"/>
    </xf>
    <xf numFmtId="0" fontId="55" fillId="21" borderId="0" xfId="0" applyFont="1" applyFill="1" applyBorder="1" applyAlignment="1">
      <alignment horizontal="left" vertical="center"/>
    </xf>
    <xf numFmtId="0" fontId="74" fillId="21" borderId="0" xfId="0" applyFont="1" applyFill="1" applyBorder="1" applyAlignment="1">
      <alignment horizontal="left" vertical="center"/>
    </xf>
    <xf numFmtId="0" fontId="72" fillId="21" borderId="0" xfId="47" applyFont="1" applyFill="1" applyBorder="1" applyAlignment="1" applyProtection="1">
      <alignment horizontal="left" vertical="center" wrapText="1"/>
      <protection hidden="1"/>
    </xf>
    <xf numFmtId="0" fontId="27" fillId="24" borderId="0" xfId="35" applyFont="1" applyFill="1" applyBorder="1" applyAlignment="1" applyProtection="1">
      <alignment vertical="center"/>
      <protection locked="0"/>
    </xf>
    <xf numFmtId="3" fontId="66" fillId="21" borderId="31" xfId="35" applyNumberFormat="1" applyFont="1" applyFill="1" applyBorder="1" applyAlignment="1" applyProtection="1">
      <alignment horizontal="center" vertical="center"/>
      <protection locked="0"/>
    </xf>
    <xf numFmtId="166" fontId="78" fillId="36" borderId="33" xfId="47" applyNumberFormat="1" applyFont="1" applyFill="1" applyBorder="1" applyAlignment="1">
      <alignment vertical="center"/>
    </xf>
    <xf numFmtId="0" fontId="0" fillId="0" borderId="13" xfId="0" applyBorder="1"/>
    <xf numFmtId="0" fontId="50" fillId="21" borderId="38" xfId="47" applyFont="1" applyFill="1" applyBorder="1" applyAlignment="1" applyProtection="1">
      <alignment horizontal="center" vertical="center" wrapText="1"/>
      <protection hidden="1"/>
    </xf>
    <xf numFmtId="0" fontId="44" fillId="26" borderId="0" xfId="47" applyFont="1" applyFill="1" applyBorder="1" applyAlignment="1">
      <alignment horizontal="left" vertical="center"/>
    </xf>
    <xf numFmtId="164" fontId="37" fillId="29" borderId="13" xfId="47" applyNumberFormat="1" applyFont="1" applyFill="1" applyBorder="1" applyAlignment="1" applyProtection="1">
      <alignment horizontal="center" vertical="center"/>
      <protection hidden="1"/>
    </xf>
    <xf numFmtId="164" fontId="56" fillId="21" borderId="29" xfId="47" applyNumberFormat="1" applyFont="1" applyFill="1" applyBorder="1" applyAlignment="1" applyProtection="1">
      <alignment horizontal="center" vertical="center" wrapText="1"/>
      <protection hidden="1"/>
    </xf>
    <xf numFmtId="0" fontId="0" fillId="21" borderId="0" xfId="0" applyFill="1" applyBorder="1"/>
    <xf numFmtId="0" fontId="0" fillId="21" borderId="13" xfId="0" applyFill="1" applyBorder="1"/>
    <xf numFmtId="164" fontId="79" fillId="0" borderId="0" xfId="47" applyNumberFormat="1" applyFont="1" applyFill="1" applyBorder="1" applyAlignment="1" applyProtection="1">
      <alignment horizontal="center" vertical="center"/>
      <protection hidden="1"/>
    </xf>
    <xf numFmtId="167" fontId="81" fillId="21" borderId="44" xfId="35" applyNumberFormat="1" applyFont="1" applyFill="1" applyBorder="1" applyAlignment="1" applyProtection="1">
      <alignment horizontal="center" vertical="center"/>
      <protection locked="0"/>
    </xf>
    <xf numFmtId="167" fontId="81" fillId="21" borderId="39" xfId="35" applyNumberFormat="1" applyFont="1" applyFill="1" applyBorder="1" applyAlignment="1" applyProtection="1">
      <alignment horizontal="center" vertical="center"/>
      <protection locked="0"/>
    </xf>
    <xf numFmtId="3" fontId="85" fillId="21" borderId="40" xfId="35" applyNumberFormat="1" applyFont="1" applyFill="1" applyBorder="1" applyAlignment="1" applyProtection="1">
      <alignment horizontal="center" vertical="center"/>
      <protection locked="0"/>
    </xf>
    <xf numFmtId="3" fontId="85" fillId="21" borderId="42" xfId="35" applyNumberFormat="1" applyFont="1" applyFill="1" applyBorder="1" applyAlignment="1" applyProtection="1">
      <alignment horizontal="center" vertical="center"/>
      <protection locked="0"/>
    </xf>
    <xf numFmtId="0" fontId="50" fillId="21" borderId="27" xfId="47" applyFont="1" applyFill="1" applyBorder="1" applyAlignment="1" applyProtection="1">
      <alignment horizontal="center" vertical="center" wrapText="1"/>
      <protection hidden="1"/>
    </xf>
    <xf numFmtId="0" fontId="40" fillId="21" borderId="12" xfId="47" applyFont="1" applyFill="1" applyBorder="1" applyAlignment="1">
      <alignment horizontal="center"/>
    </xf>
    <xf numFmtId="0" fontId="40" fillId="21" borderId="0" xfId="47" applyFont="1" applyFill="1" applyBorder="1" applyAlignment="1">
      <alignment horizontal="center"/>
    </xf>
    <xf numFmtId="0" fontId="37" fillId="21" borderId="49" xfId="47" applyFont="1" applyFill="1" applyBorder="1" applyAlignment="1" applyProtection="1">
      <alignment horizontal="center" vertical="center" wrapText="1"/>
      <protection hidden="1"/>
    </xf>
    <xf numFmtId="0" fontId="44" fillId="26" borderId="51" xfId="47" applyFont="1" applyFill="1" applyBorder="1" applyAlignment="1">
      <alignment horizontal="left" vertical="center"/>
    </xf>
    <xf numFmtId="166" fontId="62" fillId="21" borderId="51" xfId="35" applyNumberFormat="1" applyFont="1" applyFill="1" applyBorder="1" applyAlignment="1" applyProtection="1">
      <alignment horizontal="center" vertical="center"/>
      <protection locked="0"/>
    </xf>
    <xf numFmtId="0" fontId="64" fillId="32" borderId="26" xfId="35" applyFont="1" applyFill="1" applyBorder="1" applyAlignment="1" applyProtection="1">
      <alignment horizontal="center" vertical="center"/>
      <protection locked="0"/>
    </xf>
    <xf numFmtId="166" fontId="55" fillId="21" borderId="51" xfId="35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40" fillId="21" borderId="13" xfId="47" applyFont="1" applyFill="1" applyBorder="1" applyAlignment="1">
      <alignment horizontal="center"/>
    </xf>
    <xf numFmtId="0" fontId="55" fillId="21" borderId="38" xfId="47" applyFont="1" applyFill="1" applyBorder="1" applyAlignment="1" applyProtection="1">
      <alignment horizontal="center" vertical="center" wrapText="1"/>
      <protection hidden="1"/>
    </xf>
    <xf numFmtId="166" fontId="62" fillId="21" borderId="52" xfId="35" applyNumberFormat="1" applyFont="1" applyFill="1" applyBorder="1" applyAlignment="1" applyProtection="1">
      <alignment horizontal="center" vertical="center"/>
      <protection locked="0"/>
    </xf>
    <xf numFmtId="3" fontId="85" fillId="21" borderId="54" xfId="35" applyNumberFormat="1" applyFont="1" applyFill="1" applyBorder="1" applyAlignment="1" applyProtection="1">
      <alignment horizontal="center" vertical="center"/>
      <protection locked="0"/>
    </xf>
    <xf numFmtId="167" fontId="81" fillId="21" borderId="32" xfId="35" applyNumberFormat="1" applyFont="1" applyFill="1" applyBorder="1" applyAlignment="1" applyProtection="1">
      <alignment horizontal="center" vertical="center"/>
      <protection locked="0"/>
    </xf>
    <xf numFmtId="166" fontId="55" fillId="21" borderId="52" xfId="35" applyNumberFormat="1" applyFont="1" applyFill="1" applyBorder="1" applyAlignment="1" applyProtection="1">
      <alignment horizontal="center" vertical="center"/>
      <protection locked="0"/>
    </xf>
    <xf numFmtId="0" fontId="0" fillId="21" borderId="11" xfId="0" applyFill="1" applyBorder="1" applyAlignment="1"/>
    <xf numFmtId="0" fontId="0" fillId="21" borderId="47" xfId="0" applyFill="1" applyBorder="1" applyAlignment="1"/>
    <xf numFmtId="0" fontId="0" fillId="21" borderId="48" xfId="0" applyFill="1" applyBorder="1" applyAlignment="1"/>
    <xf numFmtId="164" fontId="56" fillId="21" borderId="11" xfId="47" applyNumberFormat="1" applyFont="1" applyFill="1" applyBorder="1" applyAlignment="1" applyProtection="1">
      <alignment vertical="center" wrapText="1"/>
      <protection hidden="1"/>
    </xf>
    <xf numFmtId="164" fontId="56" fillId="21" borderId="47" xfId="47" applyNumberFormat="1" applyFont="1" applyFill="1" applyBorder="1" applyAlignment="1" applyProtection="1">
      <alignment vertical="center" wrapText="1"/>
      <protection hidden="1"/>
    </xf>
    <xf numFmtId="166" fontId="79" fillId="0" borderId="0" xfId="47" applyNumberFormat="1" applyFont="1" applyFill="1" applyBorder="1" applyAlignment="1" applyProtection="1">
      <alignment vertical="center"/>
      <protection hidden="1"/>
    </xf>
    <xf numFmtId="0" fontId="29" fillId="24" borderId="0" xfId="47" applyFont="1" applyFill="1" applyBorder="1" applyAlignment="1">
      <alignment vertical="center"/>
    </xf>
    <xf numFmtId="0" fontId="47" fillId="24" borderId="0" xfId="47" applyFont="1" applyFill="1" applyBorder="1" applyAlignment="1" applyProtection="1">
      <alignment horizontal="center" vertical="center" wrapText="1"/>
      <protection hidden="1"/>
    </xf>
    <xf numFmtId="164" fontId="46" fillId="24" borderId="0" xfId="47" applyNumberFormat="1" applyFont="1" applyFill="1" applyBorder="1" applyAlignment="1" applyProtection="1">
      <alignment horizontal="center" vertical="center"/>
    </xf>
    <xf numFmtId="164" fontId="90" fillId="21" borderId="35" xfId="47" applyNumberFormat="1" applyFont="1" applyFill="1" applyBorder="1" applyAlignment="1" applyProtection="1">
      <alignment horizontal="right" vertical="center"/>
    </xf>
    <xf numFmtId="165" fontId="30" fillId="24" borderId="0" xfId="36" applyNumberFormat="1" applyFont="1" applyFill="1" applyBorder="1" applyAlignment="1">
      <alignment horizontal="center" vertical="center"/>
    </xf>
    <xf numFmtId="165" fontId="28" fillId="40" borderId="0" xfId="36" applyNumberFormat="1" applyFont="1" applyFill="1" applyBorder="1" applyAlignment="1">
      <alignment horizontal="center" vertical="center"/>
    </xf>
    <xf numFmtId="0" fontId="28" fillId="24" borderId="0" xfId="47" applyFont="1" applyFill="1" applyBorder="1" applyAlignment="1">
      <alignment horizontal="centerContinuous" vertical="center" wrapText="1"/>
    </xf>
    <xf numFmtId="0" fontId="91" fillId="24" borderId="0" xfId="36" applyNumberFormat="1" applyFont="1" applyFill="1" applyBorder="1" applyAlignment="1">
      <alignment horizontal="center" vertical="center"/>
    </xf>
    <xf numFmtId="0" fontId="48" fillId="0" borderId="0" xfId="47" applyFont="1" applyBorder="1" applyAlignment="1" applyProtection="1">
      <alignment horizontal="center" vertical="center"/>
      <protection hidden="1"/>
    </xf>
    <xf numFmtId="0" fontId="28" fillId="21" borderId="12" xfId="47" applyNumberFormat="1" applyFont="1" applyFill="1" applyBorder="1" applyAlignment="1" applyProtection="1">
      <alignment vertical="center"/>
      <protection hidden="1"/>
    </xf>
    <xf numFmtId="0" fontId="28" fillId="21" borderId="0" xfId="47" applyNumberFormat="1" applyFont="1" applyFill="1" applyBorder="1" applyAlignment="1" applyProtection="1">
      <alignment vertical="center"/>
      <protection hidden="1"/>
    </xf>
    <xf numFmtId="0" fontId="28" fillId="21" borderId="13" xfId="47" applyNumberFormat="1" applyFont="1" applyFill="1" applyBorder="1" applyAlignment="1" applyProtection="1">
      <alignment vertical="center"/>
      <protection hidden="1"/>
    </xf>
    <xf numFmtId="0" fontId="0" fillId="21" borderId="12" xfId="0" applyFill="1" applyBorder="1"/>
    <xf numFmtId="0" fontId="37" fillId="21" borderId="63" xfId="47" applyFont="1" applyFill="1" applyBorder="1" applyAlignment="1" applyProtection="1">
      <alignment horizontal="center" vertical="center" wrapText="1"/>
      <protection hidden="1"/>
    </xf>
    <xf numFmtId="0" fontId="93" fillId="21" borderId="13" xfId="47" applyNumberFormat="1" applyFont="1" applyFill="1" applyBorder="1" applyAlignment="1" applyProtection="1">
      <alignment horizontal="center" vertical="center"/>
      <protection hidden="1"/>
    </xf>
    <xf numFmtId="0" fontId="55" fillId="21" borderId="16" xfId="47" applyFont="1" applyFill="1" applyBorder="1" applyAlignment="1" applyProtection="1">
      <alignment horizontal="center" vertical="center" wrapText="1"/>
      <protection hidden="1"/>
    </xf>
    <xf numFmtId="0" fontId="95" fillId="21" borderId="34" xfId="47" applyFont="1" applyFill="1" applyBorder="1" applyAlignment="1" applyProtection="1">
      <alignment horizontal="center" vertical="center" wrapText="1"/>
      <protection hidden="1"/>
    </xf>
    <xf numFmtId="166" fontId="88" fillId="21" borderId="58" xfId="47" applyNumberFormat="1" applyFont="1" applyFill="1" applyBorder="1" applyAlignment="1">
      <alignment horizontal="center" vertical="center" wrapText="1"/>
    </xf>
    <xf numFmtId="171" fontId="30" fillId="35" borderId="13" xfId="36" applyNumberFormat="1" applyFont="1" applyFill="1" applyBorder="1" applyAlignment="1">
      <alignment horizontal="left" vertical="center"/>
    </xf>
    <xf numFmtId="0" fontId="80" fillId="21" borderId="59" xfId="47" applyFont="1" applyFill="1" applyBorder="1" applyAlignment="1" applyProtection="1">
      <alignment horizontal="center" vertical="center"/>
      <protection hidden="1"/>
    </xf>
    <xf numFmtId="0" fontId="32" fillId="34" borderId="58" xfId="47" applyFont="1" applyFill="1" applyBorder="1" applyAlignment="1" applyProtection="1">
      <alignment vertical="center"/>
      <protection hidden="1"/>
    </xf>
    <xf numFmtId="0" fontId="89" fillId="21" borderId="59" xfId="47" applyFont="1" applyFill="1" applyBorder="1" applyAlignment="1">
      <alignment horizontal="center" vertical="center"/>
    </xf>
    <xf numFmtId="0" fontId="32" fillId="19" borderId="58" xfId="47" applyFont="1" applyFill="1" applyBorder="1" applyAlignment="1" applyProtection="1">
      <alignment vertical="center"/>
      <protection hidden="1"/>
    </xf>
    <xf numFmtId="0" fontId="32" fillId="22" borderId="58" xfId="47" applyFont="1" applyFill="1" applyBorder="1" applyAlignment="1" applyProtection="1">
      <alignment vertical="center"/>
      <protection hidden="1"/>
    </xf>
    <xf numFmtId="0" fontId="89" fillId="21" borderId="57" xfId="47" applyFont="1" applyFill="1" applyBorder="1" applyAlignment="1">
      <alignment horizontal="center" vertical="center"/>
    </xf>
    <xf numFmtId="0" fontId="32" fillId="39" borderId="60" xfId="47" applyFont="1" applyFill="1" applyBorder="1" applyAlignment="1" applyProtection="1">
      <alignment vertical="center"/>
      <protection hidden="1"/>
    </xf>
    <xf numFmtId="0" fontId="83" fillId="21" borderId="64" xfId="47" applyFont="1" applyFill="1" applyBorder="1" applyAlignment="1" applyProtection="1">
      <alignment horizontal="center" vertical="center" wrapText="1"/>
      <protection hidden="1"/>
    </xf>
    <xf numFmtId="171" fontId="30" fillId="35" borderId="64" xfId="36" applyNumberFormat="1" applyFont="1" applyFill="1" applyBorder="1" applyAlignment="1">
      <alignment horizontal="left" vertical="center"/>
    </xf>
    <xf numFmtId="0" fontId="44" fillId="26" borderId="12" xfId="47" applyFont="1" applyFill="1" applyBorder="1" applyAlignment="1">
      <alignment horizontal="left" vertical="center"/>
    </xf>
    <xf numFmtId="0" fontId="48" fillId="33" borderId="15" xfId="47" applyFont="1" applyFill="1" applyBorder="1" applyAlignment="1">
      <alignment vertical="center"/>
    </xf>
    <xf numFmtId="164" fontId="96" fillId="21" borderId="18" xfId="47" applyNumberFormat="1" applyFont="1" applyFill="1" applyBorder="1" applyAlignment="1" applyProtection="1">
      <alignment horizontal="right" vertical="center"/>
    </xf>
    <xf numFmtId="0" fontId="71" fillId="0" borderId="18" xfId="47" applyFont="1" applyBorder="1"/>
    <xf numFmtId="0" fontId="97" fillId="0" borderId="18" xfId="47" applyFont="1" applyBorder="1"/>
    <xf numFmtId="164" fontId="98" fillId="21" borderId="18" xfId="47" applyNumberFormat="1" applyFont="1" applyFill="1" applyBorder="1" applyAlignment="1" applyProtection="1">
      <alignment horizontal="right" vertical="center"/>
    </xf>
    <xf numFmtId="1" fontId="99" fillId="30" borderId="19" xfId="47" applyNumberFormat="1" applyFont="1" applyFill="1" applyBorder="1" applyAlignment="1" applyProtection="1">
      <alignment horizontal="center" vertical="center"/>
      <protection hidden="1"/>
    </xf>
    <xf numFmtId="172" fontId="42" fillId="35" borderId="55" xfId="47" applyNumberFormat="1" applyFont="1" applyFill="1" applyBorder="1" applyAlignment="1" applyProtection="1">
      <alignment horizontal="center" vertical="center"/>
    </xf>
    <xf numFmtId="166" fontId="79" fillId="0" borderId="12" xfId="47" applyNumberFormat="1" applyFont="1" applyFill="1" applyBorder="1" applyAlignment="1" applyProtection="1">
      <alignment vertical="center"/>
      <protection hidden="1"/>
    </xf>
    <xf numFmtId="0" fontId="47" fillId="21" borderId="56" xfId="47" applyFont="1" applyFill="1" applyBorder="1" applyAlignment="1" applyProtection="1">
      <alignment vertical="center"/>
      <protection hidden="1"/>
    </xf>
    <xf numFmtId="0" fontId="100" fillId="21" borderId="57" xfId="47" applyFont="1" applyFill="1" applyBorder="1" applyAlignment="1" applyProtection="1">
      <alignment horizontal="right" vertical="center"/>
      <protection hidden="1"/>
    </xf>
    <xf numFmtId="0" fontId="38" fillId="37" borderId="56" xfId="47" applyFont="1" applyFill="1" applyBorder="1" applyAlignment="1" applyProtection="1">
      <alignment vertical="center" wrapText="1"/>
      <protection hidden="1"/>
    </xf>
    <xf numFmtId="0" fontId="38" fillId="37" borderId="57" xfId="47" applyFont="1" applyFill="1" applyBorder="1" applyAlignment="1" applyProtection="1">
      <alignment vertical="center" wrapText="1"/>
      <protection hidden="1"/>
    </xf>
    <xf numFmtId="0" fontId="38" fillId="37" borderId="57" xfId="47" applyFont="1" applyFill="1" applyBorder="1" applyAlignment="1" applyProtection="1">
      <alignment horizontal="right" vertical="center"/>
      <protection hidden="1"/>
    </xf>
    <xf numFmtId="173" fontId="38" fillId="42" borderId="57" xfId="36" applyNumberFormat="1" applyFont="1" applyFill="1" applyBorder="1" applyAlignment="1">
      <alignment horizontal="center" vertical="center"/>
    </xf>
    <xf numFmtId="164" fontId="38" fillId="42" borderId="56" xfId="36" applyNumberFormat="1" applyFont="1" applyFill="1" applyBorder="1" applyAlignment="1">
      <alignment horizontal="center" vertical="center"/>
    </xf>
    <xf numFmtId="0" fontId="42" fillId="37" borderId="0" xfId="0" applyFont="1" applyFill="1" applyBorder="1"/>
    <xf numFmtId="0" fontId="42" fillId="37" borderId="0" xfId="47" applyFont="1" applyFill="1" applyBorder="1" applyAlignment="1" applyProtection="1">
      <alignment horizontal="right" vertical="center"/>
      <protection hidden="1"/>
    </xf>
    <xf numFmtId="173" fontId="42" fillId="42" borderId="0" xfId="36" applyNumberFormat="1" applyFont="1" applyFill="1" applyBorder="1" applyAlignment="1">
      <alignment horizontal="center" vertical="center"/>
    </xf>
    <xf numFmtId="164" fontId="42" fillId="42" borderId="12" xfId="36" applyNumberFormat="1" applyFont="1" applyFill="1" applyBorder="1" applyAlignment="1">
      <alignment horizontal="center" vertical="center"/>
    </xf>
    <xf numFmtId="166" fontId="42" fillId="42" borderId="13" xfId="36" applyNumberFormat="1" applyFont="1" applyFill="1" applyBorder="1" applyAlignment="1">
      <alignment horizontal="center" vertical="center"/>
    </xf>
    <xf numFmtId="170" fontId="42" fillId="42" borderId="13" xfId="36" applyNumberFormat="1" applyFont="1" applyFill="1" applyBorder="1" applyAlignment="1">
      <alignment horizontal="center" vertical="center"/>
    </xf>
    <xf numFmtId="0" fontId="38" fillId="38" borderId="56" xfId="47" applyFont="1" applyFill="1" applyBorder="1" applyAlignment="1" applyProtection="1">
      <alignment vertical="center" wrapText="1"/>
      <protection hidden="1"/>
    </xf>
    <xf numFmtId="0" fontId="38" fillId="38" borderId="57" xfId="47" applyFont="1" applyFill="1" applyBorder="1" applyAlignment="1" applyProtection="1">
      <alignment vertical="center" wrapText="1"/>
      <protection hidden="1"/>
    </xf>
    <xf numFmtId="0" fontId="38" fillId="38" borderId="57" xfId="47" applyFont="1" applyFill="1" applyBorder="1" applyAlignment="1" applyProtection="1">
      <alignment horizontal="right" vertical="center"/>
      <protection hidden="1"/>
    </xf>
    <xf numFmtId="173" fontId="38" fillId="41" borderId="57" xfId="36" applyNumberFormat="1" applyFont="1" applyFill="1" applyBorder="1" applyAlignment="1">
      <alignment horizontal="center" vertical="center"/>
    </xf>
    <xf numFmtId="164" fontId="38" fillId="41" borderId="56" xfId="36" applyNumberFormat="1" applyFont="1" applyFill="1" applyBorder="1" applyAlignment="1">
      <alignment horizontal="center" vertical="center"/>
    </xf>
    <xf numFmtId="0" fontId="42" fillId="38" borderId="0" xfId="0" applyFont="1" applyFill="1" applyBorder="1"/>
    <xf numFmtId="0" fontId="42" fillId="38" borderId="0" xfId="47" applyFont="1" applyFill="1" applyBorder="1" applyAlignment="1" applyProtection="1">
      <alignment horizontal="right" vertical="center"/>
      <protection hidden="1"/>
    </xf>
    <xf numFmtId="173" fontId="42" fillId="41" borderId="0" xfId="36" applyNumberFormat="1" applyFont="1" applyFill="1" applyBorder="1" applyAlignment="1">
      <alignment horizontal="center" vertical="center"/>
    </xf>
    <xf numFmtId="164" fontId="42" fillId="41" borderId="12" xfId="36" applyNumberFormat="1" applyFont="1" applyFill="1" applyBorder="1" applyAlignment="1">
      <alignment horizontal="center" vertical="center"/>
    </xf>
    <xf numFmtId="166" fontId="42" fillId="41" borderId="13" xfId="36" applyNumberFormat="1" applyFont="1" applyFill="1" applyBorder="1" applyAlignment="1">
      <alignment horizontal="center" vertical="center"/>
    </xf>
    <xf numFmtId="170" fontId="42" fillId="41" borderId="13" xfId="36" applyNumberFormat="1" applyFont="1" applyFill="1" applyBorder="1" applyAlignment="1">
      <alignment horizontal="center" vertical="center"/>
    </xf>
    <xf numFmtId="165" fontId="38" fillId="41" borderId="60" xfId="36" applyNumberFormat="1" applyFont="1" applyFill="1" applyBorder="1" applyAlignment="1">
      <alignment horizontal="center" vertical="center"/>
    </xf>
    <xf numFmtId="0" fontId="42" fillId="38" borderId="12" xfId="0" applyFont="1" applyFill="1" applyBorder="1"/>
    <xf numFmtId="165" fontId="42" fillId="41" borderId="13" xfId="36" applyNumberFormat="1" applyFont="1" applyFill="1" applyBorder="1" applyAlignment="1">
      <alignment horizontal="center" vertical="center"/>
    </xf>
    <xf numFmtId="165" fontId="38" fillId="42" borderId="60" xfId="36" applyNumberFormat="1" applyFont="1" applyFill="1" applyBorder="1" applyAlignment="1">
      <alignment horizontal="center" vertical="center"/>
    </xf>
    <xf numFmtId="0" fontId="42" fillId="37" borderId="12" xfId="0" applyFont="1" applyFill="1" applyBorder="1"/>
    <xf numFmtId="165" fontId="42" fillId="42" borderId="13" xfId="36" applyNumberFormat="1" applyFont="1" applyFill="1" applyBorder="1" applyAlignment="1">
      <alignment horizontal="center" vertical="center"/>
    </xf>
    <xf numFmtId="166" fontId="38" fillId="42" borderId="60" xfId="36" applyNumberFormat="1" applyFont="1" applyFill="1" applyBorder="1" applyAlignment="1">
      <alignment horizontal="center" vertical="center"/>
    </xf>
    <xf numFmtId="166" fontId="38" fillId="41" borderId="60" xfId="36" applyNumberFormat="1" applyFont="1" applyFill="1" applyBorder="1" applyAlignment="1">
      <alignment horizontal="center" vertical="center"/>
    </xf>
    <xf numFmtId="173" fontId="38" fillId="42" borderId="60" xfId="36" applyNumberFormat="1" applyFont="1" applyFill="1" applyBorder="1" applyAlignment="1">
      <alignment horizontal="center" vertical="center"/>
    </xf>
    <xf numFmtId="0" fontId="27" fillId="21" borderId="18" xfId="36" applyFont="1" applyFill="1" applyBorder="1" applyAlignment="1">
      <alignment vertical="center"/>
    </xf>
    <xf numFmtId="0" fontId="33" fillId="21" borderId="18" xfId="47" applyFont="1" applyFill="1" applyBorder="1" applyAlignment="1" applyProtection="1">
      <alignment horizontal="center" vertical="center"/>
      <protection hidden="1"/>
    </xf>
    <xf numFmtId="0" fontId="56" fillId="21" borderId="18" xfId="0" applyFont="1" applyFill="1" applyBorder="1" applyAlignment="1">
      <alignment horizontal="right" vertical="center"/>
    </xf>
    <xf numFmtId="164" fontId="30" fillId="0" borderId="12" xfId="36" applyNumberFormat="1" applyFont="1" applyFill="1" applyBorder="1" applyAlignment="1">
      <alignment horizontal="center" vertical="center"/>
    </xf>
    <xf numFmtId="167" fontId="85" fillId="21" borderId="41" xfId="35" applyNumberFormat="1" applyFont="1" applyFill="1" applyBorder="1" applyAlignment="1" applyProtection="1">
      <alignment horizontal="center" vertical="center"/>
      <protection locked="0"/>
    </xf>
    <xf numFmtId="167" fontId="85" fillId="21" borderId="43" xfId="35" applyNumberFormat="1" applyFont="1" applyFill="1" applyBorder="1" applyAlignment="1" applyProtection="1">
      <alignment horizontal="center" vertical="center"/>
      <protection locked="0"/>
    </xf>
    <xf numFmtId="167" fontId="85" fillId="21" borderId="20" xfId="35" applyNumberFormat="1" applyFont="1" applyFill="1" applyBorder="1" applyAlignment="1" applyProtection="1">
      <alignment horizontal="center" vertical="center"/>
      <protection locked="0"/>
    </xf>
    <xf numFmtId="167" fontId="102" fillId="21" borderId="45" xfId="35" applyNumberFormat="1" applyFont="1" applyFill="1" applyBorder="1" applyAlignment="1" applyProtection="1">
      <alignment horizontal="center" vertical="center"/>
      <protection locked="0"/>
    </xf>
    <xf numFmtId="167" fontId="102" fillId="21" borderId="46" xfId="35" applyNumberFormat="1" applyFont="1" applyFill="1" applyBorder="1" applyAlignment="1" applyProtection="1">
      <alignment horizontal="center" vertical="center"/>
      <protection locked="0"/>
    </xf>
    <xf numFmtId="167" fontId="102" fillId="21" borderId="21" xfId="35" applyNumberFormat="1" applyFont="1" applyFill="1" applyBorder="1" applyAlignment="1" applyProtection="1">
      <alignment horizontal="center" vertical="center"/>
      <protection locked="0"/>
    </xf>
    <xf numFmtId="167" fontId="104" fillId="21" borderId="45" xfId="35" applyNumberFormat="1" applyFont="1" applyFill="1" applyBorder="1" applyAlignment="1" applyProtection="1">
      <alignment horizontal="center" vertical="center"/>
      <protection locked="0"/>
    </xf>
    <xf numFmtId="167" fontId="104" fillId="21" borderId="46" xfId="35" applyNumberFormat="1" applyFont="1" applyFill="1" applyBorder="1" applyAlignment="1" applyProtection="1">
      <alignment horizontal="center" vertical="center"/>
      <protection locked="0"/>
    </xf>
    <xf numFmtId="167" fontId="104" fillId="21" borderId="21" xfId="35" applyNumberFormat="1" applyFont="1" applyFill="1" applyBorder="1" applyAlignment="1" applyProtection="1">
      <alignment horizontal="center" vertical="center"/>
      <protection locked="0"/>
    </xf>
    <xf numFmtId="0" fontId="107" fillId="21" borderId="28" xfId="47" applyFont="1" applyFill="1" applyBorder="1" applyAlignment="1">
      <alignment horizontal="center"/>
    </xf>
    <xf numFmtId="167" fontId="107" fillId="21" borderId="45" xfId="35" applyNumberFormat="1" applyFont="1" applyFill="1" applyBorder="1" applyAlignment="1" applyProtection="1">
      <alignment horizontal="center" vertical="center"/>
      <protection locked="0"/>
    </xf>
    <xf numFmtId="167" fontId="107" fillId="21" borderId="46" xfId="35" applyNumberFormat="1" applyFont="1" applyFill="1" applyBorder="1" applyAlignment="1" applyProtection="1">
      <alignment horizontal="center" vertical="center"/>
      <protection locked="0"/>
    </xf>
    <xf numFmtId="167" fontId="107" fillId="21" borderId="21" xfId="35" applyNumberFormat="1" applyFont="1" applyFill="1" applyBorder="1" applyAlignment="1" applyProtection="1">
      <alignment horizontal="center" vertical="center"/>
      <protection locked="0"/>
    </xf>
    <xf numFmtId="0" fontId="104" fillId="21" borderId="28" xfId="47" applyFont="1" applyFill="1" applyBorder="1" applyAlignment="1">
      <alignment horizontal="center"/>
    </xf>
    <xf numFmtId="0" fontId="59" fillId="21" borderId="28" xfId="47" applyFont="1" applyFill="1" applyBorder="1" applyAlignment="1">
      <alignment horizontal="center"/>
    </xf>
    <xf numFmtId="0" fontId="85" fillId="21" borderId="28" xfId="47" applyFont="1" applyFill="1" applyBorder="1" applyAlignment="1">
      <alignment horizontal="center"/>
    </xf>
    <xf numFmtId="0" fontId="49" fillId="21" borderId="47" xfId="0" applyFont="1" applyFill="1" applyBorder="1" applyAlignment="1">
      <alignment horizontal="right" vertical="center"/>
    </xf>
    <xf numFmtId="164" fontId="56" fillId="21" borderId="47" xfId="47" applyNumberFormat="1" applyFont="1" applyFill="1" applyBorder="1" applyAlignment="1" applyProtection="1">
      <alignment horizontal="center" vertical="center" wrapText="1"/>
      <protection hidden="1"/>
    </xf>
    <xf numFmtId="173" fontId="56" fillId="21" borderId="48" xfId="47" applyNumberFormat="1" applyFont="1" applyFill="1" applyBorder="1" applyAlignment="1" applyProtection="1">
      <alignment horizontal="center" vertical="center" wrapText="1"/>
      <protection hidden="1"/>
    </xf>
    <xf numFmtId="0" fontId="58" fillId="21" borderId="0" xfId="47" applyFont="1" applyFill="1" applyBorder="1" applyAlignment="1" applyProtection="1">
      <alignment horizontal="left" vertical="center" wrapText="1"/>
      <protection hidden="1"/>
    </xf>
    <xf numFmtId="0" fontId="45" fillId="21" borderId="0" xfId="47" applyFont="1" applyFill="1" applyBorder="1" applyAlignment="1" applyProtection="1">
      <alignment horizontal="left" vertical="center"/>
      <protection hidden="1"/>
    </xf>
    <xf numFmtId="0" fontId="109" fillId="21" borderId="0" xfId="35" applyFont="1" applyFill="1" applyBorder="1" applyAlignment="1" applyProtection="1">
      <alignment vertical="center"/>
      <protection locked="0"/>
    </xf>
    <xf numFmtId="0" fontId="38" fillId="0" borderId="0" xfId="47" applyFont="1" applyFill="1" applyBorder="1" applyAlignment="1">
      <alignment horizontal="left" vertical="center"/>
    </xf>
    <xf numFmtId="0" fontId="38" fillId="0" borderId="0" xfId="47" applyFont="1" applyFill="1" applyBorder="1" applyAlignment="1">
      <alignment horizontal="center" vertical="center" wrapText="1"/>
    </xf>
    <xf numFmtId="0" fontId="60" fillId="21" borderId="0" xfId="47" applyFont="1" applyFill="1" applyBorder="1" applyAlignment="1">
      <alignment horizontal="left" vertical="center"/>
    </xf>
    <xf numFmtId="0" fontId="110" fillId="21" borderId="19" xfId="47" applyFont="1" applyFill="1" applyBorder="1" applyAlignment="1" applyProtection="1">
      <alignment horizontal="center" vertical="center" wrapText="1"/>
      <protection hidden="1"/>
    </xf>
    <xf numFmtId="1" fontId="111" fillId="20" borderId="63" xfId="47" applyNumberFormat="1" applyFont="1" applyFill="1" applyBorder="1" applyAlignment="1" applyProtection="1">
      <alignment horizontal="center" vertical="center"/>
      <protection hidden="1"/>
    </xf>
    <xf numFmtId="0" fontId="58" fillId="21" borderId="0" xfId="47" applyFont="1" applyFill="1" applyBorder="1" applyAlignment="1" applyProtection="1">
      <alignment horizontal="left" vertical="center"/>
      <protection hidden="1"/>
    </xf>
    <xf numFmtId="166" fontId="78" fillId="36" borderId="0" xfId="47" applyNumberFormat="1" applyFont="1" applyFill="1" applyBorder="1" applyAlignment="1">
      <alignment vertical="center"/>
    </xf>
    <xf numFmtId="0" fontId="49" fillId="21" borderId="0" xfId="35" applyFont="1" applyFill="1" applyBorder="1" applyAlignment="1" applyProtection="1">
      <alignment vertical="center"/>
      <protection locked="0"/>
    </xf>
    <xf numFmtId="0" fontId="60" fillId="21" borderId="0" xfId="47" applyFont="1" applyFill="1" applyBorder="1" applyAlignment="1" applyProtection="1">
      <alignment horizontal="left" vertical="center"/>
      <protection hidden="1"/>
    </xf>
    <xf numFmtId="0" fontId="60" fillId="21" borderId="0" xfId="47" applyFont="1" applyFill="1" applyBorder="1" applyAlignment="1">
      <alignment horizontal="center" vertical="center"/>
    </xf>
    <xf numFmtId="0" fontId="87" fillId="21" borderId="0" xfId="35" applyFont="1" applyFill="1" applyBorder="1" applyAlignment="1" applyProtection="1">
      <alignment vertical="center"/>
      <protection locked="0"/>
    </xf>
    <xf numFmtId="0" fontId="50" fillId="21" borderId="0" xfId="35" applyFont="1" applyFill="1" applyBorder="1" applyAlignment="1" applyProtection="1">
      <alignment horizontal="center" vertical="center"/>
      <protection locked="0"/>
    </xf>
    <xf numFmtId="0" fontId="45" fillId="24" borderId="0" xfId="47" applyFont="1" applyFill="1" applyBorder="1" applyAlignment="1" applyProtection="1">
      <alignment horizontal="left" vertical="center"/>
      <protection hidden="1"/>
    </xf>
    <xf numFmtId="0" fontId="109" fillId="24" borderId="0" xfId="35" applyFont="1" applyFill="1" applyBorder="1" applyAlignment="1" applyProtection="1">
      <alignment vertical="center"/>
      <protection locked="0"/>
    </xf>
    <xf numFmtId="166" fontId="78" fillId="24" borderId="0" xfId="47" applyNumberFormat="1" applyFont="1" applyFill="1" applyBorder="1" applyAlignment="1">
      <alignment vertical="center"/>
    </xf>
    <xf numFmtId="0" fontId="58" fillId="24" borderId="0" xfId="47" applyFont="1" applyFill="1" applyBorder="1" applyAlignment="1" applyProtection="1">
      <alignment horizontal="left" vertical="center" wrapText="1"/>
      <protection hidden="1"/>
    </xf>
    <xf numFmtId="166" fontId="78" fillId="21" borderId="0" xfId="47" applyNumberFormat="1" applyFont="1" applyFill="1" applyBorder="1" applyAlignment="1">
      <alignment vertical="center"/>
    </xf>
    <xf numFmtId="0" fontId="100" fillId="21" borderId="0" xfId="47" applyFont="1" applyFill="1" applyBorder="1" applyAlignment="1" applyProtection="1">
      <alignment horizontal="right" vertical="center"/>
      <protection hidden="1"/>
    </xf>
    <xf numFmtId="0" fontId="112" fillId="21" borderId="0" xfId="35" applyFont="1" applyFill="1" applyBorder="1" applyAlignment="1" applyProtection="1">
      <alignment vertical="center"/>
      <protection locked="0"/>
    </xf>
    <xf numFmtId="0" fontId="42" fillId="0" borderId="0" xfId="35" applyFont="1" applyBorder="1" applyAlignment="1" applyProtection="1">
      <alignment vertical="center"/>
      <protection locked="0"/>
    </xf>
    <xf numFmtId="0" fontId="29" fillId="21" borderId="47" xfId="0" applyFont="1" applyFill="1" applyBorder="1"/>
    <xf numFmtId="0" fontId="29" fillId="21" borderId="47" xfId="35" applyFont="1" applyFill="1" applyBorder="1" applyAlignment="1" applyProtection="1">
      <alignment vertical="center"/>
      <protection locked="0"/>
    </xf>
    <xf numFmtId="0" fontId="27" fillId="21" borderId="47" xfId="35" applyFont="1" applyFill="1" applyBorder="1" applyAlignment="1" applyProtection="1">
      <alignment vertical="center"/>
      <protection locked="0"/>
    </xf>
    <xf numFmtId="0" fontId="60" fillId="21" borderId="13" xfId="47" applyFont="1" applyFill="1" applyBorder="1" applyAlignment="1">
      <alignment vertical="center"/>
    </xf>
    <xf numFmtId="0" fontId="60" fillId="21" borderId="13" xfId="47" applyFont="1" applyFill="1" applyBorder="1" applyAlignment="1">
      <alignment horizontal="left" vertical="center"/>
    </xf>
    <xf numFmtId="0" fontId="27" fillId="21" borderId="12" xfId="35" applyFont="1" applyFill="1" applyBorder="1" applyAlignment="1" applyProtection="1">
      <alignment vertical="center"/>
      <protection locked="0"/>
    </xf>
    <xf numFmtId="0" fontId="70" fillId="21" borderId="12" xfId="47" applyFont="1" applyFill="1" applyBorder="1" applyAlignment="1">
      <alignment horizontal="center" vertical="center"/>
    </xf>
    <xf numFmtId="0" fontId="27" fillId="21" borderId="13" xfId="35" applyFont="1" applyFill="1" applyBorder="1" applyAlignment="1" applyProtection="1">
      <alignment vertical="center"/>
      <protection locked="0"/>
    </xf>
    <xf numFmtId="0" fontId="61" fillId="21" borderId="12" xfId="47" applyFont="1" applyFill="1" applyBorder="1" applyAlignment="1">
      <alignment horizontal="center" vertical="center"/>
    </xf>
    <xf numFmtId="0" fontId="30" fillId="21" borderId="12" xfId="35" applyFont="1" applyFill="1" applyBorder="1" applyAlignment="1" applyProtection="1">
      <alignment horizontal="center" vertical="center"/>
      <protection locked="0"/>
    </xf>
    <xf numFmtId="0" fontId="27" fillId="21" borderId="12" xfId="35" applyFont="1" applyFill="1" applyBorder="1" applyAlignment="1" applyProtection="1">
      <alignment horizontal="center" vertical="center"/>
      <protection locked="0"/>
    </xf>
    <xf numFmtId="0" fontId="0" fillId="24" borderId="12" xfId="0" applyFill="1" applyBorder="1"/>
    <xf numFmtId="0" fontId="0" fillId="24" borderId="0" xfId="0" applyFill="1" applyBorder="1"/>
    <xf numFmtId="0" fontId="27" fillId="24" borderId="13" xfId="35" applyFont="1" applyFill="1" applyBorder="1" applyAlignment="1" applyProtection="1">
      <alignment vertical="center"/>
      <protection locked="0"/>
    </xf>
    <xf numFmtId="0" fontId="38" fillId="21" borderId="12" xfId="47" applyFont="1" applyFill="1" applyBorder="1" applyAlignment="1">
      <alignment horizontal="left" vertical="center"/>
    </xf>
    <xf numFmtId="0" fontId="76" fillId="21" borderId="12" xfId="35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7" fillId="21" borderId="15" xfId="35" applyFont="1" applyFill="1" applyBorder="1" applyAlignment="1">
      <alignment vertical="center"/>
    </xf>
    <xf numFmtId="0" fontId="27" fillId="21" borderId="15" xfId="35" applyFont="1" applyFill="1" applyBorder="1" applyAlignment="1" applyProtection="1">
      <alignment vertical="center"/>
      <protection locked="0"/>
    </xf>
    <xf numFmtId="0" fontId="0" fillId="0" borderId="16" xfId="0" applyBorder="1"/>
    <xf numFmtId="0" fontId="60" fillId="21" borderId="12" xfId="47" applyFont="1" applyFill="1" applyBorder="1" applyAlignment="1">
      <alignment horizontal="center" vertical="center" wrapText="1"/>
    </xf>
    <xf numFmtId="0" fontId="60" fillId="21" borderId="0" xfId="47" applyFont="1" applyFill="1" applyBorder="1" applyAlignment="1">
      <alignment horizontal="center" vertical="center" wrapText="1"/>
    </xf>
    <xf numFmtId="0" fontId="113" fillId="0" borderId="0" xfId="0" applyFont="1"/>
    <xf numFmtId="0" fontId="48" fillId="33" borderId="16" xfId="47" applyFont="1" applyFill="1" applyBorder="1" applyAlignment="1">
      <alignment horizontal="right" vertical="center"/>
    </xf>
    <xf numFmtId="0" fontId="54" fillId="21" borderId="0" xfId="35" applyFont="1" applyFill="1" applyBorder="1" applyAlignment="1">
      <alignment horizontal="left" vertical="center"/>
    </xf>
    <xf numFmtId="0" fontId="33" fillId="21" borderId="0" xfId="47" applyFont="1" applyFill="1" applyBorder="1" applyAlignment="1" applyProtection="1">
      <alignment horizontal="left" vertical="center"/>
      <protection hidden="1"/>
    </xf>
    <xf numFmtId="0" fontId="115" fillId="21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0" fontId="116" fillId="21" borderId="11" xfId="0" applyFont="1" applyFill="1" applyBorder="1" applyAlignment="1">
      <alignment horizontal="left" vertical="center"/>
    </xf>
    <xf numFmtId="0" fontId="69" fillId="22" borderId="0" xfId="47" applyFont="1" applyFill="1" applyBorder="1" applyAlignment="1" applyProtection="1">
      <alignment horizontal="center" vertical="center"/>
      <protection hidden="1"/>
    </xf>
    <xf numFmtId="0" fontId="51" fillId="27" borderId="0" xfId="47" applyFont="1" applyFill="1" applyBorder="1" applyAlignment="1">
      <alignment horizontal="center" vertical="center" wrapText="1"/>
    </xf>
    <xf numFmtId="0" fontId="32" fillId="21" borderId="11" xfId="47" applyFont="1" applyFill="1" applyBorder="1" applyAlignment="1" applyProtection="1">
      <alignment horizontal="center" vertical="center"/>
      <protection hidden="1"/>
    </xf>
    <xf numFmtId="0" fontId="32" fillId="21" borderId="47" xfId="47" applyFont="1" applyFill="1" applyBorder="1" applyAlignment="1" applyProtection="1">
      <alignment horizontal="center" vertical="center"/>
      <protection hidden="1"/>
    </xf>
    <xf numFmtId="0" fontId="32" fillId="21" borderId="48" xfId="47" applyFont="1" applyFill="1" applyBorder="1" applyAlignment="1" applyProtection="1">
      <alignment horizontal="center" vertical="center"/>
      <protection hidden="1"/>
    </xf>
    <xf numFmtId="0" fontId="80" fillId="21" borderId="11" xfId="47" applyFont="1" applyFill="1" applyBorder="1" applyAlignment="1" applyProtection="1">
      <alignment horizontal="center" vertical="center"/>
      <protection hidden="1"/>
    </xf>
    <xf numFmtId="0" fontId="80" fillId="21" borderId="47" xfId="47" applyFont="1" applyFill="1" applyBorder="1" applyAlignment="1" applyProtection="1">
      <alignment horizontal="center" vertical="center"/>
      <protection hidden="1"/>
    </xf>
    <xf numFmtId="0" fontId="80" fillId="21" borderId="48" xfId="47" applyFont="1" applyFill="1" applyBorder="1" applyAlignment="1" applyProtection="1">
      <alignment horizontal="center" vertical="center"/>
      <protection hidden="1"/>
    </xf>
    <xf numFmtId="0" fontId="101" fillId="21" borderId="11" xfId="47" applyFont="1" applyFill="1" applyBorder="1" applyAlignment="1" applyProtection="1">
      <alignment horizontal="center" vertical="center"/>
      <protection hidden="1"/>
    </xf>
    <xf numFmtId="0" fontId="101" fillId="21" borderId="47" xfId="47" applyFont="1" applyFill="1" applyBorder="1" applyAlignment="1" applyProtection="1">
      <alignment horizontal="center" vertical="center"/>
      <protection hidden="1"/>
    </xf>
    <xf numFmtId="0" fontId="101" fillId="21" borderId="48" xfId="47" applyFont="1" applyFill="1" applyBorder="1" applyAlignment="1" applyProtection="1">
      <alignment horizontal="center" vertical="center"/>
      <protection hidden="1"/>
    </xf>
    <xf numFmtId="0" fontId="103" fillId="21" borderId="11" xfId="47" applyFont="1" applyFill="1" applyBorder="1" applyAlignment="1" applyProtection="1">
      <alignment horizontal="center" vertical="center"/>
      <protection hidden="1"/>
    </xf>
    <xf numFmtId="0" fontId="103" fillId="21" borderId="47" xfId="47" applyFont="1" applyFill="1" applyBorder="1" applyAlignment="1" applyProtection="1">
      <alignment horizontal="center" vertical="center"/>
      <protection hidden="1"/>
    </xf>
    <xf numFmtId="0" fontId="103" fillId="21" borderId="48" xfId="47" applyFont="1" applyFill="1" applyBorder="1" applyAlignment="1" applyProtection="1">
      <alignment horizontal="center" vertical="center"/>
      <protection hidden="1"/>
    </xf>
    <xf numFmtId="168" fontId="45" fillId="21" borderId="18" xfId="35" applyNumberFormat="1" applyFont="1" applyFill="1" applyBorder="1" applyAlignment="1">
      <alignment horizontal="left" vertical="center"/>
    </xf>
    <xf numFmtId="0" fontId="102" fillId="21" borderId="62" xfId="0" applyFont="1" applyFill="1" applyBorder="1" applyAlignment="1">
      <alignment horizontal="right" vertical="center" wrapText="1"/>
    </xf>
    <xf numFmtId="0" fontId="102" fillId="21" borderId="19" xfId="0" applyFont="1" applyFill="1" applyBorder="1" applyAlignment="1">
      <alignment horizontal="right" vertical="center" wrapText="1"/>
    </xf>
    <xf numFmtId="0" fontId="106" fillId="21" borderId="11" xfId="47" applyFont="1" applyFill="1" applyBorder="1" applyAlignment="1" applyProtection="1">
      <alignment horizontal="center" vertical="center"/>
      <protection hidden="1"/>
    </xf>
    <xf numFmtId="0" fontId="106" fillId="21" borderId="47" xfId="47" applyFont="1" applyFill="1" applyBorder="1" applyAlignment="1" applyProtection="1">
      <alignment horizontal="center" vertical="center"/>
      <protection hidden="1"/>
    </xf>
    <xf numFmtId="0" fontId="106" fillId="21" borderId="48" xfId="47" applyFont="1" applyFill="1" applyBorder="1" applyAlignment="1" applyProtection="1">
      <alignment horizontal="center" vertical="center"/>
      <protection hidden="1"/>
    </xf>
    <xf numFmtId="0" fontId="37" fillId="31" borderId="0" xfId="47" applyFont="1" applyFill="1" applyBorder="1" applyAlignment="1" applyProtection="1">
      <alignment horizontal="center" vertical="center" wrapText="1"/>
      <protection hidden="1"/>
    </xf>
    <xf numFmtId="168" fontId="77" fillId="21" borderId="0" xfId="35" applyNumberFormat="1" applyFont="1" applyFill="1" applyBorder="1" applyAlignment="1">
      <alignment horizontal="center" vertical="center" wrapText="1"/>
    </xf>
    <xf numFmtId="0" fontId="80" fillId="21" borderId="12" xfId="47" applyFont="1" applyFill="1" applyBorder="1" applyAlignment="1" applyProtection="1">
      <alignment horizontal="center" vertical="center"/>
      <protection hidden="1"/>
    </xf>
    <xf numFmtId="0" fontId="80" fillId="21" borderId="0" xfId="47" applyFont="1" applyFill="1" applyBorder="1" applyAlignment="1" applyProtection="1">
      <alignment horizontal="center" vertical="center"/>
      <protection hidden="1"/>
    </xf>
    <xf numFmtId="0" fontId="80" fillId="21" borderId="13" xfId="47" applyFont="1" applyFill="1" applyBorder="1" applyAlignment="1" applyProtection="1">
      <alignment horizontal="center" vertical="center"/>
      <protection hidden="1"/>
    </xf>
    <xf numFmtId="0" fontId="101" fillId="21" borderId="12" xfId="47" applyFont="1" applyFill="1" applyBorder="1" applyAlignment="1" applyProtection="1">
      <alignment horizontal="center" vertical="center"/>
      <protection hidden="1"/>
    </xf>
    <xf numFmtId="0" fontId="101" fillId="21" borderId="0" xfId="47" applyFont="1" applyFill="1" applyBorder="1" applyAlignment="1" applyProtection="1">
      <alignment horizontal="center" vertical="center"/>
      <protection hidden="1"/>
    </xf>
    <xf numFmtId="0" fontId="101" fillId="21" borderId="13" xfId="47" applyFont="1" applyFill="1" applyBorder="1" applyAlignment="1" applyProtection="1">
      <alignment horizontal="center" vertical="center"/>
      <protection hidden="1"/>
    </xf>
    <xf numFmtId="0" fontId="103" fillId="21" borderId="12" xfId="47" applyFont="1" applyFill="1" applyBorder="1" applyAlignment="1" applyProtection="1">
      <alignment horizontal="center" vertical="center"/>
      <protection hidden="1"/>
    </xf>
    <xf numFmtId="0" fontId="103" fillId="21" borderId="0" xfId="47" applyFont="1" applyFill="1" applyBorder="1" applyAlignment="1" applyProtection="1">
      <alignment horizontal="center" vertical="center"/>
      <protection hidden="1"/>
    </xf>
    <xf numFmtId="0" fontId="103" fillId="21" borderId="13" xfId="47" applyFont="1" applyFill="1" applyBorder="1" applyAlignment="1" applyProtection="1">
      <alignment horizontal="center" vertical="center"/>
      <protection hidden="1"/>
    </xf>
    <xf numFmtId="0" fontId="106" fillId="21" borderId="12" xfId="47" applyFont="1" applyFill="1" applyBorder="1" applyAlignment="1" applyProtection="1">
      <alignment horizontal="center" vertical="center"/>
      <protection hidden="1"/>
    </xf>
    <xf numFmtId="0" fontId="106" fillId="21" borderId="0" xfId="47" applyFont="1" applyFill="1" applyBorder="1" applyAlignment="1" applyProtection="1">
      <alignment horizontal="center" vertical="center"/>
      <protection hidden="1"/>
    </xf>
    <xf numFmtId="0" fontId="106" fillId="21" borderId="13" xfId="47" applyFont="1" applyFill="1" applyBorder="1" applyAlignment="1" applyProtection="1">
      <alignment horizontal="center" vertical="center"/>
      <protection hidden="1"/>
    </xf>
    <xf numFmtId="0" fontId="5" fillId="21" borderId="12" xfId="0" applyFont="1" applyFill="1" applyBorder="1" applyAlignment="1">
      <alignment horizontal="right" vertical="center" wrapText="1"/>
    </xf>
    <xf numFmtId="0" fontId="5" fillId="21" borderId="0" xfId="0" applyFont="1" applyFill="1" applyBorder="1" applyAlignment="1">
      <alignment horizontal="right" vertical="center" wrapText="1"/>
    </xf>
    <xf numFmtId="0" fontId="88" fillId="21" borderId="56" xfId="47" applyFont="1" applyFill="1" applyBorder="1" applyAlignment="1" applyProtection="1">
      <alignment horizontal="center" vertical="center" wrapText="1"/>
      <protection hidden="1"/>
    </xf>
    <xf numFmtId="0" fontId="88" fillId="21" borderId="57" xfId="47" applyFont="1" applyFill="1" applyBorder="1" applyAlignment="1" applyProtection="1">
      <alignment horizontal="center" vertical="center" wrapText="1"/>
      <protection hidden="1"/>
    </xf>
    <xf numFmtId="0" fontId="82" fillId="21" borderId="12" xfId="47" applyFont="1" applyFill="1" applyBorder="1" applyAlignment="1">
      <alignment horizontal="center"/>
    </xf>
    <xf numFmtId="0" fontId="82" fillId="21" borderId="0" xfId="47" applyFont="1" applyFill="1" applyBorder="1" applyAlignment="1">
      <alignment horizontal="center"/>
    </xf>
    <xf numFmtId="0" fontId="50" fillId="21" borderId="12" xfId="47" applyFont="1" applyFill="1" applyBorder="1" applyAlignment="1">
      <alignment horizontal="center"/>
    </xf>
    <xf numFmtId="0" fontId="50" fillId="21" borderId="0" xfId="47" applyFont="1" applyFill="1" applyBorder="1" applyAlignment="1">
      <alignment horizontal="center"/>
    </xf>
    <xf numFmtId="0" fontId="64" fillId="21" borderId="12" xfId="36" applyFont="1" applyFill="1" applyBorder="1" applyAlignment="1">
      <alignment horizontal="right" vertical="center" wrapText="1"/>
    </xf>
    <xf numFmtId="0" fontId="64" fillId="21" borderId="0" xfId="36" applyFont="1" applyFill="1" applyBorder="1" applyAlignment="1">
      <alignment horizontal="right" vertical="center" wrapText="1"/>
    </xf>
    <xf numFmtId="1" fontId="94" fillId="20" borderId="31" xfId="47" applyNumberFormat="1" applyFont="1" applyFill="1" applyBorder="1" applyAlignment="1" applyProtection="1">
      <alignment horizontal="center" vertical="center"/>
      <protection hidden="1"/>
    </xf>
    <xf numFmtId="1" fontId="94" fillId="20" borderId="64" xfId="47" applyNumberFormat="1" applyFont="1" applyFill="1" applyBorder="1" applyAlignment="1" applyProtection="1">
      <alignment horizontal="center" vertical="center"/>
      <protection hidden="1"/>
    </xf>
    <xf numFmtId="1" fontId="94" fillId="20" borderId="13" xfId="47" applyNumberFormat="1" applyFont="1" applyFill="1" applyBorder="1" applyAlignment="1" applyProtection="1">
      <alignment horizontal="center" vertical="center"/>
      <protection hidden="1"/>
    </xf>
    <xf numFmtId="0" fontId="43" fillId="21" borderId="0" xfId="47" applyFont="1" applyFill="1" applyBorder="1" applyAlignment="1" applyProtection="1">
      <alignment horizontal="center" vertical="center" wrapText="1"/>
      <protection hidden="1"/>
    </xf>
    <xf numFmtId="0" fontId="43" fillId="21" borderId="18" xfId="47" applyFont="1" applyFill="1" applyBorder="1" applyAlignment="1" applyProtection="1">
      <alignment horizontal="center" vertical="center" wrapText="1"/>
      <protection hidden="1"/>
    </xf>
    <xf numFmtId="0" fontId="72" fillId="21" borderId="0" xfId="47" applyFont="1" applyFill="1" applyBorder="1" applyAlignment="1" applyProtection="1">
      <alignment horizontal="center" vertical="center" wrapText="1"/>
      <protection hidden="1"/>
    </xf>
    <xf numFmtId="0" fontId="72" fillId="21" borderId="18" xfId="47" applyFont="1" applyFill="1" applyBorder="1" applyAlignment="1" applyProtection="1">
      <alignment horizontal="center" vertical="center" wrapText="1"/>
      <protection hidden="1"/>
    </xf>
    <xf numFmtId="166" fontId="79" fillId="0" borderId="12" xfId="47" applyNumberFormat="1" applyFont="1" applyFill="1" applyBorder="1" applyAlignment="1" applyProtection="1">
      <alignment horizontal="left" vertical="center"/>
      <protection hidden="1"/>
    </xf>
    <xf numFmtId="166" fontId="79" fillId="0" borderId="0" xfId="47" applyNumberFormat="1" applyFont="1" applyFill="1" applyBorder="1" applyAlignment="1" applyProtection="1">
      <alignment horizontal="left" vertical="center"/>
      <protection hidden="1"/>
    </xf>
    <xf numFmtId="166" fontId="62" fillId="21" borderId="61" xfId="35" applyNumberFormat="1" applyFont="1" applyFill="1" applyBorder="1" applyAlignment="1" applyProtection="1">
      <alignment horizontal="left" vertical="center"/>
      <protection locked="0"/>
    </xf>
    <xf numFmtId="166" fontId="62" fillId="21" borderId="19" xfId="35" applyNumberFormat="1" applyFont="1" applyFill="1" applyBorder="1" applyAlignment="1" applyProtection="1">
      <alignment horizontal="left" vertical="center"/>
      <protection locked="0"/>
    </xf>
    <xf numFmtId="166" fontId="55" fillId="21" borderId="42" xfId="35" applyNumberFormat="1" applyFont="1" applyFill="1" applyBorder="1" applyAlignment="1" applyProtection="1">
      <alignment horizontal="left" vertical="center"/>
      <protection locked="0"/>
    </xf>
    <xf numFmtId="166" fontId="55" fillId="21" borderId="43" xfId="35" applyNumberFormat="1" applyFont="1" applyFill="1" applyBorder="1" applyAlignment="1" applyProtection="1">
      <alignment horizontal="left" vertical="center"/>
      <protection locked="0"/>
    </xf>
    <xf numFmtId="0" fontId="44" fillId="26" borderId="50" xfId="47" applyFont="1" applyFill="1" applyBorder="1" applyAlignment="1">
      <alignment horizontal="left" vertical="center"/>
    </xf>
    <xf numFmtId="0" fontId="44" fillId="26" borderId="43" xfId="47" applyFont="1" applyFill="1" applyBorder="1" applyAlignment="1">
      <alignment horizontal="left" vertical="center"/>
    </xf>
    <xf numFmtId="166" fontId="62" fillId="21" borderId="50" xfId="35" applyNumberFormat="1" applyFont="1" applyFill="1" applyBorder="1" applyAlignment="1" applyProtection="1">
      <alignment horizontal="left" vertical="center"/>
      <protection locked="0"/>
    </xf>
    <xf numFmtId="166" fontId="62" fillId="21" borderId="43" xfId="35" applyNumberFormat="1" applyFont="1" applyFill="1" applyBorder="1" applyAlignment="1" applyProtection="1">
      <alignment horizontal="left" vertical="center"/>
      <protection locked="0"/>
    </xf>
    <xf numFmtId="0" fontId="105" fillId="21" borderId="28" xfId="47" applyFont="1" applyFill="1" applyBorder="1" applyAlignment="1" applyProtection="1">
      <alignment horizontal="center" vertical="center"/>
      <protection hidden="1"/>
    </xf>
    <xf numFmtId="0" fontId="105" fillId="21" borderId="30" xfId="47" applyFont="1" applyFill="1" applyBorder="1" applyAlignment="1" applyProtection="1">
      <alignment horizontal="center" vertical="center"/>
      <protection hidden="1"/>
    </xf>
    <xf numFmtId="0" fontId="43" fillId="21" borderId="12" xfId="47" applyFont="1" applyFill="1" applyBorder="1" applyAlignment="1" applyProtection="1">
      <alignment horizontal="center" vertical="center" wrapText="1"/>
      <protection hidden="1"/>
    </xf>
    <xf numFmtId="0" fontId="43" fillId="21" borderId="35" xfId="47" applyFont="1" applyFill="1" applyBorder="1" applyAlignment="1" applyProtection="1">
      <alignment horizontal="center" vertical="center" wrapText="1"/>
      <protection hidden="1"/>
    </xf>
    <xf numFmtId="0" fontId="73" fillId="21" borderId="28" xfId="47" applyFont="1" applyFill="1" applyBorder="1" applyAlignment="1" applyProtection="1">
      <alignment horizontal="center" vertical="center"/>
      <protection hidden="1"/>
    </xf>
    <xf numFmtId="0" fontId="73" fillId="21" borderId="30" xfId="47" applyFont="1" applyFill="1" applyBorder="1" applyAlignment="1" applyProtection="1">
      <alignment horizontal="center" vertical="center"/>
      <protection hidden="1"/>
    </xf>
    <xf numFmtId="0" fontId="55" fillId="21" borderId="14" xfId="47" applyFont="1" applyFill="1" applyBorder="1" applyAlignment="1" applyProtection="1">
      <alignment horizontal="center" vertical="center"/>
      <protection hidden="1"/>
    </xf>
    <xf numFmtId="0" fontId="55" fillId="21" borderId="15" xfId="47" applyFont="1" applyFill="1" applyBorder="1" applyAlignment="1" applyProtection="1">
      <alignment horizontal="center" vertical="center"/>
      <protection hidden="1"/>
    </xf>
    <xf numFmtId="0" fontId="55" fillId="21" borderId="35" xfId="47" applyFont="1" applyFill="1" applyBorder="1" applyAlignment="1" applyProtection="1">
      <alignment horizontal="center" vertical="center"/>
      <protection hidden="1"/>
    </xf>
    <xf numFmtId="0" fontId="55" fillId="21" borderId="18" xfId="47" applyFont="1" applyFill="1" applyBorder="1" applyAlignment="1" applyProtection="1">
      <alignment horizontal="center" vertical="center"/>
      <protection hidden="1"/>
    </xf>
    <xf numFmtId="0" fontId="43" fillId="21" borderId="28" xfId="47" applyFont="1" applyFill="1" applyBorder="1" applyAlignment="1" applyProtection="1">
      <alignment horizontal="center" vertical="center"/>
      <protection hidden="1"/>
    </xf>
    <xf numFmtId="0" fontId="43" fillId="21" borderId="30" xfId="47" applyFont="1" applyFill="1" applyBorder="1" applyAlignment="1" applyProtection="1">
      <alignment horizontal="center" vertical="center"/>
      <protection hidden="1"/>
    </xf>
    <xf numFmtId="0" fontId="108" fillId="21" borderId="28" xfId="47" applyFont="1" applyFill="1" applyBorder="1" applyAlignment="1" applyProtection="1">
      <alignment horizontal="center" vertical="center"/>
      <protection hidden="1"/>
    </xf>
    <xf numFmtId="0" fontId="108" fillId="21" borderId="30" xfId="47" applyFont="1" applyFill="1" applyBorder="1" applyAlignment="1" applyProtection="1">
      <alignment horizontal="center" vertical="center"/>
      <protection hidden="1"/>
    </xf>
    <xf numFmtId="0" fontId="32" fillId="21" borderId="14" xfId="47" applyFont="1" applyFill="1" applyBorder="1" applyAlignment="1" applyProtection="1">
      <alignment horizontal="center" vertical="center"/>
      <protection hidden="1"/>
    </xf>
    <xf numFmtId="0" fontId="32" fillId="21" borderId="15" xfId="47" applyFont="1" applyFill="1" applyBorder="1" applyAlignment="1" applyProtection="1">
      <alignment horizontal="center" vertical="center"/>
      <protection hidden="1"/>
    </xf>
    <xf numFmtId="0" fontId="32" fillId="21" borderId="16" xfId="47" applyFont="1" applyFill="1" applyBorder="1" applyAlignment="1" applyProtection="1">
      <alignment horizontal="center" vertical="center"/>
      <protection hidden="1"/>
    </xf>
    <xf numFmtId="0" fontId="86" fillId="0" borderId="37" xfId="47" applyFont="1" applyBorder="1" applyAlignment="1" applyProtection="1">
      <alignment horizontal="center" vertical="center"/>
      <protection hidden="1"/>
    </xf>
    <xf numFmtId="0" fontId="86" fillId="0" borderId="17" xfId="47" applyFont="1" applyBorder="1" applyAlignment="1" applyProtection="1">
      <alignment horizontal="center" vertical="center"/>
      <protection hidden="1"/>
    </xf>
    <xf numFmtId="0" fontId="86" fillId="0" borderId="36" xfId="47" applyFont="1" applyBorder="1" applyAlignment="1" applyProtection="1">
      <alignment horizontal="center" vertical="center"/>
      <protection hidden="1"/>
    </xf>
    <xf numFmtId="0" fontId="92" fillId="0" borderId="37" xfId="47" applyFont="1" applyBorder="1" applyAlignment="1" applyProtection="1">
      <alignment horizontal="center" vertical="center"/>
      <protection hidden="1"/>
    </xf>
    <xf numFmtId="0" fontId="92" fillId="0" borderId="17" xfId="47" applyFont="1" applyBorder="1" applyAlignment="1" applyProtection="1">
      <alignment horizontal="center" vertical="center"/>
      <protection hidden="1"/>
    </xf>
    <xf numFmtId="0" fontId="92" fillId="0" borderId="36" xfId="47" applyFont="1" applyBorder="1" applyAlignment="1" applyProtection="1">
      <alignment horizontal="center" vertical="center"/>
      <protection hidden="1"/>
    </xf>
    <xf numFmtId="0" fontId="84" fillId="23" borderId="14" xfId="47" applyFont="1" applyFill="1" applyBorder="1" applyAlignment="1" applyProtection="1">
      <alignment horizontal="right" vertical="center"/>
      <protection hidden="1"/>
    </xf>
    <xf numFmtId="0" fontId="84" fillId="23" borderId="15" xfId="47" applyFont="1" applyFill="1" applyBorder="1" applyAlignment="1" applyProtection="1">
      <alignment horizontal="right" vertical="center"/>
      <protection hidden="1"/>
    </xf>
    <xf numFmtId="0" fontId="84" fillId="23" borderId="16" xfId="47" applyFont="1" applyFill="1" applyBorder="1" applyAlignment="1" applyProtection="1">
      <alignment horizontal="right" vertical="center"/>
      <protection hidden="1"/>
    </xf>
    <xf numFmtId="0" fontId="38" fillId="21" borderId="65" xfId="47" applyFont="1" applyFill="1" applyBorder="1" applyAlignment="1" applyProtection="1">
      <alignment horizontal="center" vertical="center"/>
      <protection hidden="1"/>
    </xf>
    <xf numFmtId="0" fontId="38" fillId="21" borderId="65" xfId="47" applyFont="1" applyFill="1" applyBorder="1" applyAlignment="1">
      <alignment horizontal="center" vertical="center"/>
    </xf>
    <xf numFmtId="166" fontId="62" fillId="21" borderId="53" xfId="35" applyNumberFormat="1" applyFont="1" applyFill="1" applyBorder="1" applyAlignment="1" applyProtection="1">
      <alignment horizontal="left" vertical="center"/>
      <protection locked="0"/>
    </xf>
    <xf numFmtId="166" fontId="62" fillId="21" borderId="20" xfId="35" applyNumberFormat="1" applyFont="1" applyFill="1" applyBorder="1" applyAlignment="1" applyProtection="1">
      <alignment horizontal="left" vertical="center"/>
      <protection locked="0"/>
    </xf>
    <xf numFmtId="166" fontId="55" fillId="21" borderId="54" xfId="35" applyNumberFormat="1" applyFont="1" applyFill="1" applyBorder="1" applyAlignment="1" applyProtection="1">
      <alignment horizontal="left" vertical="center"/>
      <protection locked="0"/>
    </xf>
    <xf numFmtId="166" fontId="55" fillId="21" borderId="20" xfId="35" applyNumberFormat="1" applyFont="1" applyFill="1" applyBorder="1" applyAlignment="1" applyProtection="1">
      <alignment horizontal="left" vertical="center"/>
      <protection locked="0"/>
    </xf>
    <xf numFmtId="168" fontId="45" fillId="21" borderId="0" xfId="35" applyNumberFormat="1" applyFont="1" applyFill="1" applyBorder="1" applyAlignment="1">
      <alignment horizontal="left" vertical="center"/>
    </xf>
    <xf numFmtId="168" fontId="45" fillId="21" borderId="13" xfId="35" applyNumberFormat="1" applyFont="1" applyFill="1" applyBorder="1" applyAlignment="1">
      <alignment horizontal="left" vertical="center"/>
    </xf>
    <xf numFmtId="0" fontId="65" fillId="21" borderId="0" xfId="47" applyFont="1" applyFill="1" applyBorder="1" applyAlignment="1" applyProtection="1">
      <alignment horizontal="center" vertical="center" wrapText="1"/>
      <protection hidden="1"/>
    </xf>
    <xf numFmtId="0" fontId="65" fillId="21" borderId="18" xfId="47" applyFont="1" applyFill="1" applyBorder="1" applyAlignment="1" applyProtection="1">
      <alignment horizontal="center" vertical="center" wrapText="1"/>
      <protection hidden="1"/>
    </xf>
    <xf numFmtId="0" fontId="114" fillId="25" borderId="12" xfId="0" applyFont="1" applyFill="1" applyBorder="1" applyAlignment="1">
      <alignment horizontal="center" vertical="center" wrapText="1"/>
    </xf>
    <xf numFmtId="0" fontId="114" fillId="25" borderId="0" xfId="0" applyFont="1" applyFill="1" applyBorder="1" applyAlignment="1">
      <alignment horizontal="center" vertical="center" wrapText="1"/>
    </xf>
    <xf numFmtId="0" fontId="114" fillId="25" borderId="13" xfId="0" applyFont="1" applyFill="1" applyBorder="1" applyAlignment="1">
      <alignment horizontal="center" vertical="center" wrapText="1"/>
    </xf>
    <xf numFmtId="0" fontId="38" fillId="0" borderId="12" xfId="47" applyFont="1" applyFill="1" applyBorder="1" applyAlignment="1">
      <alignment horizontal="center" vertical="center"/>
    </xf>
    <xf numFmtId="0" fontId="38" fillId="0" borderId="10" xfId="47" applyFont="1" applyFill="1" applyBorder="1" applyAlignment="1">
      <alignment horizontal="center" vertical="center"/>
    </xf>
    <xf numFmtId="0" fontId="60" fillId="20" borderId="12" xfId="47" applyFont="1" applyFill="1" applyBorder="1" applyAlignment="1">
      <alignment horizontal="center" vertical="center" wrapText="1"/>
    </xf>
    <xf numFmtId="0" fontId="60" fillId="20" borderId="0" xfId="47" applyFont="1" applyFill="1" applyBorder="1" applyAlignment="1">
      <alignment horizontal="center" vertical="center" wrapText="1"/>
    </xf>
    <xf numFmtId="0" fontId="32" fillId="31" borderId="47" xfId="35" applyFont="1" applyFill="1" applyBorder="1" applyAlignment="1" applyProtection="1">
      <alignment horizontal="center" vertical="center" wrapText="1"/>
      <protection locked="0"/>
    </xf>
    <xf numFmtId="0" fontId="32" fillId="31" borderId="48" xfId="35" applyFont="1" applyFill="1" applyBorder="1" applyAlignment="1" applyProtection="1">
      <alignment horizontal="center" vertical="center" wrapText="1"/>
      <protection locked="0"/>
    </xf>
    <xf numFmtId="0" fontId="32" fillId="31" borderId="0" xfId="35" applyFont="1" applyFill="1" applyBorder="1" applyAlignment="1" applyProtection="1">
      <alignment horizontal="center" vertical="center" wrapText="1"/>
      <protection locked="0"/>
    </xf>
    <xf numFmtId="0" fontId="32" fillId="31" borderId="13" xfId="35" applyFont="1" applyFill="1" applyBorder="1" applyAlignment="1" applyProtection="1">
      <alignment horizontal="center" vertical="center" wrapText="1"/>
      <protection locked="0"/>
    </xf>
    <xf numFmtId="0" fontId="117" fillId="43" borderId="0" xfId="35" applyFont="1" applyFill="1" applyAlignment="1">
      <alignment horizontal="center" vertical="center" wrapText="1"/>
    </xf>
  </cellXfs>
  <cellStyles count="6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alcul 2" xfId="54"/>
    <cellStyle name="Cellule liée" xfId="27" builtinId="24" customBuiltin="1"/>
    <cellStyle name="Commentaire" xfId="28" builtinId="10" customBuiltin="1"/>
    <cellStyle name="Commentaire 2" xfId="55"/>
    <cellStyle name="Entrée" xfId="29" builtinId="20" customBuiltin="1"/>
    <cellStyle name="Entrée 2" xfId="56"/>
    <cellStyle name="Euro" xfId="30"/>
    <cellStyle name="Euro 2" xfId="57"/>
    <cellStyle name="Insatisfaisant" xfId="31" builtinId="27" customBuiltin="1"/>
    <cellStyle name="Lien hypertexte 2" xfId="49"/>
    <cellStyle name="Lien hypertexte 3" xfId="52"/>
    <cellStyle name="Lien hypertexte 4" xfId="51"/>
    <cellStyle name="Neutre" xfId="32" builtinId="28" customBuiltin="1"/>
    <cellStyle name="Non d‚fini" xfId="33"/>
    <cellStyle name="Normal" xfId="0" builtinId="0"/>
    <cellStyle name="Normal 2" xfId="34"/>
    <cellStyle name="Normal 2 2" xfId="47"/>
    <cellStyle name="Normal 4" xfId="48"/>
    <cellStyle name="Normal 4 2" xfId="50"/>
    <cellStyle name="Normal 4 2 2" xfId="61"/>
    <cellStyle name="Normal 4 3" xfId="53"/>
    <cellStyle name="Normal 4 3 2" xfId="62"/>
    <cellStyle name="Normal 4 4" xfId="60"/>
    <cellStyle name="Normal_Comparer recettes 2009 OK" xfId="35"/>
    <cellStyle name="Normal_Forum Marais 15 09 2001" xfId="36"/>
    <cellStyle name="Satisfaisant" xfId="37" builtinId="26" customBuiltin="1"/>
    <cellStyle name="Sortie" xfId="38" builtinId="21" customBuiltin="1"/>
    <cellStyle name="Sortie 2" xfId="58"/>
    <cellStyle name="Texte explicatif" xfId="39" builtinId="53" customBuiltin="1"/>
    <cellStyle name="Titre" xfId="40" builtinId="15" customBuiltin="1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Total 2" xfId="59"/>
    <cellStyle name="Vérification" xfId="46" builtinId="23" customBuiltin="1"/>
  </cellStyles>
  <dxfs count="1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4" tint="-0.24994659260841701"/>
        <name val="Cambria"/>
        <scheme val="none"/>
      </font>
      <fill>
        <patternFill>
          <bgColor indexed="4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4" tint="-0.24994659260841701"/>
        <name val="Cambria"/>
        <scheme val="none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FFCCFF"/>
      <color rgb="FF92D050"/>
      <color rgb="FFFFFFCC"/>
      <color rgb="FFFF9999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V97"/>
  <sheetViews>
    <sheetView showZeros="0" tabSelected="1" workbookViewId="0">
      <selection activeCell="G80" sqref="G80"/>
    </sheetView>
  </sheetViews>
  <sheetFormatPr baseColWidth="10" defaultRowHeight="12.75" x14ac:dyDescent="0.2"/>
  <cols>
    <col min="1" max="1" width="3.42578125" customWidth="1"/>
    <col min="8" max="9" width="11.42578125" customWidth="1"/>
    <col min="13" max="14" width="11.42578125" customWidth="1"/>
    <col min="17" max="17" width="4.28515625" customWidth="1"/>
    <col min="18" max="18" width="14.85546875" customWidth="1"/>
    <col min="19" max="19" width="17.140625" customWidth="1"/>
    <col min="24" max="24" width="11.7109375" customWidth="1"/>
    <col min="27" max="27" width="8.5703125" customWidth="1"/>
    <col min="28" max="28" width="11.42578125" customWidth="1"/>
    <col min="41" max="41" width="14.85546875" customWidth="1"/>
  </cols>
  <sheetData>
    <row r="1" spans="1:1322" x14ac:dyDescent="0.2">
      <c r="P1" s="1"/>
      <c r="Q1" s="1"/>
      <c r="R1" s="219">
        <v>14.14</v>
      </c>
      <c r="S1" s="219">
        <v>16.43</v>
      </c>
      <c r="T1" s="219">
        <v>10.71</v>
      </c>
      <c r="U1" s="219">
        <v>10.71</v>
      </c>
      <c r="V1" s="219">
        <v>10.71</v>
      </c>
      <c r="W1" s="219">
        <v>10.71</v>
      </c>
      <c r="X1" s="219">
        <v>10.71</v>
      </c>
      <c r="Y1" s="219">
        <v>10.71</v>
      </c>
      <c r="Z1" s="219">
        <v>10.71</v>
      </c>
      <c r="AA1" s="219">
        <v>7.86</v>
      </c>
      <c r="AB1" s="219">
        <v>10.71</v>
      </c>
      <c r="AC1" s="219">
        <v>10.71</v>
      </c>
      <c r="AD1" s="219">
        <v>10.71</v>
      </c>
      <c r="AE1" s="219">
        <v>10.71</v>
      </c>
      <c r="AF1" s="219">
        <v>10.71</v>
      </c>
      <c r="AG1" s="219">
        <v>10.71</v>
      </c>
      <c r="AH1" s="219">
        <v>10.71</v>
      </c>
      <c r="AI1" s="219">
        <v>10.71</v>
      </c>
      <c r="AJ1" s="219">
        <v>10.71</v>
      </c>
      <c r="AK1" s="219">
        <v>10.71</v>
      </c>
      <c r="AL1" s="219">
        <v>10.71</v>
      </c>
      <c r="AM1" s="219">
        <v>10.71</v>
      </c>
      <c r="AN1" s="219">
        <v>10.71</v>
      </c>
      <c r="AO1" s="219">
        <v>14.14</v>
      </c>
      <c r="AP1" s="219">
        <v>10.71</v>
      </c>
      <c r="AQ1" s="219">
        <v>10.7</v>
      </c>
      <c r="AR1" s="220" t="s">
        <v>84</v>
      </c>
    </row>
    <row r="2" spans="1:1322" s="16" customFormat="1" ht="27.75" customHeight="1" x14ac:dyDescent="0.2">
      <c r="A2" s="24" t="s">
        <v>5</v>
      </c>
      <c r="B2" s="25"/>
      <c r="C2" s="27" t="s">
        <v>9</v>
      </c>
      <c r="D2" s="12"/>
      <c r="E2" s="13"/>
      <c r="F2" s="13"/>
      <c r="G2" s="13"/>
      <c r="H2" s="13"/>
      <c r="I2" s="13"/>
      <c r="J2" s="13"/>
      <c r="K2" s="10"/>
      <c r="L2" s="13"/>
      <c r="M2" s="11"/>
      <c r="N2" s="14"/>
      <c r="O2" s="24" t="s">
        <v>5</v>
      </c>
      <c r="P2" s="1"/>
      <c r="Q2" s="1"/>
      <c r="R2" s="303" t="s">
        <v>65</v>
      </c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5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</row>
    <row r="3" spans="1:1322" x14ac:dyDescent="0.2">
      <c r="P3" s="1"/>
      <c r="Q3" s="1"/>
    </row>
    <row r="4" spans="1:1322" ht="28.5" customHeight="1" thickBot="1" x14ac:dyDescent="0.25">
      <c r="A4" s="15" t="s">
        <v>30</v>
      </c>
      <c r="B4" s="8" t="s">
        <v>54</v>
      </c>
      <c r="C4" s="222" t="s">
        <v>87</v>
      </c>
      <c r="D4" s="222"/>
      <c r="E4" s="222"/>
      <c r="F4" s="222"/>
      <c r="G4" s="222"/>
      <c r="H4" s="222"/>
      <c r="I4" s="222"/>
      <c r="J4" s="222"/>
      <c r="K4" s="222"/>
      <c r="L4" s="222"/>
      <c r="M4" s="223" t="s">
        <v>28</v>
      </c>
      <c r="N4" s="223"/>
      <c r="O4" s="9" t="s">
        <v>29</v>
      </c>
      <c r="P4" s="1"/>
      <c r="Q4" s="1"/>
      <c r="R4" s="300" t="s">
        <v>64</v>
      </c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2"/>
    </row>
    <row r="5" spans="1:1322" ht="23.25" customHeight="1" x14ac:dyDescent="0.2">
      <c r="A5" s="6"/>
      <c r="B5" s="242" t="s">
        <v>86</v>
      </c>
      <c r="C5" s="243" t="s">
        <v>44</v>
      </c>
      <c r="D5" s="243"/>
      <c r="E5" s="243"/>
      <c r="F5" s="243"/>
      <c r="G5" s="243"/>
      <c r="H5" s="243"/>
      <c r="I5" s="243"/>
      <c r="J5" s="243"/>
      <c r="K5" s="243"/>
      <c r="L5" s="243"/>
      <c r="M5" s="18"/>
      <c r="N5" s="18"/>
      <c r="O5" s="84"/>
      <c r="P5" s="1"/>
      <c r="Q5" s="1"/>
      <c r="R5" s="224" t="s">
        <v>52</v>
      </c>
      <c r="S5" s="225"/>
      <c r="T5" s="226"/>
      <c r="U5" s="227" t="s">
        <v>57</v>
      </c>
      <c r="V5" s="228"/>
      <c r="W5" s="228"/>
      <c r="X5" s="228"/>
      <c r="Y5" s="229"/>
      <c r="Z5" s="230" t="s">
        <v>5</v>
      </c>
      <c r="AA5" s="231"/>
      <c r="AB5" s="231"/>
      <c r="AC5" s="231"/>
      <c r="AD5" s="232"/>
      <c r="AE5" s="233" t="s">
        <v>6</v>
      </c>
      <c r="AF5" s="234"/>
      <c r="AG5" s="234"/>
      <c r="AH5" s="234"/>
      <c r="AI5" s="235"/>
      <c r="AJ5" s="239" t="s">
        <v>7</v>
      </c>
      <c r="AK5" s="240"/>
      <c r="AL5" s="240"/>
      <c r="AM5" s="240"/>
      <c r="AN5" s="241"/>
      <c r="AO5" s="224" t="s">
        <v>52</v>
      </c>
      <c r="AP5" s="225"/>
      <c r="AQ5" s="226"/>
    </row>
    <row r="6" spans="1:1322" ht="19.5" customHeight="1" x14ac:dyDescent="0.2">
      <c r="A6" s="6"/>
      <c r="B6" s="24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18"/>
      <c r="N6" s="218" t="s">
        <v>80</v>
      </c>
      <c r="O6" s="84"/>
      <c r="P6" s="1"/>
      <c r="Q6" s="1"/>
      <c r="R6" s="256"/>
      <c r="S6" s="257"/>
      <c r="T6" s="90"/>
      <c r="U6" s="244" t="s">
        <v>49</v>
      </c>
      <c r="V6" s="245"/>
      <c r="W6" s="245"/>
      <c r="X6" s="245"/>
      <c r="Y6" s="246"/>
      <c r="Z6" s="247" t="s">
        <v>50</v>
      </c>
      <c r="AA6" s="248"/>
      <c r="AB6" s="248"/>
      <c r="AC6" s="248"/>
      <c r="AD6" s="249"/>
      <c r="AE6" s="250" t="s">
        <v>51</v>
      </c>
      <c r="AF6" s="251"/>
      <c r="AG6" s="251"/>
      <c r="AH6" s="251"/>
      <c r="AI6" s="252"/>
      <c r="AJ6" s="253" t="s">
        <v>58</v>
      </c>
      <c r="AK6" s="254"/>
      <c r="AL6" s="254"/>
      <c r="AM6" s="254"/>
      <c r="AN6" s="255"/>
      <c r="AO6" s="85"/>
      <c r="AP6" s="86"/>
      <c r="AQ6" s="87"/>
    </row>
    <row r="7" spans="1:1322" ht="31.5" customHeight="1" x14ac:dyDescent="0.2">
      <c r="A7" s="6"/>
      <c r="B7" s="146" t="str">
        <f ca="1">MID(CELL("filename",B7),FIND("[",CELL("filename",B7)),300)</f>
        <v>[quiche-lardons.xlsx]Modèle_N_50_lignes</v>
      </c>
      <c r="C7" s="147"/>
      <c r="D7" s="147"/>
      <c r="E7" s="147"/>
      <c r="F7" s="147"/>
      <c r="G7" s="147"/>
      <c r="H7" s="147"/>
      <c r="I7" s="147"/>
      <c r="J7" s="148" t="s">
        <v>82</v>
      </c>
      <c r="K7" s="148"/>
      <c r="L7" s="148" t="s">
        <v>32</v>
      </c>
      <c r="M7" s="236">
        <v>42333</v>
      </c>
      <c r="N7" s="236"/>
      <c r="O7" s="236"/>
      <c r="P7" s="1"/>
      <c r="Q7" s="1"/>
      <c r="R7" s="319" t="s">
        <v>79</v>
      </c>
      <c r="S7" s="320"/>
      <c r="T7" s="321"/>
      <c r="U7" s="237" t="s">
        <v>75</v>
      </c>
      <c r="V7" s="238"/>
      <c r="W7" s="238"/>
      <c r="X7" s="175" t="s">
        <v>48</v>
      </c>
      <c r="Y7" s="176">
        <v>10</v>
      </c>
      <c r="Z7" s="237" t="s">
        <v>75</v>
      </c>
      <c r="AA7" s="238"/>
      <c r="AB7" s="238"/>
      <c r="AC7" s="175" t="s">
        <v>48</v>
      </c>
      <c r="AD7" s="176">
        <v>10</v>
      </c>
      <c r="AE7" s="237" t="s">
        <v>75</v>
      </c>
      <c r="AF7" s="238"/>
      <c r="AG7" s="238"/>
      <c r="AH7" s="175" t="s">
        <v>48</v>
      </c>
      <c r="AI7" s="176">
        <v>10</v>
      </c>
      <c r="AJ7" s="237" t="s">
        <v>75</v>
      </c>
      <c r="AK7" s="238"/>
      <c r="AL7" s="238"/>
      <c r="AM7" s="175" t="s">
        <v>48</v>
      </c>
      <c r="AN7" s="176">
        <v>10</v>
      </c>
      <c r="AO7" s="88"/>
      <c r="AP7" s="48"/>
      <c r="AQ7" s="49"/>
    </row>
    <row r="8" spans="1:1322" ht="21.75" customHeight="1" x14ac:dyDescent="0.2">
      <c r="A8" s="76"/>
      <c r="B8" s="258"/>
      <c r="C8" s="259"/>
      <c r="D8" s="259"/>
      <c r="E8" s="259"/>
      <c r="F8" s="259"/>
      <c r="G8" s="93"/>
      <c r="H8" s="95" t="s">
        <v>4</v>
      </c>
      <c r="I8" s="96"/>
      <c r="J8" s="97" t="s">
        <v>5</v>
      </c>
      <c r="K8" s="98"/>
      <c r="L8" s="97" t="s">
        <v>6</v>
      </c>
      <c r="M8" s="99"/>
      <c r="N8" s="100" t="s">
        <v>7</v>
      </c>
      <c r="O8" s="101"/>
      <c r="P8" s="1"/>
      <c r="Q8" s="1"/>
      <c r="R8" s="260" t="s">
        <v>10</v>
      </c>
      <c r="S8" s="261"/>
      <c r="T8" s="64" t="s">
        <v>11</v>
      </c>
      <c r="U8" s="57" t="s">
        <v>20</v>
      </c>
      <c r="V8" s="57" t="s">
        <v>21</v>
      </c>
      <c r="W8" s="165" t="s">
        <v>12</v>
      </c>
      <c r="X8" s="48"/>
      <c r="Y8" s="49"/>
      <c r="Z8" s="56" t="s">
        <v>20</v>
      </c>
      <c r="AA8" s="57" t="s">
        <v>21</v>
      </c>
      <c r="AB8" s="164" t="s">
        <v>12</v>
      </c>
      <c r="AC8" s="48"/>
      <c r="AD8" s="49"/>
      <c r="AE8" s="56" t="s">
        <v>20</v>
      </c>
      <c r="AF8" s="57" t="s">
        <v>21</v>
      </c>
      <c r="AG8" s="163" t="s">
        <v>12</v>
      </c>
      <c r="AH8" s="48"/>
      <c r="AI8" s="49"/>
      <c r="AJ8" s="56" t="s">
        <v>20</v>
      </c>
      <c r="AK8" s="57" t="s">
        <v>21</v>
      </c>
      <c r="AL8" s="159" t="s">
        <v>12</v>
      </c>
      <c r="AM8" s="48"/>
      <c r="AN8" s="49"/>
      <c r="AO8" s="262" t="s">
        <v>66</v>
      </c>
      <c r="AP8" s="263"/>
      <c r="AQ8" s="64"/>
    </row>
    <row r="9" spans="1:1322" ht="18" customHeight="1" x14ac:dyDescent="0.2">
      <c r="A9" s="77"/>
      <c r="B9" s="264" t="s">
        <v>53</v>
      </c>
      <c r="C9" s="265"/>
      <c r="D9" s="265"/>
      <c r="E9" s="265"/>
      <c r="F9" s="265"/>
      <c r="G9" s="102" t="s">
        <v>48</v>
      </c>
      <c r="H9" s="266">
        <v>10</v>
      </c>
      <c r="I9" s="267"/>
      <c r="J9" s="266">
        <v>10</v>
      </c>
      <c r="K9" s="267"/>
      <c r="L9" s="266">
        <v>20</v>
      </c>
      <c r="M9" s="267"/>
      <c r="N9" s="266">
        <v>20</v>
      </c>
      <c r="O9" s="268"/>
      <c r="P9" s="1"/>
      <c r="R9" s="88"/>
      <c r="S9" s="48"/>
      <c r="T9" s="49"/>
      <c r="U9" s="269" t="s">
        <v>14</v>
      </c>
      <c r="V9" s="271" t="s">
        <v>15</v>
      </c>
      <c r="W9" s="293" t="s">
        <v>31</v>
      </c>
      <c r="X9" s="55" t="s">
        <v>2</v>
      </c>
      <c r="Y9" s="49"/>
      <c r="Z9" s="285" t="s">
        <v>14</v>
      </c>
      <c r="AA9" s="271" t="s">
        <v>15</v>
      </c>
      <c r="AB9" s="295" t="s">
        <v>31</v>
      </c>
      <c r="AC9" s="55" t="s">
        <v>2</v>
      </c>
      <c r="AD9" s="49"/>
      <c r="AE9" s="285" t="s">
        <v>14</v>
      </c>
      <c r="AF9" s="271" t="s">
        <v>15</v>
      </c>
      <c r="AG9" s="283" t="s">
        <v>31</v>
      </c>
      <c r="AH9" s="55" t="s">
        <v>2</v>
      </c>
      <c r="AI9" s="49"/>
      <c r="AJ9" s="285" t="s">
        <v>14</v>
      </c>
      <c r="AK9" s="271" t="s">
        <v>15</v>
      </c>
      <c r="AL9" s="287" t="s">
        <v>31</v>
      </c>
      <c r="AM9" s="55" t="s">
        <v>2</v>
      </c>
      <c r="AN9" s="49"/>
      <c r="AO9" s="88"/>
      <c r="AP9" s="48"/>
      <c r="AQ9" s="49"/>
    </row>
    <row r="10" spans="1:1322" ht="20.25" customHeight="1" thickBot="1" x14ac:dyDescent="0.25">
      <c r="A10" s="78"/>
      <c r="B10" s="79"/>
      <c r="C10" s="106"/>
      <c r="D10" s="107"/>
      <c r="E10" s="108"/>
      <c r="F10" s="109" t="s">
        <v>55</v>
      </c>
      <c r="G10" s="92" t="s">
        <v>48</v>
      </c>
      <c r="H10" s="110">
        <f>Y7</f>
        <v>10</v>
      </c>
      <c r="I10" s="111" t="s">
        <v>56</v>
      </c>
      <c r="J10" s="110">
        <f>AD7</f>
        <v>10</v>
      </c>
      <c r="K10" s="111" t="s">
        <v>56</v>
      </c>
      <c r="L10" s="110">
        <f>AI7</f>
        <v>10</v>
      </c>
      <c r="M10" s="111" t="s">
        <v>56</v>
      </c>
      <c r="N10" s="110">
        <f>AN7</f>
        <v>10</v>
      </c>
      <c r="O10" s="111" t="s">
        <v>56</v>
      </c>
      <c r="R10" s="289" t="s">
        <v>27</v>
      </c>
      <c r="S10" s="290"/>
      <c r="T10" s="91" t="s">
        <v>16</v>
      </c>
      <c r="U10" s="270"/>
      <c r="V10" s="272"/>
      <c r="W10" s="294"/>
      <c r="X10" s="47">
        <f>SUM(X11:X60)</f>
        <v>5.1599999999999993</v>
      </c>
      <c r="Y10" s="44" t="s">
        <v>13</v>
      </c>
      <c r="Z10" s="286"/>
      <c r="AA10" s="272"/>
      <c r="AB10" s="296"/>
      <c r="AC10" s="47">
        <f>SUM(AC11:AC60)</f>
        <v>10.665000000000001</v>
      </c>
      <c r="AD10" s="44" t="s">
        <v>13</v>
      </c>
      <c r="AE10" s="286"/>
      <c r="AF10" s="272"/>
      <c r="AG10" s="284"/>
      <c r="AH10" s="47">
        <f>SUM(AH11:AH60)</f>
        <v>3</v>
      </c>
      <c r="AI10" s="44" t="s">
        <v>13</v>
      </c>
      <c r="AJ10" s="286"/>
      <c r="AK10" s="272"/>
      <c r="AL10" s="288"/>
      <c r="AM10" s="47">
        <f>SUM(AM11:AM60)</f>
        <v>0</v>
      </c>
      <c r="AN10" s="44" t="s">
        <v>13</v>
      </c>
      <c r="AO10" s="291" t="s">
        <v>27</v>
      </c>
      <c r="AP10" s="292"/>
      <c r="AQ10" s="65" t="s">
        <v>16</v>
      </c>
    </row>
    <row r="11" spans="1:1322" ht="15.75" x14ac:dyDescent="0.2">
      <c r="A11" s="80"/>
      <c r="B11" s="273">
        <f t="shared" ref="B11:B19" si="0">R11</f>
        <v>0</v>
      </c>
      <c r="C11" s="274"/>
      <c r="D11" s="50">
        <f>T11</f>
        <v>0</v>
      </c>
      <c r="E11" s="4">
        <f>H11+J11+L11+N11</f>
        <v>0</v>
      </c>
      <c r="F11" s="103">
        <f>G11*E11</f>
        <v>0</v>
      </c>
      <c r="G11" s="42"/>
      <c r="H11" s="149">
        <f>(X11/H10)*H9</f>
        <v>0</v>
      </c>
      <c r="I11" s="103" t="str">
        <f>IF(H11&lt;0.0001,"",H11*G11)</f>
        <v/>
      </c>
      <c r="J11" s="149">
        <f>(AC11/J10)*J9</f>
        <v>0</v>
      </c>
      <c r="K11" s="103" t="str">
        <f>IF(J11&lt;0.0001,"",G11*J11)</f>
        <v/>
      </c>
      <c r="L11" s="149">
        <f>(AH11/L10)*L9</f>
        <v>0</v>
      </c>
      <c r="M11" s="103" t="str">
        <f>IF(L11&lt;0.0001,"",G11*L11)</f>
        <v/>
      </c>
      <c r="N11" s="149">
        <f>(AM11/N10)*N9</f>
        <v>0</v>
      </c>
      <c r="O11" s="94" t="str">
        <f>IF(N11&lt;0.0001,"",G11*N11)</f>
        <v/>
      </c>
      <c r="R11" s="275"/>
      <c r="S11" s="276"/>
      <c r="T11" s="89"/>
      <c r="U11" s="53"/>
      <c r="V11" s="51"/>
      <c r="W11" s="150"/>
      <c r="X11" s="3">
        <f>IF(ISBLANK(W11),V11*U11,W11)</f>
        <v>0</v>
      </c>
      <c r="Y11" s="46">
        <f>(X11/X10)*1</f>
        <v>0</v>
      </c>
      <c r="Z11" s="53"/>
      <c r="AA11" s="51"/>
      <c r="AB11" s="153"/>
      <c r="AC11" s="3">
        <f>IF(ISBLANK(AB11),AA11*Z11,AB11)</f>
        <v>0</v>
      </c>
      <c r="AD11" s="46">
        <f>(AC11/AC10)*1</f>
        <v>0</v>
      </c>
      <c r="AE11" s="53"/>
      <c r="AF11" s="51"/>
      <c r="AG11" s="156"/>
      <c r="AH11" s="3">
        <f>IF(ISBLANK(AG11),AF11*AE11,AG11)</f>
        <v>0</v>
      </c>
      <c r="AI11" s="46">
        <f>(AH11/AH10)*1</f>
        <v>0</v>
      </c>
      <c r="AJ11" s="53"/>
      <c r="AK11" s="51"/>
      <c r="AL11" s="160"/>
      <c r="AM11" s="3">
        <f>IF(ISBLANK(AL11),AK11*AJ11,AL11)</f>
        <v>0</v>
      </c>
      <c r="AN11" s="46" t="e">
        <f>(AM11/AM10)*1</f>
        <v>#DIV/0!</v>
      </c>
      <c r="AO11" s="277">
        <f t="shared" ref="AO11:AO60" si="1">R11</f>
        <v>0</v>
      </c>
      <c r="AP11" s="278"/>
      <c r="AQ11" s="58">
        <f t="shared" ref="AQ11:AQ60" si="2">T11</f>
        <v>0</v>
      </c>
    </row>
    <row r="12" spans="1:1322" ht="15.75" x14ac:dyDescent="0.2">
      <c r="A12" s="80"/>
      <c r="B12" s="104" t="str">
        <f t="shared" si="0"/>
        <v>Pate à foncer</v>
      </c>
      <c r="C12" s="45"/>
      <c r="D12" s="45">
        <f>T12</f>
        <v>0</v>
      </c>
      <c r="E12" s="4">
        <f>H12+J12+L12+N12</f>
        <v>0</v>
      </c>
      <c r="F12" s="103">
        <f>G12*E12</f>
        <v>0</v>
      </c>
      <c r="G12" s="42"/>
      <c r="H12" s="149">
        <f>(X12/H10)*H9</f>
        <v>0</v>
      </c>
      <c r="I12" s="103" t="str">
        <f t="shared" ref="I12:I60" si="3">IF(H12&lt;0.0001,"",H12*G12)</f>
        <v/>
      </c>
      <c r="J12" s="149">
        <f>(AC12/J10)*J9</f>
        <v>0</v>
      </c>
      <c r="K12" s="103" t="str">
        <f t="shared" ref="K12:K60" si="4">IF(J12&lt;0.0001,"",G12*J12)</f>
        <v/>
      </c>
      <c r="L12" s="149">
        <f>(AH12/L10)*L9</f>
        <v>0</v>
      </c>
      <c r="M12" s="103" t="str">
        <f t="shared" ref="M12:M60" si="5">IF(L12&lt;0.0001,"",G12*L12)</f>
        <v/>
      </c>
      <c r="N12" s="149">
        <f>(AM12/N10)*N9</f>
        <v>0</v>
      </c>
      <c r="O12" s="94" t="str">
        <f t="shared" ref="O12:O60" si="6">IF(N12&lt;0.0001,"",G12*N12)</f>
        <v/>
      </c>
      <c r="R12" s="279" t="s">
        <v>49</v>
      </c>
      <c r="S12" s="280"/>
      <c r="T12" s="59"/>
      <c r="U12" s="54"/>
      <c r="V12" s="52"/>
      <c r="W12" s="151"/>
      <c r="X12" s="3">
        <f>IF(ISBLANK(W12),V12*U12,W12)</f>
        <v>0</v>
      </c>
      <c r="Y12" s="46">
        <f>(X12/X10)*1</f>
        <v>0</v>
      </c>
      <c r="Z12" s="54"/>
      <c r="AA12" s="52"/>
      <c r="AB12" s="154"/>
      <c r="AC12" s="3">
        <f>IF(ISBLANK(AB12),AA12*Z12,AB12)</f>
        <v>0</v>
      </c>
      <c r="AD12" s="46">
        <f>(AC12/AC10)*1</f>
        <v>0</v>
      </c>
      <c r="AE12" s="54"/>
      <c r="AF12" s="52"/>
      <c r="AG12" s="157"/>
      <c r="AH12" s="3">
        <f>IF(ISBLANK(AG12),AF12*AE12,AG12)</f>
        <v>0</v>
      </c>
      <c r="AI12" s="46">
        <f>(AH12/AH10)*1</f>
        <v>0</v>
      </c>
      <c r="AJ12" s="54"/>
      <c r="AK12" s="52"/>
      <c r="AL12" s="161"/>
      <c r="AM12" s="3">
        <f>IF(ISBLANK(AL12),AK12*AJ12,AL12)</f>
        <v>0</v>
      </c>
      <c r="AN12" s="46" t="e">
        <f>(AM12/AM10)*1</f>
        <v>#DIV/0!</v>
      </c>
      <c r="AO12" s="277" t="str">
        <f t="shared" si="1"/>
        <v>Pate à foncer</v>
      </c>
      <c r="AP12" s="278"/>
      <c r="AQ12" s="62">
        <f t="shared" si="2"/>
        <v>0</v>
      </c>
    </row>
    <row r="13" spans="1:1322" ht="15.75" x14ac:dyDescent="0.2">
      <c r="A13" s="80"/>
      <c r="B13" s="273">
        <f t="shared" si="0"/>
        <v>0</v>
      </c>
      <c r="C13" s="274"/>
      <c r="D13" s="50">
        <f>T13</f>
        <v>0</v>
      </c>
      <c r="E13" s="4">
        <f>H13+J13+L13+N13</f>
        <v>0</v>
      </c>
      <c r="F13" s="103">
        <f>G13*E13</f>
        <v>0</v>
      </c>
      <c r="G13" s="42"/>
      <c r="H13" s="149">
        <f>(X13/H10)*H9</f>
        <v>0</v>
      </c>
      <c r="I13" s="103" t="str">
        <f t="shared" si="3"/>
        <v/>
      </c>
      <c r="J13" s="149">
        <f>(AC13/J10)*J9</f>
        <v>0</v>
      </c>
      <c r="K13" s="103" t="str">
        <f t="shared" si="4"/>
        <v/>
      </c>
      <c r="L13" s="149">
        <f>(AH13/L10)*L9</f>
        <v>0</v>
      </c>
      <c r="M13" s="103" t="str">
        <f t="shared" si="5"/>
        <v/>
      </c>
      <c r="N13" s="149">
        <f>(AM13/N10)*N9</f>
        <v>0</v>
      </c>
      <c r="O13" s="94" t="str">
        <f t="shared" si="6"/>
        <v/>
      </c>
      <c r="R13" s="281"/>
      <c r="S13" s="282"/>
      <c r="T13" s="60"/>
      <c r="U13" s="54"/>
      <c r="V13" s="52"/>
      <c r="W13" s="151"/>
      <c r="X13" s="3"/>
      <c r="Y13" s="46">
        <f>(X13/X10)*1</f>
        <v>0</v>
      </c>
      <c r="Z13" s="54"/>
      <c r="AA13" s="52"/>
      <c r="AB13" s="154"/>
      <c r="AC13" s="3"/>
      <c r="AD13" s="46">
        <f>(AC13/AC10)*1</f>
        <v>0</v>
      </c>
      <c r="AE13" s="54"/>
      <c r="AF13" s="52"/>
      <c r="AG13" s="157"/>
      <c r="AH13" s="3"/>
      <c r="AI13" s="46">
        <f>(AH13/AH10)*1</f>
        <v>0</v>
      </c>
      <c r="AJ13" s="54"/>
      <c r="AK13" s="52"/>
      <c r="AL13" s="161"/>
      <c r="AM13" s="3"/>
      <c r="AN13" s="46" t="e">
        <f>(AM13/AM10)*1</f>
        <v>#DIV/0!</v>
      </c>
      <c r="AO13" s="277">
        <f t="shared" si="1"/>
        <v>0</v>
      </c>
      <c r="AP13" s="278"/>
      <c r="AQ13" s="62">
        <f t="shared" si="2"/>
        <v>0</v>
      </c>
    </row>
    <row r="14" spans="1:1322" ht="15.75" x14ac:dyDescent="0.2">
      <c r="A14" s="80"/>
      <c r="B14" s="112" t="str">
        <f t="shared" si="0"/>
        <v>farine type 55</v>
      </c>
      <c r="C14" s="75"/>
      <c r="D14" s="50" t="str">
        <f>T14</f>
        <v>Kg</v>
      </c>
      <c r="E14" s="4">
        <f>H14+J14+L14+N14</f>
        <v>3</v>
      </c>
      <c r="F14" s="103">
        <f>G14*E14</f>
        <v>50.400000000000006</v>
      </c>
      <c r="G14" s="42">
        <v>16.8</v>
      </c>
      <c r="H14" s="149">
        <f>(X14/H10)*H9</f>
        <v>3</v>
      </c>
      <c r="I14" s="103">
        <f t="shared" si="3"/>
        <v>50.400000000000006</v>
      </c>
      <c r="J14" s="149">
        <f>(AC14/J10)*J9</f>
        <v>0</v>
      </c>
      <c r="K14" s="103" t="str">
        <f t="shared" si="4"/>
        <v/>
      </c>
      <c r="L14" s="149">
        <f>(AH14/L10)*L9</f>
        <v>0</v>
      </c>
      <c r="M14" s="103" t="str">
        <f t="shared" si="5"/>
        <v/>
      </c>
      <c r="N14" s="149">
        <f>(AM14/N10)*N9</f>
        <v>0</v>
      </c>
      <c r="O14" s="94" t="str">
        <f t="shared" si="6"/>
        <v/>
      </c>
      <c r="R14" s="281" t="s">
        <v>17</v>
      </c>
      <c r="S14" s="282"/>
      <c r="T14" s="60" t="s">
        <v>0</v>
      </c>
      <c r="U14" s="54"/>
      <c r="V14" s="52"/>
      <c r="W14" s="151">
        <v>3</v>
      </c>
      <c r="X14" s="3">
        <f t="shared" ref="X14:X19" si="7">IF(ISBLANK(W14),V14*U14,W14)</f>
        <v>3</v>
      </c>
      <c r="Y14" s="46">
        <f>(X14/X10)*1</f>
        <v>0.58139534883720934</v>
      </c>
      <c r="Z14" s="54"/>
      <c r="AA14" s="52"/>
      <c r="AB14" s="154"/>
      <c r="AC14" s="3">
        <f t="shared" ref="AC14:AC19" si="8">IF(ISBLANK(AB14),AA14*Z14,AB14)</f>
        <v>0</v>
      </c>
      <c r="AD14" s="46">
        <f>(AC14/AC10)*1</f>
        <v>0</v>
      </c>
      <c r="AE14" s="54"/>
      <c r="AF14" s="52"/>
      <c r="AG14" s="157"/>
      <c r="AH14" s="3">
        <f t="shared" ref="AH14:AH60" si="9">IF(ISBLANK(AG14),AF14*AE14,AG14)</f>
        <v>0</v>
      </c>
      <c r="AI14" s="46">
        <f>(AH14/AH10)*1</f>
        <v>0</v>
      </c>
      <c r="AJ14" s="54"/>
      <c r="AK14" s="52"/>
      <c r="AL14" s="161"/>
      <c r="AM14" s="3">
        <f t="shared" ref="AM14:AM60" si="10">IF(ISBLANK(AL14),AK14*AJ14,AL14)</f>
        <v>0</v>
      </c>
      <c r="AN14" s="46" t="e">
        <f>(AM14/AM10)*1</f>
        <v>#DIV/0!</v>
      </c>
      <c r="AO14" s="277" t="str">
        <f t="shared" si="1"/>
        <v>farine type 55</v>
      </c>
      <c r="AP14" s="278"/>
      <c r="AQ14" s="62" t="str">
        <f t="shared" si="2"/>
        <v>Kg</v>
      </c>
    </row>
    <row r="15" spans="1:1322" ht="15.75" x14ac:dyDescent="0.2">
      <c r="A15" s="80"/>
      <c r="B15" s="273" t="str">
        <f t="shared" si="0"/>
        <v>matière grasse</v>
      </c>
      <c r="C15" s="274"/>
      <c r="D15" s="50" t="str">
        <f t="shared" ref="D15:D60" si="11">T15</f>
        <v>Kg</v>
      </c>
      <c r="E15" s="4">
        <f t="shared" ref="E15:E60" si="12">H15+J15+L15+N15</f>
        <v>1.5</v>
      </c>
      <c r="F15" s="103">
        <f t="shared" ref="F15:F60" si="13">G15*E15</f>
        <v>25.200000000000003</v>
      </c>
      <c r="G15" s="42">
        <v>16.8</v>
      </c>
      <c r="H15" s="149">
        <f>(X15/H10)*H9</f>
        <v>1.5</v>
      </c>
      <c r="I15" s="103">
        <f t="shared" si="3"/>
        <v>25.200000000000003</v>
      </c>
      <c r="J15" s="149">
        <f>(AC15/J10)*J9</f>
        <v>0</v>
      </c>
      <c r="K15" s="103" t="str">
        <f t="shared" si="4"/>
        <v/>
      </c>
      <c r="L15" s="149">
        <f>(AH15/L10)*L9</f>
        <v>0</v>
      </c>
      <c r="M15" s="103" t="str">
        <f t="shared" si="5"/>
        <v/>
      </c>
      <c r="N15" s="149">
        <f>(AM15/N10)*N9</f>
        <v>0</v>
      </c>
      <c r="O15" s="94" t="str">
        <f t="shared" si="6"/>
        <v/>
      </c>
      <c r="R15" s="281" t="s">
        <v>40</v>
      </c>
      <c r="S15" s="282"/>
      <c r="T15" s="60" t="s">
        <v>0</v>
      </c>
      <c r="U15" s="54"/>
      <c r="V15" s="52"/>
      <c r="W15" s="151">
        <v>1.5</v>
      </c>
      <c r="X15" s="3">
        <f t="shared" si="7"/>
        <v>1.5</v>
      </c>
      <c r="Y15" s="46">
        <f>(X15/X10)*1</f>
        <v>0.29069767441860467</v>
      </c>
      <c r="Z15" s="54"/>
      <c r="AA15" s="52"/>
      <c r="AB15" s="154"/>
      <c r="AC15" s="3">
        <f t="shared" si="8"/>
        <v>0</v>
      </c>
      <c r="AD15" s="46">
        <f>(AC15/AC10)*1</f>
        <v>0</v>
      </c>
      <c r="AE15" s="54"/>
      <c r="AF15" s="52"/>
      <c r="AG15" s="157"/>
      <c r="AH15" s="3">
        <f t="shared" si="9"/>
        <v>0</v>
      </c>
      <c r="AI15" s="46">
        <f>(AH15/AH10)*1</f>
        <v>0</v>
      </c>
      <c r="AJ15" s="54"/>
      <c r="AK15" s="52"/>
      <c r="AL15" s="161"/>
      <c r="AM15" s="3">
        <f t="shared" si="10"/>
        <v>0</v>
      </c>
      <c r="AN15" s="46" t="e">
        <f>(AM15/AM10)*1</f>
        <v>#DIV/0!</v>
      </c>
      <c r="AO15" s="277" t="str">
        <f t="shared" si="1"/>
        <v>matière grasse</v>
      </c>
      <c r="AP15" s="278"/>
      <c r="AQ15" s="62" t="str">
        <f t="shared" si="2"/>
        <v>Kg</v>
      </c>
    </row>
    <row r="16" spans="1:1322" ht="15.75" x14ac:dyDescent="0.2">
      <c r="A16" s="80"/>
      <c r="B16" s="273" t="str">
        <f t="shared" si="0"/>
        <v>sel</v>
      </c>
      <c r="C16" s="274"/>
      <c r="D16" s="50" t="str">
        <f t="shared" si="11"/>
        <v>Kg</v>
      </c>
      <c r="E16" s="4">
        <f t="shared" si="12"/>
        <v>0.06</v>
      </c>
      <c r="F16" s="103">
        <f t="shared" si="13"/>
        <v>1.008</v>
      </c>
      <c r="G16" s="42">
        <v>16.8</v>
      </c>
      <c r="H16" s="149">
        <f>(X16/H10)*H9</f>
        <v>0.06</v>
      </c>
      <c r="I16" s="103">
        <f t="shared" si="3"/>
        <v>1.008</v>
      </c>
      <c r="J16" s="149">
        <f>(AC16/J10)*J9</f>
        <v>0</v>
      </c>
      <c r="K16" s="103" t="str">
        <f t="shared" si="4"/>
        <v/>
      </c>
      <c r="L16" s="149">
        <f>(AH16/L10)*L9</f>
        <v>0</v>
      </c>
      <c r="M16" s="103" t="str">
        <f t="shared" si="5"/>
        <v/>
      </c>
      <c r="N16" s="149">
        <f>(AM16/N10)*N9</f>
        <v>0</v>
      </c>
      <c r="O16" s="94" t="str">
        <f t="shared" si="6"/>
        <v/>
      </c>
      <c r="R16" s="281" t="s">
        <v>18</v>
      </c>
      <c r="S16" s="282"/>
      <c r="T16" s="60" t="s">
        <v>0</v>
      </c>
      <c r="U16" s="54"/>
      <c r="V16" s="52"/>
      <c r="W16" s="151">
        <v>0.06</v>
      </c>
      <c r="X16" s="3">
        <f t="shared" si="7"/>
        <v>0.06</v>
      </c>
      <c r="Y16" s="46">
        <f>(X16/X10)*1</f>
        <v>1.1627906976744188E-2</v>
      </c>
      <c r="Z16" s="54"/>
      <c r="AA16" s="52"/>
      <c r="AB16" s="154"/>
      <c r="AC16" s="3">
        <f t="shared" si="8"/>
        <v>0</v>
      </c>
      <c r="AD16" s="46">
        <f>(AC16/AC10)*1</f>
        <v>0</v>
      </c>
      <c r="AE16" s="54"/>
      <c r="AF16" s="52"/>
      <c r="AG16" s="157"/>
      <c r="AH16" s="3">
        <f t="shared" si="9"/>
        <v>0</v>
      </c>
      <c r="AI16" s="46">
        <f>(AH16/AH10)*1</f>
        <v>0</v>
      </c>
      <c r="AJ16" s="54"/>
      <c r="AK16" s="52"/>
      <c r="AL16" s="161"/>
      <c r="AM16" s="3">
        <f t="shared" si="10"/>
        <v>0</v>
      </c>
      <c r="AN16" s="46" t="e">
        <f>(AM16/AM10)*1</f>
        <v>#DIV/0!</v>
      </c>
      <c r="AO16" s="277" t="str">
        <f t="shared" si="1"/>
        <v>sel</v>
      </c>
      <c r="AP16" s="278"/>
      <c r="AQ16" s="62" t="str">
        <f t="shared" si="2"/>
        <v>Kg</v>
      </c>
    </row>
    <row r="17" spans="1:43" ht="15.75" x14ac:dyDescent="0.2">
      <c r="A17" s="80"/>
      <c r="B17" s="273" t="str">
        <f t="shared" si="0"/>
        <v>eau</v>
      </c>
      <c r="C17" s="274"/>
      <c r="D17" s="50" t="str">
        <f t="shared" si="11"/>
        <v>Kg</v>
      </c>
      <c r="E17" s="4">
        <f t="shared" si="12"/>
        <v>0.6</v>
      </c>
      <c r="F17" s="103">
        <f t="shared" si="13"/>
        <v>10.08</v>
      </c>
      <c r="G17" s="42">
        <v>16.8</v>
      </c>
      <c r="H17" s="149">
        <f>(X17/H10)*H9</f>
        <v>0.6</v>
      </c>
      <c r="I17" s="103">
        <f t="shared" si="3"/>
        <v>10.08</v>
      </c>
      <c r="J17" s="149">
        <f>(AC17/J10)*J9</f>
        <v>0</v>
      </c>
      <c r="K17" s="103" t="str">
        <f t="shared" si="4"/>
        <v/>
      </c>
      <c r="L17" s="149">
        <f>(AH17/L10)*L9</f>
        <v>0</v>
      </c>
      <c r="M17" s="103" t="str">
        <f t="shared" si="5"/>
        <v/>
      </c>
      <c r="N17" s="149">
        <f>(AM17/N10)*N9</f>
        <v>0</v>
      </c>
      <c r="O17" s="94" t="str">
        <f t="shared" si="6"/>
        <v/>
      </c>
      <c r="R17" s="281" t="s">
        <v>3</v>
      </c>
      <c r="S17" s="282"/>
      <c r="T17" s="60" t="s">
        <v>0</v>
      </c>
      <c r="U17" s="54"/>
      <c r="V17" s="52"/>
      <c r="W17" s="151">
        <v>0.6</v>
      </c>
      <c r="X17" s="3">
        <f t="shared" si="7"/>
        <v>0.6</v>
      </c>
      <c r="Y17" s="46">
        <f>(X17/X10)*1</f>
        <v>0.11627906976744187</v>
      </c>
      <c r="Z17" s="54"/>
      <c r="AA17" s="52"/>
      <c r="AB17" s="154"/>
      <c r="AC17" s="3">
        <f t="shared" si="8"/>
        <v>0</v>
      </c>
      <c r="AD17" s="46">
        <f>(AC17/AC10)*1</f>
        <v>0</v>
      </c>
      <c r="AE17" s="54"/>
      <c r="AF17" s="52"/>
      <c r="AG17" s="157"/>
      <c r="AH17" s="3">
        <f t="shared" si="9"/>
        <v>0</v>
      </c>
      <c r="AI17" s="46">
        <f>(AH17/AH10)*1</f>
        <v>0</v>
      </c>
      <c r="AJ17" s="54"/>
      <c r="AK17" s="52"/>
      <c r="AL17" s="161"/>
      <c r="AM17" s="3">
        <f t="shared" si="10"/>
        <v>0</v>
      </c>
      <c r="AN17" s="46" t="e">
        <f>(AM17/AM10)*1</f>
        <v>#DIV/0!</v>
      </c>
      <c r="AO17" s="277" t="str">
        <f t="shared" si="1"/>
        <v>eau</v>
      </c>
      <c r="AP17" s="278"/>
      <c r="AQ17" s="62" t="str">
        <f t="shared" si="2"/>
        <v>Kg</v>
      </c>
    </row>
    <row r="18" spans="1:43" ht="15.75" x14ac:dyDescent="0.2">
      <c r="A18" s="80"/>
      <c r="B18" s="273">
        <f t="shared" si="0"/>
        <v>0</v>
      </c>
      <c r="C18" s="274"/>
      <c r="D18" s="50">
        <f t="shared" si="11"/>
        <v>0</v>
      </c>
      <c r="E18" s="4">
        <f t="shared" si="12"/>
        <v>0</v>
      </c>
      <c r="F18" s="103">
        <f t="shared" si="13"/>
        <v>0</v>
      </c>
      <c r="G18" s="42"/>
      <c r="H18" s="149">
        <f>(X18/H10)*H9</f>
        <v>0</v>
      </c>
      <c r="I18" s="103" t="str">
        <f t="shared" si="3"/>
        <v/>
      </c>
      <c r="J18" s="149">
        <f>(AC18/J10)*J9</f>
        <v>0</v>
      </c>
      <c r="K18" s="103" t="str">
        <f t="shared" si="4"/>
        <v/>
      </c>
      <c r="L18" s="149">
        <f>(AH18/L10)*L9</f>
        <v>0</v>
      </c>
      <c r="M18" s="103" t="str">
        <f t="shared" si="5"/>
        <v/>
      </c>
      <c r="N18" s="149">
        <f>(AM18/N10)*N9</f>
        <v>0</v>
      </c>
      <c r="O18" s="94" t="str">
        <f t="shared" si="6"/>
        <v/>
      </c>
      <c r="R18" s="281"/>
      <c r="S18" s="282"/>
      <c r="T18" s="60"/>
      <c r="U18" s="54"/>
      <c r="V18" s="52"/>
      <c r="W18" s="151"/>
      <c r="X18" s="3">
        <f t="shared" si="7"/>
        <v>0</v>
      </c>
      <c r="Y18" s="46">
        <f>(X18/X10)*1</f>
        <v>0</v>
      </c>
      <c r="Z18" s="54"/>
      <c r="AA18" s="52"/>
      <c r="AB18" s="154"/>
      <c r="AC18" s="3">
        <f t="shared" si="8"/>
        <v>0</v>
      </c>
      <c r="AD18" s="46">
        <f>(AC18/AC10)*1</f>
        <v>0</v>
      </c>
      <c r="AE18" s="54"/>
      <c r="AF18" s="52"/>
      <c r="AG18" s="157"/>
      <c r="AH18" s="3">
        <f t="shared" si="9"/>
        <v>0</v>
      </c>
      <c r="AI18" s="46">
        <f>(AH18/AH10)*1</f>
        <v>0</v>
      </c>
      <c r="AJ18" s="54"/>
      <c r="AK18" s="52"/>
      <c r="AL18" s="161"/>
      <c r="AM18" s="3">
        <f t="shared" si="10"/>
        <v>0</v>
      </c>
      <c r="AN18" s="46" t="e">
        <f>(AM18/AM10)*1</f>
        <v>#DIV/0!</v>
      </c>
      <c r="AO18" s="277">
        <f t="shared" si="1"/>
        <v>0</v>
      </c>
      <c r="AP18" s="278"/>
      <c r="AQ18" s="62">
        <f t="shared" si="2"/>
        <v>0</v>
      </c>
    </row>
    <row r="19" spans="1:43" ht="15.75" x14ac:dyDescent="0.2">
      <c r="A19" s="80"/>
      <c r="B19" s="104" t="str">
        <f t="shared" si="0"/>
        <v>Appareil crème prise</v>
      </c>
      <c r="C19" s="45"/>
      <c r="D19" s="45">
        <f t="shared" si="11"/>
        <v>0</v>
      </c>
      <c r="E19" s="4">
        <f t="shared" si="12"/>
        <v>0</v>
      </c>
      <c r="F19" s="103">
        <f t="shared" si="13"/>
        <v>0</v>
      </c>
      <c r="G19" s="42"/>
      <c r="H19" s="149">
        <f>(X19/H10)*H9</f>
        <v>0</v>
      </c>
      <c r="I19" s="103" t="str">
        <f t="shared" si="3"/>
        <v/>
      </c>
      <c r="J19" s="149">
        <f>(AC19/J10)*J9</f>
        <v>0</v>
      </c>
      <c r="K19" s="103" t="str">
        <f t="shared" si="4"/>
        <v/>
      </c>
      <c r="L19" s="149">
        <f>(AH19/L10)*L9</f>
        <v>0</v>
      </c>
      <c r="M19" s="103" t="str">
        <f t="shared" si="5"/>
        <v/>
      </c>
      <c r="N19" s="149">
        <f>(AM19/N10)*N9</f>
        <v>0</v>
      </c>
      <c r="O19" s="94" t="str">
        <f t="shared" si="6"/>
        <v/>
      </c>
      <c r="R19" s="279" t="s">
        <v>50</v>
      </c>
      <c r="S19" s="280"/>
      <c r="T19" s="59"/>
      <c r="U19" s="54"/>
      <c r="V19" s="52"/>
      <c r="W19" s="151"/>
      <c r="X19" s="3">
        <f t="shared" si="7"/>
        <v>0</v>
      </c>
      <c r="Y19" s="46">
        <f>(X19/X10)*1</f>
        <v>0</v>
      </c>
      <c r="Z19" s="54"/>
      <c r="AA19" s="52"/>
      <c r="AB19" s="154"/>
      <c r="AC19" s="3">
        <f t="shared" si="8"/>
        <v>0</v>
      </c>
      <c r="AD19" s="46">
        <f>(AC19/AC10)*1</f>
        <v>0</v>
      </c>
      <c r="AE19" s="54"/>
      <c r="AF19" s="52"/>
      <c r="AG19" s="157"/>
      <c r="AH19" s="3">
        <f t="shared" si="9"/>
        <v>0</v>
      </c>
      <c r="AI19" s="46">
        <f>(AH19/AH10)*1</f>
        <v>0</v>
      </c>
      <c r="AJ19" s="54"/>
      <c r="AK19" s="52"/>
      <c r="AL19" s="161"/>
      <c r="AM19" s="3">
        <f t="shared" si="10"/>
        <v>0</v>
      </c>
      <c r="AN19" s="46" t="e">
        <f>(AM19/AM10)*1</f>
        <v>#DIV/0!</v>
      </c>
      <c r="AO19" s="277" t="str">
        <f t="shared" si="1"/>
        <v>Appareil crème prise</v>
      </c>
      <c r="AP19" s="278"/>
      <c r="AQ19" s="62">
        <f t="shared" si="2"/>
        <v>0</v>
      </c>
    </row>
    <row r="20" spans="1:43" ht="15.75" x14ac:dyDescent="0.2">
      <c r="A20" s="80"/>
      <c r="B20" s="273">
        <f t="shared" ref="B20:B60" si="14">R20</f>
        <v>0</v>
      </c>
      <c r="C20" s="274"/>
      <c r="D20" s="50">
        <f t="shared" si="11"/>
        <v>0</v>
      </c>
      <c r="E20" s="4">
        <f t="shared" si="12"/>
        <v>0</v>
      </c>
      <c r="F20" s="103">
        <f t="shared" si="13"/>
        <v>0</v>
      </c>
      <c r="G20" s="42"/>
      <c r="H20" s="149">
        <f>(X20/H10)*H9</f>
        <v>0</v>
      </c>
      <c r="I20" s="103" t="str">
        <f t="shared" si="3"/>
        <v/>
      </c>
      <c r="J20" s="149">
        <f>(AC20/J10)*J9</f>
        <v>0</v>
      </c>
      <c r="K20" s="103" t="str">
        <f t="shared" si="4"/>
        <v/>
      </c>
      <c r="L20" s="149">
        <f>(AH20/L10)*L9</f>
        <v>0</v>
      </c>
      <c r="M20" s="103" t="str">
        <f t="shared" si="5"/>
        <v/>
      </c>
      <c r="N20" s="149">
        <f>(AM20/N10)*N9</f>
        <v>0</v>
      </c>
      <c r="O20" s="94" t="str">
        <f t="shared" si="6"/>
        <v/>
      </c>
      <c r="R20" s="281"/>
      <c r="S20" s="282"/>
      <c r="T20" s="60"/>
      <c r="U20" s="54"/>
      <c r="V20" s="52"/>
      <c r="W20" s="151"/>
      <c r="X20" s="3"/>
      <c r="Y20" s="46">
        <f>(X20/X10)*1</f>
        <v>0</v>
      </c>
      <c r="Z20" s="54"/>
      <c r="AA20" s="52"/>
      <c r="AB20" s="154"/>
      <c r="AC20" s="3"/>
      <c r="AD20" s="46">
        <f>(AC20/AC10)*1</f>
        <v>0</v>
      </c>
      <c r="AE20" s="54"/>
      <c r="AF20" s="52"/>
      <c r="AG20" s="157"/>
      <c r="AH20" s="3">
        <f t="shared" si="9"/>
        <v>0</v>
      </c>
      <c r="AI20" s="46">
        <f>(AH20/AH10)*1</f>
        <v>0</v>
      </c>
      <c r="AJ20" s="54"/>
      <c r="AK20" s="52"/>
      <c r="AL20" s="161"/>
      <c r="AM20" s="3">
        <f t="shared" si="10"/>
        <v>0</v>
      </c>
      <c r="AN20" s="46" t="e">
        <f>(AM20/AM10)*1</f>
        <v>#DIV/0!</v>
      </c>
      <c r="AO20" s="277">
        <f t="shared" si="1"/>
        <v>0</v>
      </c>
      <c r="AP20" s="278"/>
      <c r="AQ20" s="62">
        <f t="shared" si="2"/>
        <v>0</v>
      </c>
    </row>
    <row r="21" spans="1:43" ht="15.75" x14ac:dyDescent="0.2">
      <c r="A21" s="80"/>
      <c r="B21" s="273" t="str">
        <f t="shared" si="14"/>
        <v>œufs pasteurisés</v>
      </c>
      <c r="C21" s="274"/>
      <c r="D21" s="50" t="str">
        <f t="shared" si="11"/>
        <v>Kg</v>
      </c>
      <c r="E21" s="4">
        <f t="shared" si="12"/>
        <v>1.5</v>
      </c>
      <c r="F21" s="103">
        <f t="shared" si="13"/>
        <v>25.200000000000003</v>
      </c>
      <c r="G21" s="42">
        <v>16.8</v>
      </c>
      <c r="H21" s="149">
        <f>(X21/H10)*H9</f>
        <v>0</v>
      </c>
      <c r="I21" s="103" t="str">
        <f t="shared" si="3"/>
        <v/>
      </c>
      <c r="J21" s="149">
        <f>(AC21/J10)*J9</f>
        <v>1.5</v>
      </c>
      <c r="K21" s="103">
        <f t="shared" si="4"/>
        <v>25.200000000000003</v>
      </c>
      <c r="L21" s="149">
        <f>(AH21/L10)*L9</f>
        <v>0</v>
      </c>
      <c r="M21" s="103" t="str">
        <f t="shared" si="5"/>
        <v/>
      </c>
      <c r="N21" s="149">
        <f>(AM21/N10)*N9</f>
        <v>0</v>
      </c>
      <c r="O21" s="94" t="str">
        <f t="shared" si="6"/>
        <v/>
      </c>
      <c r="R21" s="281" t="s">
        <v>22</v>
      </c>
      <c r="S21" s="282"/>
      <c r="T21" s="60" t="s">
        <v>0</v>
      </c>
      <c r="U21" s="54"/>
      <c r="V21" s="52"/>
      <c r="W21" s="151"/>
      <c r="X21" s="3">
        <f t="shared" ref="X21:X60" si="15">IF(ISBLANK(W21),V21*U21,W21)</f>
        <v>0</v>
      </c>
      <c r="Y21" s="46">
        <f>(X21/X10)*1</f>
        <v>0</v>
      </c>
      <c r="Z21" s="54"/>
      <c r="AA21" s="52"/>
      <c r="AB21" s="154">
        <v>1.5</v>
      </c>
      <c r="AC21" s="3">
        <f t="shared" ref="AC21:AC60" si="16">IF(ISBLANK(AB21),AA21*Z21,AB21)</f>
        <v>1.5</v>
      </c>
      <c r="AD21" s="46">
        <f>(AC21/AC10)*1</f>
        <v>0.14064697609001406</v>
      </c>
      <c r="AE21" s="54"/>
      <c r="AF21" s="52"/>
      <c r="AG21" s="157"/>
      <c r="AH21" s="3">
        <f t="shared" si="9"/>
        <v>0</v>
      </c>
      <c r="AI21" s="46">
        <f>(AH21/AH10)*1</f>
        <v>0</v>
      </c>
      <c r="AJ21" s="54"/>
      <c r="AK21" s="52"/>
      <c r="AL21" s="161"/>
      <c r="AM21" s="3">
        <f t="shared" si="10"/>
        <v>0</v>
      </c>
      <c r="AN21" s="46" t="e">
        <f>(AM21/AM10)*1</f>
        <v>#DIV/0!</v>
      </c>
      <c r="AO21" s="277" t="str">
        <f t="shared" si="1"/>
        <v>œufs pasteurisés</v>
      </c>
      <c r="AP21" s="278"/>
      <c r="AQ21" s="62" t="str">
        <f t="shared" si="2"/>
        <v>Kg</v>
      </c>
    </row>
    <row r="22" spans="1:43" ht="15.75" x14ac:dyDescent="0.2">
      <c r="A22" s="80"/>
      <c r="B22" s="273" t="str">
        <f t="shared" si="14"/>
        <v>jaunes pasteurisés</v>
      </c>
      <c r="C22" s="274"/>
      <c r="D22" s="50" t="str">
        <f t="shared" si="11"/>
        <v>Kg</v>
      </c>
      <c r="E22" s="4">
        <f t="shared" si="12"/>
        <v>0.75</v>
      </c>
      <c r="F22" s="103">
        <f t="shared" si="13"/>
        <v>12.600000000000001</v>
      </c>
      <c r="G22" s="42">
        <v>16.8</v>
      </c>
      <c r="H22" s="149">
        <f>(X22/H10)*H9</f>
        <v>0</v>
      </c>
      <c r="I22" s="103" t="str">
        <f t="shared" si="3"/>
        <v/>
      </c>
      <c r="J22" s="149">
        <f>(AC22/J10)*J9</f>
        <v>0.75</v>
      </c>
      <c r="K22" s="103">
        <f t="shared" si="4"/>
        <v>12.600000000000001</v>
      </c>
      <c r="L22" s="149">
        <f>(AH22/L10)*L9</f>
        <v>0</v>
      </c>
      <c r="M22" s="103" t="str">
        <f t="shared" si="5"/>
        <v/>
      </c>
      <c r="N22" s="149">
        <f>(AM22/N10)*N9</f>
        <v>0</v>
      </c>
      <c r="O22" s="94" t="str">
        <f t="shared" si="6"/>
        <v/>
      </c>
      <c r="R22" s="281" t="s">
        <v>41</v>
      </c>
      <c r="S22" s="282"/>
      <c r="T22" s="60" t="s">
        <v>0</v>
      </c>
      <c r="U22" s="54"/>
      <c r="V22" s="52"/>
      <c r="W22" s="151"/>
      <c r="X22" s="3">
        <f t="shared" si="15"/>
        <v>0</v>
      </c>
      <c r="Y22" s="46">
        <f>(X22/X10)*1</f>
        <v>0</v>
      </c>
      <c r="Z22" s="54"/>
      <c r="AA22" s="52"/>
      <c r="AB22" s="154">
        <v>0.75</v>
      </c>
      <c r="AC22" s="3">
        <f t="shared" si="16"/>
        <v>0.75</v>
      </c>
      <c r="AD22" s="46">
        <f>(AC22/AC10)*1</f>
        <v>7.0323488045007029E-2</v>
      </c>
      <c r="AE22" s="54"/>
      <c r="AF22" s="52"/>
      <c r="AG22" s="157"/>
      <c r="AH22" s="3">
        <f t="shared" si="9"/>
        <v>0</v>
      </c>
      <c r="AI22" s="46">
        <f>(AH22/AH10)*1</f>
        <v>0</v>
      </c>
      <c r="AJ22" s="54"/>
      <c r="AK22" s="52"/>
      <c r="AL22" s="161"/>
      <c r="AM22" s="3">
        <f t="shared" si="10"/>
        <v>0</v>
      </c>
      <c r="AN22" s="46" t="e">
        <f>(AM22/AM10)*1</f>
        <v>#DIV/0!</v>
      </c>
      <c r="AO22" s="277" t="str">
        <f t="shared" si="1"/>
        <v>jaunes pasteurisés</v>
      </c>
      <c r="AP22" s="278"/>
      <c r="AQ22" s="62" t="str">
        <f t="shared" si="2"/>
        <v>Kg</v>
      </c>
    </row>
    <row r="23" spans="1:43" ht="15.75" x14ac:dyDescent="0.2">
      <c r="A23" s="80"/>
      <c r="B23" s="273" t="str">
        <f t="shared" si="14"/>
        <v>lait</v>
      </c>
      <c r="C23" s="274"/>
      <c r="D23" s="50" t="str">
        <f t="shared" si="11"/>
        <v>Kg</v>
      </c>
      <c r="E23" s="4">
        <f t="shared" si="12"/>
        <v>4</v>
      </c>
      <c r="F23" s="103">
        <f t="shared" si="13"/>
        <v>67.2</v>
      </c>
      <c r="G23" s="42">
        <v>16.8</v>
      </c>
      <c r="H23" s="149">
        <f>(X23/H10)*H9</f>
        <v>0</v>
      </c>
      <c r="I23" s="103" t="str">
        <f t="shared" si="3"/>
        <v/>
      </c>
      <c r="J23" s="149">
        <f>(AC23/J10)*J9</f>
        <v>4</v>
      </c>
      <c r="K23" s="103">
        <f t="shared" si="4"/>
        <v>67.2</v>
      </c>
      <c r="L23" s="149">
        <f>(AH23/L10)*L9</f>
        <v>0</v>
      </c>
      <c r="M23" s="103" t="str">
        <f t="shared" si="5"/>
        <v/>
      </c>
      <c r="N23" s="149">
        <f>(AM23/N10)*N9</f>
        <v>0</v>
      </c>
      <c r="O23" s="94" t="str">
        <f t="shared" si="6"/>
        <v/>
      </c>
      <c r="R23" s="281" t="s">
        <v>23</v>
      </c>
      <c r="S23" s="282"/>
      <c r="T23" s="60" t="s">
        <v>0</v>
      </c>
      <c r="U23" s="54"/>
      <c r="V23" s="52"/>
      <c r="W23" s="151"/>
      <c r="X23" s="3">
        <f t="shared" si="15"/>
        <v>0</v>
      </c>
      <c r="Y23" s="46">
        <f>(X23/X10)*1</f>
        <v>0</v>
      </c>
      <c r="Z23" s="54"/>
      <c r="AA23" s="52"/>
      <c r="AB23" s="154">
        <v>4</v>
      </c>
      <c r="AC23" s="3">
        <f t="shared" si="16"/>
        <v>4</v>
      </c>
      <c r="AD23" s="46">
        <f>(AC23/AC10)*1</f>
        <v>0.37505860290670412</v>
      </c>
      <c r="AE23" s="54"/>
      <c r="AF23" s="52"/>
      <c r="AG23" s="157"/>
      <c r="AH23" s="3">
        <f t="shared" si="9"/>
        <v>0</v>
      </c>
      <c r="AI23" s="46">
        <f>(AH23/AH10)*1</f>
        <v>0</v>
      </c>
      <c r="AJ23" s="54"/>
      <c r="AK23" s="52"/>
      <c r="AL23" s="161"/>
      <c r="AM23" s="3">
        <f t="shared" si="10"/>
        <v>0</v>
      </c>
      <c r="AN23" s="46" t="e">
        <f>(AM23/AM10)*1</f>
        <v>#DIV/0!</v>
      </c>
      <c r="AO23" s="277" t="str">
        <f t="shared" si="1"/>
        <v>lait</v>
      </c>
      <c r="AP23" s="278"/>
      <c r="AQ23" s="62" t="str">
        <f t="shared" si="2"/>
        <v>Kg</v>
      </c>
    </row>
    <row r="24" spans="1:43" ht="15.75" x14ac:dyDescent="0.2">
      <c r="A24" s="80"/>
      <c r="B24" s="273" t="str">
        <f t="shared" si="14"/>
        <v>crème fraiche</v>
      </c>
      <c r="C24" s="274"/>
      <c r="D24" s="50" t="str">
        <f t="shared" si="11"/>
        <v>Kg</v>
      </c>
      <c r="E24" s="4">
        <f t="shared" si="12"/>
        <v>4</v>
      </c>
      <c r="F24" s="103">
        <f t="shared" si="13"/>
        <v>67.2</v>
      </c>
      <c r="G24" s="42">
        <v>16.8</v>
      </c>
      <c r="H24" s="149">
        <f>(X24/H10)*H9</f>
        <v>0</v>
      </c>
      <c r="I24" s="103" t="str">
        <f t="shared" si="3"/>
        <v/>
      </c>
      <c r="J24" s="149">
        <f>(AC24/J10)*J9</f>
        <v>4</v>
      </c>
      <c r="K24" s="103">
        <f t="shared" si="4"/>
        <v>67.2</v>
      </c>
      <c r="L24" s="149">
        <f>(AH24/L10)*L9</f>
        <v>0</v>
      </c>
      <c r="M24" s="103" t="str">
        <f t="shared" si="5"/>
        <v/>
      </c>
      <c r="N24" s="149">
        <f>(AM24/N10)*N9</f>
        <v>0</v>
      </c>
      <c r="O24" s="94" t="str">
        <f t="shared" si="6"/>
        <v/>
      </c>
      <c r="R24" s="281" t="s">
        <v>42</v>
      </c>
      <c r="S24" s="282"/>
      <c r="T24" s="60" t="s">
        <v>0</v>
      </c>
      <c r="U24" s="54"/>
      <c r="V24" s="52"/>
      <c r="W24" s="151"/>
      <c r="X24" s="3">
        <f t="shared" si="15"/>
        <v>0</v>
      </c>
      <c r="Y24" s="46">
        <f>(X24/X10)*1</f>
        <v>0</v>
      </c>
      <c r="Z24" s="54"/>
      <c r="AA24" s="52"/>
      <c r="AB24" s="154">
        <v>4</v>
      </c>
      <c r="AC24" s="3">
        <f t="shared" si="16"/>
        <v>4</v>
      </c>
      <c r="AD24" s="46">
        <f>(AC24/AC10)*1</f>
        <v>0.37505860290670412</v>
      </c>
      <c r="AE24" s="54"/>
      <c r="AF24" s="52"/>
      <c r="AG24" s="157"/>
      <c r="AH24" s="3">
        <f t="shared" si="9"/>
        <v>0</v>
      </c>
      <c r="AI24" s="46">
        <f>(AH24/AH10)*1</f>
        <v>0</v>
      </c>
      <c r="AJ24" s="54"/>
      <c r="AK24" s="52"/>
      <c r="AL24" s="161"/>
      <c r="AM24" s="3">
        <f t="shared" si="10"/>
        <v>0</v>
      </c>
      <c r="AN24" s="46" t="e">
        <f>(AM24/AM10)*1</f>
        <v>#DIV/0!</v>
      </c>
      <c r="AO24" s="277" t="str">
        <f t="shared" si="1"/>
        <v>crème fraiche</v>
      </c>
      <c r="AP24" s="278"/>
      <c r="AQ24" s="62" t="str">
        <f t="shared" si="2"/>
        <v>Kg</v>
      </c>
    </row>
    <row r="25" spans="1:43" ht="15.75" x14ac:dyDescent="0.2">
      <c r="A25" s="80"/>
      <c r="B25" s="273" t="str">
        <f t="shared" si="14"/>
        <v>fécule</v>
      </c>
      <c r="C25" s="274"/>
      <c r="D25" s="50" t="str">
        <f t="shared" si="11"/>
        <v>Kg</v>
      </c>
      <c r="E25" s="4">
        <f t="shared" si="12"/>
        <v>0.15</v>
      </c>
      <c r="F25" s="103">
        <f t="shared" si="13"/>
        <v>2.52</v>
      </c>
      <c r="G25" s="42">
        <v>16.8</v>
      </c>
      <c r="H25" s="149">
        <f>(X25/H10)*H9</f>
        <v>0</v>
      </c>
      <c r="I25" s="103" t="str">
        <f t="shared" si="3"/>
        <v/>
      </c>
      <c r="J25" s="149">
        <f>(AC25/J10)*J9</f>
        <v>0.15</v>
      </c>
      <c r="K25" s="103">
        <f t="shared" si="4"/>
        <v>2.52</v>
      </c>
      <c r="L25" s="149">
        <f>(AH25/L10)*L9</f>
        <v>0</v>
      </c>
      <c r="M25" s="103" t="str">
        <f t="shared" si="5"/>
        <v/>
      </c>
      <c r="N25" s="149">
        <f>(AM25/N10)*N9</f>
        <v>0</v>
      </c>
      <c r="O25" s="94" t="str">
        <f t="shared" si="6"/>
        <v/>
      </c>
      <c r="R25" s="281" t="s">
        <v>24</v>
      </c>
      <c r="S25" s="282"/>
      <c r="T25" s="60" t="s">
        <v>0</v>
      </c>
      <c r="U25" s="54"/>
      <c r="V25" s="52"/>
      <c r="W25" s="151"/>
      <c r="X25" s="3">
        <f t="shared" si="15"/>
        <v>0</v>
      </c>
      <c r="Y25" s="46">
        <f>(X25/X10)*1</f>
        <v>0</v>
      </c>
      <c r="Z25" s="54"/>
      <c r="AA25" s="52"/>
      <c r="AB25" s="154">
        <v>0.15</v>
      </c>
      <c r="AC25" s="3">
        <f t="shared" si="16"/>
        <v>0.15</v>
      </c>
      <c r="AD25" s="46">
        <f>(AC25/AC10)*1</f>
        <v>1.4064697609001404E-2</v>
      </c>
      <c r="AE25" s="54"/>
      <c r="AF25" s="52"/>
      <c r="AG25" s="157"/>
      <c r="AH25" s="3">
        <f t="shared" si="9"/>
        <v>0</v>
      </c>
      <c r="AI25" s="46">
        <f>(AH25/AH10)*1</f>
        <v>0</v>
      </c>
      <c r="AJ25" s="54"/>
      <c r="AK25" s="52"/>
      <c r="AL25" s="161"/>
      <c r="AM25" s="3">
        <f t="shared" si="10"/>
        <v>0</v>
      </c>
      <c r="AN25" s="46" t="e">
        <f>(AM25/AM10)*1</f>
        <v>#DIV/0!</v>
      </c>
      <c r="AO25" s="277" t="str">
        <f t="shared" si="1"/>
        <v>fécule</v>
      </c>
      <c r="AP25" s="278"/>
      <c r="AQ25" s="62" t="str">
        <f t="shared" si="2"/>
        <v>Kg</v>
      </c>
    </row>
    <row r="26" spans="1:43" ht="15.75" x14ac:dyDescent="0.2">
      <c r="A26" s="80"/>
      <c r="B26" s="273" t="str">
        <f t="shared" si="14"/>
        <v>sel fin</v>
      </c>
      <c r="C26" s="274"/>
      <c r="D26" s="50" t="str">
        <f t="shared" si="11"/>
        <v>Kg</v>
      </c>
      <c r="E26" s="4">
        <f t="shared" si="12"/>
        <v>0.06</v>
      </c>
      <c r="F26" s="103">
        <f t="shared" si="13"/>
        <v>1.008</v>
      </c>
      <c r="G26" s="42">
        <v>16.8</v>
      </c>
      <c r="H26" s="149">
        <f>(X26/H10)*H9</f>
        <v>0</v>
      </c>
      <c r="I26" s="103" t="str">
        <f t="shared" si="3"/>
        <v/>
      </c>
      <c r="J26" s="149">
        <f>(AC26/J10)*J9</f>
        <v>0.06</v>
      </c>
      <c r="K26" s="103">
        <f t="shared" si="4"/>
        <v>1.008</v>
      </c>
      <c r="L26" s="149">
        <f>(AH26/L10)*L9</f>
        <v>0</v>
      </c>
      <c r="M26" s="103" t="str">
        <f t="shared" si="5"/>
        <v/>
      </c>
      <c r="N26" s="149">
        <f>(AM26/N10)*N9</f>
        <v>0</v>
      </c>
      <c r="O26" s="94" t="str">
        <f t="shared" si="6"/>
        <v/>
      </c>
      <c r="R26" s="281" t="s">
        <v>1</v>
      </c>
      <c r="S26" s="282"/>
      <c r="T26" s="60" t="s">
        <v>0</v>
      </c>
      <c r="U26" s="54"/>
      <c r="V26" s="52"/>
      <c r="W26" s="151"/>
      <c r="X26" s="3">
        <f t="shared" si="15"/>
        <v>0</v>
      </c>
      <c r="Y26" s="46">
        <f>(X26/X10)*1</f>
        <v>0</v>
      </c>
      <c r="Z26" s="54"/>
      <c r="AA26" s="52"/>
      <c r="AB26" s="154">
        <v>0.06</v>
      </c>
      <c r="AC26" s="3">
        <f t="shared" si="16"/>
        <v>0.06</v>
      </c>
      <c r="AD26" s="46">
        <f>(AC26/AC10)*1</f>
        <v>5.6258790436005618E-3</v>
      </c>
      <c r="AE26" s="54"/>
      <c r="AF26" s="52"/>
      <c r="AG26" s="157"/>
      <c r="AH26" s="3">
        <f t="shared" si="9"/>
        <v>0</v>
      </c>
      <c r="AI26" s="46">
        <f>(AH26/AH10)*1</f>
        <v>0</v>
      </c>
      <c r="AJ26" s="54"/>
      <c r="AK26" s="52"/>
      <c r="AL26" s="161"/>
      <c r="AM26" s="3">
        <f t="shared" si="10"/>
        <v>0</v>
      </c>
      <c r="AN26" s="46" t="e">
        <f>(AM26/AM10)*1</f>
        <v>#DIV/0!</v>
      </c>
      <c r="AO26" s="277" t="str">
        <f t="shared" si="1"/>
        <v>sel fin</v>
      </c>
      <c r="AP26" s="278"/>
      <c r="AQ26" s="62" t="str">
        <f t="shared" si="2"/>
        <v>Kg</v>
      </c>
    </row>
    <row r="27" spans="1:43" ht="15.75" x14ac:dyDescent="0.2">
      <c r="A27" s="80"/>
      <c r="B27" s="273" t="str">
        <f t="shared" si="14"/>
        <v>poivre de cayenne</v>
      </c>
      <c r="C27" s="274"/>
      <c r="D27" s="50" t="str">
        <f t="shared" si="11"/>
        <v>Kg</v>
      </c>
      <c r="E27" s="4">
        <f t="shared" si="12"/>
        <v>2E-3</v>
      </c>
      <c r="F27" s="103">
        <f t="shared" si="13"/>
        <v>3.3600000000000005E-2</v>
      </c>
      <c r="G27" s="42">
        <v>16.8</v>
      </c>
      <c r="H27" s="149">
        <f>(X27/H10)*H9</f>
        <v>0</v>
      </c>
      <c r="I27" s="103" t="str">
        <f t="shared" si="3"/>
        <v/>
      </c>
      <c r="J27" s="149">
        <f>(AC27/J10)*J9</f>
        <v>2E-3</v>
      </c>
      <c r="K27" s="103">
        <f t="shared" si="4"/>
        <v>3.3600000000000005E-2</v>
      </c>
      <c r="L27" s="149">
        <f>(AH27/L10)*L9</f>
        <v>0</v>
      </c>
      <c r="M27" s="103" t="str">
        <f t="shared" si="5"/>
        <v/>
      </c>
      <c r="N27" s="149">
        <f>(AM27/N10)*N9</f>
        <v>0</v>
      </c>
      <c r="O27" s="94" t="str">
        <f t="shared" si="6"/>
        <v/>
      </c>
      <c r="R27" s="281" t="s">
        <v>25</v>
      </c>
      <c r="S27" s="282"/>
      <c r="T27" s="60" t="s">
        <v>0</v>
      </c>
      <c r="U27" s="54"/>
      <c r="V27" s="52"/>
      <c r="W27" s="151"/>
      <c r="X27" s="3">
        <f t="shared" si="15"/>
        <v>0</v>
      </c>
      <c r="Y27" s="46">
        <f>(X27/X10)*1</f>
        <v>0</v>
      </c>
      <c r="Z27" s="54"/>
      <c r="AA27" s="52"/>
      <c r="AB27" s="154">
        <v>2E-3</v>
      </c>
      <c r="AC27" s="3">
        <f t="shared" si="16"/>
        <v>2E-3</v>
      </c>
      <c r="AD27" s="46">
        <f>(AC27/AC10)*1</f>
        <v>1.8752930145335208E-4</v>
      </c>
      <c r="AE27" s="54"/>
      <c r="AF27" s="52"/>
      <c r="AG27" s="157"/>
      <c r="AH27" s="3">
        <f t="shared" si="9"/>
        <v>0</v>
      </c>
      <c r="AI27" s="46">
        <f>(AH27/AH10)*1</f>
        <v>0</v>
      </c>
      <c r="AJ27" s="54"/>
      <c r="AK27" s="52"/>
      <c r="AL27" s="161"/>
      <c r="AM27" s="3">
        <f t="shared" si="10"/>
        <v>0</v>
      </c>
      <c r="AN27" s="46" t="e">
        <f>(AM27/AM10)*1</f>
        <v>#DIV/0!</v>
      </c>
      <c r="AO27" s="277" t="str">
        <f t="shared" si="1"/>
        <v>poivre de cayenne</v>
      </c>
      <c r="AP27" s="278"/>
      <c r="AQ27" s="62" t="str">
        <f t="shared" si="2"/>
        <v>Kg</v>
      </c>
    </row>
    <row r="28" spans="1:43" ht="15.75" x14ac:dyDescent="0.2">
      <c r="A28" s="80"/>
      <c r="B28" s="273" t="str">
        <f t="shared" si="14"/>
        <v>muscade</v>
      </c>
      <c r="C28" s="274"/>
      <c r="D28" s="50" t="str">
        <f t="shared" si="11"/>
        <v>Kg</v>
      </c>
      <c r="E28" s="4">
        <f t="shared" si="12"/>
        <v>3.0000000000000001E-3</v>
      </c>
      <c r="F28" s="103">
        <f t="shared" si="13"/>
        <v>5.04E-2</v>
      </c>
      <c r="G28" s="42">
        <v>16.8</v>
      </c>
      <c r="H28" s="149">
        <f>(X28/H10)*H9</f>
        <v>0</v>
      </c>
      <c r="I28" s="103" t="str">
        <f t="shared" si="3"/>
        <v/>
      </c>
      <c r="J28" s="149">
        <f>(AC28/J10)*J9</f>
        <v>3.0000000000000001E-3</v>
      </c>
      <c r="K28" s="103">
        <f t="shared" si="4"/>
        <v>5.04E-2</v>
      </c>
      <c r="L28" s="149">
        <f>(AH28/L10)*L9</f>
        <v>0</v>
      </c>
      <c r="M28" s="103" t="str">
        <f t="shared" si="5"/>
        <v/>
      </c>
      <c r="N28" s="149">
        <f>(AM28/N10)*N9</f>
        <v>0</v>
      </c>
      <c r="O28" s="94" t="str">
        <f t="shared" si="6"/>
        <v/>
      </c>
      <c r="R28" s="281" t="s">
        <v>26</v>
      </c>
      <c r="S28" s="282"/>
      <c r="T28" s="60" t="s">
        <v>0</v>
      </c>
      <c r="U28" s="54"/>
      <c r="V28" s="52"/>
      <c r="W28" s="151"/>
      <c r="X28" s="3">
        <f t="shared" si="15"/>
        <v>0</v>
      </c>
      <c r="Y28" s="46">
        <f>(X28/X10)*1</f>
        <v>0</v>
      </c>
      <c r="Z28" s="54"/>
      <c r="AA28" s="52"/>
      <c r="AB28" s="154">
        <v>3.0000000000000001E-3</v>
      </c>
      <c r="AC28" s="3">
        <f t="shared" si="16"/>
        <v>3.0000000000000001E-3</v>
      </c>
      <c r="AD28" s="46">
        <f>(AC28/AC10)*1</f>
        <v>2.8129395218002813E-4</v>
      </c>
      <c r="AE28" s="54"/>
      <c r="AF28" s="52"/>
      <c r="AG28" s="157"/>
      <c r="AH28" s="3">
        <f t="shared" si="9"/>
        <v>0</v>
      </c>
      <c r="AI28" s="46">
        <f>(AH28/AH10)*1</f>
        <v>0</v>
      </c>
      <c r="AJ28" s="54"/>
      <c r="AK28" s="52"/>
      <c r="AL28" s="161"/>
      <c r="AM28" s="3">
        <f t="shared" si="10"/>
        <v>0</v>
      </c>
      <c r="AN28" s="46" t="e">
        <f>(AM28/AM10)*1</f>
        <v>#DIV/0!</v>
      </c>
      <c r="AO28" s="277" t="str">
        <f t="shared" si="1"/>
        <v>muscade</v>
      </c>
      <c r="AP28" s="278"/>
      <c r="AQ28" s="62" t="str">
        <f t="shared" si="2"/>
        <v>Kg</v>
      </c>
    </row>
    <row r="29" spans="1:43" ht="15.75" x14ac:dyDescent="0.2">
      <c r="A29" s="80"/>
      <c r="B29" s="273" t="str">
        <f t="shared" si="14"/>
        <v>beurre fondu</v>
      </c>
      <c r="C29" s="274"/>
      <c r="D29" s="50" t="str">
        <f t="shared" si="11"/>
        <v>Kg</v>
      </c>
      <c r="E29" s="4">
        <f t="shared" si="12"/>
        <v>0.2</v>
      </c>
      <c r="F29" s="103">
        <f t="shared" si="13"/>
        <v>3.3600000000000003</v>
      </c>
      <c r="G29" s="42">
        <v>16.8</v>
      </c>
      <c r="H29" s="149">
        <f>(X29/H10)*H9</f>
        <v>0</v>
      </c>
      <c r="I29" s="103" t="str">
        <f t="shared" si="3"/>
        <v/>
      </c>
      <c r="J29" s="149">
        <f>(AC29/J10)*J9</f>
        <v>0.2</v>
      </c>
      <c r="K29" s="103">
        <f t="shared" si="4"/>
        <v>3.3600000000000003</v>
      </c>
      <c r="L29" s="149">
        <f>(AH29/L10)*L9</f>
        <v>0</v>
      </c>
      <c r="M29" s="103" t="str">
        <f t="shared" si="5"/>
        <v/>
      </c>
      <c r="N29" s="149">
        <f>(AM29/N10)*N9</f>
        <v>0</v>
      </c>
      <c r="O29" s="94" t="str">
        <f t="shared" si="6"/>
        <v/>
      </c>
      <c r="R29" s="281" t="s">
        <v>43</v>
      </c>
      <c r="S29" s="282"/>
      <c r="T29" s="60" t="s">
        <v>0</v>
      </c>
      <c r="U29" s="54"/>
      <c r="V29" s="52"/>
      <c r="W29" s="151"/>
      <c r="X29" s="3">
        <f t="shared" si="15"/>
        <v>0</v>
      </c>
      <c r="Y29" s="46">
        <f>(X29/X10)*1</f>
        <v>0</v>
      </c>
      <c r="Z29" s="54"/>
      <c r="AA29" s="52"/>
      <c r="AB29" s="154">
        <v>0.2</v>
      </c>
      <c r="AC29" s="3">
        <f t="shared" si="16"/>
        <v>0.2</v>
      </c>
      <c r="AD29" s="46">
        <f>(AC29/AC10)*1</f>
        <v>1.8752930145335207E-2</v>
      </c>
      <c r="AE29" s="54"/>
      <c r="AF29" s="52"/>
      <c r="AG29" s="157"/>
      <c r="AH29" s="3">
        <f t="shared" si="9"/>
        <v>0</v>
      </c>
      <c r="AI29" s="46">
        <f>(AH29/AH10)*1</f>
        <v>0</v>
      </c>
      <c r="AJ29" s="54"/>
      <c r="AK29" s="52"/>
      <c r="AL29" s="161"/>
      <c r="AM29" s="3">
        <f t="shared" si="10"/>
        <v>0</v>
      </c>
      <c r="AN29" s="46" t="e">
        <f>(AM29/AM10)*1</f>
        <v>#DIV/0!</v>
      </c>
      <c r="AO29" s="277" t="str">
        <f t="shared" si="1"/>
        <v>beurre fondu</v>
      </c>
      <c r="AP29" s="278"/>
      <c r="AQ29" s="62" t="str">
        <f t="shared" si="2"/>
        <v>Kg</v>
      </c>
    </row>
    <row r="30" spans="1:43" ht="15.75" x14ac:dyDescent="0.2">
      <c r="A30" s="80"/>
      <c r="B30" s="273">
        <f t="shared" si="14"/>
        <v>0</v>
      </c>
      <c r="C30" s="274"/>
      <c r="D30" s="50">
        <f t="shared" si="11"/>
        <v>0</v>
      </c>
      <c r="E30" s="4">
        <f t="shared" si="12"/>
        <v>0</v>
      </c>
      <c r="F30" s="103">
        <f t="shared" si="13"/>
        <v>0</v>
      </c>
      <c r="G30" s="42"/>
      <c r="H30" s="149">
        <f>(X30/H10)*H9</f>
        <v>0</v>
      </c>
      <c r="I30" s="103" t="str">
        <f t="shared" si="3"/>
        <v/>
      </c>
      <c r="J30" s="149">
        <f>(AC30/J10)*J9</f>
        <v>0</v>
      </c>
      <c r="K30" s="103" t="str">
        <f t="shared" si="4"/>
        <v/>
      </c>
      <c r="L30" s="149">
        <f>(AH30/L10)*L9</f>
        <v>0</v>
      </c>
      <c r="M30" s="103" t="str">
        <f t="shared" si="5"/>
        <v/>
      </c>
      <c r="N30" s="149">
        <f>(AM30/N10)*N9</f>
        <v>0</v>
      </c>
      <c r="O30" s="94" t="str">
        <f t="shared" si="6"/>
        <v/>
      </c>
      <c r="R30" s="281"/>
      <c r="S30" s="282"/>
      <c r="T30" s="60"/>
      <c r="U30" s="54"/>
      <c r="V30" s="52"/>
      <c r="W30" s="151"/>
      <c r="X30" s="3">
        <f t="shared" si="15"/>
        <v>0</v>
      </c>
      <c r="Y30" s="46">
        <f>(X30/X10)*1</f>
        <v>0</v>
      </c>
      <c r="Z30" s="54"/>
      <c r="AA30" s="52"/>
      <c r="AB30" s="154"/>
      <c r="AC30" s="3">
        <f t="shared" si="16"/>
        <v>0</v>
      </c>
      <c r="AD30" s="46">
        <f>(AC30/AC10)*1</f>
        <v>0</v>
      </c>
      <c r="AE30" s="54"/>
      <c r="AF30" s="52"/>
      <c r="AG30" s="157"/>
      <c r="AH30" s="3">
        <f t="shared" si="9"/>
        <v>0</v>
      </c>
      <c r="AI30" s="46">
        <f>(AH30/AH10)*1</f>
        <v>0</v>
      </c>
      <c r="AJ30" s="54"/>
      <c r="AK30" s="52"/>
      <c r="AL30" s="161"/>
      <c r="AM30" s="3">
        <f t="shared" si="10"/>
        <v>0</v>
      </c>
      <c r="AN30" s="46" t="e">
        <f>(AM30/AM10)*1</f>
        <v>#DIV/0!</v>
      </c>
      <c r="AO30" s="277">
        <f t="shared" si="1"/>
        <v>0</v>
      </c>
      <c r="AP30" s="278"/>
      <c r="AQ30" s="62">
        <f t="shared" si="2"/>
        <v>0</v>
      </c>
    </row>
    <row r="31" spans="1:43" ht="15.75" x14ac:dyDescent="0.2">
      <c r="A31" s="80"/>
      <c r="B31" s="104" t="str">
        <f t="shared" si="14"/>
        <v>Garniture</v>
      </c>
      <c r="C31" s="45"/>
      <c r="D31" s="45">
        <f t="shared" si="11"/>
        <v>0</v>
      </c>
      <c r="E31" s="4">
        <f t="shared" si="12"/>
        <v>0</v>
      </c>
      <c r="F31" s="103">
        <f t="shared" si="13"/>
        <v>0</v>
      </c>
      <c r="G31" s="42"/>
      <c r="H31" s="149">
        <f>(X31/H10)*H9</f>
        <v>0</v>
      </c>
      <c r="I31" s="103" t="str">
        <f t="shared" si="3"/>
        <v/>
      </c>
      <c r="J31" s="149">
        <f>(AC31/J10)*J9</f>
        <v>0</v>
      </c>
      <c r="K31" s="103" t="str">
        <f t="shared" si="4"/>
        <v/>
      </c>
      <c r="L31" s="149">
        <f>(AH31/L10)*L9</f>
        <v>0</v>
      </c>
      <c r="M31" s="103" t="str">
        <f t="shared" si="5"/>
        <v/>
      </c>
      <c r="N31" s="149">
        <f>(AM31/N10)*N9</f>
        <v>0</v>
      </c>
      <c r="O31" s="94" t="str">
        <f t="shared" si="6"/>
        <v/>
      </c>
      <c r="R31" s="279" t="s">
        <v>51</v>
      </c>
      <c r="S31" s="280"/>
      <c r="T31" s="59"/>
      <c r="U31" s="54"/>
      <c r="V31" s="52"/>
      <c r="W31" s="151"/>
      <c r="X31" s="3">
        <f t="shared" si="15"/>
        <v>0</v>
      </c>
      <c r="Y31" s="46">
        <f>(X31/X10)*1</f>
        <v>0</v>
      </c>
      <c r="Z31" s="54"/>
      <c r="AA31" s="52"/>
      <c r="AB31" s="154"/>
      <c r="AC31" s="3">
        <f t="shared" si="16"/>
        <v>0</v>
      </c>
      <c r="AD31" s="46">
        <f>(AC31/AC10)*1</f>
        <v>0</v>
      </c>
      <c r="AE31" s="54"/>
      <c r="AF31" s="52"/>
      <c r="AG31" s="157"/>
      <c r="AH31" s="3">
        <f t="shared" si="9"/>
        <v>0</v>
      </c>
      <c r="AI31" s="46">
        <f>(AH31/AH10)*1</f>
        <v>0</v>
      </c>
      <c r="AJ31" s="54"/>
      <c r="AK31" s="52"/>
      <c r="AL31" s="161"/>
      <c r="AM31" s="3">
        <f t="shared" si="10"/>
        <v>0</v>
      </c>
      <c r="AN31" s="46" t="e">
        <f>(AM31/AM10)*1</f>
        <v>#DIV/0!</v>
      </c>
      <c r="AO31" s="277" t="str">
        <f t="shared" si="1"/>
        <v>Garniture</v>
      </c>
      <c r="AP31" s="278"/>
      <c r="AQ31" s="62">
        <f t="shared" si="2"/>
        <v>0</v>
      </c>
    </row>
    <row r="32" spans="1:43" ht="15.75" x14ac:dyDescent="0.2">
      <c r="A32" s="80"/>
      <c r="B32" s="273">
        <f t="shared" si="14"/>
        <v>0</v>
      </c>
      <c r="C32" s="274"/>
      <c r="D32" s="50">
        <f t="shared" si="11"/>
        <v>0</v>
      </c>
      <c r="E32" s="4">
        <f t="shared" si="12"/>
        <v>0</v>
      </c>
      <c r="F32" s="103">
        <f t="shared" si="13"/>
        <v>0</v>
      </c>
      <c r="G32" s="42"/>
      <c r="H32" s="149">
        <f>(X32/H10)*H9</f>
        <v>0</v>
      </c>
      <c r="I32" s="103" t="str">
        <f t="shared" si="3"/>
        <v/>
      </c>
      <c r="J32" s="149">
        <f>(AC32/J10)*J9</f>
        <v>0</v>
      </c>
      <c r="K32" s="103" t="str">
        <f t="shared" si="4"/>
        <v/>
      </c>
      <c r="L32" s="149">
        <f>(AH32/L10)*L9</f>
        <v>0</v>
      </c>
      <c r="M32" s="103" t="str">
        <f t="shared" si="5"/>
        <v/>
      </c>
      <c r="N32" s="149">
        <f>(AM32/N10)*N9</f>
        <v>0</v>
      </c>
      <c r="O32" s="94" t="str">
        <f t="shared" si="6"/>
        <v/>
      </c>
      <c r="R32" s="281"/>
      <c r="S32" s="282"/>
      <c r="T32" s="60"/>
      <c r="U32" s="54"/>
      <c r="V32" s="52"/>
      <c r="W32" s="151"/>
      <c r="X32" s="3">
        <f t="shared" si="15"/>
        <v>0</v>
      </c>
      <c r="Y32" s="46">
        <f>(X32/X10)*1</f>
        <v>0</v>
      </c>
      <c r="Z32" s="54"/>
      <c r="AA32" s="52"/>
      <c r="AB32" s="154"/>
      <c r="AC32" s="3">
        <f t="shared" si="16"/>
        <v>0</v>
      </c>
      <c r="AD32" s="46">
        <f>(AC32/AC10)*1</f>
        <v>0</v>
      </c>
      <c r="AE32" s="54"/>
      <c r="AF32" s="52"/>
      <c r="AG32" s="157"/>
      <c r="AH32" s="3">
        <f t="shared" si="9"/>
        <v>0</v>
      </c>
      <c r="AI32" s="46">
        <f>(AH32/AH10)*1</f>
        <v>0</v>
      </c>
      <c r="AJ32" s="54"/>
      <c r="AK32" s="52"/>
      <c r="AL32" s="161"/>
      <c r="AM32" s="3">
        <f t="shared" si="10"/>
        <v>0</v>
      </c>
      <c r="AN32" s="46" t="e">
        <f>(AM32/AM10)*1</f>
        <v>#DIV/0!</v>
      </c>
      <c r="AO32" s="277">
        <f t="shared" si="1"/>
        <v>0</v>
      </c>
      <c r="AP32" s="278"/>
      <c r="AQ32" s="62">
        <f t="shared" si="2"/>
        <v>0</v>
      </c>
    </row>
    <row r="33" spans="1:43" ht="15.75" x14ac:dyDescent="0.2">
      <c r="A33" s="80"/>
      <c r="B33" s="273" t="str">
        <f t="shared" si="14"/>
        <v>lardons de poitrine fumée</v>
      </c>
      <c r="C33" s="274"/>
      <c r="D33" s="50">
        <f t="shared" si="11"/>
        <v>0</v>
      </c>
      <c r="E33" s="4">
        <f t="shared" si="12"/>
        <v>3</v>
      </c>
      <c r="F33" s="103">
        <f t="shared" si="13"/>
        <v>50.400000000000006</v>
      </c>
      <c r="G33" s="42">
        <v>16.8</v>
      </c>
      <c r="H33" s="149">
        <f>(X33/H10)*H9</f>
        <v>0</v>
      </c>
      <c r="I33" s="103" t="str">
        <f t="shared" si="3"/>
        <v/>
      </c>
      <c r="J33" s="149">
        <f>(AC33/J10)*J9</f>
        <v>0</v>
      </c>
      <c r="K33" s="103" t="str">
        <f t="shared" si="4"/>
        <v/>
      </c>
      <c r="L33" s="149">
        <f>(AH33/L10)*L9</f>
        <v>3</v>
      </c>
      <c r="M33" s="103">
        <f t="shared" si="5"/>
        <v>50.400000000000006</v>
      </c>
      <c r="N33" s="149">
        <f>(AM33/N10)*N9</f>
        <v>0</v>
      </c>
      <c r="O33" s="94" t="str">
        <f t="shared" si="6"/>
        <v/>
      </c>
      <c r="R33" s="281" t="s">
        <v>45</v>
      </c>
      <c r="S33" s="282"/>
      <c r="T33" s="60"/>
      <c r="U33" s="54"/>
      <c r="V33" s="52"/>
      <c r="W33" s="151"/>
      <c r="X33" s="3">
        <f t="shared" si="15"/>
        <v>0</v>
      </c>
      <c r="Y33" s="46">
        <f>(X33/X10)*1</f>
        <v>0</v>
      </c>
      <c r="Z33" s="54"/>
      <c r="AA33" s="52"/>
      <c r="AB33" s="154"/>
      <c r="AC33" s="3">
        <f t="shared" si="16"/>
        <v>0</v>
      </c>
      <c r="AD33" s="46">
        <f>(AC33/AC10)*1</f>
        <v>0</v>
      </c>
      <c r="AE33" s="54"/>
      <c r="AF33" s="52"/>
      <c r="AG33" s="157">
        <v>1.5</v>
      </c>
      <c r="AH33" s="3">
        <f t="shared" si="9"/>
        <v>1.5</v>
      </c>
      <c r="AI33" s="46">
        <f>(AH33/AH10)*1</f>
        <v>0.5</v>
      </c>
      <c r="AJ33" s="54"/>
      <c r="AK33" s="52"/>
      <c r="AL33" s="161"/>
      <c r="AM33" s="3">
        <f t="shared" si="10"/>
        <v>0</v>
      </c>
      <c r="AN33" s="46" t="e">
        <f>(AM33/AM10)*1</f>
        <v>#DIV/0!</v>
      </c>
      <c r="AO33" s="277" t="str">
        <f t="shared" si="1"/>
        <v>lardons de poitrine fumée</v>
      </c>
      <c r="AP33" s="278"/>
      <c r="AQ33" s="62">
        <f t="shared" si="2"/>
        <v>0</v>
      </c>
    </row>
    <row r="34" spans="1:43" ht="15.75" x14ac:dyDescent="0.2">
      <c r="A34" s="80"/>
      <c r="B34" s="273" t="str">
        <f t="shared" si="14"/>
        <v>emmenthal rapé</v>
      </c>
      <c r="C34" s="274"/>
      <c r="D34" s="50">
        <f t="shared" si="11"/>
        <v>0</v>
      </c>
      <c r="E34" s="4">
        <f t="shared" si="12"/>
        <v>3</v>
      </c>
      <c r="F34" s="103">
        <f t="shared" si="13"/>
        <v>50.400000000000006</v>
      </c>
      <c r="G34" s="42">
        <v>16.8</v>
      </c>
      <c r="H34" s="149">
        <f>(X34/H10)*H9</f>
        <v>0</v>
      </c>
      <c r="I34" s="103" t="str">
        <f t="shared" si="3"/>
        <v/>
      </c>
      <c r="J34" s="149">
        <f>(AC34/J10)*J9</f>
        <v>0</v>
      </c>
      <c r="K34" s="103" t="str">
        <f t="shared" si="4"/>
        <v/>
      </c>
      <c r="L34" s="149">
        <f>(AH34/L10)*L9</f>
        <v>3</v>
      </c>
      <c r="M34" s="103">
        <f t="shared" si="5"/>
        <v>50.400000000000006</v>
      </c>
      <c r="N34" s="149">
        <f>(AM34/N10)*N9</f>
        <v>0</v>
      </c>
      <c r="O34" s="94" t="str">
        <f t="shared" si="6"/>
        <v/>
      </c>
      <c r="R34" s="281" t="s">
        <v>46</v>
      </c>
      <c r="S34" s="282"/>
      <c r="T34" s="60"/>
      <c r="U34" s="54"/>
      <c r="V34" s="52"/>
      <c r="W34" s="151"/>
      <c r="X34" s="3">
        <f t="shared" si="15"/>
        <v>0</v>
      </c>
      <c r="Y34" s="46">
        <f>(X34/X10)*1</f>
        <v>0</v>
      </c>
      <c r="Z34" s="54"/>
      <c r="AA34" s="52"/>
      <c r="AB34" s="154"/>
      <c r="AC34" s="3">
        <f t="shared" si="16"/>
        <v>0</v>
      </c>
      <c r="AD34" s="46">
        <f>(AC34/AC10)*1</f>
        <v>0</v>
      </c>
      <c r="AE34" s="54"/>
      <c r="AF34" s="52"/>
      <c r="AG34" s="157">
        <v>1.5</v>
      </c>
      <c r="AH34" s="3">
        <f t="shared" si="9"/>
        <v>1.5</v>
      </c>
      <c r="AI34" s="46">
        <f>(AH34/AH10)*1</f>
        <v>0.5</v>
      </c>
      <c r="AJ34" s="54"/>
      <c r="AK34" s="52"/>
      <c r="AL34" s="161"/>
      <c r="AM34" s="3">
        <f t="shared" si="10"/>
        <v>0</v>
      </c>
      <c r="AN34" s="46" t="e">
        <f>(AM34/AM10)*1</f>
        <v>#DIV/0!</v>
      </c>
      <c r="AO34" s="277" t="str">
        <f t="shared" si="1"/>
        <v>emmenthal rapé</v>
      </c>
      <c r="AP34" s="278"/>
      <c r="AQ34" s="62">
        <f t="shared" si="2"/>
        <v>0</v>
      </c>
    </row>
    <row r="35" spans="1:43" ht="15.75" x14ac:dyDescent="0.2">
      <c r="A35" s="80"/>
      <c r="B35" s="273">
        <f t="shared" si="14"/>
        <v>0</v>
      </c>
      <c r="C35" s="274"/>
      <c r="D35" s="50">
        <f t="shared" si="11"/>
        <v>0</v>
      </c>
      <c r="E35" s="4">
        <f t="shared" si="12"/>
        <v>0</v>
      </c>
      <c r="F35" s="103">
        <f t="shared" si="13"/>
        <v>0</v>
      </c>
      <c r="G35" s="42"/>
      <c r="H35" s="149">
        <f>(X35/H10)*H9</f>
        <v>0</v>
      </c>
      <c r="I35" s="103" t="str">
        <f t="shared" si="3"/>
        <v/>
      </c>
      <c r="J35" s="149">
        <f>(AC35/J10)*J9</f>
        <v>0</v>
      </c>
      <c r="K35" s="103" t="str">
        <f t="shared" si="4"/>
        <v/>
      </c>
      <c r="L35" s="149">
        <f>(AH35/L10)*L9</f>
        <v>0</v>
      </c>
      <c r="M35" s="103" t="str">
        <f t="shared" si="5"/>
        <v/>
      </c>
      <c r="N35" s="149">
        <f>(AM35/N10)*N9</f>
        <v>0</v>
      </c>
      <c r="O35" s="94" t="str">
        <f t="shared" si="6"/>
        <v/>
      </c>
      <c r="R35" s="281"/>
      <c r="S35" s="282"/>
      <c r="T35" s="60"/>
      <c r="U35" s="54"/>
      <c r="V35" s="52"/>
      <c r="W35" s="151"/>
      <c r="X35" s="3">
        <f t="shared" si="15"/>
        <v>0</v>
      </c>
      <c r="Y35" s="46">
        <f>(X35/X10)*1</f>
        <v>0</v>
      </c>
      <c r="Z35" s="54"/>
      <c r="AA35" s="52"/>
      <c r="AB35" s="154"/>
      <c r="AC35" s="3">
        <f t="shared" si="16"/>
        <v>0</v>
      </c>
      <c r="AD35" s="46">
        <f>(AC35/AC10)*1</f>
        <v>0</v>
      </c>
      <c r="AE35" s="54"/>
      <c r="AF35" s="52"/>
      <c r="AG35" s="157"/>
      <c r="AH35" s="3">
        <f t="shared" si="9"/>
        <v>0</v>
      </c>
      <c r="AI35" s="46">
        <f>(AH35/AH10)*1</f>
        <v>0</v>
      </c>
      <c r="AJ35" s="54"/>
      <c r="AK35" s="52"/>
      <c r="AL35" s="161"/>
      <c r="AM35" s="3">
        <f t="shared" si="10"/>
        <v>0</v>
      </c>
      <c r="AN35" s="46" t="e">
        <f>(AM35/AM10)*1</f>
        <v>#DIV/0!</v>
      </c>
      <c r="AO35" s="277">
        <f t="shared" si="1"/>
        <v>0</v>
      </c>
      <c r="AP35" s="278"/>
      <c r="AQ35" s="62">
        <f t="shared" si="2"/>
        <v>0</v>
      </c>
    </row>
    <row r="36" spans="1:43" ht="15.75" x14ac:dyDescent="0.2">
      <c r="A36" s="80"/>
      <c r="B36" s="273">
        <f t="shared" si="14"/>
        <v>0</v>
      </c>
      <c r="C36" s="274"/>
      <c r="D36" s="50">
        <f t="shared" si="11"/>
        <v>0</v>
      </c>
      <c r="E36" s="4">
        <f t="shared" si="12"/>
        <v>0</v>
      </c>
      <c r="F36" s="103">
        <f t="shared" si="13"/>
        <v>0</v>
      </c>
      <c r="G36" s="42"/>
      <c r="H36" s="149">
        <f>(X36/H10)*H9</f>
        <v>0</v>
      </c>
      <c r="I36" s="103" t="str">
        <f t="shared" si="3"/>
        <v/>
      </c>
      <c r="J36" s="149">
        <f>(AC36/J10)*J9</f>
        <v>0</v>
      </c>
      <c r="K36" s="103" t="str">
        <f t="shared" si="4"/>
        <v/>
      </c>
      <c r="L36" s="149">
        <f>(AH36/L10)*L9</f>
        <v>0</v>
      </c>
      <c r="M36" s="103" t="str">
        <f t="shared" si="5"/>
        <v/>
      </c>
      <c r="N36" s="149">
        <f>(AM36/N10)*N9</f>
        <v>0</v>
      </c>
      <c r="O36" s="94" t="str">
        <f t="shared" si="6"/>
        <v/>
      </c>
      <c r="R36" s="281"/>
      <c r="S36" s="282"/>
      <c r="T36" s="60"/>
      <c r="U36" s="54"/>
      <c r="V36" s="52"/>
      <c r="W36" s="151"/>
      <c r="X36" s="3">
        <f t="shared" si="15"/>
        <v>0</v>
      </c>
      <c r="Y36" s="46">
        <f>(X36/X10)*1</f>
        <v>0</v>
      </c>
      <c r="Z36" s="54"/>
      <c r="AA36" s="52"/>
      <c r="AB36" s="154"/>
      <c r="AC36" s="3">
        <f t="shared" si="16"/>
        <v>0</v>
      </c>
      <c r="AD36" s="46">
        <f>(AC36/AC10)*1</f>
        <v>0</v>
      </c>
      <c r="AE36" s="54"/>
      <c r="AF36" s="52"/>
      <c r="AG36" s="157"/>
      <c r="AH36" s="3">
        <f t="shared" si="9"/>
        <v>0</v>
      </c>
      <c r="AI36" s="46">
        <f>(AH36/AH10)*1</f>
        <v>0</v>
      </c>
      <c r="AJ36" s="54"/>
      <c r="AK36" s="52"/>
      <c r="AL36" s="161"/>
      <c r="AM36" s="3">
        <f t="shared" si="10"/>
        <v>0</v>
      </c>
      <c r="AN36" s="46" t="e">
        <f>(AM36/AM10)*1</f>
        <v>#DIV/0!</v>
      </c>
      <c r="AO36" s="277">
        <f t="shared" si="1"/>
        <v>0</v>
      </c>
      <c r="AP36" s="278"/>
      <c r="AQ36" s="62">
        <f t="shared" si="2"/>
        <v>0</v>
      </c>
    </row>
    <row r="37" spans="1:43" ht="15.75" x14ac:dyDescent="0.2">
      <c r="A37" s="80"/>
      <c r="B37" s="273">
        <f t="shared" si="14"/>
        <v>0</v>
      </c>
      <c r="C37" s="274"/>
      <c r="D37" s="50">
        <f t="shared" si="11"/>
        <v>0</v>
      </c>
      <c r="E37" s="4">
        <f t="shared" si="12"/>
        <v>0</v>
      </c>
      <c r="F37" s="103">
        <f t="shared" si="13"/>
        <v>0</v>
      </c>
      <c r="G37" s="42"/>
      <c r="H37" s="149">
        <f>(X37/H10)*H9</f>
        <v>0</v>
      </c>
      <c r="I37" s="103" t="str">
        <f t="shared" si="3"/>
        <v/>
      </c>
      <c r="J37" s="149">
        <f>(AC37/J10)*J9</f>
        <v>0</v>
      </c>
      <c r="K37" s="103" t="str">
        <f t="shared" si="4"/>
        <v/>
      </c>
      <c r="L37" s="149">
        <f>(AH37/L10)*L9</f>
        <v>0</v>
      </c>
      <c r="M37" s="103" t="str">
        <f t="shared" si="5"/>
        <v/>
      </c>
      <c r="N37" s="149">
        <f>(AM37/N10)*N9</f>
        <v>0</v>
      </c>
      <c r="O37" s="94" t="str">
        <f t="shared" si="6"/>
        <v/>
      </c>
      <c r="R37" s="281"/>
      <c r="S37" s="282"/>
      <c r="T37" s="60"/>
      <c r="U37" s="54"/>
      <c r="V37" s="52"/>
      <c r="W37" s="151"/>
      <c r="X37" s="3">
        <f t="shared" si="15"/>
        <v>0</v>
      </c>
      <c r="Y37" s="46">
        <f>(X37/X10)*1</f>
        <v>0</v>
      </c>
      <c r="Z37" s="54"/>
      <c r="AA37" s="52"/>
      <c r="AB37" s="154"/>
      <c r="AC37" s="3">
        <f t="shared" si="16"/>
        <v>0</v>
      </c>
      <c r="AD37" s="46">
        <f>(AC37/AC10)*1</f>
        <v>0</v>
      </c>
      <c r="AE37" s="54"/>
      <c r="AF37" s="52"/>
      <c r="AG37" s="157"/>
      <c r="AH37" s="3">
        <f t="shared" si="9"/>
        <v>0</v>
      </c>
      <c r="AI37" s="46">
        <f>(AH37/AH10)*1</f>
        <v>0</v>
      </c>
      <c r="AJ37" s="54"/>
      <c r="AK37" s="52"/>
      <c r="AL37" s="161"/>
      <c r="AM37" s="3">
        <f t="shared" si="10"/>
        <v>0</v>
      </c>
      <c r="AN37" s="46" t="e">
        <f>(AM37/AM10)*1</f>
        <v>#DIV/0!</v>
      </c>
      <c r="AO37" s="277">
        <f t="shared" si="1"/>
        <v>0</v>
      </c>
      <c r="AP37" s="278"/>
      <c r="AQ37" s="62">
        <f t="shared" si="2"/>
        <v>0</v>
      </c>
    </row>
    <row r="38" spans="1:43" ht="15.75" x14ac:dyDescent="0.2">
      <c r="A38" s="80"/>
      <c r="B38" s="273">
        <f t="shared" si="14"/>
        <v>0</v>
      </c>
      <c r="C38" s="274"/>
      <c r="D38" s="50">
        <f t="shared" si="11"/>
        <v>0</v>
      </c>
      <c r="E38" s="4">
        <f t="shared" si="12"/>
        <v>0</v>
      </c>
      <c r="F38" s="103">
        <f t="shared" si="13"/>
        <v>0</v>
      </c>
      <c r="G38" s="42"/>
      <c r="H38" s="149">
        <f>(X38/H10)*H9</f>
        <v>0</v>
      </c>
      <c r="I38" s="103" t="str">
        <f t="shared" si="3"/>
        <v/>
      </c>
      <c r="J38" s="149">
        <f>(AC38/J10)*J9</f>
        <v>0</v>
      </c>
      <c r="K38" s="103" t="str">
        <f t="shared" si="4"/>
        <v/>
      </c>
      <c r="L38" s="149">
        <f>(AH38/L10)*L9</f>
        <v>0</v>
      </c>
      <c r="M38" s="103" t="str">
        <f t="shared" si="5"/>
        <v/>
      </c>
      <c r="N38" s="149">
        <f>(AM38/N10)*N9</f>
        <v>0</v>
      </c>
      <c r="O38" s="94" t="str">
        <f t="shared" si="6"/>
        <v/>
      </c>
      <c r="R38" s="281"/>
      <c r="S38" s="282"/>
      <c r="T38" s="60"/>
      <c r="U38" s="54"/>
      <c r="V38" s="52"/>
      <c r="W38" s="151"/>
      <c r="X38" s="3">
        <f t="shared" si="15"/>
        <v>0</v>
      </c>
      <c r="Y38" s="46">
        <f>(X38/X10)*1</f>
        <v>0</v>
      </c>
      <c r="Z38" s="54"/>
      <c r="AA38" s="52"/>
      <c r="AB38" s="154"/>
      <c r="AC38" s="3">
        <f t="shared" si="16"/>
        <v>0</v>
      </c>
      <c r="AD38" s="46">
        <f>(AC38/AC10)*1</f>
        <v>0</v>
      </c>
      <c r="AE38" s="54"/>
      <c r="AF38" s="52"/>
      <c r="AG38" s="157"/>
      <c r="AH38" s="3">
        <f t="shared" si="9"/>
        <v>0</v>
      </c>
      <c r="AI38" s="46">
        <f>(AH38/AH10)*1</f>
        <v>0</v>
      </c>
      <c r="AJ38" s="54"/>
      <c r="AK38" s="52"/>
      <c r="AL38" s="161"/>
      <c r="AM38" s="3">
        <f t="shared" si="10"/>
        <v>0</v>
      </c>
      <c r="AN38" s="46" t="e">
        <f>(AM38/AM10)*1</f>
        <v>#DIV/0!</v>
      </c>
      <c r="AO38" s="277">
        <f t="shared" si="1"/>
        <v>0</v>
      </c>
      <c r="AP38" s="278"/>
      <c r="AQ38" s="62">
        <f t="shared" si="2"/>
        <v>0</v>
      </c>
    </row>
    <row r="39" spans="1:43" ht="15.75" x14ac:dyDescent="0.2">
      <c r="A39" s="80"/>
      <c r="B39" s="273">
        <f t="shared" si="14"/>
        <v>0</v>
      </c>
      <c r="C39" s="274"/>
      <c r="D39" s="50">
        <f t="shared" si="11"/>
        <v>0</v>
      </c>
      <c r="E39" s="4">
        <f t="shared" si="12"/>
        <v>0</v>
      </c>
      <c r="F39" s="103">
        <f t="shared" si="13"/>
        <v>0</v>
      </c>
      <c r="G39" s="42"/>
      <c r="H39" s="149">
        <f>(X39/H10)*H9</f>
        <v>0</v>
      </c>
      <c r="I39" s="103" t="str">
        <f t="shared" si="3"/>
        <v/>
      </c>
      <c r="J39" s="149">
        <f>(AC39/J10)*J9</f>
        <v>0</v>
      </c>
      <c r="K39" s="103" t="str">
        <f t="shared" si="4"/>
        <v/>
      </c>
      <c r="L39" s="149">
        <f>(AH39/L10)*L9</f>
        <v>0</v>
      </c>
      <c r="M39" s="103" t="str">
        <f t="shared" si="5"/>
        <v/>
      </c>
      <c r="N39" s="149">
        <f>(AM39/N10)*N9</f>
        <v>0</v>
      </c>
      <c r="O39" s="94" t="str">
        <f t="shared" si="6"/>
        <v/>
      </c>
      <c r="R39" s="281"/>
      <c r="S39" s="282"/>
      <c r="T39" s="60"/>
      <c r="U39" s="54"/>
      <c r="V39" s="52"/>
      <c r="W39" s="151"/>
      <c r="X39" s="3">
        <f t="shared" si="15"/>
        <v>0</v>
      </c>
      <c r="Y39" s="46">
        <f>(X39/X10)*1</f>
        <v>0</v>
      </c>
      <c r="Z39" s="54"/>
      <c r="AA39" s="52"/>
      <c r="AB39" s="154"/>
      <c r="AC39" s="3">
        <f t="shared" si="16"/>
        <v>0</v>
      </c>
      <c r="AD39" s="46">
        <f>(AC39/AC10)*1</f>
        <v>0</v>
      </c>
      <c r="AE39" s="54"/>
      <c r="AF39" s="52"/>
      <c r="AG39" s="157"/>
      <c r="AH39" s="3">
        <f t="shared" si="9"/>
        <v>0</v>
      </c>
      <c r="AI39" s="46">
        <f>(AH39/AH10)*1</f>
        <v>0</v>
      </c>
      <c r="AJ39" s="54"/>
      <c r="AK39" s="52"/>
      <c r="AL39" s="161"/>
      <c r="AM39" s="3">
        <f t="shared" si="10"/>
        <v>0</v>
      </c>
      <c r="AN39" s="46" t="e">
        <f>(AM39/AM10)*1</f>
        <v>#DIV/0!</v>
      </c>
      <c r="AO39" s="277">
        <f t="shared" si="1"/>
        <v>0</v>
      </c>
      <c r="AP39" s="278"/>
      <c r="AQ39" s="62">
        <f t="shared" si="2"/>
        <v>0</v>
      </c>
    </row>
    <row r="40" spans="1:43" ht="15.75" x14ac:dyDescent="0.2">
      <c r="A40" s="80"/>
      <c r="B40" s="273">
        <f t="shared" si="14"/>
        <v>0</v>
      </c>
      <c r="C40" s="274"/>
      <c r="D40" s="50">
        <f t="shared" si="11"/>
        <v>0</v>
      </c>
      <c r="E40" s="4">
        <f t="shared" si="12"/>
        <v>0</v>
      </c>
      <c r="F40" s="103">
        <f t="shared" si="13"/>
        <v>0</v>
      </c>
      <c r="G40" s="42"/>
      <c r="H40" s="149">
        <f>(X40/H10)*H9</f>
        <v>0</v>
      </c>
      <c r="I40" s="103" t="str">
        <f t="shared" si="3"/>
        <v/>
      </c>
      <c r="J40" s="149">
        <f>(AC40/J10)*J9</f>
        <v>0</v>
      </c>
      <c r="K40" s="103" t="str">
        <f t="shared" si="4"/>
        <v/>
      </c>
      <c r="L40" s="149">
        <f>(AH40/L10)*L9</f>
        <v>0</v>
      </c>
      <c r="M40" s="103" t="str">
        <f t="shared" si="5"/>
        <v/>
      </c>
      <c r="N40" s="149">
        <f>(AM40/N10)*N9</f>
        <v>0</v>
      </c>
      <c r="O40" s="94" t="str">
        <f t="shared" si="6"/>
        <v/>
      </c>
      <c r="R40" s="281"/>
      <c r="S40" s="282"/>
      <c r="T40" s="60"/>
      <c r="U40" s="54"/>
      <c r="V40" s="52"/>
      <c r="W40" s="151"/>
      <c r="X40" s="3">
        <f t="shared" si="15"/>
        <v>0</v>
      </c>
      <c r="Y40" s="46">
        <f>(X40/X10)*1</f>
        <v>0</v>
      </c>
      <c r="Z40" s="54"/>
      <c r="AA40" s="52"/>
      <c r="AB40" s="154"/>
      <c r="AC40" s="3">
        <f t="shared" si="16"/>
        <v>0</v>
      </c>
      <c r="AD40" s="46">
        <f>(AC40/AC10)*1</f>
        <v>0</v>
      </c>
      <c r="AE40" s="54"/>
      <c r="AF40" s="52"/>
      <c r="AG40" s="157"/>
      <c r="AH40" s="3">
        <f t="shared" si="9"/>
        <v>0</v>
      </c>
      <c r="AI40" s="46">
        <f>(AH40/AH10)*1</f>
        <v>0</v>
      </c>
      <c r="AJ40" s="54"/>
      <c r="AK40" s="52"/>
      <c r="AL40" s="161"/>
      <c r="AM40" s="3">
        <f t="shared" si="10"/>
        <v>0</v>
      </c>
      <c r="AN40" s="46" t="e">
        <f>(AM40/AM10)*1</f>
        <v>#DIV/0!</v>
      </c>
      <c r="AO40" s="277">
        <f t="shared" si="1"/>
        <v>0</v>
      </c>
      <c r="AP40" s="278"/>
      <c r="AQ40" s="62">
        <f t="shared" si="2"/>
        <v>0</v>
      </c>
    </row>
    <row r="41" spans="1:43" ht="15.75" x14ac:dyDescent="0.2">
      <c r="A41" s="80"/>
      <c r="B41" s="273">
        <f t="shared" si="14"/>
        <v>0</v>
      </c>
      <c r="C41" s="274"/>
      <c r="D41" s="50">
        <f t="shared" si="11"/>
        <v>0</v>
      </c>
      <c r="E41" s="4">
        <f t="shared" si="12"/>
        <v>0</v>
      </c>
      <c r="F41" s="103">
        <f t="shared" si="13"/>
        <v>0</v>
      </c>
      <c r="G41" s="42"/>
      <c r="H41" s="149">
        <f>(X41/H10)*H9</f>
        <v>0</v>
      </c>
      <c r="I41" s="103" t="str">
        <f t="shared" si="3"/>
        <v/>
      </c>
      <c r="J41" s="149">
        <f>(AC41/J10)*J9</f>
        <v>0</v>
      </c>
      <c r="K41" s="103" t="str">
        <f t="shared" si="4"/>
        <v/>
      </c>
      <c r="L41" s="149">
        <f>(AH41/L10)*L9</f>
        <v>0</v>
      </c>
      <c r="M41" s="103" t="str">
        <f t="shared" si="5"/>
        <v/>
      </c>
      <c r="N41" s="149">
        <f>(AM41/N10)*N9</f>
        <v>0</v>
      </c>
      <c r="O41" s="94" t="str">
        <f t="shared" si="6"/>
        <v/>
      </c>
      <c r="R41" s="281"/>
      <c r="S41" s="282"/>
      <c r="T41" s="60"/>
      <c r="U41" s="54"/>
      <c r="V41" s="52"/>
      <c r="W41" s="151"/>
      <c r="X41" s="3">
        <f t="shared" si="15"/>
        <v>0</v>
      </c>
      <c r="Y41" s="46">
        <f>(X41/X10)*1</f>
        <v>0</v>
      </c>
      <c r="Z41" s="54"/>
      <c r="AA41" s="52"/>
      <c r="AB41" s="154"/>
      <c r="AC41" s="3">
        <f t="shared" si="16"/>
        <v>0</v>
      </c>
      <c r="AD41" s="46">
        <f>(AC41/AC10)*1</f>
        <v>0</v>
      </c>
      <c r="AE41" s="54"/>
      <c r="AF41" s="52"/>
      <c r="AG41" s="157"/>
      <c r="AH41" s="3">
        <f t="shared" si="9"/>
        <v>0</v>
      </c>
      <c r="AI41" s="46">
        <f>(AH41/AH10)*1</f>
        <v>0</v>
      </c>
      <c r="AJ41" s="54"/>
      <c r="AK41" s="52"/>
      <c r="AL41" s="161"/>
      <c r="AM41" s="3">
        <f t="shared" si="10"/>
        <v>0</v>
      </c>
      <c r="AN41" s="46" t="e">
        <f>(AM41/AM10)*1</f>
        <v>#DIV/0!</v>
      </c>
      <c r="AO41" s="277">
        <f t="shared" si="1"/>
        <v>0</v>
      </c>
      <c r="AP41" s="278"/>
      <c r="AQ41" s="62">
        <f t="shared" si="2"/>
        <v>0</v>
      </c>
    </row>
    <row r="42" spans="1:43" ht="15.75" x14ac:dyDescent="0.2">
      <c r="A42" s="80"/>
      <c r="B42" s="273">
        <f t="shared" si="14"/>
        <v>0</v>
      </c>
      <c r="C42" s="274"/>
      <c r="D42" s="50">
        <f t="shared" si="11"/>
        <v>0</v>
      </c>
      <c r="E42" s="4">
        <f t="shared" si="12"/>
        <v>0</v>
      </c>
      <c r="F42" s="103">
        <f t="shared" si="13"/>
        <v>0</v>
      </c>
      <c r="G42" s="42"/>
      <c r="H42" s="149">
        <f>(X42/H10)*H9</f>
        <v>0</v>
      </c>
      <c r="I42" s="103" t="str">
        <f t="shared" si="3"/>
        <v/>
      </c>
      <c r="J42" s="149">
        <f>(AC42/J10)*J9</f>
        <v>0</v>
      </c>
      <c r="K42" s="103" t="str">
        <f t="shared" si="4"/>
        <v/>
      </c>
      <c r="L42" s="149">
        <f>(AH42/L10)*L9</f>
        <v>0</v>
      </c>
      <c r="M42" s="103" t="str">
        <f t="shared" si="5"/>
        <v/>
      </c>
      <c r="N42" s="149">
        <f>(AM42/N10)*N9</f>
        <v>0</v>
      </c>
      <c r="O42" s="94" t="str">
        <f t="shared" si="6"/>
        <v/>
      </c>
      <c r="R42" s="281"/>
      <c r="S42" s="282"/>
      <c r="T42" s="60"/>
      <c r="U42" s="54"/>
      <c r="V42" s="52"/>
      <c r="W42" s="151"/>
      <c r="X42" s="3">
        <f t="shared" si="15"/>
        <v>0</v>
      </c>
      <c r="Y42" s="46">
        <f>(X42/X10)*1</f>
        <v>0</v>
      </c>
      <c r="Z42" s="54"/>
      <c r="AA42" s="52"/>
      <c r="AB42" s="154"/>
      <c r="AC42" s="3">
        <f t="shared" si="16"/>
        <v>0</v>
      </c>
      <c r="AD42" s="46">
        <f>(AC42/AC10)*1</f>
        <v>0</v>
      </c>
      <c r="AE42" s="54"/>
      <c r="AF42" s="52"/>
      <c r="AG42" s="157"/>
      <c r="AH42" s="3">
        <f t="shared" si="9"/>
        <v>0</v>
      </c>
      <c r="AI42" s="46">
        <f>(AH42/AH10)*1</f>
        <v>0</v>
      </c>
      <c r="AJ42" s="54"/>
      <c r="AK42" s="52"/>
      <c r="AL42" s="161"/>
      <c r="AM42" s="3">
        <f t="shared" si="10"/>
        <v>0</v>
      </c>
      <c r="AN42" s="46" t="e">
        <f>(AM42/AM10)*1</f>
        <v>#DIV/0!</v>
      </c>
      <c r="AO42" s="277">
        <f t="shared" si="1"/>
        <v>0</v>
      </c>
      <c r="AP42" s="278"/>
      <c r="AQ42" s="62">
        <f t="shared" si="2"/>
        <v>0</v>
      </c>
    </row>
    <row r="43" spans="1:43" ht="15.75" x14ac:dyDescent="0.2">
      <c r="A43" s="80"/>
      <c r="B43" s="273">
        <f t="shared" si="14"/>
        <v>0</v>
      </c>
      <c r="C43" s="274"/>
      <c r="D43" s="50">
        <f t="shared" si="11"/>
        <v>0</v>
      </c>
      <c r="E43" s="4">
        <f t="shared" si="12"/>
        <v>0</v>
      </c>
      <c r="F43" s="103">
        <f t="shared" si="13"/>
        <v>0</v>
      </c>
      <c r="G43" s="42"/>
      <c r="H43" s="149">
        <f>(X43/H10)*H9</f>
        <v>0</v>
      </c>
      <c r="I43" s="103" t="str">
        <f t="shared" si="3"/>
        <v/>
      </c>
      <c r="J43" s="149">
        <f>(AC43/J10)*J9</f>
        <v>0</v>
      </c>
      <c r="K43" s="103" t="str">
        <f t="shared" si="4"/>
        <v/>
      </c>
      <c r="L43" s="149">
        <f>(AH43/L10)*L9</f>
        <v>0</v>
      </c>
      <c r="M43" s="103" t="str">
        <f t="shared" si="5"/>
        <v/>
      </c>
      <c r="N43" s="149">
        <f>(AM43/N10)*N9</f>
        <v>0</v>
      </c>
      <c r="O43" s="94" t="str">
        <f t="shared" si="6"/>
        <v/>
      </c>
      <c r="R43" s="281"/>
      <c r="S43" s="282"/>
      <c r="T43" s="60"/>
      <c r="U43" s="54"/>
      <c r="V43" s="52"/>
      <c r="W43" s="151"/>
      <c r="X43" s="3">
        <f t="shared" si="15"/>
        <v>0</v>
      </c>
      <c r="Y43" s="46">
        <f>(X43/X10)*1</f>
        <v>0</v>
      </c>
      <c r="Z43" s="54"/>
      <c r="AA43" s="52"/>
      <c r="AB43" s="154"/>
      <c r="AC43" s="3">
        <f t="shared" si="16"/>
        <v>0</v>
      </c>
      <c r="AD43" s="46">
        <f>(AC43/AC10)*1</f>
        <v>0</v>
      </c>
      <c r="AE43" s="54"/>
      <c r="AF43" s="52"/>
      <c r="AG43" s="157"/>
      <c r="AH43" s="3">
        <f t="shared" si="9"/>
        <v>0</v>
      </c>
      <c r="AI43" s="46">
        <f>(AH43/AH10)*1</f>
        <v>0</v>
      </c>
      <c r="AJ43" s="54"/>
      <c r="AK43" s="52"/>
      <c r="AL43" s="161"/>
      <c r="AM43" s="3">
        <f t="shared" si="10"/>
        <v>0</v>
      </c>
      <c r="AN43" s="46" t="e">
        <f>(AM43/AM10)*1</f>
        <v>#DIV/0!</v>
      </c>
      <c r="AO43" s="277">
        <f t="shared" si="1"/>
        <v>0</v>
      </c>
      <c r="AP43" s="278"/>
      <c r="AQ43" s="62">
        <f t="shared" si="2"/>
        <v>0</v>
      </c>
    </row>
    <row r="44" spans="1:43" ht="15.75" x14ac:dyDescent="0.2">
      <c r="A44" s="80"/>
      <c r="B44" s="273">
        <f t="shared" si="14"/>
        <v>0</v>
      </c>
      <c r="C44" s="274"/>
      <c r="D44" s="50">
        <f t="shared" si="11"/>
        <v>0</v>
      </c>
      <c r="E44" s="4">
        <f t="shared" si="12"/>
        <v>0</v>
      </c>
      <c r="F44" s="103">
        <f t="shared" si="13"/>
        <v>0</v>
      </c>
      <c r="G44" s="42"/>
      <c r="H44" s="149">
        <f>(X44/H10)*H9</f>
        <v>0</v>
      </c>
      <c r="I44" s="103" t="str">
        <f t="shared" si="3"/>
        <v/>
      </c>
      <c r="J44" s="149">
        <f>(AC44/J10)*J9</f>
        <v>0</v>
      </c>
      <c r="K44" s="103" t="str">
        <f t="shared" si="4"/>
        <v/>
      </c>
      <c r="L44" s="149">
        <f>(AH44/L10)*L9</f>
        <v>0</v>
      </c>
      <c r="M44" s="103" t="str">
        <f t="shared" si="5"/>
        <v/>
      </c>
      <c r="N44" s="149">
        <f>(AM44/N10)*N9</f>
        <v>0</v>
      </c>
      <c r="O44" s="94" t="str">
        <f t="shared" si="6"/>
        <v/>
      </c>
      <c r="R44" s="281"/>
      <c r="S44" s="282"/>
      <c r="T44" s="60"/>
      <c r="U44" s="54"/>
      <c r="V44" s="52"/>
      <c r="W44" s="151"/>
      <c r="X44" s="3">
        <f t="shared" si="15"/>
        <v>0</v>
      </c>
      <c r="Y44" s="46">
        <f>(X44/X10)*1</f>
        <v>0</v>
      </c>
      <c r="Z44" s="54"/>
      <c r="AA44" s="52"/>
      <c r="AB44" s="154"/>
      <c r="AC44" s="3">
        <f t="shared" si="16"/>
        <v>0</v>
      </c>
      <c r="AD44" s="46">
        <f>(AC44/AC10)*1</f>
        <v>0</v>
      </c>
      <c r="AE44" s="54"/>
      <c r="AF44" s="52"/>
      <c r="AG44" s="157"/>
      <c r="AH44" s="3">
        <f t="shared" si="9"/>
        <v>0</v>
      </c>
      <c r="AI44" s="46">
        <f>(AH44/AH10)*1</f>
        <v>0</v>
      </c>
      <c r="AJ44" s="54"/>
      <c r="AK44" s="52"/>
      <c r="AL44" s="161"/>
      <c r="AM44" s="3">
        <f t="shared" si="10"/>
        <v>0</v>
      </c>
      <c r="AN44" s="46" t="e">
        <f>(AM44/AM10)*1</f>
        <v>#DIV/0!</v>
      </c>
      <c r="AO44" s="277">
        <f t="shared" si="1"/>
        <v>0</v>
      </c>
      <c r="AP44" s="278"/>
      <c r="AQ44" s="62">
        <f t="shared" si="2"/>
        <v>0</v>
      </c>
    </row>
    <row r="45" spans="1:43" ht="15.75" x14ac:dyDescent="0.2">
      <c r="A45" s="80"/>
      <c r="B45" s="273">
        <f t="shared" si="14"/>
        <v>0</v>
      </c>
      <c r="C45" s="274"/>
      <c r="D45" s="50">
        <f t="shared" si="11"/>
        <v>0</v>
      </c>
      <c r="E45" s="4">
        <f t="shared" si="12"/>
        <v>0</v>
      </c>
      <c r="F45" s="103">
        <f t="shared" si="13"/>
        <v>0</v>
      </c>
      <c r="G45" s="42"/>
      <c r="H45" s="149">
        <f>(X45/H10)*H9</f>
        <v>0</v>
      </c>
      <c r="I45" s="103" t="str">
        <f t="shared" si="3"/>
        <v/>
      </c>
      <c r="J45" s="149">
        <f>(AC45/J10)*J9</f>
        <v>0</v>
      </c>
      <c r="K45" s="103" t="str">
        <f t="shared" si="4"/>
        <v/>
      </c>
      <c r="L45" s="149">
        <f>(AH45/L10)*L9</f>
        <v>0</v>
      </c>
      <c r="M45" s="103" t="str">
        <f t="shared" si="5"/>
        <v/>
      </c>
      <c r="N45" s="149">
        <f>(AM45/N10)*N9</f>
        <v>0</v>
      </c>
      <c r="O45" s="94" t="str">
        <f t="shared" si="6"/>
        <v/>
      </c>
      <c r="R45" s="281"/>
      <c r="S45" s="282"/>
      <c r="T45" s="60"/>
      <c r="U45" s="54"/>
      <c r="V45" s="52"/>
      <c r="W45" s="151"/>
      <c r="X45" s="3">
        <f t="shared" si="15"/>
        <v>0</v>
      </c>
      <c r="Y45" s="46">
        <f>(X45/X10)*1</f>
        <v>0</v>
      </c>
      <c r="Z45" s="54"/>
      <c r="AA45" s="52"/>
      <c r="AB45" s="154"/>
      <c r="AC45" s="3">
        <f t="shared" si="16"/>
        <v>0</v>
      </c>
      <c r="AD45" s="46">
        <f>(AC45/AC10)*1</f>
        <v>0</v>
      </c>
      <c r="AE45" s="54"/>
      <c r="AF45" s="52"/>
      <c r="AG45" s="157"/>
      <c r="AH45" s="3">
        <f t="shared" si="9"/>
        <v>0</v>
      </c>
      <c r="AI45" s="46">
        <f>(AH45/AH10)*1</f>
        <v>0</v>
      </c>
      <c r="AJ45" s="54"/>
      <c r="AK45" s="52"/>
      <c r="AL45" s="161"/>
      <c r="AM45" s="3">
        <f t="shared" si="10"/>
        <v>0</v>
      </c>
      <c r="AN45" s="46" t="e">
        <f>(AM45/AM10)*1</f>
        <v>#DIV/0!</v>
      </c>
      <c r="AO45" s="277">
        <f t="shared" si="1"/>
        <v>0</v>
      </c>
      <c r="AP45" s="278"/>
      <c r="AQ45" s="62">
        <f t="shared" si="2"/>
        <v>0</v>
      </c>
    </row>
    <row r="46" spans="1:43" ht="15.75" x14ac:dyDescent="0.2">
      <c r="A46" s="80"/>
      <c r="B46" s="273">
        <f t="shared" si="14"/>
        <v>0</v>
      </c>
      <c r="C46" s="274"/>
      <c r="D46" s="50">
        <f t="shared" si="11"/>
        <v>0</v>
      </c>
      <c r="E46" s="4">
        <f t="shared" si="12"/>
        <v>0</v>
      </c>
      <c r="F46" s="103">
        <f t="shared" si="13"/>
        <v>0</v>
      </c>
      <c r="G46" s="42"/>
      <c r="H46" s="149">
        <f>(X46/H10)*H9</f>
        <v>0</v>
      </c>
      <c r="I46" s="103" t="str">
        <f t="shared" si="3"/>
        <v/>
      </c>
      <c r="J46" s="149">
        <f>(AC46/J10)*J9</f>
        <v>0</v>
      </c>
      <c r="K46" s="103" t="str">
        <f t="shared" si="4"/>
        <v/>
      </c>
      <c r="L46" s="149">
        <f>(AH46/L10)*L9</f>
        <v>0</v>
      </c>
      <c r="M46" s="103" t="str">
        <f t="shared" si="5"/>
        <v/>
      </c>
      <c r="N46" s="149">
        <f>(AM46/N10)*N9</f>
        <v>0</v>
      </c>
      <c r="O46" s="94" t="str">
        <f t="shared" si="6"/>
        <v/>
      </c>
      <c r="R46" s="281"/>
      <c r="S46" s="282"/>
      <c r="T46" s="60"/>
      <c r="U46" s="54"/>
      <c r="V46" s="52"/>
      <c r="W46" s="151"/>
      <c r="X46" s="3">
        <f t="shared" si="15"/>
        <v>0</v>
      </c>
      <c r="Y46" s="46">
        <f>(X46/X10)*1</f>
        <v>0</v>
      </c>
      <c r="Z46" s="54"/>
      <c r="AA46" s="52"/>
      <c r="AB46" s="154"/>
      <c r="AC46" s="3">
        <f t="shared" si="16"/>
        <v>0</v>
      </c>
      <c r="AD46" s="46">
        <f>(AC46/AC10)*1</f>
        <v>0</v>
      </c>
      <c r="AE46" s="54"/>
      <c r="AF46" s="52"/>
      <c r="AG46" s="157"/>
      <c r="AH46" s="3">
        <f t="shared" si="9"/>
        <v>0</v>
      </c>
      <c r="AI46" s="46">
        <f>(AH46/AH10)*1</f>
        <v>0</v>
      </c>
      <c r="AJ46" s="54"/>
      <c r="AK46" s="52"/>
      <c r="AL46" s="161"/>
      <c r="AM46" s="3">
        <f t="shared" si="10"/>
        <v>0</v>
      </c>
      <c r="AN46" s="46" t="e">
        <f>(AM46/AM10)*1</f>
        <v>#DIV/0!</v>
      </c>
      <c r="AO46" s="277">
        <f t="shared" si="1"/>
        <v>0</v>
      </c>
      <c r="AP46" s="278"/>
      <c r="AQ46" s="62">
        <f t="shared" si="2"/>
        <v>0</v>
      </c>
    </row>
    <row r="47" spans="1:43" ht="15.75" x14ac:dyDescent="0.2">
      <c r="A47" s="80"/>
      <c r="B47" s="273">
        <f t="shared" si="14"/>
        <v>0</v>
      </c>
      <c r="C47" s="274"/>
      <c r="D47" s="50">
        <f t="shared" si="11"/>
        <v>0</v>
      </c>
      <c r="E47" s="4">
        <f t="shared" si="12"/>
        <v>0</v>
      </c>
      <c r="F47" s="103">
        <f t="shared" si="13"/>
        <v>0</v>
      </c>
      <c r="G47" s="42"/>
      <c r="H47" s="149">
        <f>(X47/H10)*H9</f>
        <v>0</v>
      </c>
      <c r="I47" s="103" t="str">
        <f t="shared" si="3"/>
        <v/>
      </c>
      <c r="J47" s="149">
        <f>(AC47/J10)*J9</f>
        <v>0</v>
      </c>
      <c r="K47" s="103" t="str">
        <f t="shared" si="4"/>
        <v/>
      </c>
      <c r="L47" s="149">
        <f>(AH47/L10)*L9</f>
        <v>0</v>
      </c>
      <c r="M47" s="103" t="str">
        <f t="shared" si="5"/>
        <v/>
      </c>
      <c r="N47" s="149">
        <f>(AM47/N10)*N9</f>
        <v>0</v>
      </c>
      <c r="O47" s="94" t="str">
        <f t="shared" si="6"/>
        <v/>
      </c>
      <c r="R47" s="281"/>
      <c r="S47" s="282"/>
      <c r="T47" s="60"/>
      <c r="U47" s="54"/>
      <c r="V47" s="52"/>
      <c r="W47" s="151"/>
      <c r="X47" s="3">
        <f t="shared" si="15"/>
        <v>0</v>
      </c>
      <c r="Y47" s="46">
        <f>(X47/X10)*1</f>
        <v>0</v>
      </c>
      <c r="Z47" s="54"/>
      <c r="AA47" s="52"/>
      <c r="AB47" s="154"/>
      <c r="AC47" s="3">
        <f t="shared" si="16"/>
        <v>0</v>
      </c>
      <c r="AD47" s="46">
        <f>(AC47/AC10)*1</f>
        <v>0</v>
      </c>
      <c r="AE47" s="54"/>
      <c r="AF47" s="52"/>
      <c r="AG47" s="157"/>
      <c r="AH47" s="3">
        <f t="shared" si="9"/>
        <v>0</v>
      </c>
      <c r="AI47" s="46">
        <f>(AH47/AH10)*1</f>
        <v>0</v>
      </c>
      <c r="AJ47" s="54"/>
      <c r="AK47" s="52"/>
      <c r="AL47" s="161"/>
      <c r="AM47" s="3">
        <f t="shared" si="10"/>
        <v>0</v>
      </c>
      <c r="AN47" s="46" t="e">
        <f>(AM47/AM10)*1</f>
        <v>#DIV/0!</v>
      </c>
      <c r="AO47" s="277">
        <f t="shared" si="1"/>
        <v>0</v>
      </c>
      <c r="AP47" s="278"/>
      <c r="AQ47" s="62">
        <f t="shared" si="2"/>
        <v>0</v>
      </c>
    </row>
    <row r="48" spans="1:43" ht="15.75" x14ac:dyDescent="0.2">
      <c r="A48" s="80"/>
      <c r="B48" s="273">
        <f t="shared" si="14"/>
        <v>0</v>
      </c>
      <c r="C48" s="274"/>
      <c r="D48" s="50">
        <f t="shared" si="11"/>
        <v>0</v>
      </c>
      <c r="E48" s="4">
        <f t="shared" si="12"/>
        <v>0</v>
      </c>
      <c r="F48" s="103">
        <f t="shared" si="13"/>
        <v>0</v>
      </c>
      <c r="G48" s="42"/>
      <c r="H48" s="149">
        <f>(X48/H10)*H9</f>
        <v>0</v>
      </c>
      <c r="I48" s="103" t="str">
        <f t="shared" si="3"/>
        <v/>
      </c>
      <c r="J48" s="149">
        <f>(AC48/J10)*J9</f>
        <v>0</v>
      </c>
      <c r="K48" s="103" t="str">
        <f t="shared" si="4"/>
        <v/>
      </c>
      <c r="L48" s="149">
        <f>(AH48/L10)*L9</f>
        <v>0</v>
      </c>
      <c r="M48" s="103" t="str">
        <f t="shared" si="5"/>
        <v/>
      </c>
      <c r="N48" s="149">
        <f>(AM48/N10)*N9</f>
        <v>0</v>
      </c>
      <c r="O48" s="94" t="str">
        <f t="shared" si="6"/>
        <v/>
      </c>
      <c r="R48" s="281"/>
      <c r="S48" s="282"/>
      <c r="T48" s="60"/>
      <c r="U48" s="54"/>
      <c r="V48" s="52"/>
      <c r="W48" s="151"/>
      <c r="X48" s="3">
        <f t="shared" si="15"/>
        <v>0</v>
      </c>
      <c r="Y48" s="46">
        <f>(X48/X10)*1</f>
        <v>0</v>
      </c>
      <c r="Z48" s="54"/>
      <c r="AA48" s="52"/>
      <c r="AB48" s="154"/>
      <c r="AC48" s="3">
        <f t="shared" si="16"/>
        <v>0</v>
      </c>
      <c r="AD48" s="46">
        <f>(AC48/AC10)*1</f>
        <v>0</v>
      </c>
      <c r="AE48" s="54"/>
      <c r="AF48" s="52"/>
      <c r="AG48" s="157"/>
      <c r="AH48" s="3">
        <f t="shared" si="9"/>
        <v>0</v>
      </c>
      <c r="AI48" s="46">
        <f>(AH48/AH10)*1</f>
        <v>0</v>
      </c>
      <c r="AJ48" s="54"/>
      <c r="AK48" s="52"/>
      <c r="AL48" s="161"/>
      <c r="AM48" s="3">
        <f t="shared" si="10"/>
        <v>0</v>
      </c>
      <c r="AN48" s="46" t="e">
        <f>(AM48/AM10)*1</f>
        <v>#DIV/0!</v>
      </c>
      <c r="AO48" s="277">
        <f t="shared" si="1"/>
        <v>0</v>
      </c>
      <c r="AP48" s="278"/>
      <c r="AQ48" s="62">
        <f t="shared" si="2"/>
        <v>0</v>
      </c>
    </row>
    <row r="49" spans="1:43" ht="15.75" x14ac:dyDescent="0.2">
      <c r="A49" s="80"/>
      <c r="B49" s="273">
        <f t="shared" si="14"/>
        <v>0</v>
      </c>
      <c r="C49" s="274"/>
      <c r="D49" s="50">
        <f t="shared" si="11"/>
        <v>0</v>
      </c>
      <c r="E49" s="4">
        <f t="shared" si="12"/>
        <v>0</v>
      </c>
      <c r="F49" s="103">
        <f t="shared" si="13"/>
        <v>0</v>
      </c>
      <c r="G49" s="42"/>
      <c r="H49" s="149">
        <f>(X49/H10)*H9</f>
        <v>0</v>
      </c>
      <c r="I49" s="103" t="str">
        <f t="shared" si="3"/>
        <v/>
      </c>
      <c r="J49" s="149">
        <f>(AC49/J10)*J9</f>
        <v>0</v>
      </c>
      <c r="K49" s="103" t="str">
        <f t="shared" si="4"/>
        <v/>
      </c>
      <c r="L49" s="149">
        <f>(AH49/L10)*L9</f>
        <v>0</v>
      </c>
      <c r="M49" s="103" t="str">
        <f t="shared" si="5"/>
        <v/>
      </c>
      <c r="N49" s="149">
        <f>(AM49/N10)*N9</f>
        <v>0</v>
      </c>
      <c r="O49" s="94" t="str">
        <f t="shared" si="6"/>
        <v/>
      </c>
      <c r="R49" s="281"/>
      <c r="S49" s="282"/>
      <c r="T49" s="60"/>
      <c r="U49" s="54"/>
      <c r="V49" s="52"/>
      <c r="W49" s="151"/>
      <c r="X49" s="3">
        <f t="shared" si="15"/>
        <v>0</v>
      </c>
      <c r="Y49" s="46">
        <f>(X49/X10)*1</f>
        <v>0</v>
      </c>
      <c r="Z49" s="54"/>
      <c r="AA49" s="52"/>
      <c r="AB49" s="154"/>
      <c r="AC49" s="3">
        <f t="shared" si="16"/>
        <v>0</v>
      </c>
      <c r="AD49" s="46">
        <f>(AC49/AC10)*1</f>
        <v>0</v>
      </c>
      <c r="AE49" s="54"/>
      <c r="AF49" s="52"/>
      <c r="AG49" s="157"/>
      <c r="AH49" s="3">
        <f t="shared" si="9"/>
        <v>0</v>
      </c>
      <c r="AI49" s="46">
        <f>(AH49/AH10)*1</f>
        <v>0</v>
      </c>
      <c r="AJ49" s="54"/>
      <c r="AK49" s="52"/>
      <c r="AL49" s="161"/>
      <c r="AM49" s="3">
        <f t="shared" si="10"/>
        <v>0</v>
      </c>
      <c r="AN49" s="46" t="e">
        <f>(AM49/AM10)*1</f>
        <v>#DIV/0!</v>
      </c>
      <c r="AO49" s="277">
        <f t="shared" si="1"/>
        <v>0</v>
      </c>
      <c r="AP49" s="278"/>
      <c r="AQ49" s="62">
        <f t="shared" si="2"/>
        <v>0</v>
      </c>
    </row>
    <row r="50" spans="1:43" ht="15.75" x14ac:dyDescent="0.2">
      <c r="A50" s="80"/>
      <c r="B50" s="273">
        <f t="shared" si="14"/>
        <v>0</v>
      </c>
      <c r="C50" s="274"/>
      <c r="D50" s="50">
        <f t="shared" si="11"/>
        <v>0</v>
      </c>
      <c r="E50" s="4">
        <f t="shared" si="12"/>
        <v>0</v>
      </c>
      <c r="F50" s="103">
        <f t="shared" si="13"/>
        <v>0</v>
      </c>
      <c r="G50" s="42"/>
      <c r="H50" s="149">
        <f>(X50/H10)*H9</f>
        <v>0</v>
      </c>
      <c r="I50" s="103" t="str">
        <f t="shared" si="3"/>
        <v/>
      </c>
      <c r="J50" s="149">
        <f>(AC50/J10)*J9</f>
        <v>0</v>
      </c>
      <c r="K50" s="103" t="str">
        <f t="shared" si="4"/>
        <v/>
      </c>
      <c r="L50" s="149">
        <f>(AH50/L10)*L9</f>
        <v>0</v>
      </c>
      <c r="M50" s="103" t="str">
        <f t="shared" si="5"/>
        <v/>
      </c>
      <c r="N50" s="149">
        <f>(AM50/N10)*N9</f>
        <v>0</v>
      </c>
      <c r="O50" s="94" t="str">
        <f t="shared" si="6"/>
        <v/>
      </c>
      <c r="R50" s="281"/>
      <c r="S50" s="282"/>
      <c r="T50" s="60"/>
      <c r="U50" s="54"/>
      <c r="V50" s="52"/>
      <c r="W50" s="151"/>
      <c r="X50" s="3">
        <f t="shared" si="15"/>
        <v>0</v>
      </c>
      <c r="Y50" s="46">
        <f>(X50/X10)*1</f>
        <v>0</v>
      </c>
      <c r="Z50" s="54"/>
      <c r="AA50" s="52"/>
      <c r="AB50" s="154"/>
      <c r="AC50" s="3">
        <f t="shared" si="16"/>
        <v>0</v>
      </c>
      <c r="AD50" s="46">
        <f>(AC50/AC10)*1</f>
        <v>0</v>
      </c>
      <c r="AE50" s="54"/>
      <c r="AF50" s="52"/>
      <c r="AG50" s="157"/>
      <c r="AH50" s="3">
        <f t="shared" si="9"/>
        <v>0</v>
      </c>
      <c r="AI50" s="46">
        <f>(AH50/AH10)*1</f>
        <v>0</v>
      </c>
      <c r="AJ50" s="54"/>
      <c r="AK50" s="52"/>
      <c r="AL50" s="161"/>
      <c r="AM50" s="3">
        <f t="shared" si="10"/>
        <v>0</v>
      </c>
      <c r="AN50" s="46" t="e">
        <f>(AM50/AM10)*1</f>
        <v>#DIV/0!</v>
      </c>
      <c r="AO50" s="277">
        <f t="shared" si="1"/>
        <v>0</v>
      </c>
      <c r="AP50" s="278"/>
      <c r="AQ50" s="62">
        <f t="shared" si="2"/>
        <v>0</v>
      </c>
    </row>
    <row r="51" spans="1:43" ht="15.75" x14ac:dyDescent="0.2">
      <c r="A51" s="80"/>
      <c r="B51" s="273">
        <f t="shared" si="14"/>
        <v>0</v>
      </c>
      <c r="C51" s="274"/>
      <c r="D51" s="50">
        <f t="shared" si="11"/>
        <v>0</v>
      </c>
      <c r="E51" s="4">
        <f t="shared" si="12"/>
        <v>0</v>
      </c>
      <c r="F51" s="103">
        <f t="shared" si="13"/>
        <v>0</v>
      </c>
      <c r="G51" s="42"/>
      <c r="H51" s="149">
        <f>(X51/H10)*H9</f>
        <v>0</v>
      </c>
      <c r="I51" s="103" t="str">
        <f t="shared" si="3"/>
        <v/>
      </c>
      <c r="J51" s="149">
        <f>(AC51/J10)*J9</f>
        <v>0</v>
      </c>
      <c r="K51" s="103" t="str">
        <f t="shared" si="4"/>
        <v/>
      </c>
      <c r="L51" s="149">
        <f>(AH51/L10)*L9</f>
        <v>0</v>
      </c>
      <c r="M51" s="103" t="str">
        <f t="shared" si="5"/>
        <v/>
      </c>
      <c r="N51" s="149">
        <f>(AM51/N10)*N9</f>
        <v>0</v>
      </c>
      <c r="O51" s="94" t="str">
        <f t="shared" si="6"/>
        <v/>
      </c>
      <c r="R51" s="281"/>
      <c r="S51" s="282"/>
      <c r="T51" s="60"/>
      <c r="U51" s="54"/>
      <c r="V51" s="52"/>
      <c r="W51" s="151"/>
      <c r="X51" s="3">
        <f t="shared" si="15"/>
        <v>0</v>
      </c>
      <c r="Y51" s="46">
        <f>(X51/X10)*1</f>
        <v>0</v>
      </c>
      <c r="Z51" s="54"/>
      <c r="AA51" s="52"/>
      <c r="AB51" s="154"/>
      <c r="AC51" s="3">
        <f t="shared" si="16"/>
        <v>0</v>
      </c>
      <c r="AD51" s="46">
        <f>(AC51/AC10)*1</f>
        <v>0</v>
      </c>
      <c r="AE51" s="54"/>
      <c r="AF51" s="52"/>
      <c r="AG51" s="157"/>
      <c r="AH51" s="3">
        <f t="shared" si="9"/>
        <v>0</v>
      </c>
      <c r="AI51" s="46">
        <f>(AH51/AH10)*1</f>
        <v>0</v>
      </c>
      <c r="AJ51" s="54"/>
      <c r="AK51" s="52"/>
      <c r="AL51" s="161"/>
      <c r="AM51" s="3">
        <f t="shared" si="10"/>
        <v>0</v>
      </c>
      <c r="AN51" s="46" t="e">
        <f>(AM51/AM10)*1</f>
        <v>#DIV/0!</v>
      </c>
      <c r="AO51" s="277">
        <f t="shared" si="1"/>
        <v>0</v>
      </c>
      <c r="AP51" s="278"/>
      <c r="AQ51" s="62">
        <f t="shared" si="2"/>
        <v>0</v>
      </c>
    </row>
    <row r="52" spans="1:43" ht="15.75" x14ac:dyDescent="0.2">
      <c r="A52" s="80"/>
      <c r="B52" s="273">
        <f t="shared" si="14"/>
        <v>0</v>
      </c>
      <c r="C52" s="274"/>
      <c r="D52" s="50">
        <f t="shared" si="11"/>
        <v>0</v>
      </c>
      <c r="E52" s="4">
        <f t="shared" si="12"/>
        <v>0</v>
      </c>
      <c r="F52" s="103">
        <f t="shared" si="13"/>
        <v>0</v>
      </c>
      <c r="G52" s="42"/>
      <c r="H52" s="149">
        <f>(X52/H10)*H9</f>
        <v>0</v>
      </c>
      <c r="I52" s="103" t="str">
        <f t="shared" si="3"/>
        <v/>
      </c>
      <c r="J52" s="149">
        <f>(AC52/J10)*J9</f>
        <v>0</v>
      </c>
      <c r="K52" s="103" t="str">
        <f t="shared" si="4"/>
        <v/>
      </c>
      <c r="L52" s="149">
        <f>(AH52/L10)*L9</f>
        <v>0</v>
      </c>
      <c r="M52" s="103" t="str">
        <f t="shared" si="5"/>
        <v/>
      </c>
      <c r="N52" s="149">
        <f>(AM52/N10)*N9</f>
        <v>0</v>
      </c>
      <c r="O52" s="94" t="str">
        <f t="shared" si="6"/>
        <v/>
      </c>
      <c r="R52" s="281"/>
      <c r="S52" s="282"/>
      <c r="T52" s="60"/>
      <c r="U52" s="54"/>
      <c r="V52" s="52"/>
      <c r="W52" s="151"/>
      <c r="X52" s="3">
        <f t="shared" si="15"/>
        <v>0</v>
      </c>
      <c r="Y52" s="46">
        <f>(X52/X10)*1</f>
        <v>0</v>
      </c>
      <c r="Z52" s="54"/>
      <c r="AA52" s="52"/>
      <c r="AB52" s="154"/>
      <c r="AC52" s="3">
        <f t="shared" si="16"/>
        <v>0</v>
      </c>
      <c r="AD52" s="46">
        <f>(AC52/AC10)*1</f>
        <v>0</v>
      </c>
      <c r="AE52" s="54"/>
      <c r="AF52" s="52"/>
      <c r="AG52" s="157"/>
      <c r="AH52" s="3">
        <f t="shared" si="9"/>
        <v>0</v>
      </c>
      <c r="AI52" s="46">
        <f>(AH52/AH10)*1</f>
        <v>0</v>
      </c>
      <c r="AJ52" s="54"/>
      <c r="AK52" s="52"/>
      <c r="AL52" s="161"/>
      <c r="AM52" s="3">
        <f t="shared" si="10"/>
        <v>0</v>
      </c>
      <c r="AN52" s="46" t="e">
        <f>(AM52/AM10)*1</f>
        <v>#DIV/0!</v>
      </c>
      <c r="AO52" s="277">
        <f t="shared" si="1"/>
        <v>0</v>
      </c>
      <c r="AP52" s="278"/>
      <c r="AQ52" s="62">
        <f t="shared" si="2"/>
        <v>0</v>
      </c>
    </row>
    <row r="53" spans="1:43" ht="15.75" x14ac:dyDescent="0.2">
      <c r="A53" s="80"/>
      <c r="B53" s="273">
        <f t="shared" si="14"/>
        <v>0</v>
      </c>
      <c r="C53" s="274"/>
      <c r="D53" s="50">
        <f t="shared" si="11"/>
        <v>0</v>
      </c>
      <c r="E53" s="4">
        <f t="shared" si="12"/>
        <v>0</v>
      </c>
      <c r="F53" s="103">
        <f t="shared" si="13"/>
        <v>0</v>
      </c>
      <c r="G53" s="42"/>
      <c r="H53" s="149">
        <f>(X53/H10)*H9</f>
        <v>0</v>
      </c>
      <c r="I53" s="103" t="str">
        <f t="shared" si="3"/>
        <v/>
      </c>
      <c r="J53" s="149">
        <f>(AC53/J10)*J9</f>
        <v>0</v>
      </c>
      <c r="K53" s="103" t="str">
        <f t="shared" si="4"/>
        <v/>
      </c>
      <c r="L53" s="149">
        <f>(AH53/L10)*L9</f>
        <v>0</v>
      </c>
      <c r="M53" s="103" t="str">
        <f t="shared" si="5"/>
        <v/>
      </c>
      <c r="N53" s="149">
        <f>(AM53/N10)*N9</f>
        <v>0</v>
      </c>
      <c r="O53" s="94" t="str">
        <f t="shared" si="6"/>
        <v/>
      </c>
      <c r="R53" s="281"/>
      <c r="S53" s="282"/>
      <c r="T53" s="60"/>
      <c r="U53" s="54"/>
      <c r="V53" s="52"/>
      <c r="W53" s="151"/>
      <c r="X53" s="3">
        <f t="shared" si="15"/>
        <v>0</v>
      </c>
      <c r="Y53" s="46">
        <f>(X53/X10)*1</f>
        <v>0</v>
      </c>
      <c r="Z53" s="54"/>
      <c r="AA53" s="52"/>
      <c r="AB53" s="154"/>
      <c r="AC53" s="3">
        <f t="shared" si="16"/>
        <v>0</v>
      </c>
      <c r="AD53" s="46">
        <f>(AC53/AC10)*1</f>
        <v>0</v>
      </c>
      <c r="AE53" s="54"/>
      <c r="AF53" s="52"/>
      <c r="AG53" s="157"/>
      <c r="AH53" s="3">
        <f t="shared" si="9"/>
        <v>0</v>
      </c>
      <c r="AI53" s="46">
        <f>(AH53/AH10)*1</f>
        <v>0</v>
      </c>
      <c r="AJ53" s="54"/>
      <c r="AK53" s="52"/>
      <c r="AL53" s="161"/>
      <c r="AM53" s="3">
        <f t="shared" si="10"/>
        <v>0</v>
      </c>
      <c r="AN53" s="46" t="e">
        <f>(AM53/AM10)*1</f>
        <v>#DIV/0!</v>
      </c>
      <c r="AO53" s="277">
        <f t="shared" si="1"/>
        <v>0</v>
      </c>
      <c r="AP53" s="278"/>
      <c r="AQ53" s="62">
        <f t="shared" si="2"/>
        <v>0</v>
      </c>
    </row>
    <row r="54" spans="1:43" ht="15.75" x14ac:dyDescent="0.2">
      <c r="A54" s="80"/>
      <c r="B54" s="273">
        <f t="shared" si="14"/>
        <v>0</v>
      </c>
      <c r="C54" s="274"/>
      <c r="D54" s="50">
        <f t="shared" si="11"/>
        <v>0</v>
      </c>
      <c r="E54" s="4">
        <f t="shared" si="12"/>
        <v>0</v>
      </c>
      <c r="F54" s="103">
        <f t="shared" si="13"/>
        <v>0</v>
      </c>
      <c r="G54" s="42"/>
      <c r="H54" s="149">
        <f>(X54/H10)*H9</f>
        <v>0</v>
      </c>
      <c r="I54" s="103" t="str">
        <f t="shared" si="3"/>
        <v/>
      </c>
      <c r="J54" s="149">
        <f>(AC54/J10)*J9</f>
        <v>0</v>
      </c>
      <c r="K54" s="103" t="str">
        <f t="shared" si="4"/>
        <v/>
      </c>
      <c r="L54" s="149">
        <f>(AH54/L10)*L9</f>
        <v>0</v>
      </c>
      <c r="M54" s="103" t="str">
        <f t="shared" si="5"/>
        <v/>
      </c>
      <c r="N54" s="149">
        <f>(AM54/N10)*N9</f>
        <v>0</v>
      </c>
      <c r="O54" s="94" t="str">
        <f t="shared" si="6"/>
        <v/>
      </c>
      <c r="R54" s="281"/>
      <c r="S54" s="282"/>
      <c r="T54" s="60"/>
      <c r="U54" s="54"/>
      <c r="V54" s="52"/>
      <c r="W54" s="151"/>
      <c r="X54" s="3">
        <f t="shared" si="15"/>
        <v>0</v>
      </c>
      <c r="Y54" s="46">
        <f>(X54/X10)*1</f>
        <v>0</v>
      </c>
      <c r="Z54" s="54"/>
      <c r="AA54" s="52"/>
      <c r="AB54" s="154"/>
      <c r="AC54" s="3">
        <f t="shared" si="16"/>
        <v>0</v>
      </c>
      <c r="AD54" s="46">
        <f>(AC54/AC10)*1</f>
        <v>0</v>
      </c>
      <c r="AE54" s="54"/>
      <c r="AF54" s="52"/>
      <c r="AG54" s="157"/>
      <c r="AH54" s="3">
        <f t="shared" si="9"/>
        <v>0</v>
      </c>
      <c r="AI54" s="46">
        <f>(AH54/AH10)*1</f>
        <v>0</v>
      </c>
      <c r="AJ54" s="54"/>
      <c r="AK54" s="52"/>
      <c r="AL54" s="161"/>
      <c r="AM54" s="3">
        <f t="shared" si="10"/>
        <v>0</v>
      </c>
      <c r="AN54" s="46" t="e">
        <f>(AM54/AM10)*1</f>
        <v>#DIV/0!</v>
      </c>
      <c r="AO54" s="277">
        <f t="shared" si="1"/>
        <v>0</v>
      </c>
      <c r="AP54" s="278"/>
      <c r="AQ54" s="62">
        <f t="shared" si="2"/>
        <v>0</v>
      </c>
    </row>
    <row r="55" spans="1:43" ht="15.75" x14ac:dyDescent="0.2">
      <c r="A55" s="80"/>
      <c r="B55" s="273">
        <f t="shared" si="14"/>
        <v>0</v>
      </c>
      <c r="C55" s="274"/>
      <c r="D55" s="50">
        <f t="shared" si="11"/>
        <v>0</v>
      </c>
      <c r="E55" s="4">
        <f t="shared" si="12"/>
        <v>0</v>
      </c>
      <c r="F55" s="103">
        <f t="shared" si="13"/>
        <v>0</v>
      </c>
      <c r="G55" s="42"/>
      <c r="H55" s="149">
        <f>(X55/H10)*H9</f>
        <v>0</v>
      </c>
      <c r="I55" s="103" t="str">
        <f t="shared" si="3"/>
        <v/>
      </c>
      <c r="J55" s="149">
        <f>(AC55/J10)*J9</f>
        <v>0</v>
      </c>
      <c r="K55" s="103" t="str">
        <f t="shared" si="4"/>
        <v/>
      </c>
      <c r="L55" s="149">
        <f>(AH55/L10)*L9</f>
        <v>0</v>
      </c>
      <c r="M55" s="103" t="str">
        <f t="shared" si="5"/>
        <v/>
      </c>
      <c r="N55" s="149">
        <f>(AM55/N10)*N9</f>
        <v>0</v>
      </c>
      <c r="O55" s="94" t="str">
        <f t="shared" si="6"/>
        <v/>
      </c>
      <c r="R55" s="281"/>
      <c r="S55" s="282"/>
      <c r="T55" s="60"/>
      <c r="U55" s="54"/>
      <c r="V55" s="52"/>
      <c r="W55" s="151"/>
      <c r="X55" s="3">
        <f t="shared" si="15"/>
        <v>0</v>
      </c>
      <c r="Y55" s="46">
        <f>(X55/X10)*1</f>
        <v>0</v>
      </c>
      <c r="Z55" s="54"/>
      <c r="AA55" s="52"/>
      <c r="AB55" s="154"/>
      <c r="AC55" s="3">
        <f t="shared" si="16"/>
        <v>0</v>
      </c>
      <c r="AD55" s="46">
        <f>(AC55/AC10)*1</f>
        <v>0</v>
      </c>
      <c r="AE55" s="54"/>
      <c r="AF55" s="52"/>
      <c r="AG55" s="157"/>
      <c r="AH55" s="3">
        <f t="shared" si="9"/>
        <v>0</v>
      </c>
      <c r="AI55" s="46">
        <f>(AH55/AH10)*1</f>
        <v>0</v>
      </c>
      <c r="AJ55" s="54"/>
      <c r="AK55" s="52"/>
      <c r="AL55" s="161"/>
      <c r="AM55" s="3">
        <f t="shared" si="10"/>
        <v>0</v>
      </c>
      <c r="AN55" s="46" t="e">
        <f>(AM55/AM10)*1</f>
        <v>#DIV/0!</v>
      </c>
      <c r="AO55" s="277">
        <f t="shared" si="1"/>
        <v>0</v>
      </c>
      <c r="AP55" s="278"/>
      <c r="AQ55" s="62">
        <f t="shared" si="2"/>
        <v>0</v>
      </c>
    </row>
    <row r="56" spans="1:43" ht="15.75" x14ac:dyDescent="0.2">
      <c r="A56" s="80"/>
      <c r="B56" s="273">
        <f t="shared" si="14"/>
        <v>0</v>
      </c>
      <c r="C56" s="274"/>
      <c r="D56" s="50">
        <f t="shared" si="11"/>
        <v>0</v>
      </c>
      <c r="E56" s="4">
        <f t="shared" si="12"/>
        <v>0</v>
      </c>
      <c r="F56" s="103">
        <f t="shared" si="13"/>
        <v>0</v>
      </c>
      <c r="G56" s="42"/>
      <c r="H56" s="149">
        <f>(X56/H10)*H9</f>
        <v>0</v>
      </c>
      <c r="I56" s="103" t="str">
        <f t="shared" si="3"/>
        <v/>
      </c>
      <c r="J56" s="149">
        <f>(AC56/J10)*J9</f>
        <v>0</v>
      </c>
      <c r="K56" s="103" t="str">
        <f t="shared" si="4"/>
        <v/>
      </c>
      <c r="L56" s="149">
        <f>(AH56/L10)*L9</f>
        <v>0</v>
      </c>
      <c r="M56" s="103" t="str">
        <f t="shared" si="5"/>
        <v/>
      </c>
      <c r="N56" s="149">
        <f>(AM56/N10)*N9</f>
        <v>0</v>
      </c>
      <c r="O56" s="94" t="str">
        <f t="shared" si="6"/>
        <v/>
      </c>
      <c r="R56" s="281"/>
      <c r="S56" s="282"/>
      <c r="T56" s="60"/>
      <c r="U56" s="54"/>
      <c r="V56" s="52"/>
      <c r="W56" s="151"/>
      <c r="X56" s="3">
        <f t="shared" si="15"/>
        <v>0</v>
      </c>
      <c r="Y56" s="46">
        <f>(X56/X10)*1</f>
        <v>0</v>
      </c>
      <c r="Z56" s="54"/>
      <c r="AA56" s="52"/>
      <c r="AB56" s="154"/>
      <c r="AC56" s="3">
        <f t="shared" si="16"/>
        <v>0</v>
      </c>
      <c r="AD56" s="46">
        <f>(AC56/AC10)*1</f>
        <v>0</v>
      </c>
      <c r="AE56" s="54"/>
      <c r="AF56" s="52"/>
      <c r="AG56" s="157"/>
      <c r="AH56" s="3">
        <f t="shared" si="9"/>
        <v>0</v>
      </c>
      <c r="AI56" s="46">
        <f>(AH56/AH10)*1</f>
        <v>0</v>
      </c>
      <c r="AJ56" s="54"/>
      <c r="AK56" s="52"/>
      <c r="AL56" s="161"/>
      <c r="AM56" s="3">
        <f t="shared" si="10"/>
        <v>0</v>
      </c>
      <c r="AN56" s="46" t="e">
        <f>(AM56/AM10)*1</f>
        <v>#DIV/0!</v>
      </c>
      <c r="AO56" s="277">
        <f t="shared" si="1"/>
        <v>0</v>
      </c>
      <c r="AP56" s="278"/>
      <c r="AQ56" s="62">
        <f t="shared" si="2"/>
        <v>0</v>
      </c>
    </row>
    <row r="57" spans="1:43" ht="15.75" x14ac:dyDescent="0.2">
      <c r="A57" s="80"/>
      <c r="B57" s="273">
        <f t="shared" si="14"/>
        <v>0</v>
      </c>
      <c r="C57" s="274"/>
      <c r="D57" s="50">
        <f t="shared" si="11"/>
        <v>0</v>
      </c>
      <c r="E57" s="4">
        <f t="shared" si="12"/>
        <v>0</v>
      </c>
      <c r="F57" s="103">
        <f t="shared" si="13"/>
        <v>0</v>
      </c>
      <c r="G57" s="42"/>
      <c r="H57" s="149">
        <f>(X57/H10)*H9</f>
        <v>0</v>
      </c>
      <c r="I57" s="103" t="str">
        <f t="shared" si="3"/>
        <v/>
      </c>
      <c r="J57" s="149">
        <f>(AC57/J10)*J9</f>
        <v>0</v>
      </c>
      <c r="K57" s="103" t="str">
        <f t="shared" si="4"/>
        <v/>
      </c>
      <c r="L57" s="149">
        <f>(AH57/L10)*L9</f>
        <v>0</v>
      </c>
      <c r="M57" s="103" t="str">
        <f t="shared" si="5"/>
        <v/>
      </c>
      <c r="N57" s="149">
        <f>(AM57/N10)*N9</f>
        <v>0</v>
      </c>
      <c r="O57" s="94" t="str">
        <f t="shared" si="6"/>
        <v/>
      </c>
      <c r="R57" s="281"/>
      <c r="S57" s="282"/>
      <c r="T57" s="60"/>
      <c r="U57" s="54"/>
      <c r="V57" s="52"/>
      <c r="W57" s="151"/>
      <c r="X57" s="3">
        <f t="shared" si="15"/>
        <v>0</v>
      </c>
      <c r="Y57" s="46">
        <f>(X57/X10)*1</f>
        <v>0</v>
      </c>
      <c r="Z57" s="54"/>
      <c r="AA57" s="52"/>
      <c r="AB57" s="154"/>
      <c r="AC57" s="3">
        <f t="shared" si="16"/>
        <v>0</v>
      </c>
      <c r="AD57" s="46">
        <f>(AC57/AC10)*1</f>
        <v>0</v>
      </c>
      <c r="AE57" s="54"/>
      <c r="AF57" s="52"/>
      <c r="AG57" s="157"/>
      <c r="AH57" s="3">
        <f t="shared" si="9"/>
        <v>0</v>
      </c>
      <c r="AI57" s="46">
        <f>(AH57/AH10)*1</f>
        <v>0</v>
      </c>
      <c r="AJ57" s="54"/>
      <c r="AK57" s="52"/>
      <c r="AL57" s="161"/>
      <c r="AM57" s="3">
        <f t="shared" si="10"/>
        <v>0</v>
      </c>
      <c r="AN57" s="46" t="e">
        <f>(AM57/AM10)*1</f>
        <v>#DIV/0!</v>
      </c>
      <c r="AO57" s="277">
        <f t="shared" si="1"/>
        <v>0</v>
      </c>
      <c r="AP57" s="278"/>
      <c r="AQ57" s="62">
        <f t="shared" si="2"/>
        <v>0</v>
      </c>
    </row>
    <row r="58" spans="1:43" ht="15.75" x14ac:dyDescent="0.2">
      <c r="A58" s="80"/>
      <c r="B58" s="273">
        <f t="shared" si="14"/>
        <v>0</v>
      </c>
      <c r="C58" s="274"/>
      <c r="D58" s="50">
        <f t="shared" si="11"/>
        <v>0</v>
      </c>
      <c r="E58" s="4">
        <f t="shared" si="12"/>
        <v>0</v>
      </c>
      <c r="F58" s="103">
        <f t="shared" si="13"/>
        <v>0</v>
      </c>
      <c r="G58" s="42"/>
      <c r="H58" s="149">
        <f>(X58/H10)*H9</f>
        <v>0</v>
      </c>
      <c r="I58" s="103" t="str">
        <f t="shared" si="3"/>
        <v/>
      </c>
      <c r="J58" s="149">
        <f>(AC58/J10)*J9</f>
        <v>0</v>
      </c>
      <c r="K58" s="103" t="str">
        <f t="shared" si="4"/>
        <v/>
      </c>
      <c r="L58" s="149">
        <f>(AH58/L10)*L9</f>
        <v>0</v>
      </c>
      <c r="M58" s="103" t="str">
        <f t="shared" si="5"/>
        <v/>
      </c>
      <c r="N58" s="149">
        <f>(AM58/N10)*N9</f>
        <v>0</v>
      </c>
      <c r="O58" s="94" t="str">
        <f t="shared" si="6"/>
        <v/>
      </c>
      <c r="R58" s="281"/>
      <c r="S58" s="282"/>
      <c r="T58" s="60"/>
      <c r="U58" s="54"/>
      <c r="V58" s="52"/>
      <c r="W58" s="151"/>
      <c r="X58" s="3">
        <f t="shared" si="15"/>
        <v>0</v>
      </c>
      <c r="Y58" s="46">
        <f>(X58/X10)*1</f>
        <v>0</v>
      </c>
      <c r="Z58" s="54"/>
      <c r="AA58" s="52"/>
      <c r="AB58" s="154"/>
      <c r="AC58" s="3">
        <f t="shared" si="16"/>
        <v>0</v>
      </c>
      <c r="AD58" s="46">
        <f>(AC58/AC10)*1</f>
        <v>0</v>
      </c>
      <c r="AE58" s="54"/>
      <c r="AF58" s="52"/>
      <c r="AG58" s="157"/>
      <c r="AH58" s="3">
        <f t="shared" si="9"/>
        <v>0</v>
      </c>
      <c r="AI58" s="46">
        <f>(AH58/AH10)*1</f>
        <v>0</v>
      </c>
      <c r="AJ58" s="54"/>
      <c r="AK58" s="52"/>
      <c r="AL58" s="161"/>
      <c r="AM58" s="3">
        <f t="shared" si="10"/>
        <v>0</v>
      </c>
      <c r="AN58" s="46" t="e">
        <f>(AM58/AM10)*1</f>
        <v>#DIV/0!</v>
      </c>
      <c r="AO58" s="277">
        <f t="shared" si="1"/>
        <v>0</v>
      </c>
      <c r="AP58" s="278"/>
      <c r="AQ58" s="62">
        <f t="shared" si="2"/>
        <v>0</v>
      </c>
    </row>
    <row r="59" spans="1:43" ht="15.75" x14ac:dyDescent="0.2">
      <c r="A59" s="80"/>
      <c r="B59" s="273">
        <f t="shared" si="14"/>
        <v>0</v>
      </c>
      <c r="C59" s="274"/>
      <c r="D59" s="50">
        <f t="shared" si="11"/>
        <v>0</v>
      </c>
      <c r="E59" s="4">
        <f t="shared" si="12"/>
        <v>0</v>
      </c>
      <c r="F59" s="103">
        <f t="shared" si="13"/>
        <v>0</v>
      </c>
      <c r="G59" s="42"/>
      <c r="H59" s="149">
        <f>(X59/H10)*H9</f>
        <v>0</v>
      </c>
      <c r="I59" s="103" t="str">
        <f t="shared" si="3"/>
        <v/>
      </c>
      <c r="J59" s="149">
        <f>(AC59/J10)*J9</f>
        <v>0</v>
      </c>
      <c r="K59" s="103" t="str">
        <f t="shared" si="4"/>
        <v/>
      </c>
      <c r="L59" s="149">
        <f>(AH59/L10)*L9</f>
        <v>0</v>
      </c>
      <c r="M59" s="103" t="str">
        <f t="shared" si="5"/>
        <v/>
      </c>
      <c r="N59" s="149">
        <f>(AM59/N10)*N9</f>
        <v>0</v>
      </c>
      <c r="O59" s="94" t="str">
        <f t="shared" si="6"/>
        <v/>
      </c>
      <c r="R59" s="281"/>
      <c r="S59" s="282"/>
      <c r="T59" s="60"/>
      <c r="U59" s="54"/>
      <c r="V59" s="52"/>
      <c r="W59" s="151"/>
      <c r="X59" s="3">
        <f t="shared" si="15"/>
        <v>0</v>
      </c>
      <c r="Y59" s="46">
        <f>(X59/X10)*1</f>
        <v>0</v>
      </c>
      <c r="Z59" s="54"/>
      <c r="AA59" s="52"/>
      <c r="AB59" s="154"/>
      <c r="AC59" s="3">
        <f t="shared" si="16"/>
        <v>0</v>
      </c>
      <c r="AD59" s="46">
        <f>(AC59/AC10)*1</f>
        <v>0</v>
      </c>
      <c r="AE59" s="54"/>
      <c r="AF59" s="52"/>
      <c r="AG59" s="157"/>
      <c r="AH59" s="3">
        <f t="shared" si="9"/>
        <v>0</v>
      </c>
      <c r="AI59" s="46">
        <f>(AH59/AH10)*1</f>
        <v>0</v>
      </c>
      <c r="AJ59" s="54"/>
      <c r="AK59" s="52"/>
      <c r="AL59" s="161"/>
      <c r="AM59" s="3">
        <f t="shared" si="10"/>
        <v>0</v>
      </c>
      <c r="AN59" s="46" t="e">
        <f>(AM59/AM10)*1</f>
        <v>#DIV/0!</v>
      </c>
      <c r="AO59" s="277">
        <f t="shared" si="1"/>
        <v>0</v>
      </c>
      <c r="AP59" s="278"/>
      <c r="AQ59" s="62">
        <f t="shared" si="2"/>
        <v>0</v>
      </c>
    </row>
    <row r="60" spans="1:43" ht="16.5" thickBot="1" x14ac:dyDescent="0.25">
      <c r="A60" s="80"/>
      <c r="B60" s="273">
        <f t="shared" si="14"/>
        <v>0</v>
      </c>
      <c r="C60" s="274"/>
      <c r="D60" s="50">
        <f t="shared" si="11"/>
        <v>0</v>
      </c>
      <c r="E60" s="4">
        <f t="shared" si="12"/>
        <v>0</v>
      </c>
      <c r="F60" s="103">
        <f t="shared" si="13"/>
        <v>0</v>
      </c>
      <c r="G60" s="42"/>
      <c r="H60" s="149">
        <f>(X60/H10)*H9</f>
        <v>0</v>
      </c>
      <c r="I60" s="103" t="str">
        <f t="shared" si="3"/>
        <v/>
      </c>
      <c r="J60" s="149">
        <f>(AC60/J10)*J9</f>
        <v>0</v>
      </c>
      <c r="K60" s="94" t="str">
        <f t="shared" si="4"/>
        <v/>
      </c>
      <c r="L60" s="149">
        <f>(AH60/L10)*L9</f>
        <v>0</v>
      </c>
      <c r="M60" s="94" t="str">
        <f t="shared" si="5"/>
        <v/>
      </c>
      <c r="N60" s="149">
        <f>(AM60/N10)*N9</f>
        <v>0</v>
      </c>
      <c r="O60" s="94" t="str">
        <f t="shared" si="6"/>
        <v/>
      </c>
      <c r="R60" s="311"/>
      <c r="S60" s="312"/>
      <c r="T60" s="66"/>
      <c r="U60" s="67"/>
      <c r="V60" s="68"/>
      <c r="W60" s="152"/>
      <c r="X60" s="3">
        <f t="shared" si="15"/>
        <v>0</v>
      </c>
      <c r="Y60" s="46">
        <f>(X60/X10)*1</f>
        <v>0</v>
      </c>
      <c r="Z60" s="67"/>
      <c r="AA60" s="68"/>
      <c r="AB60" s="155"/>
      <c r="AC60" s="3">
        <f t="shared" si="16"/>
        <v>0</v>
      </c>
      <c r="AD60" s="46">
        <f>(AC60/AC10)*1</f>
        <v>0</v>
      </c>
      <c r="AE60" s="67"/>
      <c r="AF60" s="68"/>
      <c r="AG60" s="158"/>
      <c r="AH60" s="3">
        <f t="shared" si="9"/>
        <v>0</v>
      </c>
      <c r="AI60" s="46">
        <f>(AH60/AH10)*1</f>
        <v>0</v>
      </c>
      <c r="AJ60" s="67"/>
      <c r="AK60" s="68"/>
      <c r="AL60" s="162"/>
      <c r="AM60" s="3">
        <f t="shared" si="10"/>
        <v>0</v>
      </c>
      <c r="AN60" s="46" t="e">
        <f>(AM60/AM10)*1</f>
        <v>#DIV/0!</v>
      </c>
      <c r="AO60" s="313">
        <f t="shared" si="1"/>
        <v>0</v>
      </c>
      <c r="AP60" s="314"/>
      <c r="AQ60" s="69">
        <f t="shared" si="2"/>
        <v>0</v>
      </c>
    </row>
    <row r="61" spans="1:43" ht="15.75" x14ac:dyDescent="0.2">
      <c r="A61" s="81"/>
      <c r="B61" s="126"/>
      <c r="C61" s="127"/>
      <c r="D61" s="127"/>
      <c r="E61" s="128" t="s">
        <v>62</v>
      </c>
      <c r="F61" s="129">
        <f>+SUM(F11:F60)</f>
        <v>366.65999999999997</v>
      </c>
      <c r="G61" s="137"/>
      <c r="H61" s="130">
        <f t="shared" ref="H61:O61" si="17">SUM(H11:H60)</f>
        <v>5.1599999999999993</v>
      </c>
      <c r="I61" s="144">
        <f t="shared" si="17"/>
        <v>86.688000000000002</v>
      </c>
      <c r="J61" s="130">
        <f t="shared" si="17"/>
        <v>10.665000000000001</v>
      </c>
      <c r="K61" s="144">
        <f t="shared" si="17"/>
        <v>179.17200000000003</v>
      </c>
      <c r="L61" s="130">
        <f t="shared" si="17"/>
        <v>6</v>
      </c>
      <c r="M61" s="144">
        <f t="shared" si="17"/>
        <v>100.80000000000001</v>
      </c>
      <c r="N61" s="130">
        <f t="shared" si="17"/>
        <v>0</v>
      </c>
      <c r="O61" s="144">
        <f t="shared" si="17"/>
        <v>0</v>
      </c>
      <c r="R61" s="70"/>
      <c r="S61" s="71"/>
      <c r="T61" s="72"/>
      <c r="U61" s="73">
        <f>SUM(V51:V60)</f>
        <v>0</v>
      </c>
      <c r="V61" s="74"/>
      <c r="W61" s="166" t="s">
        <v>2</v>
      </c>
      <c r="X61" s="167">
        <f>SUM(X11:X60)</f>
        <v>5.1599999999999993</v>
      </c>
      <c r="Y61" s="168">
        <f>SUM(Y11:Y60)</f>
        <v>1</v>
      </c>
      <c r="Z61" s="70"/>
      <c r="AA61" s="71"/>
      <c r="AB61" s="166" t="s">
        <v>2</v>
      </c>
      <c r="AC61" s="167">
        <f>SUM(AC11:AC60)</f>
        <v>10.665000000000001</v>
      </c>
      <c r="AD61" s="168">
        <f>SUM(AD11:AD60)</f>
        <v>0.99999999999999989</v>
      </c>
      <c r="AE61" s="70"/>
      <c r="AF61" s="71"/>
      <c r="AG61" s="166" t="s">
        <v>2</v>
      </c>
      <c r="AH61" s="167">
        <f>SUM(AH11:AH60)</f>
        <v>3</v>
      </c>
      <c r="AI61" s="168">
        <f>SUM(AI11:AI60)</f>
        <v>1</v>
      </c>
      <c r="AJ61" s="70"/>
      <c r="AK61" s="71"/>
      <c r="AL61" s="166" t="s">
        <v>2</v>
      </c>
      <c r="AM61" s="167">
        <f>SUM(AM11:AM60)</f>
        <v>0</v>
      </c>
      <c r="AN61" s="168">
        <f>IF(AM10&lt;0.01,0,SUM(AN11:AN60))</f>
        <v>0</v>
      </c>
      <c r="AO61" s="70"/>
      <c r="AP61" s="71"/>
      <c r="AQ61" s="72"/>
    </row>
    <row r="62" spans="1:43" ht="21" thickBot="1" x14ac:dyDescent="0.3">
      <c r="A62" s="81"/>
      <c r="B62" s="138"/>
      <c r="C62" s="131"/>
      <c r="D62" s="131"/>
      <c r="E62" s="132" t="s">
        <v>63</v>
      </c>
      <c r="F62" s="133">
        <f>F61*D65</f>
        <v>916.64999999999986</v>
      </c>
      <c r="G62" s="139"/>
      <c r="H62" s="134"/>
      <c r="I62" s="135">
        <f>I61*D65</f>
        <v>216.72</v>
      </c>
      <c r="J62" s="134"/>
      <c r="K62" s="135">
        <f>K61*D65</f>
        <v>447.93000000000006</v>
      </c>
      <c r="L62" s="134"/>
      <c r="M62" s="136">
        <f>M61*D65</f>
        <v>252.00000000000003</v>
      </c>
      <c r="N62" s="134"/>
      <c r="O62" s="136">
        <f>O61*D65</f>
        <v>0</v>
      </c>
      <c r="R62" s="297" t="str">
        <f>R5</f>
        <v>Denrées</v>
      </c>
      <c r="S62" s="298"/>
      <c r="T62" s="299"/>
      <c r="U62" s="297" t="str">
        <f>U6</f>
        <v>Pate à foncer</v>
      </c>
      <c r="V62" s="298"/>
      <c r="W62" s="298"/>
      <c r="X62" s="298"/>
      <c r="Y62" s="299"/>
      <c r="Z62" s="297" t="str">
        <f>Z6</f>
        <v>Appareil crème prise</v>
      </c>
      <c r="AA62" s="298"/>
      <c r="AB62" s="298"/>
      <c r="AC62" s="298"/>
      <c r="AD62" s="299"/>
      <c r="AE62" s="297" t="str">
        <f>AE6</f>
        <v>Garniture</v>
      </c>
      <c r="AF62" s="298"/>
      <c r="AG62" s="298"/>
      <c r="AH62" s="298"/>
      <c r="AI62" s="299"/>
      <c r="AJ62" s="297" t="str">
        <f>AJ6</f>
        <v xml:space="preserve"> Finition</v>
      </c>
      <c r="AK62" s="298"/>
      <c r="AL62" s="298"/>
      <c r="AM62" s="298"/>
      <c r="AN62" s="299"/>
      <c r="AO62" s="297" t="str">
        <f>AO5</f>
        <v>Denrées</v>
      </c>
      <c r="AP62" s="298"/>
      <c r="AQ62" s="299"/>
    </row>
    <row r="63" spans="1:43" ht="16.5" thickBot="1" x14ac:dyDescent="0.25">
      <c r="A63" s="82"/>
      <c r="B63" s="115"/>
      <c r="C63" s="116"/>
      <c r="D63" s="116"/>
      <c r="E63" s="117" t="s">
        <v>60</v>
      </c>
      <c r="F63" s="118">
        <f>F61/SUM(H9:N9)</f>
        <v>6.1109999999999998</v>
      </c>
      <c r="G63" s="140"/>
      <c r="H63" s="119">
        <f>H61/H9</f>
        <v>0.5159999999999999</v>
      </c>
      <c r="I63" s="145">
        <f>I61/H9</f>
        <v>8.6688000000000009</v>
      </c>
      <c r="J63" s="119">
        <f>J61/J9</f>
        <v>1.0665</v>
      </c>
      <c r="K63" s="143">
        <f>K61/J9</f>
        <v>17.917200000000001</v>
      </c>
      <c r="L63" s="119">
        <f>L61/L9</f>
        <v>0.3</v>
      </c>
      <c r="M63" s="143">
        <f>M61/L9</f>
        <v>5.0400000000000009</v>
      </c>
      <c r="N63" s="119">
        <f>N61/N9</f>
        <v>0</v>
      </c>
      <c r="O63" s="143">
        <f>O61/N9</f>
        <v>0</v>
      </c>
    </row>
    <row r="64" spans="1:43" ht="19.5" customHeight="1" thickBot="1" x14ac:dyDescent="0.3">
      <c r="A64" s="82"/>
      <c r="B64" s="141"/>
      <c r="C64" s="120"/>
      <c r="D64" s="120"/>
      <c r="E64" s="121" t="s">
        <v>61</v>
      </c>
      <c r="F64" s="122">
        <f>F63*D65</f>
        <v>15.2775</v>
      </c>
      <c r="G64" s="142"/>
      <c r="H64" s="123"/>
      <c r="I64" s="124">
        <f>I63*D65</f>
        <v>21.672000000000004</v>
      </c>
      <c r="J64" s="123"/>
      <c r="K64" s="124">
        <f>K63*D65</f>
        <v>44.793000000000006</v>
      </c>
      <c r="L64" s="123"/>
      <c r="M64" s="125">
        <f>M63*D65</f>
        <v>12.600000000000001</v>
      </c>
      <c r="N64" s="123"/>
      <c r="O64" s="125">
        <f>O63*D65</f>
        <v>0</v>
      </c>
      <c r="R64" s="221" t="s">
        <v>85</v>
      </c>
      <c r="S64" s="192"/>
      <c r="T64" s="193"/>
      <c r="U64" s="193"/>
      <c r="V64" s="193"/>
      <c r="W64" s="194"/>
      <c r="X64" s="194"/>
      <c r="Y64" s="194"/>
      <c r="Z64" s="194"/>
      <c r="AA64" s="194"/>
      <c r="AB64" s="194"/>
      <c r="AC64" s="326" t="s">
        <v>81</v>
      </c>
      <c r="AD64" s="326"/>
      <c r="AE64" s="32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ht="30.75" customHeight="1" thickTop="1" thickBot="1" x14ac:dyDescent="0.25">
      <c r="A65" s="83"/>
      <c r="B65" s="113"/>
      <c r="C65" s="114" t="s">
        <v>59</v>
      </c>
      <c r="D65" s="61">
        <v>2.5</v>
      </c>
      <c r="E65" s="2"/>
      <c r="F65" s="2"/>
      <c r="G65" s="43"/>
      <c r="H65" s="309" t="str">
        <f>U6</f>
        <v>Pate à foncer</v>
      </c>
      <c r="I65" s="309"/>
      <c r="J65" s="310" t="str">
        <f>Z6</f>
        <v>Appareil crème prise</v>
      </c>
      <c r="K65" s="310"/>
      <c r="L65" s="310" t="str">
        <f>AE6</f>
        <v>Garniture</v>
      </c>
      <c r="M65" s="310"/>
      <c r="N65" s="310" t="str">
        <f>AJ6</f>
        <v xml:space="preserve"> Finition</v>
      </c>
      <c r="O65" s="310"/>
      <c r="R65" s="324" t="s">
        <v>67</v>
      </c>
      <c r="S65" s="325"/>
      <c r="T65" s="325"/>
      <c r="U65" s="325"/>
      <c r="V65" s="325"/>
      <c r="W65" s="325"/>
      <c r="X65" s="325"/>
      <c r="Y65" s="325"/>
      <c r="Z65" s="325"/>
      <c r="AA65" s="32"/>
      <c r="AB65" s="5"/>
      <c r="AC65" s="328"/>
      <c r="AD65" s="328"/>
      <c r="AE65" s="329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ht="21.75" thickTop="1" thickBot="1" x14ac:dyDescent="0.25">
      <c r="A66" s="83"/>
      <c r="B66" s="306" t="str">
        <f>B4</f>
        <v>Modèle B3-2015 50 lignes</v>
      </c>
      <c r="C66" s="307"/>
      <c r="D66" s="307"/>
      <c r="E66" s="307"/>
      <c r="F66" s="307"/>
      <c r="G66" s="308"/>
      <c r="H66" s="105"/>
      <c r="I66" s="105"/>
      <c r="J66" s="105"/>
      <c r="K66" s="105"/>
      <c r="L66" s="105"/>
      <c r="M66" s="105"/>
      <c r="N66" s="105"/>
      <c r="O66" s="216" t="s">
        <v>81</v>
      </c>
      <c r="R66" s="227" t="s">
        <v>57</v>
      </c>
      <c r="S66" s="228"/>
      <c r="T66" s="228"/>
      <c r="U66" s="228"/>
      <c r="V66" s="229"/>
      <c r="W66" s="174"/>
      <c r="X66" s="26"/>
      <c r="Y66" s="26"/>
      <c r="Z66" s="26"/>
      <c r="AA66" s="26"/>
      <c r="AB66" s="26"/>
      <c r="AC66" s="328"/>
      <c r="AD66" s="328"/>
      <c r="AE66" s="329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20.25" x14ac:dyDescent="0.2">
      <c r="R67" s="244" t="s">
        <v>49</v>
      </c>
      <c r="S67" s="245"/>
      <c r="T67" s="245"/>
      <c r="U67" s="245"/>
      <c r="V67" s="246"/>
      <c r="W67" s="174" t="s">
        <v>72</v>
      </c>
      <c r="X67" s="26"/>
      <c r="Y67" s="26"/>
      <c r="Z67" s="26"/>
      <c r="AA67" s="26"/>
      <c r="AB67" s="26"/>
      <c r="AC67" s="26"/>
      <c r="AD67" s="26"/>
      <c r="AE67" s="196"/>
    </row>
    <row r="68" spans="1:43" ht="20.25" x14ac:dyDescent="0.2">
      <c r="R68" s="237" t="s">
        <v>75</v>
      </c>
      <c r="S68" s="238"/>
      <c r="T68" s="238"/>
      <c r="U68" s="175" t="s">
        <v>48</v>
      </c>
      <c r="V68" s="176">
        <v>10</v>
      </c>
      <c r="W68" s="174" t="s">
        <v>73</v>
      </c>
      <c r="X68" s="26"/>
      <c r="Y68" s="26"/>
      <c r="Z68" s="26"/>
      <c r="AA68" s="26"/>
      <c r="AB68" s="26"/>
      <c r="AC68" s="26"/>
      <c r="AD68" s="26"/>
      <c r="AE68" s="196"/>
    </row>
    <row r="69" spans="1:43" ht="20.25" x14ac:dyDescent="0.2">
      <c r="C69" s="330" t="s">
        <v>88</v>
      </c>
      <c r="D69" s="330"/>
      <c r="E69" s="330"/>
      <c r="F69" s="330"/>
      <c r="G69" s="330"/>
      <c r="H69" s="330"/>
      <c r="I69" s="330"/>
      <c r="J69" s="330"/>
      <c r="R69" s="213"/>
      <c r="S69" s="214"/>
      <c r="T69" s="214"/>
      <c r="U69" s="214"/>
      <c r="V69" s="214"/>
      <c r="W69" s="174"/>
      <c r="X69" s="26"/>
      <c r="Y69" s="26"/>
      <c r="Z69" s="26"/>
      <c r="AA69" s="26"/>
      <c r="AB69" s="26"/>
      <c r="AC69" s="26"/>
      <c r="AD69" s="26"/>
      <c r="AE69" s="196"/>
    </row>
    <row r="70" spans="1:43" ht="20.25" x14ac:dyDescent="0.2">
      <c r="C70" s="330" t="s">
        <v>89</v>
      </c>
      <c r="D70" s="330"/>
      <c r="E70" s="330"/>
      <c r="F70" s="330"/>
      <c r="G70" s="330"/>
      <c r="H70" s="330"/>
      <c r="I70" s="330"/>
      <c r="J70" s="330"/>
      <c r="R70" s="322" t="s">
        <v>70</v>
      </c>
      <c r="S70" s="323"/>
      <c r="T70" s="172" t="s">
        <v>71</v>
      </c>
      <c r="U70" s="173"/>
      <c r="V70" s="173"/>
      <c r="W70" s="173"/>
      <c r="X70" s="32"/>
      <c r="Y70" s="32"/>
      <c r="Z70" s="32"/>
      <c r="AA70" s="32"/>
      <c r="AB70" s="5"/>
      <c r="AC70" s="5"/>
      <c r="AD70" s="5"/>
      <c r="AE70" s="195"/>
    </row>
    <row r="71" spans="1:43" ht="20.25" x14ac:dyDescent="0.2">
      <c r="C71" s="330" t="s">
        <v>90</v>
      </c>
      <c r="D71" s="330"/>
      <c r="E71" s="330"/>
      <c r="F71" s="330"/>
      <c r="G71" s="330"/>
      <c r="H71" s="330"/>
      <c r="I71" s="330"/>
      <c r="J71" s="330"/>
      <c r="R71" s="260" t="s">
        <v>10</v>
      </c>
      <c r="S71" s="261"/>
      <c r="T71" s="64" t="s">
        <v>11</v>
      </c>
      <c r="U71" s="57" t="s">
        <v>20</v>
      </c>
      <c r="V71" s="57" t="s">
        <v>21</v>
      </c>
      <c r="W71" s="165" t="s">
        <v>12</v>
      </c>
      <c r="X71" s="32"/>
      <c r="Y71" s="32"/>
      <c r="Z71" s="32"/>
      <c r="AA71" s="32"/>
      <c r="AB71" s="5"/>
      <c r="AC71" s="5"/>
      <c r="AD71" s="5"/>
      <c r="AE71" s="195"/>
    </row>
    <row r="72" spans="1:43" ht="20.25" x14ac:dyDescent="0.2">
      <c r="C72" s="330" t="s">
        <v>91</v>
      </c>
      <c r="D72" s="330"/>
      <c r="E72" s="330"/>
      <c r="F72" s="330"/>
      <c r="G72" s="330"/>
      <c r="H72" s="330"/>
      <c r="I72" s="330"/>
      <c r="J72" s="330"/>
      <c r="R72" s="88"/>
      <c r="S72" s="48"/>
      <c r="T72" s="49"/>
      <c r="U72" s="269" t="s">
        <v>14</v>
      </c>
      <c r="V72" s="271" t="s">
        <v>15</v>
      </c>
      <c r="W72" s="293" t="s">
        <v>31</v>
      </c>
      <c r="X72" s="32"/>
      <c r="Y72" s="32"/>
      <c r="Z72" s="32"/>
      <c r="AA72" s="32"/>
      <c r="AB72" s="5"/>
      <c r="AC72" s="5"/>
      <c r="AD72" s="5"/>
      <c r="AE72" s="195"/>
    </row>
    <row r="73" spans="1:43" ht="16.5" thickBot="1" x14ac:dyDescent="0.25">
      <c r="R73" s="289" t="s">
        <v>27</v>
      </c>
      <c r="S73" s="290"/>
      <c r="T73" s="91" t="s">
        <v>16</v>
      </c>
      <c r="U73" s="270"/>
      <c r="V73" s="272"/>
      <c r="W73" s="294"/>
      <c r="X73" s="32"/>
      <c r="Y73" s="32"/>
      <c r="Z73" s="32"/>
      <c r="AA73" s="32"/>
      <c r="AB73" s="5"/>
      <c r="AC73" s="5"/>
      <c r="AD73" s="5"/>
      <c r="AE73" s="195"/>
    </row>
    <row r="74" spans="1:43" ht="12.75" customHeight="1" x14ac:dyDescent="0.2">
      <c r="R74" s="197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195"/>
    </row>
    <row r="75" spans="1:43" ht="15" x14ac:dyDescent="0.2">
      <c r="R75" s="198" t="s">
        <v>10</v>
      </c>
      <c r="S75" s="31" t="s">
        <v>27</v>
      </c>
      <c r="T75" s="35" t="s">
        <v>33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199"/>
    </row>
    <row r="76" spans="1:43" ht="15" x14ac:dyDescent="0.2">
      <c r="R76" s="200" t="s">
        <v>11</v>
      </c>
      <c r="S76" s="36" t="s">
        <v>16</v>
      </c>
      <c r="T76" s="37" t="s">
        <v>35</v>
      </c>
      <c r="U76" s="5"/>
      <c r="V76" s="5"/>
      <c r="W76" s="5"/>
      <c r="X76" s="5"/>
      <c r="Y76" s="5"/>
      <c r="Z76" s="5"/>
      <c r="AA76" s="5"/>
      <c r="AB76" s="5"/>
      <c r="AC76" s="5"/>
      <c r="AD76" s="5"/>
      <c r="AE76" s="199"/>
    </row>
    <row r="77" spans="1:43" ht="15" x14ac:dyDescent="0.2">
      <c r="R77" s="200" t="s">
        <v>12</v>
      </c>
      <c r="S77" s="31" t="s">
        <v>31</v>
      </c>
      <c r="T77" s="38" t="s">
        <v>36</v>
      </c>
      <c r="U77" s="5"/>
      <c r="V77" s="5"/>
      <c r="W77" s="5"/>
      <c r="X77" s="5"/>
      <c r="Y77" s="5"/>
      <c r="Z77" s="5"/>
      <c r="AA77" s="5"/>
      <c r="AB77" s="5"/>
      <c r="AC77" s="5"/>
      <c r="AD77" s="5"/>
      <c r="AE77" s="199"/>
    </row>
    <row r="78" spans="1:43" ht="14.25" x14ac:dyDescent="0.2">
      <c r="R78" s="201"/>
      <c r="S78" s="33"/>
      <c r="T78" s="34"/>
      <c r="U78" s="22" t="s">
        <v>19</v>
      </c>
      <c r="V78" s="5"/>
      <c r="W78" s="5"/>
      <c r="X78" s="5"/>
      <c r="Y78" s="5"/>
      <c r="Z78" s="5"/>
      <c r="AA78" s="5"/>
      <c r="AB78" s="5"/>
      <c r="AC78" s="5"/>
      <c r="AD78" s="5"/>
      <c r="AE78" s="199"/>
    </row>
    <row r="79" spans="1:43" ht="38.25" customHeight="1" x14ac:dyDescent="0.2">
      <c r="R79" s="200" t="s">
        <v>20</v>
      </c>
      <c r="S79" s="39" t="s">
        <v>14</v>
      </c>
      <c r="T79" s="37" t="s">
        <v>37</v>
      </c>
      <c r="U79" s="5"/>
      <c r="V79" s="5"/>
      <c r="W79" s="5"/>
      <c r="X79" s="5"/>
      <c r="Y79" s="5"/>
      <c r="Z79" s="5"/>
      <c r="AA79" s="5"/>
      <c r="AB79" s="5"/>
      <c r="AC79" s="5"/>
      <c r="AD79" s="5"/>
      <c r="AE79" s="199"/>
    </row>
    <row r="80" spans="1:43" ht="27.75" customHeight="1" x14ac:dyDescent="0.2">
      <c r="R80" s="200" t="s">
        <v>21</v>
      </c>
      <c r="S80" s="39" t="s">
        <v>15</v>
      </c>
      <c r="T80" s="37" t="s">
        <v>47</v>
      </c>
      <c r="U80" s="5"/>
      <c r="V80" s="5"/>
      <c r="W80" s="5"/>
      <c r="X80" s="5"/>
      <c r="Y80" s="5"/>
      <c r="Z80" s="5"/>
      <c r="AA80" s="5"/>
      <c r="AB80" s="5"/>
      <c r="AC80" s="5"/>
      <c r="AD80" s="5"/>
      <c r="AE80" s="199"/>
    </row>
    <row r="81" spans="11:31" ht="29.25" customHeight="1" x14ac:dyDescent="0.2">
      <c r="K81" s="215"/>
      <c r="R81" s="88"/>
      <c r="S81" s="48"/>
      <c r="T81" s="48"/>
      <c r="U81" s="2"/>
      <c r="V81" s="5"/>
      <c r="W81" s="2"/>
      <c r="X81" s="2"/>
      <c r="Y81" s="5"/>
      <c r="Z81" s="5"/>
      <c r="AA81" s="5"/>
      <c r="AB81" s="5"/>
      <c r="AC81" s="5"/>
      <c r="AD81" s="5"/>
      <c r="AE81" s="199"/>
    </row>
    <row r="82" spans="11:31" ht="38.25" customHeight="1" x14ac:dyDescent="0.2">
      <c r="R82" s="88"/>
      <c r="S82" s="48"/>
      <c r="T82" s="48"/>
      <c r="U82" s="19"/>
      <c r="V82" s="317" t="s">
        <v>15</v>
      </c>
      <c r="W82" s="19"/>
      <c r="X82" s="19"/>
      <c r="Y82" s="5"/>
      <c r="Z82" s="5"/>
      <c r="AA82" s="5"/>
      <c r="AB82" s="5"/>
      <c r="AC82" s="5"/>
      <c r="AD82" s="5"/>
      <c r="AE82" s="199"/>
    </row>
    <row r="83" spans="11:31" ht="17.25" customHeight="1" x14ac:dyDescent="0.2">
      <c r="R83" s="88"/>
      <c r="S83" s="48"/>
      <c r="T83" s="48"/>
      <c r="U83" s="20" t="s">
        <v>14</v>
      </c>
      <c r="V83" s="318"/>
      <c r="W83" s="21" t="s">
        <v>31</v>
      </c>
      <c r="X83" s="19"/>
      <c r="Y83" s="5"/>
      <c r="Z83" s="5"/>
      <c r="AA83" s="5"/>
      <c r="AB83" s="5"/>
      <c r="AC83" s="5"/>
      <c r="AD83" s="5"/>
      <c r="AE83" s="199"/>
    </row>
    <row r="84" spans="11:31" ht="17.25" customHeight="1" x14ac:dyDescent="0.2">
      <c r="R84" s="88"/>
      <c r="S84" s="48"/>
      <c r="T84" s="48"/>
      <c r="U84" s="41">
        <v>2</v>
      </c>
      <c r="V84" s="29">
        <v>0.05</v>
      </c>
      <c r="W84" s="30"/>
      <c r="X84" s="179" t="s">
        <v>39</v>
      </c>
      <c r="Y84" s="5"/>
      <c r="Z84" s="5"/>
      <c r="AA84" s="5"/>
      <c r="AB84" s="5"/>
      <c r="AC84" s="5"/>
      <c r="AD84" s="5"/>
      <c r="AE84" s="199"/>
    </row>
    <row r="85" spans="11:31" ht="14.25" customHeight="1" x14ac:dyDescent="0.2">
      <c r="R85" s="88"/>
      <c r="S85" s="48"/>
      <c r="T85" s="48"/>
      <c r="U85" s="191" t="s">
        <v>38</v>
      </c>
      <c r="V85" s="23"/>
      <c r="W85" s="19"/>
      <c r="X85" s="19"/>
      <c r="Y85" s="5"/>
      <c r="Z85" s="5"/>
      <c r="AA85" s="5"/>
      <c r="AB85" s="5"/>
      <c r="AC85" s="5"/>
      <c r="AD85" s="5"/>
      <c r="AE85" s="199"/>
    </row>
    <row r="86" spans="11:31" ht="38.25" customHeight="1" x14ac:dyDescent="0.2">
      <c r="R86" s="202"/>
      <c r="S86" s="189"/>
      <c r="T86" s="5"/>
      <c r="U86" s="5"/>
      <c r="V86" s="5"/>
      <c r="W86" s="5"/>
      <c r="X86" s="169"/>
      <c r="Y86" s="5"/>
      <c r="Z86" s="5"/>
      <c r="AA86" s="5"/>
      <c r="AB86" s="5"/>
      <c r="AC86" s="5"/>
      <c r="AD86" s="5"/>
      <c r="AE86" s="199"/>
    </row>
    <row r="87" spans="11:31" ht="18.75" customHeight="1" x14ac:dyDescent="0.2">
      <c r="R87" s="203"/>
      <c r="S87" s="204"/>
      <c r="T87" s="184"/>
      <c r="U87" s="185"/>
      <c r="V87" s="40"/>
      <c r="W87" s="186"/>
      <c r="X87" s="187"/>
      <c r="Y87" s="40"/>
      <c r="Z87" s="40"/>
      <c r="AA87" s="40"/>
      <c r="AB87" s="40"/>
      <c r="AC87" s="40"/>
      <c r="AD87" s="40"/>
      <c r="AE87" s="205"/>
    </row>
    <row r="88" spans="11:31" ht="9.75" customHeight="1" x14ac:dyDescent="0.2">
      <c r="R88" s="88"/>
      <c r="S88" s="48"/>
      <c r="T88" s="170"/>
      <c r="U88" s="171"/>
      <c r="V88" s="5"/>
      <c r="W88" s="188"/>
      <c r="X88" s="169"/>
      <c r="Y88" s="5"/>
      <c r="Z88" s="5"/>
      <c r="AA88" s="5"/>
      <c r="AB88" s="5"/>
      <c r="AC88" s="5"/>
      <c r="AD88" s="5"/>
      <c r="AE88" s="199"/>
    </row>
    <row r="89" spans="11:31" ht="15.75" x14ac:dyDescent="0.2">
      <c r="R89" s="206" t="s">
        <v>76</v>
      </c>
      <c r="S89" s="169"/>
      <c r="T89" s="170"/>
      <c r="U89" s="171"/>
      <c r="V89" s="182"/>
      <c r="W89" s="182"/>
      <c r="X89" s="183" t="s">
        <v>77</v>
      </c>
      <c r="Y89" s="182"/>
      <c r="Z89" s="182"/>
      <c r="AA89" s="190" t="s">
        <v>78</v>
      </c>
      <c r="AB89" s="5"/>
      <c r="AC89" s="5"/>
      <c r="AD89" s="5"/>
      <c r="AE89" s="199"/>
    </row>
    <row r="90" spans="11:31" ht="20.25" x14ac:dyDescent="0.2">
      <c r="R90" s="264" t="s">
        <v>74</v>
      </c>
      <c r="S90" s="265"/>
      <c r="T90" s="265"/>
      <c r="U90" s="265"/>
      <c r="V90" s="265"/>
      <c r="W90" s="102" t="s">
        <v>48</v>
      </c>
      <c r="X90" s="266">
        <v>10</v>
      </c>
      <c r="Y90" s="267"/>
      <c r="Z90" s="5"/>
      <c r="AA90" s="28"/>
      <c r="AB90" s="28" t="s">
        <v>32</v>
      </c>
      <c r="AC90" s="315">
        <v>42333</v>
      </c>
      <c r="AD90" s="315"/>
      <c r="AE90" s="316"/>
    </row>
    <row r="91" spans="11:31" x14ac:dyDescent="0.2">
      <c r="R91" s="202"/>
      <c r="S91" s="26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199"/>
    </row>
    <row r="92" spans="11:31" ht="15.75" x14ac:dyDescent="0.2">
      <c r="R92" s="63"/>
      <c r="S92" s="2"/>
      <c r="T92" s="5"/>
      <c r="U92" s="5"/>
      <c r="V92" s="5"/>
      <c r="W92" s="5"/>
      <c r="X92" s="180" t="s">
        <v>34</v>
      </c>
      <c r="Y92" s="171"/>
      <c r="Z92" s="5"/>
      <c r="AA92" s="5"/>
      <c r="AB92" s="5"/>
      <c r="AC92" s="5"/>
      <c r="AD92" s="5"/>
      <c r="AE92" s="199"/>
    </row>
    <row r="93" spans="11:31" ht="15.75" x14ac:dyDescent="0.2">
      <c r="R93" s="63"/>
      <c r="S93" s="2"/>
      <c r="T93" s="5"/>
      <c r="U93" s="5"/>
      <c r="V93" s="5"/>
      <c r="W93" s="5"/>
      <c r="X93" s="181" t="s">
        <v>68</v>
      </c>
      <c r="Y93" s="2"/>
      <c r="Z93" s="5"/>
      <c r="AA93" s="5"/>
      <c r="AB93" s="5"/>
      <c r="AC93" s="5"/>
      <c r="AD93" s="5"/>
      <c r="AE93" s="199"/>
    </row>
    <row r="94" spans="11:31" ht="16.5" thickBot="1" x14ac:dyDescent="0.25">
      <c r="R94" s="207" t="s">
        <v>69</v>
      </c>
      <c r="S94" s="19"/>
      <c r="T94" s="19"/>
      <c r="U94" s="5"/>
      <c r="V94" s="5"/>
      <c r="W94" s="5"/>
      <c r="X94" s="177" t="s">
        <v>8</v>
      </c>
      <c r="Y94" s="177"/>
      <c r="Z94" s="5"/>
      <c r="AA94" s="5"/>
      <c r="AB94" s="5"/>
      <c r="AC94" s="5"/>
      <c r="AD94" s="5"/>
      <c r="AE94" s="199"/>
    </row>
    <row r="95" spans="11:31" ht="20.25" thickTop="1" thickBot="1" x14ac:dyDescent="0.25">
      <c r="R95" s="202"/>
      <c r="S95" s="114" t="s">
        <v>59</v>
      </c>
      <c r="T95" s="61">
        <v>2.5</v>
      </c>
      <c r="U95" s="5"/>
      <c r="V95" s="5"/>
      <c r="W95" s="5"/>
      <c r="X95" s="178">
        <v>16.8</v>
      </c>
      <c r="Y95" s="217" t="s">
        <v>83</v>
      </c>
      <c r="Z95" s="5"/>
      <c r="AA95" s="5"/>
      <c r="AB95" s="5"/>
      <c r="AC95" s="5"/>
      <c r="AD95" s="5"/>
      <c r="AE95" s="199"/>
    </row>
    <row r="96" spans="11:31" ht="12.75" customHeight="1" thickTop="1" x14ac:dyDescent="0.2">
      <c r="R96" s="197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199"/>
    </row>
    <row r="97" spans="18:31" ht="13.5" thickBot="1" x14ac:dyDescent="0.25">
      <c r="R97" s="208"/>
      <c r="S97" s="209"/>
      <c r="T97" s="209"/>
      <c r="U97" s="210"/>
      <c r="V97" s="210"/>
      <c r="W97" s="211"/>
      <c r="X97" s="210"/>
      <c r="Y97" s="210"/>
      <c r="Z97" s="210"/>
      <c r="AA97" s="209"/>
      <c r="AB97" s="209"/>
      <c r="AC97" s="209"/>
      <c r="AD97" s="209"/>
      <c r="AE97" s="212"/>
    </row>
  </sheetData>
  <mergeCells count="221">
    <mergeCell ref="C69:J69"/>
    <mergeCell ref="C70:J70"/>
    <mergeCell ref="C71:J71"/>
    <mergeCell ref="C72:J72"/>
    <mergeCell ref="R90:V90"/>
    <mergeCell ref="X90:Y90"/>
    <mergeCell ref="AC90:AE90"/>
    <mergeCell ref="V82:V83"/>
    <mergeCell ref="R7:T7"/>
    <mergeCell ref="R73:S73"/>
    <mergeCell ref="R70:S70"/>
    <mergeCell ref="R66:V66"/>
    <mergeCell ref="R67:V67"/>
    <mergeCell ref="R68:T68"/>
    <mergeCell ref="R65:Z65"/>
    <mergeCell ref="R71:S71"/>
    <mergeCell ref="U72:U73"/>
    <mergeCell ref="V72:V73"/>
    <mergeCell ref="W72:W73"/>
    <mergeCell ref="AC64:AE66"/>
    <mergeCell ref="AO62:AQ62"/>
    <mergeCell ref="R4:AQ4"/>
    <mergeCell ref="R2:AQ2"/>
    <mergeCell ref="B66:G66"/>
    <mergeCell ref="R62:T62"/>
    <mergeCell ref="U62:Y62"/>
    <mergeCell ref="Z62:AD62"/>
    <mergeCell ref="AE62:AI62"/>
    <mergeCell ref="AJ62:AN62"/>
    <mergeCell ref="H65:I65"/>
    <mergeCell ref="J65:K65"/>
    <mergeCell ref="L65:M65"/>
    <mergeCell ref="N65:O65"/>
    <mergeCell ref="B59:C59"/>
    <mergeCell ref="R59:S59"/>
    <mergeCell ref="AO59:AP59"/>
    <mergeCell ref="B60:C60"/>
    <mergeCell ref="R60:S60"/>
    <mergeCell ref="AO60:AP60"/>
    <mergeCell ref="B57:C57"/>
    <mergeCell ref="R57:S57"/>
    <mergeCell ref="AO57:AP57"/>
    <mergeCell ref="B58:C58"/>
    <mergeCell ref="R58:S58"/>
    <mergeCell ref="AO58:AP58"/>
    <mergeCell ref="B55:C55"/>
    <mergeCell ref="R55:S55"/>
    <mergeCell ref="AO55:AP55"/>
    <mergeCell ref="B56:C56"/>
    <mergeCell ref="R56:S56"/>
    <mergeCell ref="AO56:AP56"/>
    <mergeCell ref="B53:C53"/>
    <mergeCell ref="R53:S53"/>
    <mergeCell ref="AO53:AP53"/>
    <mergeCell ref="B54:C54"/>
    <mergeCell ref="R54:S54"/>
    <mergeCell ref="AO54:AP54"/>
    <mergeCell ref="B51:C51"/>
    <mergeCell ref="R51:S51"/>
    <mergeCell ref="AO51:AP51"/>
    <mergeCell ref="B52:C52"/>
    <mergeCell ref="R52:S52"/>
    <mergeCell ref="AO52:AP52"/>
    <mergeCell ref="B49:C49"/>
    <mergeCell ref="R49:S49"/>
    <mergeCell ref="AO49:AP49"/>
    <mergeCell ref="B50:C50"/>
    <mergeCell ref="R50:S50"/>
    <mergeCell ref="AO50:AP50"/>
    <mergeCell ref="B47:C47"/>
    <mergeCell ref="R47:S47"/>
    <mergeCell ref="AO47:AP47"/>
    <mergeCell ref="B48:C48"/>
    <mergeCell ref="R48:S48"/>
    <mergeCell ref="AO48:AP48"/>
    <mergeCell ref="B45:C45"/>
    <mergeCell ref="R45:S45"/>
    <mergeCell ref="AO45:AP45"/>
    <mergeCell ref="B46:C46"/>
    <mergeCell ref="R46:S46"/>
    <mergeCell ref="AO46:AP46"/>
    <mergeCell ref="B43:C43"/>
    <mergeCell ref="R43:S43"/>
    <mergeCell ref="AO43:AP43"/>
    <mergeCell ref="B44:C44"/>
    <mergeCell ref="R44:S44"/>
    <mergeCell ref="AO44:AP44"/>
    <mergeCell ref="B41:C41"/>
    <mergeCell ref="R41:S41"/>
    <mergeCell ref="AO41:AP41"/>
    <mergeCell ref="B42:C42"/>
    <mergeCell ref="R42:S42"/>
    <mergeCell ref="AO42:AP42"/>
    <mergeCell ref="B39:C39"/>
    <mergeCell ref="R39:S39"/>
    <mergeCell ref="AO39:AP39"/>
    <mergeCell ref="B40:C40"/>
    <mergeCell ref="R40:S40"/>
    <mergeCell ref="AO40:AP40"/>
    <mergeCell ref="B37:C37"/>
    <mergeCell ref="R37:S37"/>
    <mergeCell ref="AO37:AP37"/>
    <mergeCell ref="B38:C38"/>
    <mergeCell ref="R38:S38"/>
    <mergeCell ref="AO38:AP38"/>
    <mergeCell ref="B35:C35"/>
    <mergeCell ref="R35:S35"/>
    <mergeCell ref="AO35:AP35"/>
    <mergeCell ref="B36:C36"/>
    <mergeCell ref="R36:S36"/>
    <mergeCell ref="AO36:AP36"/>
    <mergeCell ref="B33:C33"/>
    <mergeCell ref="R33:S33"/>
    <mergeCell ref="AO33:AP33"/>
    <mergeCell ref="B34:C34"/>
    <mergeCell ref="R34:S34"/>
    <mergeCell ref="AO34:AP34"/>
    <mergeCell ref="B30:C30"/>
    <mergeCell ref="R30:S30"/>
    <mergeCell ref="AO30:AP30"/>
    <mergeCell ref="R31:S31"/>
    <mergeCell ref="AO31:AP31"/>
    <mergeCell ref="B32:C32"/>
    <mergeCell ref="R32:S32"/>
    <mergeCell ref="AO32:AP32"/>
    <mergeCell ref="B28:C28"/>
    <mergeCell ref="R28:S28"/>
    <mergeCell ref="AO28:AP28"/>
    <mergeCell ref="B29:C29"/>
    <mergeCell ref="R29:S29"/>
    <mergeCell ref="AO29:AP29"/>
    <mergeCell ref="B26:C26"/>
    <mergeCell ref="R26:S26"/>
    <mergeCell ref="AO26:AP26"/>
    <mergeCell ref="B27:C27"/>
    <mergeCell ref="R27:S27"/>
    <mergeCell ref="AO27:AP27"/>
    <mergeCell ref="B24:C24"/>
    <mergeCell ref="R24:S24"/>
    <mergeCell ref="AO24:AP24"/>
    <mergeCell ref="B25:C25"/>
    <mergeCell ref="R25:S25"/>
    <mergeCell ref="AO25:AP25"/>
    <mergeCell ref="B22:C22"/>
    <mergeCell ref="R22:S22"/>
    <mergeCell ref="AO22:AP22"/>
    <mergeCell ref="B23:C23"/>
    <mergeCell ref="R23:S23"/>
    <mergeCell ref="AO23:AP23"/>
    <mergeCell ref="R19:S19"/>
    <mergeCell ref="AO19:AP19"/>
    <mergeCell ref="B20:C20"/>
    <mergeCell ref="R20:S20"/>
    <mergeCell ref="AO20:AP20"/>
    <mergeCell ref="B21:C21"/>
    <mergeCell ref="R21:S21"/>
    <mergeCell ref="AO21:AP21"/>
    <mergeCell ref="B17:C17"/>
    <mergeCell ref="R17:S17"/>
    <mergeCell ref="AO17:AP17"/>
    <mergeCell ref="B18:C18"/>
    <mergeCell ref="R18:S18"/>
    <mergeCell ref="AO18:AP18"/>
    <mergeCell ref="R14:S14"/>
    <mergeCell ref="AO14:AP14"/>
    <mergeCell ref="B15:C15"/>
    <mergeCell ref="R15:S15"/>
    <mergeCell ref="AO15:AP15"/>
    <mergeCell ref="B16:C16"/>
    <mergeCell ref="R16:S16"/>
    <mergeCell ref="AO16:AP16"/>
    <mergeCell ref="B11:C11"/>
    <mergeCell ref="R11:S11"/>
    <mergeCell ref="AO11:AP11"/>
    <mergeCell ref="R12:S12"/>
    <mergeCell ref="AO12:AP12"/>
    <mergeCell ref="B13:C13"/>
    <mergeCell ref="R13:S13"/>
    <mergeCell ref="AO13:AP13"/>
    <mergeCell ref="AG9:AG10"/>
    <mergeCell ref="AJ9:AJ10"/>
    <mergeCell ref="AK9:AK10"/>
    <mergeCell ref="AL9:AL10"/>
    <mergeCell ref="R10:S10"/>
    <mergeCell ref="AO10:AP10"/>
    <mergeCell ref="W9:W10"/>
    <mergeCell ref="Z9:Z10"/>
    <mergeCell ref="AA9:AA10"/>
    <mergeCell ref="AB9:AB10"/>
    <mergeCell ref="AE9:AE10"/>
    <mergeCell ref="AF9:AF10"/>
    <mergeCell ref="B8:F8"/>
    <mergeCell ref="R8:S8"/>
    <mergeCell ref="AO8:AP8"/>
    <mergeCell ref="B9:F9"/>
    <mergeCell ref="H9:I9"/>
    <mergeCell ref="J9:K9"/>
    <mergeCell ref="L9:M9"/>
    <mergeCell ref="N9:O9"/>
    <mergeCell ref="U9:U10"/>
    <mergeCell ref="V9:V10"/>
    <mergeCell ref="AJ7:AL7"/>
    <mergeCell ref="AJ5:AN5"/>
    <mergeCell ref="AO5:AQ5"/>
    <mergeCell ref="B5:B6"/>
    <mergeCell ref="C5:L6"/>
    <mergeCell ref="U6:Y6"/>
    <mergeCell ref="Z6:AD6"/>
    <mergeCell ref="AE6:AI6"/>
    <mergeCell ref="AJ6:AN6"/>
    <mergeCell ref="R6:S6"/>
    <mergeCell ref="C4:L4"/>
    <mergeCell ref="M4:N4"/>
    <mergeCell ref="R5:T5"/>
    <mergeCell ref="U5:Y5"/>
    <mergeCell ref="Z5:AD5"/>
    <mergeCell ref="AE5:AI5"/>
    <mergeCell ref="M7:O7"/>
    <mergeCell ref="U7:W7"/>
    <mergeCell ref="Z7:AB7"/>
    <mergeCell ref="AE7:AG7"/>
  </mergeCells>
  <conditionalFormatting sqref="T30">
    <cfRule type="expression" dxfId="15" priority="17" stopIfTrue="1">
      <formula>OR(ROW()=CELL("ligne"),COLUMN()=CELL("colonne"))</formula>
    </cfRule>
  </conditionalFormatting>
  <conditionalFormatting sqref="W15:W60">
    <cfRule type="expression" dxfId="14" priority="15" stopIfTrue="1">
      <formula>V15&gt;0</formula>
    </cfRule>
  </conditionalFormatting>
  <conditionalFormatting sqref="W11:W13">
    <cfRule type="expression" dxfId="13" priority="16" stopIfTrue="1">
      <formula>V11&gt;0</formula>
    </cfRule>
  </conditionalFormatting>
  <conditionalFormatting sqref="AB11:AB13">
    <cfRule type="expression" dxfId="12" priority="14" stopIfTrue="1">
      <formula>AA11&gt;0</formula>
    </cfRule>
  </conditionalFormatting>
  <conditionalFormatting sqref="AB15:AB60">
    <cfRule type="expression" dxfId="11" priority="13" stopIfTrue="1">
      <formula>AA15&gt;0</formula>
    </cfRule>
  </conditionalFormatting>
  <conditionalFormatting sqref="AG11:AG13">
    <cfRule type="expression" dxfId="10" priority="12" stopIfTrue="1">
      <formula>AF11&gt;0</formula>
    </cfRule>
  </conditionalFormatting>
  <conditionalFormatting sqref="AG15:AG60">
    <cfRule type="expression" dxfId="9" priority="11" stopIfTrue="1">
      <formula>AF15&gt;0</formula>
    </cfRule>
  </conditionalFormatting>
  <conditionalFormatting sqref="AL11:AL13">
    <cfRule type="expression" dxfId="8" priority="10" stopIfTrue="1">
      <formula>AK11&gt;0</formula>
    </cfRule>
  </conditionalFormatting>
  <conditionalFormatting sqref="AQ30">
    <cfRule type="expression" dxfId="7" priority="8" stopIfTrue="1">
      <formula>OR(ROW()=CELL("ligne"),COLUMN()=CELL("colonne"))</formula>
    </cfRule>
  </conditionalFormatting>
  <conditionalFormatting sqref="AB14">
    <cfRule type="expression" dxfId="6" priority="6" stopIfTrue="1">
      <formula>AA14&gt;0</formula>
    </cfRule>
  </conditionalFormatting>
  <conditionalFormatting sqref="AL15:AL60">
    <cfRule type="expression" dxfId="5" priority="9" stopIfTrue="1">
      <formula>AK15&gt;0</formula>
    </cfRule>
  </conditionalFormatting>
  <conditionalFormatting sqref="W14">
    <cfRule type="expression" dxfId="4" priority="7" stopIfTrue="1">
      <formula>V14&gt;0</formula>
    </cfRule>
  </conditionalFormatting>
  <conditionalFormatting sqref="AG14">
    <cfRule type="expression" dxfId="3" priority="5" stopIfTrue="1">
      <formula>AF14&gt;0</formula>
    </cfRule>
  </conditionalFormatting>
  <conditionalFormatting sqref="AL14">
    <cfRule type="expression" dxfId="2" priority="4" stopIfTrue="1">
      <formula>AK14&gt;0</formula>
    </cfRule>
  </conditionalFormatting>
  <conditionalFormatting sqref="A4">
    <cfRule type="expression" dxfId="1" priority="3" stopIfTrue="1">
      <formula>OR(ROW()=CELL("ligne"),COLUMN()=CELL("colonne"))</formula>
    </cfRule>
  </conditionalFormatting>
  <conditionalFormatting sqref="D70">
    <cfRule type="containsText" dxfId="0" priority="2" operator="containsText" text="Liaison Coeff">
      <formula>NOT(ISERROR(SEARCH("Liaison Coeff",D70)))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Modèle_N_50_lignes</vt:lpstr>
    </vt:vector>
  </TitlesOfParts>
  <Company>PERSO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de fabrication modèle B22009</dc:title>
  <dc:creator>Joel Leboucher</dc:creator>
  <cp:keywords>UPRT le partage des savoirs faire</cp:keywords>
  <dc:description>Cuisine Centrale de Rochefort sur Mer</dc:description>
  <cp:lastModifiedBy>Joel Leboucher</cp:lastModifiedBy>
  <cp:lastPrinted>2010-12-20T13:53:27Z</cp:lastPrinted>
  <dcterms:created xsi:type="dcterms:W3CDTF">2010-12-05T15:54:21Z</dcterms:created>
  <dcterms:modified xsi:type="dcterms:W3CDTF">2017-02-15T09:19:24Z</dcterms:modified>
</cp:coreProperties>
</file>