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0-UPRT\1-UPRT.FR-SITE-WEB\ff-fiches-fabrications\ff.div.documents-divers\"/>
    </mc:Choice>
  </mc:AlternateContent>
  <xr:revisionPtr revIDLastSave="0" documentId="13_ncr:1_{7830D0DC-75AC-4941-B711-99E19A2E234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purer.Mode.Emploi" sheetId="16" r:id="rId1"/>
    <sheet name="Epurer un texte" sheetId="17" r:id="rId2"/>
    <sheet name="Supprimer.espaces 1" sheetId="14" r:id="rId3"/>
    <sheet name="Supprimer.espaces 2 " sheetId="13" r:id="rId4"/>
    <sheet name="Fonctions" sheetId="15" r:id="rId5"/>
  </sheets>
  <definedNames>
    <definedName name="_xlnm._FilterDatabase" localSheetId="0" hidden="1">'Epurer.Mode.Emploi'!#REF!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5" l="1"/>
  <c r="E37" i="17"/>
  <c r="F37" i="17" s="1"/>
  <c r="AO36" i="17"/>
  <c r="AN36" i="17"/>
  <c r="AI36" i="17"/>
  <c r="AF36" i="17" a="1"/>
  <c r="AF36" i="17" s="1"/>
  <c r="AH36" i="17" s="1"/>
  <c r="AD36" i="17"/>
  <c r="AA36" i="17" a="1"/>
  <c r="AA36" i="17" s="1"/>
  <c r="AC36" i="17" s="1"/>
  <c r="Y36" i="17"/>
  <c r="V36" i="17"/>
  <c r="X36" i="17" s="1"/>
  <c r="T36" i="17"/>
  <c r="S36" i="17"/>
  <c r="R36" i="17"/>
  <c r="P36" i="17"/>
  <c r="N36" i="17"/>
  <c r="M36" i="17"/>
  <c r="E36" i="17"/>
  <c r="F36" i="17" s="1"/>
  <c r="G36" i="17" s="1"/>
  <c r="I36" i="17" s="1"/>
  <c r="H36" i="17" s="1"/>
  <c r="B36" i="17" s="1"/>
  <c r="O36" i="17" s="1"/>
  <c r="AO35" i="17"/>
  <c r="AN35" i="17"/>
  <c r="AI35" i="17"/>
  <c r="AF35" i="17" a="1"/>
  <c r="AF35" i="17" s="1"/>
  <c r="AH35" i="17" s="1"/>
  <c r="AD35" i="17"/>
  <c r="AA35" i="17" a="1"/>
  <c r="AA35" i="17" s="1"/>
  <c r="AC35" i="17" s="1"/>
  <c r="Y35" i="17"/>
  <c r="X35" i="17"/>
  <c r="V35" i="17"/>
  <c r="T35" i="17"/>
  <c r="S35" i="17"/>
  <c r="R35" i="17"/>
  <c r="P35" i="17"/>
  <c r="N35" i="17"/>
  <c r="M35" i="17"/>
  <c r="F35" i="17"/>
  <c r="G35" i="17" s="1"/>
  <c r="I35" i="17" s="1"/>
  <c r="H35" i="17" s="1"/>
  <c r="B35" i="17" s="1"/>
  <c r="O35" i="17" s="1"/>
  <c r="E35" i="17"/>
  <c r="AO34" i="17"/>
  <c r="AN34" i="17"/>
  <c r="AI34" i="17"/>
  <c r="AF34" i="17" a="1"/>
  <c r="AF34" i="17" s="1"/>
  <c r="AH34" i="17" s="1"/>
  <c r="AD34" i="17"/>
  <c r="AA34" i="17" a="1"/>
  <c r="AA34" i="17" s="1"/>
  <c r="AC34" i="17" s="1"/>
  <c r="Y34" i="17"/>
  <c r="X34" i="17"/>
  <c r="V34" i="17"/>
  <c r="T34" i="17"/>
  <c r="S34" i="17"/>
  <c r="R34" i="17"/>
  <c r="P34" i="17"/>
  <c r="N34" i="17"/>
  <c r="M34" i="17"/>
  <c r="F34" i="17"/>
  <c r="G34" i="17" s="1"/>
  <c r="I34" i="17" s="1"/>
  <c r="H34" i="17" s="1"/>
  <c r="B34" i="17" s="1"/>
  <c r="O34" i="17" s="1"/>
  <c r="E34" i="17"/>
  <c r="AO33" i="17"/>
  <c r="AN33" i="17"/>
  <c r="AI33" i="17"/>
  <c r="AF33" i="17" a="1"/>
  <c r="AF33" i="17" s="1"/>
  <c r="AH33" i="17" s="1"/>
  <c r="AD33" i="17"/>
  <c r="AA33" i="17" a="1"/>
  <c r="AA33" i="17" s="1"/>
  <c r="AC33" i="17" s="1"/>
  <c r="Y33" i="17"/>
  <c r="X33" i="17"/>
  <c r="V33" i="17"/>
  <c r="T33" i="17"/>
  <c r="S33" i="17"/>
  <c r="R33" i="17"/>
  <c r="P33" i="17"/>
  <c r="N33" i="17"/>
  <c r="M33" i="17"/>
  <c r="F33" i="17"/>
  <c r="G33" i="17" s="1"/>
  <c r="I33" i="17" s="1"/>
  <c r="H33" i="17" s="1"/>
  <c r="B33" i="17" s="1"/>
  <c r="O33" i="17" s="1"/>
  <c r="E33" i="17"/>
  <c r="AO32" i="17"/>
  <c r="AN32" i="17"/>
  <c r="AI32" i="17"/>
  <c r="AF32" i="17" a="1"/>
  <c r="AF32" i="17" s="1"/>
  <c r="AH32" i="17" s="1"/>
  <c r="AD32" i="17"/>
  <c r="AA32" i="17" a="1"/>
  <c r="AA32" i="17" s="1"/>
  <c r="AC32" i="17" s="1"/>
  <c r="Y32" i="17"/>
  <c r="X32" i="17"/>
  <c r="V32" i="17"/>
  <c r="T32" i="17"/>
  <c r="S32" i="17"/>
  <c r="R32" i="17"/>
  <c r="P32" i="17"/>
  <c r="N32" i="17"/>
  <c r="M32" i="17"/>
  <c r="F32" i="17"/>
  <c r="G32" i="17" s="1"/>
  <c r="I32" i="17" s="1"/>
  <c r="H32" i="17" s="1"/>
  <c r="B32" i="17" s="1"/>
  <c r="O32" i="17" s="1"/>
  <c r="E32" i="17"/>
  <c r="AO31" i="17"/>
  <c r="AN31" i="17"/>
  <c r="AI31" i="17"/>
  <c r="AF31" i="17" a="1"/>
  <c r="AF31" i="17" s="1"/>
  <c r="AH31" i="17" s="1"/>
  <c r="AD31" i="17"/>
  <c r="AA31" i="17" a="1"/>
  <c r="AA31" i="17" s="1"/>
  <c r="AC31" i="17" s="1"/>
  <c r="Y31" i="17"/>
  <c r="X31" i="17"/>
  <c r="V31" i="17"/>
  <c r="T31" i="17"/>
  <c r="S31" i="17"/>
  <c r="R31" i="17"/>
  <c r="P31" i="17"/>
  <c r="N31" i="17"/>
  <c r="M31" i="17"/>
  <c r="F31" i="17"/>
  <c r="G31" i="17" s="1"/>
  <c r="I31" i="17" s="1"/>
  <c r="H31" i="17" s="1"/>
  <c r="B31" i="17" s="1"/>
  <c r="O31" i="17" s="1"/>
  <c r="E31" i="17"/>
  <c r="AO30" i="17"/>
  <c r="AN30" i="17"/>
  <c r="AI30" i="17"/>
  <c r="AF30" i="17" a="1"/>
  <c r="AF30" i="17" s="1"/>
  <c r="AH30" i="17" s="1"/>
  <c r="AD30" i="17"/>
  <c r="AA30" i="17" a="1"/>
  <c r="AA30" i="17" s="1"/>
  <c r="AC30" i="17" s="1"/>
  <c r="Y30" i="17"/>
  <c r="X30" i="17"/>
  <c r="V30" i="17"/>
  <c r="T30" i="17"/>
  <c r="S30" i="17"/>
  <c r="R30" i="17"/>
  <c r="P30" i="17"/>
  <c r="N30" i="17"/>
  <c r="M30" i="17"/>
  <c r="F30" i="17"/>
  <c r="G30" i="17" s="1"/>
  <c r="I30" i="17" s="1"/>
  <c r="H30" i="17" s="1"/>
  <c r="B30" i="17" s="1"/>
  <c r="O30" i="17" s="1"/>
  <c r="E30" i="17"/>
  <c r="AO29" i="17"/>
  <c r="AN29" i="17"/>
  <c r="AI29" i="17"/>
  <c r="AF29" i="17" a="1"/>
  <c r="AF29" i="17" s="1"/>
  <c r="AH29" i="17" s="1"/>
  <c r="AD29" i="17"/>
  <c r="AA29" i="17" a="1"/>
  <c r="AA29" i="17" s="1"/>
  <c r="AC29" i="17" s="1"/>
  <c r="Y29" i="17"/>
  <c r="X29" i="17"/>
  <c r="V29" i="17"/>
  <c r="T29" i="17"/>
  <c r="S29" i="17"/>
  <c r="R29" i="17"/>
  <c r="P29" i="17"/>
  <c r="N29" i="17"/>
  <c r="M29" i="17"/>
  <c r="F29" i="17"/>
  <c r="G29" i="17" s="1"/>
  <c r="I29" i="17" s="1"/>
  <c r="H29" i="17" s="1"/>
  <c r="B29" i="17" s="1"/>
  <c r="O29" i="17" s="1"/>
  <c r="E29" i="17"/>
  <c r="AO28" i="17"/>
  <c r="AN28" i="17"/>
  <c r="AI28" i="17"/>
  <c r="AF28" i="17" a="1"/>
  <c r="AF28" i="17" s="1"/>
  <c r="AH28" i="17" s="1"/>
  <c r="AD28" i="17"/>
  <c r="AA28" i="17" a="1"/>
  <c r="AA28" i="17" s="1"/>
  <c r="AC28" i="17" s="1"/>
  <c r="Y28" i="17"/>
  <c r="X28" i="17"/>
  <c r="V28" i="17"/>
  <c r="T28" i="17"/>
  <c r="S28" i="17"/>
  <c r="R28" i="17"/>
  <c r="P28" i="17"/>
  <c r="N28" i="17"/>
  <c r="M28" i="17"/>
  <c r="F28" i="17"/>
  <c r="G28" i="17" s="1"/>
  <c r="I28" i="17" s="1"/>
  <c r="H28" i="17" s="1"/>
  <c r="B28" i="17" s="1"/>
  <c r="O28" i="17" s="1"/>
  <c r="E28" i="17"/>
  <c r="AO27" i="17"/>
  <c r="AN27" i="17"/>
  <c r="AI27" i="17"/>
  <c r="AF27" i="17" a="1"/>
  <c r="AF27" i="17" s="1"/>
  <c r="AH27" i="17" s="1"/>
  <c r="AD27" i="17"/>
  <c r="AA27" i="17" a="1"/>
  <c r="AA27" i="17" s="1"/>
  <c r="AC27" i="17" s="1"/>
  <c r="Y27" i="17"/>
  <c r="X27" i="17"/>
  <c r="V27" i="17"/>
  <c r="T27" i="17"/>
  <c r="S27" i="17"/>
  <c r="R27" i="17"/>
  <c r="P27" i="17"/>
  <c r="N27" i="17"/>
  <c r="M27" i="17"/>
  <c r="F27" i="17"/>
  <c r="G27" i="17" s="1"/>
  <c r="I27" i="17" s="1"/>
  <c r="H27" i="17" s="1"/>
  <c r="B27" i="17" s="1"/>
  <c r="O27" i="17" s="1"/>
  <c r="E27" i="17"/>
  <c r="AO26" i="17"/>
  <c r="AN26" i="17"/>
  <c r="AI26" i="17"/>
  <c r="AF26" i="17" a="1"/>
  <c r="AF26" i="17" s="1"/>
  <c r="AH26" i="17" s="1"/>
  <c r="AD26" i="17"/>
  <c r="AA26" i="17" a="1"/>
  <c r="AA26" i="17" s="1"/>
  <c r="AC26" i="17" s="1"/>
  <c r="Y26" i="17"/>
  <c r="X26" i="17"/>
  <c r="V26" i="17"/>
  <c r="T26" i="17"/>
  <c r="S26" i="17"/>
  <c r="R26" i="17"/>
  <c r="P26" i="17"/>
  <c r="N26" i="17"/>
  <c r="M26" i="17"/>
  <c r="H26" i="17"/>
  <c r="B26" i="17" s="1"/>
  <c r="O26" i="17" s="1"/>
  <c r="F26" i="17"/>
  <c r="G26" i="17" s="1"/>
  <c r="I26" i="17" s="1"/>
  <c r="E26" i="17"/>
  <c r="AI25" i="17"/>
  <c r="AF25" i="17" a="1"/>
  <c r="AF25" i="17" s="1"/>
  <c r="AH25" i="17" s="1"/>
  <c r="AD25" i="17"/>
  <c r="AA25" i="17" a="1"/>
  <c r="AA25" i="17" s="1"/>
  <c r="AC25" i="17" s="1"/>
  <c r="Y25" i="17"/>
  <c r="X25" i="17"/>
  <c r="V25" i="17"/>
  <c r="T25" i="17"/>
  <c r="S25" i="17"/>
  <c r="R25" i="17"/>
  <c r="P25" i="17"/>
  <c r="N25" i="17"/>
  <c r="M25" i="17"/>
  <c r="H25" i="17"/>
  <c r="F25" i="17"/>
  <c r="G25" i="17" s="1"/>
  <c r="I25" i="17" s="1"/>
  <c r="E25" i="17"/>
  <c r="B25" i="17"/>
  <c r="O25" i="17" s="1"/>
  <c r="AI24" i="17"/>
  <c r="AF24" i="17" a="1"/>
  <c r="AF24" i="17" s="1"/>
  <c r="AH24" i="17" s="1"/>
  <c r="AD24" i="17"/>
  <c r="AA24" i="17" a="1"/>
  <c r="AA24" i="17" s="1"/>
  <c r="AC24" i="17" s="1"/>
  <c r="Y24" i="17"/>
  <c r="X24" i="17"/>
  <c r="V24" i="17"/>
  <c r="T24" i="17"/>
  <c r="S24" i="17"/>
  <c r="R24" i="17"/>
  <c r="P24" i="17"/>
  <c r="N24" i="17"/>
  <c r="M24" i="17"/>
  <c r="H24" i="17"/>
  <c r="B24" i="17" s="1"/>
  <c r="O24" i="17" s="1"/>
  <c r="F24" i="17"/>
  <c r="G24" i="17" s="1"/>
  <c r="I24" i="17" s="1"/>
  <c r="E24" i="17"/>
  <c r="AI23" i="17"/>
  <c r="AD23" i="17"/>
  <c r="Y23" i="17"/>
  <c r="P23" i="17"/>
  <c r="N23" i="17"/>
  <c r="M23" i="17"/>
  <c r="F23" i="17"/>
  <c r="G23" i="17" s="1"/>
  <c r="I23" i="17" s="1"/>
  <c r="H23" i="17" s="1"/>
  <c r="B23" i="17" s="1"/>
  <c r="E23" i="17"/>
  <c r="AI22" i="17"/>
  <c r="AD22" i="17"/>
  <c r="Y22" i="17"/>
  <c r="P22" i="17"/>
  <c r="N22" i="17"/>
  <c r="M22" i="17"/>
  <c r="E22" i="17"/>
  <c r="F22" i="17" s="1"/>
  <c r="G22" i="17" s="1"/>
  <c r="I22" i="17" s="1"/>
  <c r="H22" i="17" s="1"/>
  <c r="B22" i="17" s="1"/>
  <c r="AI21" i="17"/>
  <c r="AD21" i="17"/>
  <c r="Y21" i="17"/>
  <c r="P21" i="17"/>
  <c r="N21" i="17"/>
  <c r="M21" i="17"/>
  <c r="E21" i="17"/>
  <c r="F21" i="17" s="1"/>
  <c r="G21" i="17" s="1"/>
  <c r="I21" i="17" s="1"/>
  <c r="H21" i="17" s="1"/>
  <c r="B21" i="17" s="1"/>
  <c r="AO20" i="17"/>
  <c r="AN20" i="17"/>
  <c r="AI20" i="17"/>
  <c r="AD20" i="17"/>
  <c r="Y20" i="17"/>
  <c r="P20" i="17"/>
  <c r="N20" i="17"/>
  <c r="M20" i="17"/>
  <c r="E20" i="17"/>
  <c r="F20" i="17" s="1"/>
  <c r="G20" i="17" s="1"/>
  <c r="I20" i="17" s="1"/>
  <c r="H20" i="17" s="1"/>
  <c r="B20" i="17" s="1"/>
  <c r="AO19" i="17"/>
  <c r="AN19" i="17"/>
  <c r="AI19" i="17"/>
  <c r="AF19" i="17" a="1"/>
  <c r="AF19" i="17" s="1"/>
  <c r="AH19" i="17" s="1"/>
  <c r="AD19" i="17"/>
  <c r="AA19" i="17" a="1"/>
  <c r="AA19" i="17" s="1"/>
  <c r="AC19" i="17" s="1"/>
  <c r="Y19" i="17"/>
  <c r="X19" i="17"/>
  <c r="V19" i="17"/>
  <c r="T19" i="17"/>
  <c r="S19" i="17"/>
  <c r="R19" i="17"/>
  <c r="P19" i="17"/>
  <c r="N19" i="17"/>
  <c r="M19" i="17"/>
  <c r="H19" i="17"/>
  <c r="G19" i="17"/>
  <c r="I19" i="17" s="1"/>
  <c r="F19" i="17"/>
  <c r="E19" i="17"/>
  <c r="B19" i="17"/>
  <c r="O19" i="17" s="1"/>
  <c r="AQ18" i="17"/>
  <c r="AP18" i="17"/>
  <c r="AO18" i="17"/>
  <c r="AI18" i="17"/>
  <c r="AD18" i="17"/>
  <c r="Y18" i="17"/>
  <c r="P18" i="17"/>
  <c r="N18" i="17"/>
  <c r="M18" i="17"/>
  <c r="I18" i="17"/>
  <c r="H18" i="17" s="1"/>
  <c r="B18" i="17" s="1"/>
  <c r="E18" i="17"/>
  <c r="F18" i="17" s="1"/>
  <c r="G18" i="17" s="1"/>
  <c r="AQ17" i="17"/>
  <c r="AP17" i="17"/>
  <c r="AO17" i="17"/>
  <c r="AN17" i="17"/>
  <c r="AI17" i="17"/>
  <c r="AF17" i="17" a="1"/>
  <c r="AF17" i="17" s="1"/>
  <c r="AH17" i="17" s="1"/>
  <c r="AD17" i="17"/>
  <c r="AA17" i="17" a="1"/>
  <c r="AA17" i="17" s="1"/>
  <c r="AC17" i="17" s="1"/>
  <c r="Y17" i="17"/>
  <c r="V17" i="17"/>
  <c r="X17" i="17" s="1"/>
  <c r="T17" i="17"/>
  <c r="S17" i="17"/>
  <c r="R17" i="17"/>
  <c r="P17" i="17"/>
  <c r="N17" i="17"/>
  <c r="M17" i="17"/>
  <c r="I17" i="17"/>
  <c r="H17" i="17" s="1"/>
  <c r="B17" i="17" s="1"/>
  <c r="O17" i="17" s="1"/>
  <c r="E17" i="17"/>
  <c r="F17" i="17" s="1"/>
  <c r="G17" i="17" s="1"/>
  <c r="AQ16" i="17"/>
  <c r="AP16" i="17"/>
  <c r="AO16" i="17"/>
  <c r="AI16" i="17"/>
  <c r="AD16" i="17"/>
  <c r="Y16" i="17"/>
  <c r="P16" i="17"/>
  <c r="N16" i="17"/>
  <c r="M16" i="17"/>
  <c r="E16" i="17"/>
  <c r="F16" i="17" s="1"/>
  <c r="G16" i="17" s="1"/>
  <c r="I16" i="17" s="1"/>
  <c r="H16" i="17" s="1"/>
  <c r="B16" i="17" s="1"/>
  <c r="AQ15" i="17"/>
  <c r="AP15" i="17"/>
  <c r="AO15" i="17"/>
  <c r="AN15" i="17"/>
  <c r="AI15" i="17"/>
  <c r="AF15" i="17" a="1"/>
  <c r="AF15" i="17" s="1"/>
  <c r="AH15" i="17" s="1"/>
  <c r="AD15" i="17"/>
  <c r="AA15" i="17" a="1"/>
  <c r="AA15" i="17" s="1"/>
  <c r="AC15" i="17" s="1"/>
  <c r="Y15" i="17"/>
  <c r="X15" i="17"/>
  <c r="V15" i="17"/>
  <c r="T15" i="17"/>
  <c r="S15" i="17"/>
  <c r="R15" i="17"/>
  <c r="P15" i="17"/>
  <c r="N15" i="17"/>
  <c r="M15" i="17"/>
  <c r="E15" i="17"/>
  <c r="F15" i="17" s="1"/>
  <c r="G15" i="17" s="1"/>
  <c r="I15" i="17" s="1"/>
  <c r="H15" i="17" s="1"/>
  <c r="B15" i="17" s="1"/>
  <c r="O15" i="17" s="1"/>
  <c r="AQ14" i="17"/>
  <c r="AP14" i="17"/>
  <c r="AO14" i="17"/>
  <c r="AI14" i="17"/>
  <c r="AD14" i="17"/>
  <c r="Y14" i="17"/>
  <c r="P14" i="17"/>
  <c r="N14" i="17"/>
  <c r="M14" i="17"/>
  <c r="F14" i="17"/>
  <c r="G14" i="17" s="1"/>
  <c r="I14" i="17" s="1"/>
  <c r="H14" i="17" s="1"/>
  <c r="B14" i="17" s="1"/>
  <c r="E14" i="17"/>
  <c r="AI13" i="17"/>
  <c r="AM9" i="17"/>
  <c r="AL9" i="17"/>
  <c r="AO13" i="17" s="1"/>
  <c r="AG9" i="17"/>
  <c r="AF9" i="17"/>
  <c r="AB9" i="17"/>
  <c r="AA9" i="17"/>
  <c r="AD13" i="17" s="1"/>
  <c r="W9" i="17"/>
  <c r="V9" i="17"/>
  <c r="Y13" i="17" s="1"/>
  <c r="T9" i="17"/>
  <c r="R9" i="17"/>
  <c r="Q9" i="17"/>
  <c r="O9" i="17"/>
  <c r="M9" i="17"/>
  <c r="K9" i="17"/>
  <c r="D9" i="17"/>
  <c r="C9" i="17"/>
  <c r="B9" i="17"/>
  <c r="Y118" i="16"/>
  <c r="U116" i="16"/>
  <c r="Y114" i="16"/>
  <c r="U114" i="16"/>
  <c r="Y112" i="16"/>
  <c r="U112" i="16"/>
  <c r="Y116" i="16"/>
  <c r="O22" i="17" l="1"/>
  <c r="V22" i="17"/>
  <c r="X22" i="17" s="1"/>
  <c r="O23" i="17"/>
  <c r="V23" i="17"/>
  <c r="X23" i="17" s="1"/>
  <c r="O20" i="17"/>
  <c r="V20" i="17"/>
  <c r="X20" i="17" s="1"/>
  <c r="O21" i="17"/>
  <c r="V21" i="17"/>
  <c r="X21" i="17" s="1"/>
  <c r="O18" i="17"/>
  <c r="AL18" i="17"/>
  <c r="AN18" i="17" s="1"/>
  <c r="V18" i="17"/>
  <c r="X18" i="17" s="1"/>
  <c r="AL16" i="17"/>
  <c r="AN16" i="17" s="1"/>
  <c r="O16" i="17"/>
  <c r="V16" i="17"/>
  <c r="X16" i="17" s="1"/>
  <c r="V14" i="17"/>
  <c r="X14" i="17" s="1"/>
  <c r="AL14" i="17"/>
  <c r="AN14" i="17" s="1"/>
  <c r="O14" i="17"/>
  <c r="AA23" i="17" a="1"/>
  <c r="AA20" i="17" a="1"/>
  <c r="AF21" i="17" a="1"/>
  <c r="AA22" i="17" a="1"/>
  <c r="AF20" i="17" a="1"/>
  <c r="AA21" i="17" a="1"/>
  <c r="AF22" i="17" a="1"/>
  <c r="AF23" i="17" a="1"/>
  <c r="AA18" i="17" a="1"/>
  <c r="AF16" i="17" a="1"/>
  <c r="AA14" i="17" a="1"/>
  <c r="AA16" i="17" a="1"/>
  <c r="AF18" i="17" a="1"/>
  <c r="AF14" i="17" a="1"/>
  <c r="AF23" i="17" l="1"/>
  <c r="AH23" i="17" s="1"/>
  <c r="AF22" i="17"/>
  <c r="AH22" i="17" s="1"/>
  <c r="AA21" i="17"/>
  <c r="AC21" i="17" s="1"/>
  <c r="AF20" i="17"/>
  <c r="AH20" i="17" s="1"/>
  <c r="AA22" i="17"/>
  <c r="AC22" i="17" s="1"/>
  <c r="AF21" i="17"/>
  <c r="AH21" i="17" s="1"/>
  <c r="AA20" i="17"/>
  <c r="AC20" i="17" s="1"/>
  <c r="AA23" i="17"/>
  <c r="AC23" i="17" s="1"/>
  <c r="S21" i="17"/>
  <c r="R21" i="17"/>
  <c r="T21" i="17"/>
  <c r="T20" i="17"/>
  <c r="S20" i="17"/>
  <c r="R20" i="17"/>
  <c r="T23" i="17"/>
  <c r="S23" i="17"/>
  <c r="R23" i="17"/>
  <c r="T22" i="17"/>
  <c r="R22" i="17"/>
  <c r="S22" i="17"/>
  <c r="AA18" i="17"/>
  <c r="AC18" i="17" s="1"/>
  <c r="AA16" i="17"/>
  <c r="AC16" i="17" s="1"/>
  <c r="AF16" i="17"/>
  <c r="AH16" i="17" s="1"/>
  <c r="AF14" i="17"/>
  <c r="AH14" i="17" s="1"/>
  <c r="AA14" i="17"/>
  <c r="AC14" i="17" s="1"/>
  <c r="AF18" i="17"/>
  <c r="AH18" i="17" s="1"/>
  <c r="T14" i="17"/>
  <c r="S14" i="17"/>
  <c r="R14" i="17"/>
  <c r="S18" i="17"/>
  <c r="R18" i="17"/>
  <c r="T18" i="17"/>
  <c r="T16" i="17"/>
  <c r="S16" i="17"/>
  <c r="R16" i="17"/>
  <c r="D189" i="15" l="1"/>
  <c r="C189" i="15"/>
  <c r="D188" i="15"/>
  <c r="C188" i="15"/>
  <c r="D187" i="15"/>
  <c r="C187" i="15"/>
  <c r="D186" i="15"/>
  <c r="C186" i="15"/>
  <c r="C184" i="15"/>
  <c r="D142" i="15"/>
  <c r="C142" i="15"/>
  <c r="D141" i="15"/>
  <c r="C141" i="15"/>
  <c r="D140" i="15"/>
  <c r="C140" i="15"/>
  <c r="D138" i="15"/>
  <c r="C138" i="15"/>
  <c r="D137" i="15"/>
  <c r="C137" i="15"/>
  <c r="D136" i="15"/>
  <c r="C136" i="15"/>
  <c r="D135" i="15"/>
  <c r="C135" i="15"/>
  <c r="D86" i="15"/>
  <c r="C86" i="15"/>
  <c r="D84" i="15"/>
  <c r="C84" i="15"/>
  <c r="D80" i="15"/>
  <c r="C80" i="15"/>
  <c r="D78" i="15"/>
  <c r="C78" i="15"/>
  <c r="C30" i="15"/>
  <c r="D29" i="15"/>
  <c r="C29" i="15"/>
  <c r="D8" i="14" l="1"/>
  <c r="F12" i="14"/>
  <c r="F16" i="14" s="1"/>
  <c r="C4" i="14"/>
  <c r="B4" i="14"/>
  <c r="K29" i="13"/>
  <c r="G25" i="13"/>
  <c r="H26" i="13" s="1"/>
  <c r="I27" i="13" s="1"/>
  <c r="J28" i="13" s="1"/>
  <c r="G20" i="13"/>
  <c r="F19" i="13"/>
  <c r="D19" i="13" s="1"/>
  <c r="G14" i="13"/>
  <c r="F13" i="13"/>
  <c r="D13" i="13" s="1"/>
  <c r="D8" i="13"/>
  <c r="C4" i="13"/>
  <c r="B4" i="13"/>
  <c r="D16" i="14" l="1"/>
  <c r="D17" i="14" s="1"/>
  <c r="F33" i="13"/>
  <c r="D33" i="13" s="1"/>
  <c r="G30" i="13" s="1"/>
  <c r="G10" i="13"/>
  <c r="G1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<sst xmlns="http://schemas.openxmlformats.org/spreadsheetml/2006/main" count="499" uniqueCount="388">
  <si>
    <t>Fonction SUPPRESPACE</t>
  </si>
  <si>
    <t>—</t>
  </si>
  <si>
    <t>Fonction 1ère lettre Majuscule</t>
  </si>
  <si>
    <t>Fonction SUBSTITUE 1</t>
  </si>
  <si>
    <t>Fonction SUBSTITUE 2</t>
  </si>
  <si>
    <t>↓       ↓       ↓      ↓       ↓</t>
  </si>
  <si>
    <t>...</t>
  </si>
  <si>
    <t>Fonction SUBSTITUE 3</t>
  </si>
  <si>
    <t>/</t>
  </si>
  <si>
    <t>2 - Que voulez vous supprimer dans le texte</t>
  </si>
  <si>
    <t>Spécifications et limites relatives à Excel</t>
  </si>
  <si>
    <t>https://support.office.com/fr-fr/article/Sp%C3%A9cifications-et-limites-relatives-%C3%A0-Excel-1672b34d-7043-467e-8e27-269d656771c3#ID0EBABAAA=Excel%C2%A02016-2013</t>
  </si>
  <si>
    <t>ICI</t>
  </si>
  <si>
    <t>Afficher les relations entre formules et cellules</t>
  </si>
  <si>
    <t>https://support.office.com/fr-fr/article/Afficher-les-relations-entre-formules-et-cellules-a59bef2b-3701-46bf-8ff1-d3518771d507</t>
  </si>
  <si>
    <t>http://lecompagnon.info/excel/analyse.htm</t>
  </si>
  <si>
    <t>Madame…Monsieur..Bonjour</t>
  </si>
  <si>
    <t>Auditer-et-espionner-des-formules-sous-excel</t>
  </si>
  <si>
    <t>Joël LEBOUCHER …Octobre 2020</t>
  </si>
  <si>
    <t>Utilitaire pour supprimer les espace vides dans une phrase</t>
  </si>
  <si>
    <t>&lt; position colonne et n° de ligne</t>
  </si>
  <si>
    <t xml:space="preserve">Récupérez votre texte dans la cellule verte </t>
  </si>
  <si>
    <t>Caractères</t>
  </si>
  <si>
    <t xml:space="preserve">placez vous dans votre document : </t>
  </si>
  <si>
    <t>.</t>
  </si>
  <si>
    <t>↓</t>
  </si>
  <si>
    <t>pour le coller dans une feuille choisir Collage Spécial 123 Valeurs sinon vous coller les formules</t>
  </si>
  <si>
    <t>Combien de caractères souhaitez vous dans une cellule.Maxi 255</t>
  </si>
  <si>
    <t>annule ou remplace les versions précédentes</t>
  </si>
  <si>
    <t>lien &gt;</t>
  </si>
  <si>
    <t>A chacun de faire évoluer ces documents et de les modifier pour son utilisation.......</t>
  </si>
  <si>
    <t>Lancez vous…copiez…coupez….adaptez…....</t>
  </si>
  <si>
    <t>Les unités pifométriques</t>
  </si>
  <si>
    <t>Quelques sites Excel pour vous aider à créer vos documents</t>
  </si>
  <si>
    <t>liens &gt;</t>
  </si>
  <si>
    <t xml:space="preserve">Frédéric LE GUEN -  </t>
  </si>
  <si>
    <t xml:space="preserve">https://www.excel-exercice.com/ </t>
  </si>
  <si>
    <t>https://www.youtube.com/user/ExcelExercice/videos</t>
  </si>
  <si>
    <t>Fonction SOMME.SI.ENS</t>
  </si>
  <si>
    <t>https://www.excel-exercice.com/somme-si-ens/</t>
  </si>
  <si>
    <t xml:space="preserve">Formation informatique avec Cedric - </t>
  </si>
  <si>
    <t>https://www.youtube.com/watch?v=e2kzRDcW5iI</t>
  </si>
  <si>
    <t xml:space="preserve">Kévin Brundu - </t>
  </si>
  <si>
    <t>https://www.youtube.com/c/K%C3%A9vinBrundu/videos</t>
  </si>
  <si>
    <t xml:space="preserve">Aide &amp; apprentissage d'Excel - </t>
  </si>
  <si>
    <t>https://support.microsoft.com/fr-fr/excel</t>
  </si>
  <si>
    <t xml:space="preserve">Tuto De Rien - </t>
  </si>
  <si>
    <t>https://www.youtube.com/c/TutoDeRien/playlists</t>
  </si>
  <si>
    <t xml:space="preserve">Matthieu - </t>
  </si>
  <si>
    <t>https://www.youtube.com/c/MatthieuLanglade/videos</t>
  </si>
  <si>
    <t xml:space="preserve">prof couillon - </t>
  </si>
  <si>
    <t>https://www.youtube.com/channel/UCK4qfUuh9kpBByJFIMBPTtA/playlists</t>
  </si>
  <si>
    <t>Différence entre un fichier XLS et XLSX (ou XLSM)</t>
  </si>
  <si>
    <t>supprimer les #N/A et les #DIV/0! d'un tableau Excel</t>
  </si>
  <si>
    <t>https://www.youtube.com/watch?v=YfGrccEQGKk</t>
  </si>
  <si>
    <t>https://www.youtube.com/watch?v=li4XNespLxg</t>
  </si>
  <si>
    <t>Trouver les liens externes d’un classeur</t>
  </si>
  <si>
    <t>un lien rompu ou devenu obsolète…..pas de panique…Google saura vous retrouver un document équivalent</t>
  </si>
  <si>
    <t>!</t>
  </si>
  <si>
    <t>Quelques polices de caractères utilisées</t>
  </si>
  <si>
    <t>Quelques formats utilisés</t>
  </si>
  <si>
    <t>Arial</t>
  </si>
  <si>
    <t>Calibri</t>
  </si>
  <si>
    <t>Rockwell</t>
  </si>
  <si>
    <t>Verdana</t>
  </si>
  <si>
    <t>15.5 &gt;</t>
  </si>
  <si>
    <t>ARIAL</t>
  </si>
  <si>
    <t>CALIBRI</t>
  </si>
  <si>
    <t>ROCKWELL</t>
  </si>
  <si>
    <t>VERDANA</t>
  </si>
  <si>
    <t>personnalisés &gt;</t>
  </si>
  <si>
    <t>0.000" Kg"</t>
  </si>
  <si>
    <t>0" %"</t>
  </si>
  <si>
    <t>Monétaire</t>
  </si>
  <si>
    <t>Autres polices à découvrir</t>
  </si>
  <si>
    <t>ARIAL NARROW    Arial Narrow</t>
  </si>
  <si>
    <t>COMIC SANS MF  Comic Sans MF</t>
  </si>
  <si>
    <t>GIL SANS MT  Gill Sans MT</t>
  </si>
  <si>
    <t>PALATINO LINOTYPE  Palatino Linotype</t>
  </si>
  <si>
    <t>TAHOMA   Tahoma</t>
  </si>
  <si>
    <t>TIMES NEW ROMAN Times New Roman</t>
  </si>
  <si>
    <t>TRBUCHET MF  Trébuchet MF</t>
  </si>
  <si>
    <t>TW CEN MT  Tw Cen MT</t>
  </si>
  <si>
    <t>VRINDA   Vrinda</t>
  </si>
  <si>
    <t>Une numérotation avec couleur de police modifiable</t>
  </si>
  <si>
    <t>❶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</si>
  <si>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</si>
  <si>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</si>
  <si>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</si>
  <si>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</si>
  <si>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</si>
  <si>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</si>
  <si>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</si>
  <si>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</si>
  <si>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</si>
  <si>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</si>
  <si>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</si>
  <si>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</si>
  <si>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</si>
  <si>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</si>
  <si>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</si>
  <si>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</si>
  <si>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</si>
  <si>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</si>
  <si>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</si>
  <si>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</si>
  <si>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</si>
  <si>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</si>
  <si>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</si>
  <si>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</si>
  <si>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</si>
  <si>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</si>
  <si>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</si>
  <si>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</si>
  <si>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</si>
  <si>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</si>
  <si>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</si>
  <si>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</si>
  <si>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</si>
  <si>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</si>
  <si>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</si>
  <si>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</si>
  <si>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</si>
  <si>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</si>
  <si>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"</t>
  </si>
  <si>
    <t>#</t>
  </si>
  <si>
    <t>$</t>
  </si>
  <si>
    <t>%</t>
  </si>
  <si>
    <t>&amp;</t>
  </si>
  <si>
    <t>@</t>
  </si>
  <si>
    <t>‰</t>
  </si>
  <si>
    <t>≈</t>
  </si>
  <si>
    <t>±</t>
  </si>
  <si>
    <t>»</t>
  </si>
  <si>
    <t>¼</t>
  </si>
  <si>
    <t>½</t>
  </si>
  <si>
    <t>¾</t>
  </si>
  <si>
    <t>ø</t>
  </si>
  <si>
    <t>►</t>
  </si>
  <si>
    <t>◄</t>
  </si>
  <si>
    <t>▲</t>
  </si>
  <si>
    <t>▼</t>
  </si>
  <si>
    <t>Φ</t>
  </si>
  <si>
    <t>des fonctions</t>
  </si>
  <si>
    <t>0.00\ " cm³"</t>
  </si>
  <si>
    <t>Format | cellule | personnalisé | 0" cm³"</t>
  </si>
  <si>
    <t>N° de colonne</t>
  </si>
  <si>
    <t>Adresse de cellule</t>
  </si>
  <si>
    <t>ou copier-coller</t>
  </si>
  <si>
    <t>X</t>
  </si>
  <si>
    <t>t</t>
  </si>
  <si>
    <t>u</t>
  </si>
  <si>
    <t>le ² se fait en tapant alt+0178</t>
  </si>
  <si>
    <t xml:space="preserve">m² </t>
  </si>
  <si>
    <t xml:space="preserve">M² </t>
  </si>
  <si>
    <t xml:space="preserve">cm² </t>
  </si>
  <si>
    <t>²</t>
  </si>
  <si>
    <t>Police Wingdings 3</t>
  </si>
  <si>
    <t>N° de ligne</t>
  </si>
  <si>
    <t>Adresse colonne</t>
  </si>
  <si>
    <t>le ³ se fait en tapant alt+0179</t>
  </si>
  <si>
    <t>m³ </t>
  </si>
  <si>
    <t>M³ </t>
  </si>
  <si>
    <t>cm³ </t>
  </si>
  <si>
    <t>³</t>
  </si>
  <si>
    <t>Z</t>
  </si>
  <si>
    <t>q</t>
  </si>
  <si>
    <t>p</t>
  </si>
  <si>
    <t>largeur colonne</t>
  </si>
  <si>
    <t>formule en texte</t>
  </si>
  <si>
    <t>Fonctions complémentaires XLP</t>
  </si>
  <si>
    <t>LA</t>
  </si>
  <si>
    <t>Excel en galère - Questions /réponses</t>
  </si>
  <si>
    <t>&lt; Adresse classeur</t>
  </si>
  <si>
    <t>Site à découvrir</t>
  </si>
  <si>
    <r>
      <t xml:space="preserve">SPACE pour </t>
    </r>
    <r>
      <rPr>
        <b/>
        <sz val="22"/>
        <color theme="0"/>
        <rFont val="Arial"/>
        <family val="2"/>
      </rPr>
      <t>S</t>
    </r>
    <r>
      <rPr>
        <sz val="22"/>
        <color theme="0"/>
        <rFont val="Arial"/>
        <family val="2"/>
      </rPr>
      <t xml:space="preserve">uivi et </t>
    </r>
    <r>
      <rPr>
        <b/>
        <sz val="22"/>
        <color theme="0"/>
        <rFont val="Arial"/>
        <family val="2"/>
      </rPr>
      <t>P</t>
    </r>
    <r>
      <rPr>
        <sz val="22"/>
        <color theme="0"/>
        <rFont val="Arial"/>
        <family val="2"/>
      </rPr>
      <t>rogrammation d'</t>
    </r>
    <r>
      <rPr>
        <b/>
        <sz val="22"/>
        <color theme="0"/>
        <rFont val="Arial"/>
        <family val="2"/>
      </rPr>
      <t>AC</t>
    </r>
    <r>
      <rPr>
        <sz val="22"/>
        <color theme="0"/>
        <rFont val="Arial"/>
        <family val="2"/>
      </rPr>
      <t xml:space="preserve">tivités en </t>
    </r>
    <r>
      <rPr>
        <b/>
        <sz val="22"/>
        <color theme="0"/>
        <rFont val="Arial"/>
        <family val="2"/>
      </rPr>
      <t>E</t>
    </r>
    <r>
      <rPr>
        <sz val="22"/>
        <color theme="0"/>
        <rFont val="Arial"/>
        <family val="2"/>
      </rPr>
      <t>quipe est un outil destiné à permettre un suivi exhaustif des activités d'une équipe.</t>
    </r>
  </si>
  <si>
    <t xml:space="preserve">Fil de discussion dédié à ce programme </t>
  </si>
  <si>
    <t>http://www.excel-downloads.com/remository/Download/Professionnels/Planification-et-gestion-de-projets/SPACE.html</t>
  </si>
  <si>
    <t>Quelques formats et fonctions d'Excel</t>
  </si>
  <si>
    <r>
      <t xml:space="preserve">Suggestion : au dela de 255 caractères Excel tronque la cellule </t>
    </r>
    <r>
      <rPr>
        <i/>
        <sz val="22"/>
        <rFont val="Calibri"/>
        <family val="2"/>
        <scheme val="minor"/>
      </rPr>
      <t>(Coupe en retranchant une partie importante)</t>
    </r>
  </si>
  <si>
    <t>Supprimer les espaces vide s'il y en a</t>
  </si>
  <si>
    <t>Supprimer tous les espaces et assembler le texte</t>
  </si>
  <si>
    <t>Collez votre texte brut dans la cellule blanche</t>
  </si>
  <si>
    <t xml:space="preserve">Récupérez votre texte dans la cellule jaune </t>
  </si>
  <si>
    <t xml:space="preserve">_ </t>
  </si>
  <si>
    <t>cliquez sur la cellule verte ou jaune  Copiez</t>
  </si>
  <si>
    <t>SUBSTITUE global</t>
  </si>
  <si>
    <t>formule utilisée : SUPPRESPACE</t>
  </si>
  <si>
    <t>formule utilisée : SUPPRESPACE " ";""</t>
  </si>
  <si>
    <t>£</t>
  </si>
  <si>
    <t xml:space="preserve">Collez votre texte brut dans cette cellule blanche   ££££££   A LA PLACE DE CE TEXTE ...Utilitaire pour supprimer les  _  espace vides dans / une phrase  test…/    oui  </t>
  </si>
  <si>
    <t>Utilitaire pour formater du texte</t>
  </si>
  <si>
    <t>le seul collage autorisé :</t>
  </si>
  <si>
    <t>Collage spécial Valeurs 123</t>
  </si>
  <si>
    <t xml:space="preserve">Souvent ce texte est trop long pour vos fiches, il faut donc le couper </t>
  </si>
  <si>
    <t>Ce texte est souvent formaté avec des espaces        des points….  des tirets _  que vous voulez supprimer</t>
  </si>
  <si>
    <t>des caractères spéciaux à copier dans la barre d'adresse et à coller dans votre document</t>
  </si>
  <si>
    <t>... laver, parer les aubergines,    les couper en quatre dans la longueur /</t>
  </si>
  <si>
    <t xml:space="preserve">      cuire les haricots   ...  à l'anglaise les égoutter EXEMPLE / — équeuter, laver,      cuire les haricots   ...  à l'anglaise les égoutter EXEMPLE / — équeuter, laver,                    cuire les haricots   ...  à l'anglaise les égoutterEXEMPLE / — équeuter, laver,      cuire les haricots   ...  à l'anglaise les égoutter</t>
  </si>
  <si>
    <t>Coller votre texte brut ICI  COLLAGE SPÉCIAL VALEURS</t>
  </si>
  <si>
    <t>…</t>
  </si>
  <si>
    <t xml:space="preserve">Astuce : copiez dans la ligne de texte brut l'élément à supprimer pour le coller dans une des cellules 1-2-3 ou 4 parce qu'il arrive parfois </t>
  </si>
  <si>
    <t>que cela ne soit pas reconnu si vous le saisissez vous-même</t>
  </si>
  <si>
    <t xml:space="preserve">Astuce : copiez dans la ligne de texte brut l'élément à supprimer pour le coller dans une des cellules 1-2 ou 3 parce qu'il arrive parfois </t>
  </si>
  <si>
    <t>Copiez votre texte nettoyé ICI pour Collage spécial Valeurs dans votre document</t>
  </si>
  <si>
    <t>"Nettoyage" dans ces colonnes</t>
  </si>
  <si>
    <t>Que voudriez vous supprimer dans le texte (saisisez ou collage spécial Valeurs dans une ou toutes ces cellules) &gt;</t>
  </si>
  <si>
    <t xml:space="preserve"> puis collage spécial Valeurs 123 pour ne pas copier la formule</t>
  </si>
  <si>
    <t>cliquez sur la cellule jaune  Copiez  -  placez vous dans votre document :  puis collage spécial Valeurs 123 pour ne pas copier la formule</t>
  </si>
  <si>
    <t>SUPPRESPACE</t>
  </si>
  <si>
    <t>NBCAR</t>
  </si>
  <si>
    <t>ce n'est pas parfait il faut un peu d'idulgence il arrive que plusieurs points successifs apparaissent encore bien qu'il y en ait de supprimés</t>
  </si>
  <si>
    <t>CODE, fonction</t>
  </si>
  <si>
    <t>Description</t>
  </si>
  <si>
    <t xml:space="preserve">Renvoie le numéro de code du premier caractère du texte. Le code renvoyé correspond au jeu </t>
  </si>
  <si>
    <t>de caractères utilisé par votre ordinateur.</t>
  </si>
  <si>
    <t>Formule</t>
  </si>
  <si>
    <t>Résultat</t>
  </si>
  <si>
    <t>CODE("A")</t>
  </si>
  <si>
    <t>Affiche le numéro de code de A</t>
  </si>
  <si>
    <t>CODE("!")</t>
  </si>
  <si>
    <t>Affiche le numéro de code de !</t>
  </si>
  <si>
    <t>STXT, STXTB, fonctions</t>
  </si>
  <si>
    <t>STXT renvoie un nombre donné de caractères extraits d’une chaîne de texte à partir de la position</t>
  </si>
  <si>
    <t xml:space="preserve"> que vous avez spécifiée, en fonction du nombre de caractères spécifiés.</t>
  </si>
  <si>
    <t xml:space="preserve"> en commençant par le 1er caractère.</t>
  </si>
  <si>
    <t xml:space="preserve"> Étant donné que le nombre de caractères à renvoyer (20) est supérieur à la longueur de la chaîne (11),</t>
  </si>
  <si>
    <t xml:space="preserve"> tous les caractères, en commençant par le 7e, sont renvoyés. Aucun caractère vide (espace) n’est ajouté à la fin.</t>
  </si>
  <si>
    <t xml:space="preserve">Le point de départ étant supérieur à la longueur de la chaîne (11), </t>
  </si>
  <si>
    <t>un texte vide est renvoyé.</t>
  </si>
  <si>
    <t xml:space="preserve">    en fait, à la suite des références, il y a des espaces insécables.</t>
  </si>
  <si>
    <t>SUBSTITUE (SUBSTITUE, fonction)</t>
  </si>
  <si>
    <t>Remplace new_text par old_text dans une chaîne de texte. Utilisez la substitution lorsque vous voulez remplacer du texte</t>
  </si>
  <si>
    <t xml:space="preserve"> spécifique dans une chaîne de texte. </t>
  </si>
  <si>
    <t>Utilisez Remplacer lorsque vous voulez remplacer du texte qui se trouve à un emplacement spécifique dans une chaîne de texte.</t>
  </si>
  <si>
    <t>Description (résultat)</t>
  </si>
  <si>
    <t>Remplace Ventes par Coût (Données coût)</t>
  </si>
  <si>
    <t>Données coût</t>
  </si>
  <si>
    <t>Remplace la première instance de « 1 » par « 2 » (Trimestre 2, 2008)</t>
  </si>
  <si>
    <t>Trimestre 2, 2008</t>
  </si>
  <si>
    <t>Remplace la troisième instance de « 1 » par « 2 » (Trimestre 1, 2012)</t>
  </si>
  <si>
    <t>Trimestre 1, 2012</t>
  </si>
  <si>
    <t xml:space="preserve">    Le code de l'espace insécable est 0160</t>
  </si>
  <si>
    <t xml:space="preserve">    Il suffit donc de faire :</t>
  </si>
  <si>
    <t xml:space="preserve">    - Edition/Remplacer</t>
  </si>
  <si>
    <t xml:space="preserve">    - Dans Rechercher : taper ALT+0160</t>
  </si>
  <si>
    <t xml:space="preserve">    - Dans Remplacer par : ne rien mettre</t>
  </si>
  <si>
    <t>SUPPRESPACE, fonction</t>
  </si>
  <si>
    <t xml:space="preserve">Supprime tous les espaces de texte à l’exception des espaces simples entre les mots. Exécutez la fonction SUPPRESPACE </t>
  </si>
  <si>
    <t>sur le texte provenant d’autres applications et dont l’espacement peut être irrégulier.</t>
  </si>
  <si>
    <t>SUPPRESPACE(" Revenus premier trimestre ")</t>
  </si>
  <si>
    <t xml:space="preserve">Supprime les espaces à gauche  et à droite du texte </t>
  </si>
  <si>
    <t>spécifié dans la formule (Revenus premier trimestre)</t>
  </si>
  <si>
    <t>ça      fonctionne ...</t>
  </si>
  <si>
    <t>-       pommes vertes</t>
  </si>
  <si>
    <t xml:space="preserve">       pommes vertes</t>
  </si>
  <si>
    <t>STXT(E78;1;5)</t>
  </si>
  <si>
    <t>STXT(E80;7;20)</t>
  </si>
  <si>
    <t>STXT(E84;20;5)</t>
  </si>
  <si>
    <t>STXT(D86;6;NBCAR(D86)-1)</t>
  </si>
  <si>
    <t>SUBSTITUE(D1135;"Ventes";"Coût")</t>
  </si>
  <si>
    <t>SUBSTITUE(D136;"1";"2";1)</t>
  </si>
  <si>
    <t>SUBSTITUE(D137;"1";"2"; 3)</t>
  </si>
  <si>
    <t>SUBSTITUE(E138;CAR(160);"")</t>
  </si>
  <si>
    <t>SUBSTITUE(E140;CAR(32);"")</t>
  </si>
  <si>
    <t>SUBSTITUE(E141;CAR(32);"")</t>
  </si>
  <si>
    <t>SUBSTITUE(E142;CAR(32);"")</t>
  </si>
  <si>
    <t>SUPPRESPACE(E187)</t>
  </si>
  <si>
    <t>SUBSTITUE(E189;STXT(E189;2;2);"")</t>
  </si>
  <si>
    <t>SUPPRESPACE(E186)</t>
  </si>
  <si>
    <t>SUBSTITUE(E188;STXT(E188;2;2);"")</t>
  </si>
  <si>
    <t>Renvoie 5 caractères de la chaîne qui se trouve dans la cellule E78,</t>
  </si>
  <si>
    <t>Renvoie 20 caractères de la chaîne qui se trouve dans la cellule E80, en commençant par le 7e caractère. Étant donné que le nombre de caractères à renvoyer (20) est supérieur à la longueur de la chaîne (11), tous les caractères, en commençant par le 7e, sont renvoyés. Aucun caractère vide (espace) n’est ajouté à la fin.</t>
  </si>
  <si>
    <t>Renvoie 20 caractères de la chaîne qui se trouve dans la cellule E80, en commençant par le 7e caractère.</t>
  </si>
  <si>
    <t>http://www.webanalytix.fr/category/excel/</t>
  </si>
  <si>
    <t>Billets de la catégorie : Excel</t>
  </si>
  <si>
    <t>Liste des fonctions : Texte</t>
  </si>
  <si>
    <t>https://www.excel-pratique.com/fr/index_des_fonctions/texte</t>
  </si>
  <si>
    <t>Excel : convertir des données en texte formaté et personnalisé grâce à la fonction TEXTE</t>
  </si>
  <si>
    <t>https://www.ionos.fr/digitalguide/web-marketing/vendre-sur-internet/excel-fonction-texte/</t>
  </si>
  <si>
    <t>Comment réparer un fichier excel endommagé ?</t>
  </si>
  <si>
    <t>Lors d'une mauvaise manipulation, il peut arriver qu'un fichier excel soit endommagé et que le message suivant s'affiche :</t>
  </si>
  <si>
    <t xml:space="preserve">Pour corriger ce fichier, il faut l'ouvrir depuis Excel en sélectionnant l'option "Ouvrir et Réparer". </t>
  </si>
  <si>
    <t xml:space="preserve">"Impossible d'ouvrir le fichier car son format ou son extension n'est pas valide. Vérifier que le fichier n'est pas endommagé </t>
  </si>
  <si>
    <t>et que son extension correspond au format du fichier."</t>
  </si>
  <si>
    <t xml:space="preserve">Cette option est accessible en cliquant sur la petite fleche à côté du bouton "Ouvrir". </t>
  </si>
  <si>
    <t>soit l'extraction des données (si le fichier n'est pas réparable, afin d'exporter les données dans un nouveau fichier).</t>
  </si>
  <si>
    <t>Un message s'affiche alors et propose soit la réparation du fichier (pour le rendre de nouveau opérationnel),</t>
  </si>
  <si>
    <t>http://www.webanalytix.fr/comment-reparer-un-fichier-excel-endommage/</t>
  </si>
  <si>
    <t xml:space="preserve">dans la barre de formule coupez le texte qui dépasse votre tableau </t>
  </si>
  <si>
    <t>et collez ce texte dans la ligne suivante</t>
  </si>
  <si>
    <t>et ainsi de suite</t>
  </si>
  <si>
    <t>Une astuce  pour adapter le nombre de caractères à la dimension de votre tableau</t>
  </si>
  <si>
    <t>collez le texte dans votre tableau (collage spécial Valeurs)</t>
  </si>
  <si>
    <t>EXCEL : DANS UNE CELLULE, ÉCRIVEZ DU TEXTE SUR PLUSIEURS LIGNE</t>
  </si>
  <si>
    <t>https://www.youtube.com/watch?v=NWNn040TvKU&amp;ab_channel=EXCEL%27ASTUCES</t>
  </si>
  <si>
    <t>Découper une phrase sans couper les mots</t>
  </si>
  <si>
    <t>https://www.excel-downloads.com/threads/decouper-une-phrase-sans-couper-les-mots.184943/</t>
  </si>
  <si>
    <t>Autres possibilités avec divers résultats</t>
  </si>
  <si>
    <t>Exemple: 001430010606201018839040003715201011988BOUS devient : -0014300106062010 -188390400037152 01011988BOUS</t>
  </si>
  <si>
    <t>Bonjour le forum,chaque cellule de la colonne A contient une chêne de plus de 50 caractères.mon but est de les fractionner de sort d'avoir 3 colonne B, C et D</t>
  </si>
  <si>
    <t>https://forum.excel-pratique.com/excel/fractionner-colonne-suivant-nombre-de-caracteres-t43147.html</t>
  </si>
  <si>
    <t>https://www.bonbache.fr/fractionner-un-texte-excel-sur-plusieurs-colonnes-637.html</t>
  </si>
  <si>
    <t>fractionner-un-texte-excel-sur-plusieurs-colonnes</t>
  </si>
  <si>
    <t>https://www.cours-gratuit.com/tutoriel-excel/comment-separer-une-cellule-en-deux-sur-excel</t>
  </si>
  <si>
    <t>https://forum.excel-pratique.com/d/download?p=402462&amp;f=21714_c85e7688da4508a088c6fa969eeebf25</t>
  </si>
  <si>
    <t>Séparer une colonne en plusieurs colonnes fichier xlsm</t>
  </si>
  <si>
    <t>Fractionner du texte en différentes cellules ou « dé-concaténer »</t>
  </si>
  <si>
    <t>http://www.acta-media.fr/MICROSOFT/MICROSOFT/Excel/Fiche%20pratique/Microsoft%20Excel%20-%20Fractionner%20ou%20d%C3%A9concat%C3%A9ner.pdf</t>
  </si>
  <si>
    <t>Comment tronquer un texte dans Excel</t>
  </si>
  <si>
    <t>https://fr.wikihow.com/tronquer-un-texte-dans-Excel</t>
  </si>
  <si>
    <t>Bienvenue sur wikiHow, le site de tutoriels le plus reconnu d'internet.</t>
  </si>
  <si>
    <t>http://www.google.com/webhp?source=search_app</t>
  </si>
  <si>
    <t xml:space="preserve">Autre astuce : collez votre texte dans word </t>
  </si>
  <si>
    <t>Cliquer sur Mise en page colonnes et en bas de la liste</t>
  </si>
  <si>
    <t xml:space="preserve">choisissez le nombre de colonne qui vous scindera le texte au nombre </t>
  </si>
  <si>
    <t>de caractères pour votre tableau</t>
  </si>
  <si>
    <t>Copiez une colonne et coller Valeurs dans votre feuille Excel</t>
  </si>
  <si>
    <t>https://www.youtube.com/watch?v=ImOnZNKHBNU&amp;ab_channel=Tutech</t>
  </si>
  <si>
    <t xml:space="preserve">choisissez le nombre de colonnes qui vous scindera le texte au nombre </t>
  </si>
  <si>
    <t xml:space="preserve">Colonne B: les 16 premiers caractères précédés par le signe "-" Colonne C: les 15 caractères qui suivent "du 17 au 31" précédés par le signe "-" Colonne D: </t>
  </si>
  <si>
    <t>les reste des caracteres de la cellule A.</t>
  </si>
  <si>
    <t>Si vous ne possédez pas OFFICE, vous avez un logiciel libre : Libre OFFICE  ICI</t>
  </si>
  <si>
    <t>7 ZIP pour Zipper vos documents</t>
  </si>
  <si>
    <t>Un TUTO pour 7 Zip</t>
  </si>
  <si>
    <t>de caractères pour votre tableau voir colonne P (Nb de lignes)</t>
  </si>
  <si>
    <t>A PARTIR DE CETTE COLONNE les tableaux suivant sont un bonus pour vous présenter d'autres formules possibles récupérées sur le net</t>
  </si>
  <si>
    <t xml:space="preserve">colonne </t>
  </si>
  <si>
    <t>L'UPRT : la diffusion des savoirs - le partage des savoir-faire</t>
  </si>
  <si>
    <t>POUR VOUS AIDER ET VOUS FAIRE GAGNER DU TEMPS : copiez et collez dans vos documents ce qui vous convient</t>
  </si>
  <si>
    <t>EPURER UN TEXTE</t>
  </si>
  <si>
    <t>VERSION I</t>
  </si>
  <si>
    <t>du 16 Novembre 2020</t>
  </si>
  <si>
    <t>Vous récupérez parfois du texte sur le net pour vos fiches recettes ( des quantités ou un mode opératoire)</t>
  </si>
  <si>
    <t>Ce n'est pas compliqué : utilisez la feuille EPURER UN TEXTE</t>
  </si>
  <si>
    <t>1 - Collez votre texte dans la colonne K du tableau</t>
  </si>
  <si>
    <t>2 - Saisissez ce que vous voulez supprimer dans les cellules E9  F9  G9  (pour toute les lignes)  vous n'êtes pas obligés de saisir les 3 cellules</t>
  </si>
  <si>
    <t>3 - En complément que souhaitez vous supprimer ligne par ligne colonne C</t>
  </si>
  <si>
    <t>4 - En option si vous le souhaitez, saisissez du texte - une valeur de remplacement ou rien colonne D</t>
  </si>
  <si>
    <t>5 - Récupérez votre texte "nettoyé" colonne B</t>
  </si>
  <si>
    <t>6 - Collez ce texte dans votre document . Collage Spécial 123 Valeurs . Sinon vous coller les formules</t>
  </si>
  <si>
    <t>Colonne R suggestion pour couper votre texte à la largeur de votre document</t>
  </si>
  <si>
    <t>A vous de déterminer colonne Q le nombre de caractères maxi dans votre tableau ou dans votre fiche recette</t>
  </si>
  <si>
    <t>Attention : Un espace compte pour 1 caractère</t>
  </si>
  <si>
    <t>Et voila…c'est pas compliqué…...Transmettez  "vos savoir faire"  peu importe qui les récupère; pourvu qu'un plus grand nombre puisse en bénéficier.</t>
  </si>
  <si>
    <t xml:space="preserve">             TABLEAU POUR ÉPURER UN TEXTE BRUT RÉCUPÉRÉ SUR LE NET                                                                                                                                                    TABLEAU POUR ÉPURER UN TEXTE BRUT RÉCUPÉRÉ SUR LE NET                             </t>
  </si>
  <si>
    <t>3 - Récupérez votre texte dans cette colonne</t>
  </si>
  <si>
    <t>Saisissez ce que vous voulez supprimer dans toutes les lignes   vous n'êtes pas obligés de saisir les 3 cellules</t>
  </si>
  <si>
    <t>1 - Collez le texte brut dans cette colonne</t>
  </si>
  <si>
    <t>Remplacement ligne par ligne</t>
  </si>
  <si>
    <t>Nombre de caractères et d'espaces dans le texte modifié colonne B</t>
  </si>
  <si>
    <t>Exemple de fractionnement en fonction du nombre de caractères saisis colonne U en respectant les mots entiers</t>
  </si>
  <si>
    <t>SI(ESTVIDE(K14);"";GAUCHE(B14;MAX(SI(ESTERREUR(CHERCHE(" ";GAUCHE(B14;AB14);LIGNE(DECALER(INDIRECT("v14");;;NBCAR(B14)))));0;CHERCHE(" ";GAUCHE(B14;AB14);LIGNE(DECALER(INDIRECT("v14");;;NBCAR(B14))))))))</t>
  </si>
  <si>
    <t>SI(ESTVIDE(K14);"";GAUCHE(B14;MIN(AG14;SOMMEPROD(MAX((STXT(B14;LIGNE(INDIRECT("1:"&amp;AG14));1)=" ")*(LIGNE(INDIRECT("1:"&amp;AG14))))))))</t>
  </si>
  <si>
    <t>SI(K14="";"";MAJUSCULE(GAUCHE(H14;1))&amp;DROITE(H14;NBCAR(H14)-1))</t>
  </si>
  <si>
    <t>Que souhaitez vous supprimer ligne par ligne</t>
  </si>
  <si>
    <t xml:space="preserve">à Remplacer par </t>
  </si>
  <si>
    <t>CONCATENER(MAJUSCULE(GAUCHE(H14;1));DROITE(H14;(NBCAR(H14))-1))</t>
  </si>
  <si>
    <t>SUBSTITUE(K14;E$9;"")</t>
  </si>
  <si>
    <t>SUBSTITUE(E14;F$9;"")</t>
  </si>
  <si>
    <t>SUBSTITUE(F14;G$9;"")</t>
  </si>
  <si>
    <t>SUPPRESPACE(I14)</t>
  </si>
  <si>
    <t>Total caractères colonne J</t>
  </si>
  <si>
    <t>dans la colonne B vous avez</t>
  </si>
  <si>
    <t>SI(ESTVIDE(K14);"";STXT(B14;1;W14-NBCAR(DROITE(STXT(B14;1;W14);NBCAR(STXT(B14;1;W14))-CHERCHE("§";SUBSTITUE(B14;" ";"§";NBCAR(STXT(B14;1;W14))-NBCAR(SUBSTITUE(STXT(B14;1;W14);" ";""))))))))</t>
  </si>
  <si>
    <t>formules utilisées colonne AK</t>
  </si>
  <si>
    <t>Texte de la colonne B modifié en fonction des formules</t>
  </si>
  <si>
    <t>colonne J</t>
  </si>
  <si>
    <t>300g</t>
  </si>
  <si>
    <t>100 Gr</t>
  </si>
  <si>
    <t>exemple / — équeuter, laver,      cuire 300g de haricots   ...  à l'anglaise les égoutter</t>
  </si>
  <si>
    <t>"-"&amp;GAUCHE(B14;AM14)</t>
  </si>
  <si>
    <t>quatre</t>
  </si>
  <si>
    <t>2 et en six</t>
  </si>
  <si>
    <t>"-"&amp;STXT(B16;17;15)</t>
  </si>
  <si>
    <t>haricots</t>
  </si>
  <si>
    <t>fèves</t>
  </si>
  <si>
    <t>DROITE(B18;NBCAR(B18)-AM18)</t>
  </si>
  <si>
    <t>Source du Net pour les formules - cliquez sur le lien</t>
  </si>
  <si>
    <t>&lt; référence de la colonne D pour infos formules</t>
  </si>
  <si>
    <t>22 kg d'os</t>
  </si>
  <si>
    <t>16 kg de parures</t>
  </si>
  <si>
    <t>4.2 kg de carottes</t>
  </si>
  <si>
    <t>2.8 kg d'oignons</t>
  </si>
  <si>
    <t>22 kg d'</t>
  </si>
  <si>
    <t xml:space="preserve">16 kg de </t>
  </si>
  <si>
    <t>2.8 kg d'</t>
  </si>
  <si>
    <t xml:space="preserve">4.2 kg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</si>
</sst>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.000&quot; Kg&quot;"/>
    <numFmt numFmtId="165" formatCode="0.0&quot; %&quot;"/>
    <numFmt numFmtId="166" formatCode="#,##0.00\ &quot;€&quot;"/>
    <numFmt numFmtId="167" formatCode="0.00\ &quot; cm³&quot;"/>
    <numFmt numFmtId="168" formatCode="&quot;Col.&quot;0"/>
    <numFmt numFmtId="169" formatCode="0&quot; lignes&quot;"/>
  </numFmts>
  <fonts count="188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8"/>
      <color indexed="53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indexed="10"/>
      <name val="Calibri"/>
      <family val="2"/>
      <scheme val="minor"/>
    </font>
    <font>
      <sz val="16"/>
      <color indexed="12"/>
      <name val="Calibri"/>
      <family val="2"/>
      <scheme val="minor"/>
    </font>
    <font>
      <sz val="16"/>
      <color indexed="22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indexed="2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indexed="10"/>
      <name val="Calibri"/>
      <family val="2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9"/>
      <name val="Arial"/>
      <family val="2"/>
    </font>
    <font>
      <sz val="22"/>
      <color theme="0"/>
      <name val="Arial"/>
      <family val="2"/>
    </font>
    <font>
      <b/>
      <sz val="22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2D050"/>
      <name val="Arial"/>
      <family val="2"/>
    </font>
    <font>
      <u/>
      <sz val="24"/>
      <color rgb="FF92D050"/>
      <name val="Arial"/>
      <family val="2"/>
    </font>
    <font>
      <sz val="24"/>
      <color rgb="FF92D050"/>
      <name val="Arial"/>
      <family val="2"/>
    </font>
    <font>
      <sz val="11"/>
      <color rgb="FF92D050"/>
      <name val="Arial"/>
      <family val="2"/>
    </font>
    <font>
      <b/>
      <sz val="16"/>
      <color rgb="FFFFFF00"/>
      <name val="Arial"/>
      <family val="2"/>
    </font>
    <font>
      <b/>
      <sz val="16"/>
      <color rgb="FF92D050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b/>
      <sz val="22"/>
      <color rgb="FF92D050"/>
      <name val="Arial"/>
      <family val="2"/>
    </font>
    <font>
      <b/>
      <sz val="16"/>
      <color indexed="8"/>
      <name val="Calibri"/>
      <family val="2"/>
    </font>
    <font>
      <sz val="36"/>
      <color rgb="FFC00000"/>
      <name val="Webdings"/>
      <family val="1"/>
      <charset val="2"/>
    </font>
    <font>
      <b/>
      <sz val="20"/>
      <color rgb="FFFFFF00"/>
      <name val="Arial"/>
      <family val="2"/>
    </font>
    <font>
      <b/>
      <sz val="18"/>
      <color rgb="FFC00000"/>
      <name val="Calibri"/>
      <family val="2"/>
      <scheme val="minor"/>
    </font>
    <font>
      <b/>
      <sz val="16"/>
      <color rgb="FF4472C4"/>
      <name val="Calibri"/>
      <family val="2"/>
      <scheme val="minor"/>
    </font>
    <font>
      <sz val="14"/>
      <name val="Calibri"/>
      <family val="2"/>
      <scheme val="minor"/>
    </font>
    <font>
      <b/>
      <sz val="2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0"/>
      <color theme="0"/>
      <name val="Arial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MS Sans Serif"/>
    </font>
    <font>
      <b/>
      <sz val="22"/>
      <color rgb="FFC00000"/>
      <name val="Wingdings 3"/>
      <family val="1"/>
      <charset val="2"/>
    </font>
    <font>
      <b/>
      <sz val="14"/>
      <color rgb="FF0070C0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18"/>
      <color theme="0"/>
      <name val="Arial"/>
      <family val="2"/>
    </font>
    <font>
      <sz val="22"/>
      <color theme="1"/>
      <name val="Verdana"/>
      <family val="2"/>
    </font>
    <font>
      <b/>
      <sz val="48"/>
      <color rgb="FFFFFF00"/>
      <name val="Calibri"/>
      <family val="2"/>
      <scheme val="minor"/>
    </font>
    <font>
      <b/>
      <i/>
      <sz val="12"/>
      <name val="Calibri"/>
      <family val="2"/>
      <scheme val="minor"/>
    </font>
    <font>
      <sz val="22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0"/>
      <name val="Arial"/>
      <family val="2"/>
    </font>
    <font>
      <i/>
      <sz val="10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i/>
      <sz val="22"/>
      <color theme="0"/>
      <name val="Verdana"/>
      <family val="2"/>
    </font>
    <font>
      <b/>
      <sz val="22"/>
      <color rgb="FF99CC00"/>
      <name val="Arial"/>
      <family val="2"/>
    </font>
    <font>
      <sz val="22"/>
      <color theme="0"/>
      <name val="Calibri"/>
      <family val="2"/>
      <scheme val="minor"/>
    </font>
    <font>
      <sz val="22"/>
      <color theme="0"/>
      <name val="Rockwell"/>
      <family val="1"/>
    </font>
    <font>
      <b/>
      <sz val="18"/>
      <color theme="0"/>
      <name val="Calibri"/>
      <family val="2"/>
    </font>
    <font>
      <b/>
      <sz val="22"/>
      <color theme="0"/>
      <name val="Calibri"/>
      <family val="2"/>
    </font>
    <font>
      <sz val="18"/>
      <color theme="0"/>
      <name val="Verdana"/>
      <family val="2"/>
    </font>
    <font>
      <sz val="22"/>
      <color theme="0"/>
      <name val="Arial Narrow"/>
      <family val="2"/>
    </font>
    <font>
      <sz val="22"/>
      <color theme="0"/>
      <name val="Comic Sans MS"/>
      <family val="4"/>
    </font>
    <font>
      <sz val="22"/>
      <color theme="0"/>
      <name val="Gill Sans MT"/>
      <family val="2"/>
    </font>
    <font>
      <sz val="22"/>
      <color theme="0"/>
      <name val="Palatino Linotype"/>
      <family val="1"/>
    </font>
    <font>
      <sz val="22"/>
      <color theme="0"/>
      <name val="Tahoma"/>
      <family val="2"/>
    </font>
    <font>
      <sz val="22"/>
      <color theme="0"/>
      <name val="Times New Roman"/>
      <family val="1"/>
    </font>
    <font>
      <sz val="22"/>
      <color theme="0"/>
      <name val="Trebuchet MS"/>
      <family val="2"/>
    </font>
    <font>
      <sz val="22"/>
      <color theme="0"/>
      <name val="Tw Cen MT"/>
      <family val="2"/>
    </font>
    <font>
      <sz val="22"/>
      <color theme="0"/>
      <name val="Vrinda"/>
      <family val="2"/>
    </font>
    <font>
      <sz val="22"/>
      <color rgb="FFFFC000"/>
      <name val="Calibri"/>
      <family val="2"/>
    </font>
    <font>
      <sz val="22"/>
      <color rgb="FFFF0000"/>
      <name val="Calibri"/>
      <family val="2"/>
    </font>
    <font>
      <sz val="22"/>
      <color indexed="50"/>
      <name val="Calibri"/>
      <family val="2"/>
    </font>
    <font>
      <sz val="22"/>
      <color rgb="FF00B050"/>
      <name val="Calibri"/>
      <family val="2"/>
    </font>
    <font>
      <sz val="22"/>
      <color rgb="FF7030A0"/>
      <name val="Calibri"/>
      <family val="2"/>
    </font>
    <font>
      <sz val="22"/>
      <color theme="9"/>
      <name val="Calibri"/>
      <family val="2"/>
    </font>
    <font>
      <sz val="22"/>
      <color theme="1"/>
      <name val="Calibri"/>
      <family val="2"/>
    </font>
    <font>
      <sz val="22"/>
      <color theme="3" tint="0.59999389629810485"/>
      <name val="Calibri"/>
      <family val="2"/>
    </font>
    <font>
      <sz val="22"/>
      <color theme="5" tint="0.59999389629810485"/>
      <name val="Calibri"/>
      <family val="2"/>
    </font>
    <font>
      <sz val="22"/>
      <color theme="9" tint="-0.249977111117893"/>
      <name val="Calibri"/>
      <family val="2"/>
    </font>
    <font>
      <sz val="22"/>
      <color rgb="FF0000FF"/>
      <name val="Calibri"/>
      <family val="2"/>
    </font>
    <font>
      <sz val="22"/>
      <color rgb="FF008000"/>
      <name val="Calibri"/>
      <family val="2"/>
    </font>
    <font>
      <sz val="22"/>
      <color theme="9" tint="-0.499984740745262"/>
      <name val="Calibri"/>
      <family val="2"/>
    </font>
    <font>
      <sz val="22"/>
      <color rgb="FF00B0F0"/>
      <name val="Calibri"/>
      <family val="2"/>
    </font>
    <font>
      <sz val="22"/>
      <color theme="5"/>
      <name val="Calibri"/>
      <family val="2"/>
    </font>
    <font>
      <sz val="22"/>
      <color theme="8" tint="-0.249977111117893"/>
      <name val="Calibri"/>
      <family val="2"/>
    </font>
    <font>
      <sz val="22"/>
      <color theme="3" tint="0.39997558519241921"/>
      <name val="Calibri"/>
      <family val="2"/>
    </font>
    <font>
      <sz val="22"/>
      <color theme="5" tint="-0.249977111117893"/>
      <name val="Calibri"/>
      <family val="2"/>
    </font>
    <font>
      <sz val="22"/>
      <color rgb="FF0000FF"/>
      <name val="Calibri"/>
      <family val="2"/>
      <scheme val="minor"/>
    </font>
    <font>
      <sz val="22"/>
      <color indexed="12"/>
      <name val="Arial"/>
      <family val="2"/>
    </font>
    <font>
      <b/>
      <sz val="22"/>
      <name val="Calibri"/>
      <family val="2"/>
    </font>
    <font>
      <b/>
      <sz val="26"/>
      <color theme="0"/>
      <name val="Arial"/>
      <family val="2"/>
    </font>
    <font>
      <sz val="22"/>
      <color rgb="FF0070C0"/>
      <name val="Arial"/>
      <family val="2"/>
    </font>
    <font>
      <sz val="22"/>
      <color rgb="FF222222"/>
      <name val="Arial"/>
      <family val="2"/>
    </font>
    <font>
      <sz val="18"/>
      <color rgb="FF0070C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rgb="FFFF0000"/>
      <name val="Wingdings 3"/>
      <family val="1"/>
      <charset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indexed="12"/>
      <name val="Arial"/>
      <family val="2"/>
    </font>
    <font>
      <sz val="20"/>
      <name val="Arial"/>
      <family val="2"/>
    </font>
    <font>
      <u/>
      <sz val="22"/>
      <color theme="0"/>
      <name val="Arial"/>
      <family val="2"/>
    </font>
    <font>
      <sz val="22"/>
      <name val="Verdana"/>
      <family val="2"/>
    </font>
    <font>
      <u/>
      <sz val="22"/>
      <color theme="10"/>
      <name val="Arial"/>
      <family val="2"/>
    </font>
    <font>
      <u/>
      <sz val="22"/>
      <color theme="1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i/>
      <sz val="22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22"/>
      <color rgb="FFFFFF00"/>
      <name val="Arial"/>
      <family val="2"/>
    </font>
    <font>
      <b/>
      <i/>
      <sz val="16"/>
      <color theme="1" tint="4.9989318521683403E-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6"/>
      <color rgb="FF1E1E1E"/>
      <name val="Segoe UI"/>
      <family val="2"/>
    </font>
    <font>
      <b/>
      <sz val="16"/>
      <color rgb="FF1E1E1E"/>
      <name val="Segoe UI"/>
      <family val="2"/>
    </font>
    <font>
      <b/>
      <sz val="16"/>
      <color rgb="FF393939"/>
      <name val="Segoe UI"/>
      <family val="2"/>
    </font>
    <font>
      <b/>
      <sz val="12"/>
      <color rgb="FF1E1E1E"/>
      <name val="Segoe UI"/>
      <family val="2"/>
    </font>
    <font>
      <sz val="12"/>
      <color rgb="FF1E1E1E"/>
      <name val="Segoe UI"/>
      <family val="2"/>
    </font>
    <font>
      <sz val="14"/>
      <color rgb="FF1E1E1E"/>
      <name val="Segoe UI"/>
      <family val="2"/>
    </font>
    <font>
      <b/>
      <sz val="14"/>
      <color rgb="FF1E1E1E"/>
      <name val="Segoe UI"/>
      <family val="2"/>
    </font>
    <font>
      <b/>
      <sz val="22"/>
      <color rgb="FF1E1E1E"/>
      <name val="Segoe UI"/>
      <family val="2"/>
    </font>
    <font>
      <b/>
      <sz val="18"/>
      <color rgb="FF1E1E1E"/>
      <name val="Segoe UI"/>
      <family val="2"/>
    </font>
    <font>
      <b/>
      <sz val="20"/>
      <color rgb="FF1E1E1E"/>
      <name val="Segoe UI"/>
      <family val="2"/>
    </font>
    <font>
      <sz val="20"/>
      <color theme="2" tint="-0.749992370372631"/>
      <name val="Calibri"/>
      <family val="2"/>
      <scheme val="minor"/>
    </font>
    <font>
      <sz val="18"/>
      <color indexed="12"/>
      <name val="Calibri"/>
      <family val="2"/>
      <scheme val="minor"/>
    </font>
    <font>
      <b/>
      <u/>
      <sz val="14"/>
      <color theme="10"/>
      <name val="Arial"/>
      <family val="2"/>
    </font>
    <font>
      <b/>
      <u/>
      <sz val="18"/>
      <color theme="10"/>
      <name val="Arial"/>
      <family val="2"/>
    </font>
    <font>
      <sz val="18"/>
      <name val="Arial"/>
      <family val="2"/>
    </font>
    <font>
      <b/>
      <sz val="18"/>
      <color rgb="FF0070C0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6"/>
      <name val="Arial"/>
      <family val="2"/>
    </font>
    <font>
      <b/>
      <sz val="16"/>
      <color rgb="FF0070C0"/>
      <name val="Calibri"/>
      <family val="2"/>
      <scheme val="minor"/>
    </font>
    <font>
      <b/>
      <u/>
      <sz val="22"/>
      <color theme="4"/>
      <name val="Arial"/>
      <family val="2"/>
    </font>
    <font>
      <b/>
      <sz val="22"/>
      <name val="Arial"/>
      <family val="2"/>
    </font>
    <font>
      <b/>
      <u/>
      <sz val="22"/>
      <color theme="10"/>
      <name val="Arial"/>
      <family val="2"/>
    </font>
    <font>
      <b/>
      <sz val="16"/>
      <color rgb="FFFF0000"/>
      <name val="Calibri"/>
      <family val="2"/>
      <scheme val="minor"/>
    </font>
    <font>
      <b/>
      <sz val="36"/>
      <color rgb="FFFFFF00"/>
      <name val="Arial"/>
      <family val="2"/>
    </font>
    <font>
      <b/>
      <sz val="24"/>
      <color rgb="FF4472C4"/>
      <name val="Calibri"/>
      <family val="2"/>
      <scheme val="minor"/>
    </font>
    <font>
      <b/>
      <sz val="18"/>
      <color rgb="FF800080"/>
      <name val="Calibri"/>
      <family val="2"/>
      <scheme val="minor"/>
    </font>
    <font>
      <b/>
      <sz val="26"/>
      <color rgb="FF800080"/>
      <name val="Calibri"/>
      <family val="2"/>
      <scheme val="minor"/>
    </font>
    <font>
      <b/>
      <sz val="14"/>
      <color rgb="FF800080"/>
      <name val="Calibri"/>
      <family val="2"/>
      <scheme val="minor"/>
    </font>
    <font>
      <b/>
      <sz val="16"/>
      <color rgb="FF80008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36"/>
      <color rgb="FF0070C0"/>
      <name val="Webdings"/>
      <family val="1"/>
      <charset val="2"/>
    </font>
    <font>
      <i/>
      <sz val="12"/>
      <color theme="0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8"/>
      <color theme="9" tint="-0.249977111117893"/>
      <name val="Webdings"/>
      <family val="1"/>
      <charset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9"/>
      </patternFill>
    </fill>
    <fill>
      <patternFill patternType="gray0625">
        <fgColor theme="9" tint="0.79998168889431442"/>
        <bgColor theme="1" tint="0.34998626667073579"/>
      </patternFill>
    </fill>
    <fill>
      <patternFill patternType="gray0625">
        <fgColor theme="9" tint="0.79998168889431442"/>
        <bgColor rgb="FFEAFFD5"/>
      </patternFill>
    </fill>
    <fill>
      <patternFill patternType="solid">
        <fgColor rgb="FFFDF1E7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B9BD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indexed="64"/>
      </right>
      <top style="medium">
        <color rgb="FF7030A0"/>
      </top>
      <bottom/>
      <diagonal/>
    </border>
    <border>
      <left style="medium">
        <color indexed="64"/>
      </left>
      <right style="thin">
        <color rgb="FF7030A0"/>
      </right>
      <top/>
      <bottom/>
      <diagonal/>
    </border>
    <border>
      <left style="thin">
        <color rgb="FF7030A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030A0"/>
      </right>
      <top/>
      <bottom style="thin">
        <color auto="1"/>
      </bottom>
      <diagonal/>
    </border>
    <border>
      <left style="thin">
        <color rgb="FF7030A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rgb="FF0070C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15" borderId="1" applyNumberFormat="0" applyAlignment="0" applyProtection="0"/>
    <xf numFmtId="0" fontId="9" fillId="0" borderId="2" applyNumberFormat="0" applyFill="0" applyAlignment="0" applyProtection="0"/>
    <xf numFmtId="0" fontId="10" fillId="4" borderId="3" applyNumberFormat="0" applyFont="0" applyAlignment="0" applyProtection="0"/>
    <xf numFmtId="0" fontId="11" fillId="3" borderId="1" applyNumberFormat="0" applyAlignment="0" applyProtection="0"/>
    <xf numFmtId="44" fontId="4" fillId="0" borderId="0" applyFont="0" applyFill="0" applyBorder="0" applyAlignment="0" applyProtection="0"/>
    <xf numFmtId="0" fontId="12" fillId="16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/>
    <xf numFmtId="0" fontId="29" fillId="0" borderId="0"/>
    <xf numFmtId="0" fontId="16" fillId="17" borderId="0" applyNumberFormat="0" applyBorder="0" applyAlignment="0" applyProtection="0"/>
    <xf numFmtId="0" fontId="17" fillId="15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18" borderId="9" applyNumberFormat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8" fillId="0" borderId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0"/>
    <xf numFmtId="0" fontId="4" fillId="0" borderId="0"/>
    <xf numFmtId="0" fontId="3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4">
    <xf numFmtId="0" fontId="0" fillId="0" borderId="0" xfId="0"/>
    <xf numFmtId="0" fontId="4" fillId="25" borderId="0" xfId="47" applyFill="1" applyAlignment="1" applyProtection="1">
      <alignment vertical="center"/>
      <protection hidden="1"/>
    </xf>
    <xf numFmtId="0" fontId="49" fillId="25" borderId="0" xfId="48" applyFont="1" applyFill="1" applyAlignment="1">
      <alignment vertical="center"/>
    </xf>
    <xf numFmtId="0" fontId="4" fillId="25" borderId="0" xfId="47" applyFill="1" applyAlignment="1">
      <alignment vertical="center"/>
    </xf>
    <xf numFmtId="0" fontId="4" fillId="0" borderId="0" xfId="47"/>
    <xf numFmtId="0" fontId="50" fillId="25" borderId="0" xfId="47" applyFont="1" applyFill="1" applyAlignment="1">
      <alignment vertical="center"/>
    </xf>
    <xf numFmtId="0" fontId="51" fillId="25" borderId="0" xfId="47" applyFont="1" applyFill="1" applyAlignment="1">
      <alignment vertical="center"/>
    </xf>
    <xf numFmtId="0" fontId="52" fillId="25" borderId="0" xfId="47" applyFont="1" applyFill="1" applyAlignment="1">
      <alignment vertical="center"/>
    </xf>
    <xf numFmtId="0" fontId="54" fillId="25" borderId="0" xfId="47" applyFont="1" applyFill="1" applyAlignment="1" applyProtection="1">
      <alignment vertical="center"/>
      <protection hidden="1"/>
    </xf>
    <xf numFmtId="0" fontId="56" fillId="25" borderId="0" xfId="48" applyFont="1" applyFill="1" applyAlignment="1">
      <alignment vertical="center"/>
    </xf>
    <xf numFmtId="0" fontId="57" fillId="25" borderId="0" xfId="48" applyFont="1" applyFill="1" applyAlignment="1">
      <alignment vertical="center"/>
    </xf>
    <xf numFmtId="0" fontId="54" fillId="25" borderId="0" xfId="47" applyFont="1" applyFill="1" applyAlignment="1">
      <alignment vertical="center"/>
    </xf>
    <xf numFmtId="0" fontId="30" fillId="25" borderId="0" xfId="47" applyFont="1" applyFill="1" applyAlignment="1" applyProtection="1">
      <alignment vertical="center"/>
      <protection hidden="1"/>
    </xf>
    <xf numFmtId="0" fontId="4" fillId="0" borderId="0" xfId="47" applyAlignment="1">
      <alignment vertical="center"/>
    </xf>
    <xf numFmtId="0" fontId="60" fillId="25" borderId="0" xfId="47" applyFont="1" applyFill="1" applyAlignment="1">
      <alignment vertical="center"/>
    </xf>
    <xf numFmtId="0" fontId="61" fillId="27" borderId="18" xfId="47" applyFont="1" applyFill="1" applyBorder="1" applyAlignment="1">
      <alignment horizontal="center" vertical="center"/>
    </xf>
    <xf numFmtId="0" fontId="50" fillId="25" borderId="0" xfId="47" applyFont="1" applyFill="1" applyAlignment="1" applyProtection="1">
      <alignment vertical="center"/>
      <protection hidden="1"/>
    </xf>
    <xf numFmtId="0" fontId="4" fillId="0" borderId="0" xfId="47" applyProtection="1">
      <protection hidden="1"/>
    </xf>
    <xf numFmtId="0" fontId="48" fillId="0" borderId="0" xfId="48"/>
    <xf numFmtId="0" fontId="62" fillId="25" borderId="0" xfId="47" applyFont="1" applyFill="1" applyAlignment="1">
      <alignment vertical="center"/>
    </xf>
    <xf numFmtId="0" fontId="48" fillId="21" borderId="23" xfId="48" applyFill="1" applyBorder="1" applyAlignment="1">
      <alignment horizontal="center" vertical="center"/>
    </xf>
    <xf numFmtId="0" fontId="32" fillId="24" borderId="20" xfId="47" applyFont="1" applyFill="1" applyBorder="1" applyAlignment="1">
      <alignment horizontal="left" vertical="center"/>
    </xf>
    <xf numFmtId="0" fontId="0" fillId="0" borderId="11" xfId="0" applyBorder="1"/>
    <xf numFmtId="0" fontId="25" fillId="23" borderId="24" xfId="34" applyFont="1" applyFill="1" applyBorder="1" applyAlignment="1">
      <alignment vertical="top"/>
    </xf>
    <xf numFmtId="0" fontId="63" fillId="23" borderId="19" xfId="48" applyFont="1" applyFill="1" applyBorder="1" applyAlignment="1">
      <alignment horizontal="left" vertical="center"/>
    </xf>
    <xf numFmtId="0" fontId="48" fillId="23" borderId="19" xfId="48" applyFill="1" applyBorder="1"/>
    <xf numFmtId="0" fontId="26" fillId="23" borderId="19" xfId="34" applyFont="1" applyFill="1" applyBorder="1" applyAlignment="1">
      <alignment vertical="top"/>
    </xf>
    <xf numFmtId="0" fontId="48" fillId="23" borderId="25" xfId="48" applyFill="1" applyBorder="1"/>
    <xf numFmtId="0" fontId="48" fillId="23" borderId="0" xfId="48" applyFill="1"/>
    <xf numFmtId="0" fontId="64" fillId="23" borderId="26" xfId="47" applyFont="1" applyFill="1" applyBorder="1" applyAlignment="1">
      <alignment horizontal="center" vertical="center"/>
    </xf>
    <xf numFmtId="0" fontId="34" fillId="23" borderId="0" xfId="34" applyFont="1" applyFill="1" applyAlignment="1">
      <alignment horizontal="right" vertical="top"/>
    </xf>
    <xf numFmtId="0" fontId="0" fillId="23" borderId="14" xfId="0" applyFill="1" applyBorder="1"/>
    <xf numFmtId="0" fontId="27" fillId="23" borderId="14" xfId="34" applyFont="1" applyFill="1" applyBorder="1" applyAlignment="1">
      <alignment vertical="center"/>
    </xf>
    <xf numFmtId="0" fontId="27" fillId="23" borderId="15" xfId="34" applyFont="1" applyFill="1" applyBorder="1" applyAlignment="1">
      <alignment vertical="center"/>
    </xf>
    <xf numFmtId="0" fontId="63" fillId="30" borderId="0" xfId="48" applyFont="1" applyFill="1" applyAlignment="1">
      <alignment horizontal="left" vertical="center"/>
    </xf>
    <xf numFmtId="0" fontId="144" fillId="24" borderId="0" xfId="63" applyFont="1" applyFill="1" applyAlignment="1">
      <alignment horizontal="center" vertical="center"/>
    </xf>
    <xf numFmtId="0" fontId="4" fillId="0" borderId="0" xfId="53"/>
    <xf numFmtId="0" fontId="4" fillId="24" borderId="0" xfId="53" applyFill="1" applyAlignment="1">
      <alignment vertical="center"/>
    </xf>
    <xf numFmtId="0" fontId="25" fillId="23" borderId="14" xfId="34" applyFont="1" applyFill="1" applyBorder="1" applyAlignment="1">
      <alignment vertical="top"/>
    </xf>
    <xf numFmtId="0" fontId="48" fillId="23" borderId="0" xfId="48" applyFill="1" applyBorder="1"/>
    <xf numFmtId="0" fontId="63" fillId="23" borderId="0" xfId="48" applyFont="1" applyFill="1" applyBorder="1" applyAlignment="1">
      <alignment horizontal="left" vertical="center"/>
    </xf>
    <xf numFmtId="0" fontId="48" fillId="23" borderId="11" xfId="48" applyFill="1" applyBorder="1"/>
    <xf numFmtId="0" fontId="4" fillId="25" borderId="0" xfId="53" applyFill="1" applyProtection="1">
      <protection hidden="1"/>
    </xf>
    <xf numFmtId="0" fontId="48" fillId="25" borderId="0" xfId="48" applyFill="1"/>
    <xf numFmtId="0" fontId="4" fillId="25" borderId="0" xfId="53" applyFill="1" applyAlignment="1">
      <alignment vertical="center"/>
    </xf>
    <xf numFmtId="0" fontId="4" fillId="0" borderId="0" xfId="53" applyAlignment="1">
      <alignment vertical="center"/>
    </xf>
    <xf numFmtId="0" fontId="82" fillId="25" borderId="0" xfId="53" applyFont="1" applyFill="1" applyAlignment="1">
      <alignment vertical="center"/>
    </xf>
    <xf numFmtId="0" fontId="83" fillId="25" borderId="0" xfId="53" applyFont="1" applyFill="1" applyAlignment="1">
      <alignment vertical="center"/>
    </xf>
    <xf numFmtId="0" fontId="84" fillId="25" borderId="0" xfId="53" applyFont="1" applyFill="1" applyAlignment="1">
      <alignment vertical="center"/>
    </xf>
    <xf numFmtId="0" fontId="85" fillId="25" borderId="0" xfId="53" applyFont="1" applyFill="1" applyAlignment="1">
      <alignment vertical="center"/>
    </xf>
    <xf numFmtId="0" fontId="62" fillId="25" borderId="0" xfId="53" applyFont="1" applyFill="1" applyProtection="1">
      <protection hidden="1"/>
    </xf>
    <xf numFmtId="0" fontId="93" fillId="25" borderId="0" xfId="53" applyFont="1" applyFill="1" applyAlignment="1">
      <alignment vertical="center"/>
    </xf>
    <xf numFmtId="0" fontId="52" fillId="25" borderId="0" xfId="53" applyFont="1" applyFill="1" applyAlignment="1">
      <alignment horizontal="center" vertical="center"/>
    </xf>
    <xf numFmtId="0" fontId="94" fillId="25" borderId="0" xfId="34" applyFont="1" applyFill="1" applyAlignment="1">
      <alignment vertical="center"/>
    </xf>
    <xf numFmtId="0" fontId="51" fillId="25" borderId="0" xfId="53" applyFont="1" applyFill="1" applyAlignment="1">
      <alignment vertical="center"/>
    </xf>
    <xf numFmtId="0" fontId="95" fillId="25" borderId="0" xfId="53" applyFont="1" applyFill="1" applyAlignment="1">
      <alignment vertical="center"/>
    </xf>
    <xf numFmtId="0" fontId="95" fillId="25" borderId="0" xfId="53" applyFont="1" applyFill="1" applyAlignment="1">
      <alignment horizontal="center" vertical="center"/>
    </xf>
    <xf numFmtId="0" fontId="74" fillId="25" borderId="0" xfId="53" applyFont="1" applyFill="1" applyAlignment="1">
      <alignment vertical="center"/>
    </xf>
    <xf numFmtId="164" fontId="97" fillId="25" borderId="36" xfId="54" applyNumberFormat="1" applyFont="1" applyFill="1" applyBorder="1" applyAlignment="1">
      <alignment horizontal="center" vertical="center"/>
    </xf>
    <xf numFmtId="166" fontId="98" fillId="41" borderId="31" xfId="53" applyNumberFormat="1" applyFont="1" applyFill="1" applyBorder="1" applyAlignment="1">
      <alignment horizontal="center" vertical="center"/>
    </xf>
    <xf numFmtId="0" fontId="99" fillId="25" borderId="0" xfId="53" applyFont="1" applyFill="1" applyAlignment="1">
      <alignment horizontal="right" vertical="center"/>
    </xf>
    <xf numFmtId="0" fontId="51" fillId="25" borderId="0" xfId="53" applyFont="1" applyFill="1" applyAlignment="1">
      <alignment horizontal="center" vertical="center"/>
    </xf>
    <xf numFmtId="0" fontId="4" fillId="25" borderId="0" xfId="63" applyFill="1" applyProtection="1">
      <protection hidden="1"/>
    </xf>
    <xf numFmtId="0" fontId="4" fillId="25" borderId="0" xfId="63" applyFill="1" applyAlignment="1">
      <alignment vertical="center"/>
    </xf>
    <xf numFmtId="0" fontId="4" fillId="0" borderId="0" xfId="63"/>
    <xf numFmtId="0" fontId="4" fillId="0" borderId="0" xfId="63" applyAlignment="1">
      <alignment vertical="center"/>
    </xf>
    <xf numFmtId="0" fontId="85" fillId="25" borderId="0" xfId="63" applyFont="1" applyFill="1" applyAlignment="1">
      <alignment vertical="center"/>
    </xf>
    <xf numFmtId="0" fontId="109" fillId="36" borderId="0" xfId="63" applyFont="1" applyFill="1" applyAlignment="1">
      <alignment horizontal="center" vertical="center"/>
    </xf>
    <xf numFmtId="0" fontId="110" fillId="36" borderId="0" xfId="63" applyFont="1" applyFill="1" applyAlignment="1">
      <alignment horizontal="center" vertical="center"/>
    </xf>
    <xf numFmtId="0" fontId="111" fillId="36" borderId="0" xfId="63" applyFont="1" applyFill="1" applyAlignment="1">
      <alignment horizontal="center" vertical="center"/>
    </xf>
    <xf numFmtId="0" fontId="112" fillId="36" borderId="0" xfId="63" applyFont="1" applyFill="1" applyAlignment="1">
      <alignment horizontal="center" vertical="center"/>
    </xf>
    <xf numFmtId="0" fontId="113" fillId="36" borderId="0" xfId="63" applyFont="1" applyFill="1" applyAlignment="1">
      <alignment horizontal="center" vertical="center"/>
    </xf>
    <xf numFmtId="0" fontId="114" fillId="36" borderId="0" xfId="63" applyFont="1" applyFill="1" applyAlignment="1">
      <alignment horizontal="center" vertical="center"/>
    </xf>
    <xf numFmtId="0" fontId="115" fillId="36" borderId="0" xfId="63" applyFont="1" applyFill="1" applyAlignment="1">
      <alignment horizontal="center" vertical="center"/>
    </xf>
    <xf numFmtId="0" fontId="116" fillId="36" borderId="0" xfId="63" applyFont="1" applyFill="1" applyAlignment="1">
      <alignment horizontal="center" vertical="center"/>
    </xf>
    <xf numFmtId="0" fontId="117" fillId="36" borderId="0" xfId="63" applyFont="1" applyFill="1" applyAlignment="1">
      <alignment horizontal="center" vertical="center"/>
    </xf>
    <xf numFmtId="0" fontId="118" fillId="36" borderId="0" xfId="63" applyFont="1" applyFill="1" applyAlignment="1">
      <alignment horizontal="center" vertical="center"/>
    </xf>
    <xf numFmtId="0" fontId="119" fillId="36" borderId="0" xfId="63" applyFont="1" applyFill="1" applyAlignment="1">
      <alignment horizontal="center" vertical="center"/>
    </xf>
    <xf numFmtId="0" fontId="120" fillId="36" borderId="0" xfId="63" applyFont="1" applyFill="1" applyAlignment="1">
      <alignment horizontal="center" vertical="center"/>
    </xf>
    <xf numFmtId="0" fontId="121" fillId="36" borderId="0" xfId="63" applyFont="1" applyFill="1" applyAlignment="1">
      <alignment horizontal="center" vertical="center"/>
    </xf>
    <xf numFmtId="0" fontId="122" fillId="36" borderId="0" xfId="63" applyFont="1" applyFill="1" applyAlignment="1">
      <alignment horizontal="center" vertical="center"/>
    </xf>
    <xf numFmtId="0" fontId="123" fillId="36" borderId="0" xfId="63" applyFont="1" applyFill="1" applyAlignment="1">
      <alignment horizontal="center" vertical="center"/>
    </xf>
    <xf numFmtId="0" fontId="124" fillId="36" borderId="0" xfId="63" applyFont="1" applyFill="1" applyAlignment="1">
      <alignment horizontal="center" vertical="center"/>
    </xf>
    <xf numFmtId="0" fontId="125" fillId="36" borderId="0" xfId="63" applyFont="1" applyFill="1" applyAlignment="1">
      <alignment horizontal="center" vertical="center"/>
    </xf>
    <xf numFmtId="0" fontId="126" fillId="36" borderId="0" xfId="63" applyFont="1" applyFill="1" applyAlignment="1">
      <alignment horizontal="center" vertical="center"/>
    </xf>
    <xf numFmtId="0" fontId="127" fillId="24" borderId="14" xfId="63" applyFont="1" applyFill="1" applyBorder="1" applyAlignment="1">
      <alignment horizontal="center" vertical="center"/>
    </xf>
    <xf numFmtId="0" fontId="128" fillId="0" borderId="28" xfId="64" applyFont="1" applyBorder="1" applyAlignment="1">
      <alignment horizontal="center" vertical="center"/>
    </xf>
    <xf numFmtId="0" fontId="129" fillId="42" borderId="14" xfId="63" applyFont="1" applyFill="1" applyBorder="1" applyAlignment="1">
      <alignment horizontal="center" vertical="center"/>
    </xf>
    <xf numFmtId="0" fontId="129" fillId="43" borderId="14" xfId="63" applyFont="1" applyFill="1" applyBorder="1" applyAlignment="1">
      <alignment horizontal="center" vertical="center"/>
    </xf>
    <xf numFmtId="0" fontId="130" fillId="25" borderId="0" xfId="53" applyFont="1" applyFill="1" applyAlignment="1">
      <alignment horizontal="center" vertical="center"/>
    </xf>
    <xf numFmtId="0" fontId="131" fillId="24" borderId="0" xfId="63" applyFont="1" applyFill="1" applyAlignment="1">
      <alignment vertical="center"/>
    </xf>
    <xf numFmtId="0" fontId="4" fillId="24" borderId="0" xfId="63" applyFill="1" applyProtection="1">
      <protection hidden="1"/>
    </xf>
    <xf numFmtId="0" fontId="132" fillId="24" borderId="14" xfId="63" applyFont="1" applyFill="1" applyBorder="1" applyAlignment="1">
      <alignment vertical="center"/>
    </xf>
    <xf numFmtId="0" fontId="4" fillId="24" borderId="0" xfId="63" applyFill="1" applyAlignment="1">
      <alignment vertical="center"/>
    </xf>
    <xf numFmtId="167" fontId="133" fillId="24" borderId="0" xfId="63" applyNumberFormat="1" applyFont="1" applyFill="1" applyAlignment="1">
      <alignment vertical="center"/>
    </xf>
    <xf numFmtId="0" fontId="89" fillId="24" borderId="0" xfId="65" applyFont="1" applyFill="1" applyAlignment="1">
      <alignment horizontal="right" vertical="center"/>
    </xf>
    <xf numFmtId="168" fontId="90" fillId="39" borderId="0" xfId="65" applyNumberFormat="1" applyFont="1" applyFill="1" applyAlignment="1">
      <alignment horizontal="center" vertical="center"/>
    </xf>
    <xf numFmtId="0" fontId="134" fillId="38" borderId="0" xfId="63" applyFont="1" applyFill="1" applyAlignment="1">
      <alignment horizontal="center" vertical="center"/>
    </xf>
    <xf numFmtId="0" fontId="132" fillId="24" borderId="0" xfId="63" applyFont="1" applyFill="1" applyAlignment="1">
      <alignment horizontal="left" vertical="center"/>
    </xf>
    <xf numFmtId="0" fontId="4" fillId="0" borderId="0" xfId="63" applyProtection="1">
      <protection hidden="1"/>
    </xf>
    <xf numFmtId="0" fontId="79" fillId="28" borderId="0" xfId="63" applyFont="1" applyFill="1" applyAlignment="1">
      <alignment horizontal="center" vertical="center"/>
    </xf>
    <xf numFmtId="0" fontId="135" fillId="22" borderId="0" xfId="63" applyFont="1" applyFill="1" applyAlignment="1">
      <alignment horizontal="center" vertical="center"/>
    </xf>
    <xf numFmtId="0" fontId="51" fillId="25" borderId="0" xfId="63" applyFont="1" applyFill="1" applyAlignment="1">
      <alignment vertical="center"/>
    </xf>
    <xf numFmtId="0" fontId="51" fillId="25" borderId="14" xfId="63" applyFont="1" applyFill="1" applyBorder="1" applyAlignment="1">
      <alignment vertical="center"/>
    </xf>
    <xf numFmtId="0" fontId="35" fillId="24" borderId="0" xfId="63" applyFont="1" applyFill="1" applyAlignment="1">
      <alignment horizontal="center" vertical="center"/>
    </xf>
    <xf numFmtId="0" fontId="134" fillId="37" borderId="0" xfId="63" applyFont="1" applyFill="1" applyAlignment="1">
      <alignment horizontal="center" vertical="center"/>
    </xf>
    <xf numFmtId="0" fontId="136" fillId="26" borderId="0" xfId="63" applyFont="1" applyFill="1" applyAlignment="1">
      <alignment horizontal="center" vertical="center"/>
    </xf>
    <xf numFmtId="0" fontId="51" fillId="25" borderId="0" xfId="63" applyFont="1" applyFill="1" applyAlignment="1">
      <alignment horizontal="right" vertical="center"/>
    </xf>
    <xf numFmtId="0" fontId="35" fillId="21" borderId="0" xfId="63" applyFont="1" applyFill="1" applyAlignment="1">
      <alignment horizontal="center" vertical="center"/>
    </xf>
    <xf numFmtId="0" fontId="137" fillId="44" borderId="0" xfId="63" applyFont="1" applyFill="1" applyAlignment="1">
      <alignment horizontal="left" vertical="center"/>
    </xf>
    <xf numFmtId="0" fontId="136" fillId="44" borderId="0" xfId="63" applyFont="1" applyFill="1" applyAlignment="1">
      <alignment horizontal="left" vertical="center"/>
    </xf>
    <xf numFmtId="0" fontId="134" fillId="25" borderId="0" xfId="63" applyFont="1" applyFill="1" applyAlignment="1">
      <alignment horizontal="right" vertical="center"/>
    </xf>
    <xf numFmtId="0" fontId="139" fillId="23" borderId="0" xfId="65" applyFont="1" applyFill="1" applyAlignment="1">
      <alignment horizontal="left" vertical="center"/>
    </xf>
    <xf numFmtId="0" fontId="4" fillId="23" borderId="0" xfId="63" applyFill="1" applyAlignment="1">
      <alignment vertical="center"/>
    </xf>
    <xf numFmtId="0" fontId="51" fillId="25" borderId="0" xfId="66" applyFont="1" applyFill="1" applyAlignment="1">
      <alignment vertical="center"/>
    </xf>
    <xf numFmtId="0" fontId="51" fillId="25" borderId="0" xfId="34" applyFont="1" applyFill="1" applyAlignment="1">
      <alignment horizontal="center" vertical="center"/>
    </xf>
    <xf numFmtId="0" fontId="140" fillId="25" borderId="0" xfId="67" applyFont="1" applyFill="1" applyAlignment="1" applyProtection="1">
      <alignment vertical="center"/>
    </xf>
    <xf numFmtId="0" fontId="51" fillId="25" borderId="0" xfId="34" applyFont="1" applyFill="1" applyAlignment="1">
      <alignment horizontal="center" vertical="top"/>
    </xf>
    <xf numFmtId="0" fontId="141" fillId="35" borderId="0" xfId="53" applyFont="1" applyFill="1" applyAlignment="1">
      <alignment vertical="center"/>
    </xf>
    <xf numFmtId="0" fontId="82" fillId="35" borderId="0" xfId="53" applyFont="1" applyFill="1" applyAlignment="1">
      <alignment vertical="center"/>
    </xf>
    <xf numFmtId="0" fontId="141" fillId="35" borderId="0" xfId="63" applyFont="1" applyFill="1" applyAlignment="1">
      <alignment vertical="center"/>
    </xf>
    <xf numFmtId="0" fontId="82" fillId="35" borderId="0" xfId="63" applyFont="1" applyFill="1" applyAlignment="1">
      <alignment vertical="center"/>
    </xf>
    <xf numFmtId="0" fontId="142" fillId="35" borderId="0" xfId="58" applyFont="1" applyFill="1" applyAlignment="1" applyProtection="1">
      <alignment vertical="center"/>
    </xf>
    <xf numFmtId="0" fontId="82" fillId="25" borderId="0" xfId="63" applyFont="1" applyFill="1" applyAlignment="1">
      <alignment vertical="center"/>
    </xf>
    <xf numFmtId="0" fontId="48" fillId="35" borderId="0" xfId="69" applyFill="1"/>
    <xf numFmtId="0" fontId="4" fillId="35" borderId="0" xfId="53" applyFill="1" applyAlignment="1">
      <alignment vertical="center"/>
    </xf>
    <xf numFmtId="0" fontId="135" fillId="22" borderId="11" xfId="63" applyFont="1" applyFill="1" applyBorder="1" applyAlignment="1">
      <alignment horizontal="center" vertical="center"/>
    </xf>
    <xf numFmtId="0" fontId="4" fillId="0" borderId="0" xfId="0" applyFont="1"/>
    <xf numFmtId="0" fontId="80" fillId="23" borderId="0" xfId="48" applyFont="1" applyFill="1"/>
    <xf numFmtId="0" fontId="0" fillId="0" borderId="0" xfId="0" applyAlignment="1">
      <alignment horizontal="center"/>
    </xf>
    <xf numFmtId="49" fontId="68" fillId="24" borderId="27" xfId="48" applyNumberFormat="1" applyFont="1" applyFill="1" applyBorder="1" applyAlignment="1">
      <alignment horizontal="left" vertical="center"/>
    </xf>
    <xf numFmtId="0" fontId="48" fillId="23" borderId="11" xfId="48" applyFont="1" applyFill="1" applyBorder="1"/>
    <xf numFmtId="0" fontId="48" fillId="23" borderId="0" xfId="48" applyFont="1" applyFill="1"/>
    <xf numFmtId="0" fontId="146" fillId="29" borderId="0" xfId="51" applyFont="1" applyFill="1" applyAlignment="1">
      <alignment horizontal="right" vertical="center"/>
    </xf>
    <xf numFmtId="0" fontId="147" fillId="29" borderId="0" xfId="51" applyFont="1" applyFill="1" applyAlignment="1">
      <alignment horizontal="left" vertical="center" wrapText="1"/>
    </xf>
    <xf numFmtId="0" fontId="148" fillId="23" borderId="0" xfId="34" applyFont="1" applyFill="1" applyAlignment="1">
      <alignment vertical="top"/>
    </xf>
    <xf numFmtId="0" fontId="3" fillId="23" borderId="0" xfId="48" applyFont="1" applyFill="1"/>
    <xf numFmtId="0" fontId="3" fillId="23" borderId="11" xfId="48" applyFont="1" applyFill="1" applyBorder="1"/>
    <xf numFmtId="0" fontId="76" fillId="30" borderId="0" xfId="45" applyFont="1" applyFill="1" applyAlignment="1">
      <alignment horizontal="left" vertical="center"/>
    </xf>
    <xf numFmtId="0" fontId="34" fillId="19" borderId="0" xfId="48" applyFont="1" applyFill="1" applyAlignment="1">
      <alignment horizontal="left" vertical="center"/>
    </xf>
    <xf numFmtId="0" fontId="3" fillId="23" borderId="0" xfId="48" applyFont="1" applyFill="1" applyAlignment="1">
      <alignment vertical="top"/>
    </xf>
    <xf numFmtId="0" fontId="3" fillId="23" borderId="0" xfId="48" applyFont="1" applyFill="1" applyAlignment="1">
      <alignment horizontal="center"/>
    </xf>
    <xf numFmtId="0" fontId="3" fillId="23" borderId="0" xfId="48" applyFont="1" applyFill="1" applyAlignment="1">
      <alignment horizontal="right"/>
    </xf>
    <xf numFmtId="0" fontId="76" fillId="0" borderId="22" xfId="0" applyNumberFormat="1" applyFont="1" applyBorder="1" applyAlignment="1">
      <alignment horizontal="center" vertical="center"/>
    </xf>
    <xf numFmtId="0" fontId="3" fillId="23" borderId="0" xfId="48" applyFont="1" applyFill="1" applyAlignment="1">
      <alignment horizontal="right" vertical="top"/>
    </xf>
    <xf numFmtId="0" fontId="3" fillId="23" borderId="0" xfId="48" applyFont="1" applyFill="1" applyAlignment="1">
      <alignment horizontal="center" vertical="top"/>
    </xf>
    <xf numFmtId="0" fontId="34" fillId="33" borderId="0" xfId="48" applyFont="1" applyFill="1" applyAlignment="1">
      <alignment horizontal="left" vertical="center"/>
    </xf>
    <xf numFmtId="0" fontId="36" fillId="23" borderId="0" xfId="34" applyFont="1" applyFill="1" applyAlignment="1">
      <alignment vertical="top"/>
    </xf>
    <xf numFmtId="0" fontId="36" fillId="23" borderId="0" xfId="34" applyFont="1" applyFill="1" applyAlignment="1">
      <alignment vertical="center" wrapText="1"/>
    </xf>
    <xf numFmtId="0" fontId="36" fillId="23" borderId="11" xfId="34" applyFont="1" applyFill="1" applyBorder="1" applyAlignment="1">
      <alignment vertical="center" wrapText="1"/>
    </xf>
    <xf numFmtId="0" fontId="36" fillId="23" borderId="0" xfId="34" applyFont="1" applyFill="1" applyAlignment="1">
      <alignment vertical="center"/>
    </xf>
    <xf numFmtId="0" fontId="36" fillId="23" borderId="11" xfId="34" applyFont="1" applyFill="1" applyBorder="1" applyAlignment="1">
      <alignment vertical="center"/>
    </xf>
    <xf numFmtId="0" fontId="34" fillId="23" borderId="13" xfId="0" applyFont="1" applyFill="1" applyBorder="1"/>
    <xf numFmtId="0" fontId="36" fillId="23" borderId="12" xfId="34" applyFont="1" applyFill="1" applyBorder="1" applyAlignment="1">
      <alignment vertical="center"/>
    </xf>
    <xf numFmtId="0" fontId="149" fillId="29" borderId="0" xfId="51" applyFont="1" applyFill="1" applyAlignment="1">
      <alignment horizontal="left" vertical="center" wrapText="1"/>
    </xf>
    <xf numFmtId="0" fontId="91" fillId="23" borderId="0" xfId="48" applyFont="1" applyFill="1"/>
    <xf numFmtId="0" fontId="3" fillId="23" borderId="0" xfId="48" applyFont="1" applyFill="1" applyAlignment="1">
      <alignment horizontal="right" vertical="center"/>
    </xf>
    <xf numFmtId="0" fontId="76" fillId="23" borderId="0" xfId="0" applyNumberFormat="1" applyFont="1" applyFill="1" applyBorder="1" applyAlignment="1">
      <alignment horizontal="center" vertical="center"/>
    </xf>
    <xf numFmtId="0" fontId="34" fillId="23" borderId="0" xfId="34" applyFont="1" applyFill="1" applyAlignment="1">
      <alignment horizontal="left" vertical="top"/>
    </xf>
    <xf numFmtId="0" fontId="87" fillId="23" borderId="0" xfId="34" applyFont="1" applyFill="1" applyAlignment="1">
      <alignment horizontal="right" vertical="top"/>
    </xf>
    <xf numFmtId="0" fontId="87" fillId="23" borderId="0" xfId="34" applyFont="1" applyFill="1" applyAlignment="1">
      <alignment horizontal="left" vertical="top"/>
    </xf>
    <xf numFmtId="0" fontId="58" fillId="25" borderId="0" xfId="48" applyFont="1" applyFill="1" applyAlignment="1">
      <alignment vertical="center"/>
    </xf>
    <xf numFmtId="0" fontId="150" fillId="25" borderId="0" xfId="47" applyFont="1" applyFill="1" applyAlignment="1">
      <alignment vertical="center"/>
    </xf>
    <xf numFmtId="0" fontId="150" fillId="25" borderId="0" xfId="47" applyFont="1" applyFill="1" applyAlignment="1">
      <alignment horizontal="right" vertical="center"/>
    </xf>
    <xf numFmtId="0" fontId="150" fillId="25" borderId="0" xfId="47" applyFont="1" applyFill="1" applyAlignment="1" applyProtection="1">
      <alignment vertical="center"/>
      <protection hidden="1"/>
    </xf>
    <xf numFmtId="0" fontId="32" fillId="24" borderId="0" xfId="47" applyFont="1" applyFill="1" applyBorder="1" applyAlignment="1">
      <alignment horizontal="left" vertical="center"/>
    </xf>
    <xf numFmtId="0" fontId="48" fillId="23" borderId="39" xfId="48" applyFill="1" applyBorder="1"/>
    <xf numFmtId="0" fontId="34" fillId="23" borderId="35" xfId="0" applyFont="1" applyFill="1" applyBorder="1"/>
    <xf numFmtId="0" fontId="151" fillId="24" borderId="0" xfId="34" applyFont="1" applyFill="1" applyAlignment="1">
      <alignment vertical="top"/>
    </xf>
    <xf numFmtId="0" fontId="152" fillId="23" borderId="0" xfId="34" applyFont="1" applyFill="1" applyAlignment="1">
      <alignment vertical="top"/>
    </xf>
    <xf numFmtId="0" fontId="76" fillId="23" borderId="0" xfId="0" applyNumberFormat="1" applyFont="1" applyFill="1" applyBorder="1" applyAlignment="1">
      <alignment horizontal="right" vertical="center"/>
    </xf>
    <xf numFmtId="0" fontId="2" fillId="23" borderId="0" xfId="48" applyFont="1" applyFill="1"/>
    <xf numFmtId="0" fontId="2" fillId="23" borderId="0" xfId="48" applyFont="1" applyFill="1" applyAlignment="1">
      <alignment horizontal="center"/>
    </xf>
    <xf numFmtId="0" fontId="87" fillId="23" borderId="0" xfId="34" applyFont="1" applyFill="1" applyAlignment="1">
      <alignment vertical="top"/>
    </xf>
    <xf numFmtId="0" fontId="4" fillId="22" borderId="0" xfId="61" applyFill="1"/>
    <xf numFmtId="0" fontId="4" fillId="0" borderId="0" xfId="61"/>
    <xf numFmtId="0" fontId="153" fillId="45" borderId="40" xfId="61" applyFont="1" applyFill="1" applyBorder="1" applyAlignment="1">
      <alignment vertical="center"/>
    </xf>
    <xf numFmtId="0" fontId="154" fillId="45" borderId="40" xfId="61" applyFont="1" applyFill="1" applyBorder="1" applyAlignment="1">
      <alignment vertical="center"/>
    </xf>
    <xf numFmtId="0" fontId="4" fillId="24" borderId="0" xfId="61" applyFill="1"/>
    <xf numFmtId="0" fontId="155" fillId="46" borderId="40" xfId="61" applyFont="1" applyFill="1" applyBorder="1" applyAlignment="1">
      <alignment horizontal="center" vertical="center"/>
    </xf>
    <xf numFmtId="0" fontId="155" fillId="46" borderId="40" xfId="61" applyFont="1" applyFill="1" applyBorder="1" applyAlignment="1">
      <alignment horizontal="left" vertical="center"/>
    </xf>
    <xf numFmtId="0" fontId="156" fillId="45" borderId="40" xfId="61" applyFont="1" applyFill="1" applyBorder="1" applyAlignment="1">
      <alignment vertical="center"/>
    </xf>
    <xf numFmtId="0" fontId="153" fillId="45" borderId="40" xfId="61" applyFont="1" applyFill="1" applyBorder="1" applyAlignment="1">
      <alignment horizontal="center" vertical="center"/>
    </xf>
    <xf numFmtId="0" fontId="156" fillId="45" borderId="41" xfId="61" applyFont="1" applyFill="1" applyBorder="1" applyAlignment="1">
      <alignment vertical="center"/>
    </xf>
    <xf numFmtId="0" fontId="153" fillId="45" borderId="41" xfId="61" applyFont="1" applyFill="1" applyBorder="1" applyAlignment="1">
      <alignment vertical="center"/>
    </xf>
    <xf numFmtId="0" fontId="153" fillId="45" borderId="41" xfId="61" applyFont="1" applyFill="1" applyBorder="1" applyAlignment="1">
      <alignment horizontal="center" vertical="center"/>
    </xf>
    <xf numFmtId="0" fontId="157" fillId="45" borderId="41" xfId="61" applyFont="1" applyFill="1" applyBorder="1" applyAlignment="1">
      <alignment vertical="center"/>
    </xf>
    <xf numFmtId="0" fontId="156" fillId="45" borderId="42" xfId="61" applyFont="1" applyFill="1" applyBorder="1" applyAlignment="1">
      <alignment vertical="center"/>
    </xf>
    <xf numFmtId="0" fontId="153" fillId="45" borderId="42" xfId="61" applyFont="1" applyFill="1" applyBorder="1" applyAlignment="1">
      <alignment vertical="center"/>
    </xf>
    <xf numFmtId="0" fontId="157" fillId="45" borderId="42" xfId="61" applyFont="1" applyFill="1" applyBorder="1" applyAlignment="1">
      <alignment vertical="center"/>
    </xf>
    <xf numFmtId="0" fontId="158" fillId="45" borderId="41" xfId="61" applyFont="1" applyFill="1" applyBorder="1" applyAlignment="1">
      <alignment vertical="center"/>
    </xf>
    <xf numFmtId="0" fontId="156" fillId="45" borderId="0" xfId="61" applyFont="1" applyFill="1" applyAlignment="1">
      <alignment vertical="center"/>
    </xf>
    <xf numFmtId="0" fontId="157" fillId="45" borderId="0" xfId="61" applyFont="1" applyFill="1" applyAlignment="1">
      <alignment vertical="center"/>
    </xf>
    <xf numFmtId="0" fontId="153" fillId="45" borderId="0" xfId="61" applyFont="1" applyFill="1" applyAlignment="1">
      <alignment vertical="center"/>
    </xf>
    <xf numFmtId="0" fontId="153" fillId="45" borderId="42" xfId="61" applyFont="1" applyFill="1" applyBorder="1" applyAlignment="1">
      <alignment horizontal="center" vertical="center"/>
    </xf>
    <xf numFmtId="0" fontId="153" fillId="45" borderId="40" xfId="61" applyFont="1" applyFill="1" applyBorder="1" applyAlignment="1">
      <alignment horizontal="left" vertical="center"/>
    </xf>
    <xf numFmtId="0" fontId="157" fillId="45" borderId="40" xfId="61" applyFont="1" applyFill="1" applyBorder="1" applyAlignment="1">
      <alignment vertical="center"/>
    </xf>
    <xf numFmtId="0" fontId="4" fillId="46" borderId="0" xfId="61" applyFill="1"/>
    <xf numFmtId="0" fontId="154" fillId="46" borderId="40" xfId="61" applyFont="1" applyFill="1" applyBorder="1" applyAlignment="1">
      <alignment vertical="center" wrapText="1"/>
    </xf>
    <xf numFmtId="0" fontId="154" fillId="46" borderId="40" xfId="61" applyFont="1" applyFill="1" applyBorder="1" applyAlignment="1">
      <alignment vertical="center"/>
    </xf>
    <xf numFmtId="0" fontId="153" fillId="45" borderId="40" xfId="61" applyFont="1" applyFill="1" applyBorder="1" applyAlignment="1">
      <alignment vertical="center" wrapText="1"/>
    </xf>
    <xf numFmtId="0" fontId="158" fillId="45" borderId="40" xfId="61" applyFont="1" applyFill="1" applyBorder="1" applyAlignment="1">
      <alignment vertical="center" wrapText="1"/>
    </xf>
    <xf numFmtId="0" fontId="158" fillId="45" borderId="40" xfId="61" applyFont="1" applyFill="1" applyBorder="1" applyAlignment="1">
      <alignment vertical="center"/>
    </xf>
    <xf numFmtId="0" fontId="159" fillId="45" borderId="40" xfId="61" applyFont="1" applyFill="1" applyBorder="1" applyAlignment="1">
      <alignment vertical="center"/>
    </xf>
    <xf numFmtId="0" fontId="154" fillId="45" borderId="41" xfId="61" applyFont="1" applyFill="1" applyBorder="1" applyAlignment="1">
      <alignment vertical="center"/>
    </xf>
    <xf numFmtId="0" fontId="153" fillId="24" borderId="0" xfId="61" applyFont="1" applyFill="1" applyAlignment="1">
      <alignment vertical="center"/>
    </xf>
    <xf numFmtId="0" fontId="153" fillId="24" borderId="42" xfId="61" applyFont="1" applyFill="1" applyBorder="1" applyAlignment="1">
      <alignment vertical="center"/>
    </xf>
    <xf numFmtId="0" fontId="153" fillId="24" borderId="40" xfId="61" applyFont="1" applyFill="1" applyBorder="1" applyAlignment="1">
      <alignment vertical="center"/>
    </xf>
    <xf numFmtId="0" fontId="154" fillId="24" borderId="41" xfId="61" applyFont="1" applyFill="1" applyBorder="1" applyAlignment="1">
      <alignment vertical="center"/>
    </xf>
    <xf numFmtId="0" fontId="160" fillId="45" borderId="40" xfId="61" applyFont="1" applyFill="1" applyBorder="1" applyAlignment="1">
      <alignment vertical="center"/>
    </xf>
    <xf numFmtId="0" fontId="153" fillId="45" borderId="0" xfId="61" applyFont="1" applyFill="1" applyBorder="1" applyAlignment="1">
      <alignment vertical="center"/>
    </xf>
    <xf numFmtId="0" fontId="154" fillId="45" borderId="40" xfId="61" applyFont="1" applyFill="1" applyBorder="1" applyAlignment="1">
      <alignment horizontal="center" vertical="center"/>
    </xf>
    <xf numFmtId="0" fontId="153" fillId="45" borderId="41" xfId="61" applyFont="1" applyFill="1" applyBorder="1" applyAlignment="1">
      <alignment vertical="center" wrapText="1"/>
    </xf>
    <xf numFmtId="0" fontId="153" fillId="45" borderId="42" xfId="61" applyFont="1" applyFill="1" applyBorder="1" applyAlignment="1">
      <alignment vertical="center" wrapText="1"/>
    </xf>
    <xf numFmtId="0" fontId="158" fillId="45" borderId="42" xfId="61" applyFont="1" applyFill="1" applyBorder="1" applyAlignment="1">
      <alignment vertical="center"/>
    </xf>
    <xf numFmtId="0" fontId="160" fillId="45" borderId="41" xfId="61" applyFont="1" applyFill="1" applyBorder="1" applyAlignment="1">
      <alignment vertical="center"/>
    </xf>
    <xf numFmtId="0" fontId="161" fillId="45" borderId="41" xfId="61" applyFont="1" applyFill="1" applyBorder="1" applyAlignment="1">
      <alignment vertical="center"/>
    </xf>
    <xf numFmtId="0" fontId="160" fillId="45" borderId="42" xfId="61" applyFont="1" applyFill="1" applyBorder="1" applyAlignment="1">
      <alignment vertical="center"/>
    </xf>
    <xf numFmtId="0" fontId="162" fillId="45" borderId="40" xfId="61" applyFont="1" applyFill="1" applyBorder="1" applyAlignment="1">
      <alignment vertical="center"/>
    </xf>
    <xf numFmtId="0" fontId="159" fillId="45" borderId="41" xfId="61" applyFont="1" applyFill="1" applyBorder="1" applyAlignment="1">
      <alignment vertical="center"/>
    </xf>
    <xf numFmtId="0" fontId="159" fillId="45" borderId="0" xfId="61" applyFont="1" applyFill="1" applyBorder="1" applyAlignment="1">
      <alignment vertical="center"/>
    </xf>
    <xf numFmtId="0" fontId="160" fillId="45" borderId="0" xfId="61" applyFont="1" applyFill="1" applyBorder="1" applyAlignment="1">
      <alignment vertical="center"/>
    </xf>
    <xf numFmtId="0" fontId="161" fillId="45" borderId="0" xfId="61" applyFont="1" applyFill="1" applyBorder="1" applyAlignment="1">
      <alignment vertical="center"/>
    </xf>
    <xf numFmtId="0" fontId="159" fillId="45" borderId="42" xfId="61" applyFont="1" applyFill="1" applyBorder="1" applyAlignment="1">
      <alignment vertical="center"/>
    </xf>
    <xf numFmtId="0" fontId="161" fillId="45" borderId="42" xfId="61" applyFont="1" applyFill="1" applyBorder="1" applyAlignment="1">
      <alignment vertical="center"/>
    </xf>
    <xf numFmtId="0" fontId="167" fillId="25" borderId="0" xfId="47" applyFont="1" applyFill="1" applyAlignment="1">
      <alignment vertical="center"/>
    </xf>
    <xf numFmtId="0" fontId="174" fillId="25" borderId="0" xfId="47" applyFont="1" applyFill="1" applyAlignment="1">
      <alignment vertical="center"/>
    </xf>
    <xf numFmtId="0" fontId="93" fillId="25" borderId="0" xfId="63" applyFont="1" applyFill="1" applyAlignment="1">
      <alignment vertical="center"/>
    </xf>
    <xf numFmtId="0" fontId="83" fillId="25" borderId="0" xfId="63" applyFont="1" applyFill="1" applyAlignment="1">
      <alignment vertical="center"/>
    </xf>
    <xf numFmtId="0" fontId="84" fillId="25" borderId="0" xfId="63" applyFont="1" applyFill="1" applyAlignment="1">
      <alignment vertical="center"/>
    </xf>
    <xf numFmtId="0" fontId="52" fillId="25" borderId="0" xfId="63" applyFont="1" applyFill="1" applyAlignment="1">
      <alignment horizontal="center" vertical="center"/>
    </xf>
    <xf numFmtId="0" fontId="47" fillId="37" borderId="0" xfId="47" applyFont="1" applyFill="1" applyAlignment="1" applyProtection="1">
      <alignment horizontal="center" vertical="center"/>
      <protection hidden="1"/>
    </xf>
    <xf numFmtId="0" fontId="142" fillId="35" borderId="0" xfId="58" applyFont="1" applyFill="1" applyAlignment="1">
      <alignment vertical="center"/>
    </xf>
    <xf numFmtId="0" fontId="140" fillId="25" borderId="0" xfId="67" applyFont="1" applyFill="1" applyAlignment="1" applyProtection="1">
      <alignment horizontal="left" vertical="center"/>
    </xf>
    <xf numFmtId="0" fontId="70" fillId="23" borderId="0" xfId="34" applyFont="1" applyFill="1" applyAlignment="1">
      <alignment horizontal="center" vertical="top"/>
    </xf>
    <xf numFmtId="0" fontId="36" fillId="23" borderId="0" xfId="34" applyFont="1" applyFill="1" applyAlignment="1">
      <alignment horizontal="center" vertical="top"/>
    </xf>
    <xf numFmtId="0" fontId="177" fillId="25" borderId="0" xfId="47" applyFont="1" applyFill="1" applyAlignment="1">
      <alignment horizontal="right" vertical="center"/>
    </xf>
    <xf numFmtId="0" fontId="52" fillId="25" borderId="0" xfId="68" applyFont="1" applyFill="1" applyBorder="1" applyAlignment="1">
      <alignment horizontal="center" vertical="center"/>
    </xf>
    <xf numFmtId="0" fontId="55" fillId="25" borderId="0" xfId="73" applyFont="1" applyFill="1" applyAlignment="1" applyProtection="1">
      <alignment horizontal="center" vertical="center"/>
    </xf>
    <xf numFmtId="0" fontId="55" fillId="25" borderId="0" xfId="68" applyFont="1" applyFill="1" applyAlignment="1" applyProtection="1">
      <alignment horizontal="center" vertical="center"/>
    </xf>
    <xf numFmtId="0" fontId="55" fillId="25" borderId="0" xfId="68" applyFont="1" applyFill="1" applyAlignment="1" applyProtection="1">
      <alignment horizontal="left" vertical="center"/>
    </xf>
    <xf numFmtId="0" fontId="96" fillId="25" borderId="0" xfId="74" applyFont="1" applyFill="1" applyAlignment="1">
      <alignment horizontal="left" vertical="center"/>
    </xf>
    <xf numFmtId="165" fontId="90" fillId="40" borderId="30" xfId="74" applyNumberFormat="1" applyFont="1" applyFill="1" applyBorder="1" applyAlignment="1" applyProtection="1">
      <alignment horizontal="center" vertical="center"/>
      <protection locked="0"/>
    </xf>
    <xf numFmtId="0" fontId="100" fillId="25" borderId="0" xfId="74" applyFont="1" applyFill="1" applyAlignment="1">
      <alignment horizontal="left" vertical="center"/>
    </xf>
    <xf numFmtId="0" fontId="101" fillId="25" borderId="0" xfId="74" applyFont="1" applyFill="1" applyAlignment="1">
      <alignment horizontal="left" vertical="center"/>
    </xf>
    <xf numFmtId="0" fontId="102" fillId="25" borderId="0" xfId="74" applyFont="1" applyFill="1" applyAlignment="1">
      <alignment horizontal="left" vertical="center"/>
    </xf>
    <xf numFmtId="0" fontId="103" fillId="25" borderId="0" xfId="74" applyFont="1" applyFill="1" applyAlignment="1">
      <alignment horizontal="left" vertical="center"/>
    </xf>
    <xf numFmtId="0" fontId="104" fillId="25" borderId="0" xfId="74" applyFont="1" applyFill="1" applyAlignment="1">
      <alignment horizontal="left" vertical="center"/>
    </xf>
    <xf numFmtId="0" fontId="105" fillId="25" borderId="0" xfId="74" applyFont="1" applyFill="1" applyAlignment="1">
      <alignment horizontal="left" vertical="center"/>
    </xf>
    <xf numFmtId="0" fontId="106" fillId="25" borderId="0" xfId="74" applyFont="1" applyFill="1" applyAlignment="1">
      <alignment horizontal="left" vertical="center"/>
    </xf>
    <xf numFmtId="0" fontId="107" fillId="25" borderId="0" xfId="74" applyFont="1" applyFill="1" applyAlignment="1">
      <alignment horizontal="left" vertical="center"/>
    </xf>
    <xf numFmtId="0" fontId="108" fillId="25" borderId="0" xfId="74" applyFont="1" applyFill="1" applyAlignment="1">
      <alignment horizontal="left" vertical="center"/>
    </xf>
    <xf numFmtId="0" fontId="138" fillId="0" borderId="0" xfId="73" applyFont="1" applyAlignment="1" applyProtection="1">
      <alignment horizontal="center" vertical="center"/>
    </xf>
    <xf numFmtId="0" fontId="138" fillId="26" borderId="0" xfId="73" applyFont="1" applyFill="1" applyAlignment="1" applyProtection="1">
      <alignment horizontal="center" vertical="center"/>
    </xf>
    <xf numFmtId="0" fontId="38" fillId="0" borderId="0" xfId="61" applyFont="1"/>
    <xf numFmtId="0" fontId="39" fillId="0" borderId="0" xfId="61" applyFont="1"/>
    <xf numFmtId="0" fontId="48" fillId="0" borderId="0" xfId="60"/>
    <xf numFmtId="49" fontId="38" fillId="0" borderId="0" xfId="61" applyNumberFormat="1" applyFont="1"/>
    <xf numFmtId="0" fontId="48" fillId="24" borderId="0" xfId="60" applyFill="1"/>
    <xf numFmtId="49" fontId="38" fillId="24" borderId="0" xfId="61" applyNumberFormat="1" applyFont="1" applyFill="1"/>
    <xf numFmtId="49" fontId="38" fillId="24" borderId="11" xfId="61" applyNumberFormat="1" applyFont="1" applyFill="1" applyBorder="1"/>
    <xf numFmtId="0" fontId="75" fillId="24" borderId="0" xfId="61" applyFont="1" applyFill="1" applyAlignment="1">
      <alignment wrapText="1"/>
    </xf>
    <xf numFmtId="0" fontId="73" fillId="24" borderId="0" xfId="61" applyFont="1" applyFill="1" applyAlignment="1">
      <alignment horizontal="center" vertical="center"/>
    </xf>
    <xf numFmtId="0" fontId="38" fillId="24" borderId="0" xfId="61" applyFont="1" applyFill="1"/>
    <xf numFmtId="49" fontId="176" fillId="26" borderId="0" xfId="61" applyNumberFormat="1" applyFont="1" applyFill="1"/>
    <xf numFmtId="49" fontId="38" fillId="26" borderId="0" xfId="61" applyNumberFormat="1" applyFont="1" applyFill="1"/>
    <xf numFmtId="0" fontId="179" fillId="24" borderId="0" xfId="61" applyFont="1" applyFill="1" applyAlignment="1">
      <alignment horizontal="center"/>
    </xf>
    <xf numFmtId="0" fontId="66" fillId="24" borderId="0" xfId="61" applyFont="1" applyFill="1" applyAlignment="1">
      <alignment vertical="center" wrapText="1"/>
    </xf>
    <xf numFmtId="0" fontId="73" fillId="24" borderId="53" xfId="61" applyFont="1" applyFill="1" applyBorder="1" applyAlignment="1">
      <alignment horizontal="center" vertical="center"/>
    </xf>
    <xf numFmtId="0" fontId="180" fillId="49" borderId="54" xfId="61" applyFont="1" applyFill="1" applyBorder="1" applyAlignment="1">
      <alignment horizontal="center" vertical="center"/>
    </xf>
    <xf numFmtId="0" fontId="38" fillId="24" borderId="55" xfId="61" applyFont="1" applyFill="1" applyBorder="1"/>
    <xf numFmtId="0" fontId="66" fillId="24" borderId="55" xfId="61" applyFont="1" applyFill="1" applyBorder="1" applyAlignment="1">
      <alignment vertical="center" wrapText="1"/>
    </xf>
    <xf numFmtId="0" fontId="144" fillId="24" borderId="56" xfId="63" applyFont="1" applyFill="1" applyBorder="1" applyAlignment="1">
      <alignment horizontal="center" vertical="center"/>
    </xf>
    <xf numFmtId="49" fontId="69" fillId="24" borderId="0" xfId="61" applyNumberFormat="1" applyFont="1" applyFill="1" applyAlignment="1">
      <alignment horizontal="center" vertical="center"/>
    </xf>
    <xf numFmtId="0" fontId="144" fillId="24" borderId="11" xfId="63" applyFont="1" applyFill="1" applyBorder="1" applyAlignment="1">
      <alignment horizontal="center" vertical="center"/>
    </xf>
    <xf numFmtId="49" fontId="44" fillId="50" borderId="11" xfId="61" applyNumberFormat="1" applyFont="1" applyFill="1" applyBorder="1" applyAlignment="1">
      <alignment horizontal="center" vertical="center" wrapText="1"/>
    </xf>
    <xf numFmtId="49" fontId="36" fillId="21" borderId="57" xfId="61" applyNumberFormat="1" applyFont="1" applyFill="1" applyBorder="1" applyAlignment="1">
      <alignment horizontal="center" vertical="center" wrapText="1"/>
    </xf>
    <xf numFmtId="49" fontId="36" fillId="21" borderId="58" xfId="61" applyNumberFormat="1" applyFont="1" applyFill="1" applyBorder="1" applyAlignment="1">
      <alignment horizontal="center" vertical="center" wrapText="1"/>
    </xf>
    <xf numFmtId="49" fontId="36" fillId="21" borderId="59" xfId="61" applyNumberFormat="1" applyFont="1" applyFill="1" applyBorder="1" applyAlignment="1">
      <alignment horizontal="centerContinuous" vertical="center" wrapText="1"/>
    </xf>
    <xf numFmtId="49" fontId="37" fillId="33" borderId="0" xfId="61" applyNumberFormat="1" applyFont="1" applyFill="1" applyAlignment="1">
      <alignment horizontal="center" vertical="center" wrapText="1"/>
    </xf>
    <xf numFmtId="49" fontId="38" fillId="33" borderId="0" xfId="61" applyNumberFormat="1" applyFont="1" applyFill="1"/>
    <xf numFmtId="49" fontId="38" fillId="30" borderId="0" xfId="61" applyNumberFormat="1" applyFont="1" applyFill="1"/>
    <xf numFmtId="49" fontId="45" fillId="20" borderId="11" xfId="61" applyNumberFormat="1" applyFont="1" applyFill="1" applyBorder="1" applyAlignment="1">
      <alignment horizontal="left" vertical="center" wrapText="1"/>
    </xf>
    <xf numFmtId="49" fontId="36" fillId="21" borderId="14" xfId="61" applyNumberFormat="1" applyFont="1" applyFill="1" applyBorder="1" applyAlignment="1">
      <alignment horizontal="center" vertical="center" wrapText="1"/>
    </xf>
    <xf numFmtId="49" fontId="36" fillId="21" borderId="0" xfId="61" applyNumberFormat="1" applyFont="1" applyFill="1" applyAlignment="1">
      <alignment horizontal="center" vertical="center" wrapText="1"/>
    </xf>
    <xf numFmtId="49" fontId="36" fillId="21" borderId="11" xfId="61" applyNumberFormat="1" applyFont="1" applyFill="1" applyBorder="1" applyAlignment="1">
      <alignment horizontal="centerContinuous" vertical="center" wrapText="1"/>
    </xf>
    <xf numFmtId="0" fontId="45" fillId="20" borderId="11" xfId="61" applyFont="1" applyFill="1" applyBorder="1" applyAlignment="1">
      <alignment horizontal="left" vertical="center" wrapText="1"/>
    </xf>
    <xf numFmtId="49" fontId="36" fillId="21" borderId="14" xfId="61" applyNumberFormat="1" applyFont="1" applyFill="1" applyBorder="1" applyAlignment="1">
      <alignment horizontal="center" vertical="top" wrapText="1"/>
    </xf>
    <xf numFmtId="49" fontId="36" fillId="21" borderId="0" xfId="61" applyNumberFormat="1" applyFont="1" applyFill="1" applyAlignment="1">
      <alignment vertical="top" wrapText="1"/>
    </xf>
    <xf numFmtId="49" fontId="36" fillId="21" borderId="0" xfId="61" applyNumberFormat="1" applyFont="1" applyFill="1" applyAlignment="1">
      <alignment horizontal="center" vertical="top" wrapText="1"/>
    </xf>
    <xf numFmtId="49" fontId="36" fillId="21" borderId="0" xfId="61" applyNumberFormat="1" applyFont="1" applyFill="1" applyAlignment="1">
      <alignment horizontal="centerContinuous" vertical="top" wrapText="1"/>
    </xf>
    <xf numFmtId="49" fontId="36" fillId="21" borderId="11" xfId="61" applyNumberFormat="1" applyFont="1" applyFill="1" applyBorder="1" applyAlignment="1">
      <alignment horizontal="centerContinuous" vertical="top" wrapText="1"/>
    </xf>
    <xf numFmtId="49" fontId="47" fillId="31" borderId="11" xfId="61" applyNumberFormat="1" applyFont="1" applyFill="1" applyBorder="1" applyAlignment="1">
      <alignment horizontal="center" vertical="center" wrapText="1"/>
    </xf>
    <xf numFmtId="49" fontId="46" fillId="33" borderId="56" xfId="61" applyNumberFormat="1" applyFont="1" applyFill="1" applyBorder="1" applyAlignment="1">
      <alignment horizontal="center" vertical="center" wrapText="1"/>
    </xf>
    <xf numFmtId="49" fontId="46" fillId="33" borderId="0" xfId="61" applyNumberFormat="1" applyFont="1" applyFill="1" applyAlignment="1">
      <alignment horizontal="center" vertical="center" wrapText="1"/>
    </xf>
    <xf numFmtId="49" fontId="88" fillId="30" borderId="44" xfId="61" applyNumberFormat="1" applyFont="1" applyFill="1" applyBorder="1" applyAlignment="1">
      <alignment vertical="center" wrapText="1"/>
    </xf>
    <xf numFmtId="49" fontId="89" fillId="30" borderId="23" xfId="61" applyNumberFormat="1" applyFont="1" applyFill="1" applyBorder="1" applyAlignment="1">
      <alignment vertical="center" wrapText="1"/>
    </xf>
    <xf numFmtId="49" fontId="89" fillId="30" borderId="29" xfId="61" applyNumberFormat="1" applyFont="1" applyFill="1" applyBorder="1" applyAlignment="1">
      <alignment vertical="center" wrapText="1"/>
    </xf>
    <xf numFmtId="49" fontId="170" fillId="30" borderId="0" xfId="61" applyNumberFormat="1" applyFont="1" applyFill="1" applyAlignment="1">
      <alignment horizontal="right" wrapText="1"/>
    </xf>
    <xf numFmtId="0" fontId="170" fillId="30" borderId="11" xfId="61" applyFont="1" applyFill="1" applyBorder="1" applyAlignment="1">
      <alignment wrapText="1"/>
    </xf>
    <xf numFmtId="49" fontId="80" fillId="30" borderId="14" xfId="61" applyNumberFormat="1" applyFont="1" applyFill="1" applyBorder="1" applyAlignment="1">
      <alignment vertical="center" wrapText="1"/>
    </xf>
    <xf numFmtId="49" fontId="80" fillId="30" borderId="0" xfId="61" applyNumberFormat="1" applyFont="1" applyFill="1" applyAlignment="1">
      <alignment vertical="center" wrapText="1"/>
    </xf>
    <xf numFmtId="49" fontId="164" fillId="30" borderId="14" xfId="61" applyNumberFormat="1" applyFont="1" applyFill="1" applyBorder="1" applyAlignment="1">
      <alignment horizontal="center" vertical="center" wrapText="1"/>
    </xf>
    <xf numFmtId="49" fontId="169" fillId="30" borderId="0" xfId="61" applyNumberFormat="1" applyFont="1" applyFill="1" applyAlignment="1">
      <alignment horizontal="center" vertical="center" wrapText="1"/>
    </xf>
    <xf numFmtId="0" fontId="170" fillId="30" borderId="0" xfId="61" applyFont="1" applyFill="1" applyAlignment="1">
      <alignment wrapText="1"/>
    </xf>
    <xf numFmtId="0" fontId="43" fillId="0" borderId="10" xfId="61" applyFont="1" applyBorder="1"/>
    <xf numFmtId="0" fontId="182" fillId="49" borderId="64" xfId="61" applyFont="1" applyFill="1" applyBorder="1" applyAlignment="1">
      <alignment horizontal="center" vertical="center"/>
    </xf>
    <xf numFmtId="0" fontId="183" fillId="49" borderId="65" xfId="61" applyFont="1" applyFill="1" applyBorder="1" applyAlignment="1">
      <alignment horizontal="center" vertical="center"/>
    </xf>
    <xf numFmtId="0" fontId="41" fillId="23" borderId="14" xfId="61" applyFont="1" applyFill="1" applyBorder="1" applyAlignment="1">
      <alignment horizontal="right" vertical="center"/>
    </xf>
    <xf numFmtId="0" fontId="41" fillId="23" borderId="0" xfId="61" applyFont="1" applyFill="1" applyAlignment="1">
      <alignment horizontal="right" vertical="center"/>
    </xf>
    <xf numFmtId="0" fontId="42" fillId="23" borderId="0" xfId="61" applyFont="1" applyFill="1" applyAlignment="1">
      <alignment horizontal="right" vertical="center"/>
    </xf>
    <xf numFmtId="0" fontId="41" fillId="23" borderId="11" xfId="61" applyFont="1" applyFill="1" applyBorder="1"/>
    <xf numFmtId="49" fontId="40" fillId="0" borderId="56" xfId="54" applyNumberFormat="1" applyFont="1" applyBorder="1" applyAlignment="1" applyProtection="1">
      <alignment horizontal="left" vertical="center"/>
      <protection locked="0"/>
    </xf>
    <xf numFmtId="49" fontId="40" fillId="0" borderId="0" xfId="54" applyNumberFormat="1" applyFont="1" applyAlignment="1" applyProtection="1">
      <alignment horizontal="left" vertical="center"/>
      <protection locked="0"/>
    </xf>
    <xf numFmtId="0" fontId="26" fillId="33" borderId="0" xfId="53" applyFont="1" applyFill="1" applyAlignment="1">
      <alignment horizontal="center" vertical="center"/>
    </xf>
    <xf numFmtId="0" fontId="27" fillId="33" borderId="0" xfId="53" applyFont="1" applyFill="1" applyAlignment="1">
      <alignment horizontal="left" vertical="center"/>
    </xf>
    <xf numFmtId="0" fontId="25" fillId="34" borderId="0" xfId="53" applyFont="1" applyFill="1" applyAlignment="1">
      <alignment horizontal="center" vertical="center"/>
    </xf>
    <xf numFmtId="0" fontId="27" fillId="34" borderId="0" xfId="53" applyFont="1" applyFill="1" applyAlignment="1">
      <alignment horizontal="left" vertical="center"/>
    </xf>
    <xf numFmtId="0" fontId="71" fillId="24" borderId="0" xfId="53" applyFont="1" applyFill="1" applyAlignment="1">
      <alignment horizontal="center" vertical="center"/>
    </xf>
    <xf numFmtId="0" fontId="26" fillId="30" borderId="0" xfId="53" applyFont="1" applyFill="1" applyAlignment="1">
      <alignment horizontal="right" vertical="center"/>
    </xf>
    <xf numFmtId="0" fontId="26" fillId="30" borderId="0" xfId="53" applyFont="1" applyFill="1" applyAlignment="1">
      <alignment horizontal="center" vertical="center"/>
    </xf>
    <xf numFmtId="169" fontId="26" fillId="30" borderId="11" xfId="53" applyNumberFormat="1" applyFont="1" applyFill="1" applyBorder="1" applyAlignment="1">
      <alignment horizontal="center" vertical="center"/>
    </xf>
    <xf numFmtId="0" fontId="163" fillId="0" borderId="14" xfId="61" applyFont="1" applyBorder="1"/>
    <xf numFmtId="0" fontId="71" fillId="24" borderId="46" xfId="53" applyFont="1" applyFill="1" applyBorder="1" applyAlignment="1">
      <alignment horizontal="center" vertical="center"/>
    </xf>
    <xf numFmtId="0" fontId="25" fillId="23" borderId="0" xfId="53" applyFont="1" applyFill="1" applyAlignment="1">
      <alignment horizontal="center" vertical="center"/>
    </xf>
    <xf numFmtId="0" fontId="27" fillId="23" borderId="11" xfId="53" applyFont="1" applyFill="1" applyBorder="1" applyAlignment="1">
      <alignment horizontal="left" vertical="center"/>
    </xf>
    <xf numFmtId="0" fontId="71" fillId="24" borderId="43" xfId="53" applyFont="1" applyFill="1" applyBorder="1" applyAlignment="1">
      <alignment horizontal="center" vertical="center"/>
    </xf>
    <xf numFmtId="0" fontId="38" fillId="30" borderId="14" xfId="61" applyFont="1" applyFill="1" applyBorder="1"/>
    <xf numFmtId="0" fontId="27" fillId="23" borderId="0" xfId="53" applyFont="1" applyFill="1" applyAlignment="1">
      <alignment horizontal="left" vertical="center"/>
    </xf>
    <xf numFmtId="0" fontId="25" fillId="23" borderId="43" xfId="53" applyFont="1" applyFill="1" applyBorder="1" applyAlignment="1">
      <alignment horizontal="center" vertical="center"/>
    </xf>
    <xf numFmtId="49" fontId="38" fillId="30" borderId="14" xfId="61" applyNumberFormat="1" applyFont="1" applyFill="1" applyBorder="1"/>
    <xf numFmtId="0" fontId="38" fillId="0" borderId="0" xfId="61" applyFont="1" applyAlignment="1">
      <alignment horizontal="left" vertical="center"/>
    </xf>
    <xf numFmtId="49" fontId="38" fillId="24" borderId="14" xfId="61" applyNumberFormat="1" applyFont="1" applyFill="1" applyBorder="1"/>
    <xf numFmtId="0" fontId="25" fillId="24" borderId="0" xfId="53" applyFont="1" applyFill="1" applyAlignment="1">
      <alignment horizontal="center" vertical="center"/>
    </xf>
    <xf numFmtId="0" fontId="27" fillId="24" borderId="0" xfId="53" applyFont="1" applyFill="1" applyAlignment="1">
      <alignment horizontal="left" vertical="center"/>
    </xf>
    <xf numFmtId="49" fontId="33" fillId="24" borderId="14" xfId="61" applyNumberFormat="1" applyFont="1" applyFill="1" applyBorder="1"/>
    <xf numFmtId="49" fontId="89" fillId="24" borderId="14" xfId="61" applyNumberFormat="1" applyFont="1" applyFill="1" applyBorder="1"/>
    <xf numFmtId="0" fontId="71" fillId="24" borderId="0" xfId="53" applyFont="1" applyFill="1" applyAlignment="1">
      <alignment horizontal="left" vertical="center"/>
    </xf>
    <xf numFmtId="0" fontId="25" fillId="24" borderId="0" xfId="53" applyFont="1" applyFill="1" applyAlignment="1">
      <alignment horizontal="left" vertical="center"/>
    </xf>
    <xf numFmtId="49" fontId="38" fillId="22" borderId="0" xfId="61" applyNumberFormat="1" applyFont="1" applyFill="1"/>
    <xf numFmtId="0" fontId="38" fillId="22" borderId="0" xfId="61" applyFont="1" applyFill="1"/>
    <xf numFmtId="0" fontId="39" fillId="22" borderId="0" xfId="61" applyFont="1" applyFill="1"/>
    <xf numFmtId="49" fontId="38" fillId="33" borderId="45" xfId="61" applyNumberFormat="1" applyFont="1" applyFill="1" applyBorder="1" applyAlignment="1">
      <alignment horizontal="center" vertical="center"/>
    </xf>
    <xf numFmtId="49" fontId="38" fillId="47" borderId="45" xfId="61" applyNumberFormat="1" applyFont="1" applyFill="1" applyBorder="1" applyAlignment="1">
      <alignment horizontal="center" vertical="center"/>
    </xf>
    <xf numFmtId="49" fontId="38" fillId="33" borderId="10" xfId="61" applyNumberFormat="1" applyFont="1" applyFill="1" applyBorder="1" applyAlignment="1">
      <alignment horizontal="center" vertical="center"/>
    </xf>
    <xf numFmtId="49" fontId="38" fillId="47" borderId="10" xfId="61" applyNumberFormat="1" applyFont="1" applyFill="1" applyBorder="1" applyAlignment="1">
      <alignment horizontal="center" vertical="center"/>
    </xf>
    <xf numFmtId="0" fontId="38" fillId="33" borderId="66" xfId="61" applyFont="1" applyFill="1" applyBorder="1"/>
    <xf numFmtId="49" fontId="165" fillId="0" borderId="66" xfId="72" applyNumberFormat="1" applyFont="1" applyBorder="1" applyAlignment="1">
      <alignment horizontal="center" vertical="center"/>
    </xf>
    <xf numFmtId="49" fontId="39" fillId="0" borderId="0" xfId="61" applyNumberFormat="1" applyFont="1"/>
    <xf numFmtId="0" fontId="184" fillId="23" borderId="0" xfId="47" applyFont="1" applyFill="1" applyBorder="1" applyAlignment="1">
      <alignment horizontal="center" vertical="center"/>
    </xf>
    <xf numFmtId="0" fontId="185" fillId="23" borderId="0" xfId="48" applyFont="1" applyFill="1" applyAlignment="1">
      <alignment horizontal="left" vertical="center"/>
    </xf>
    <xf numFmtId="0" fontId="187" fillId="23" borderId="0" xfId="47" applyFont="1" applyFill="1" applyBorder="1" applyAlignment="1">
      <alignment horizontal="center" vertical="center"/>
    </xf>
    <xf numFmtId="0" fontId="177" fillId="25" borderId="0" xfId="47" applyFont="1" applyFill="1" applyAlignment="1">
      <alignment horizontal="center" vertical="center"/>
    </xf>
    <xf numFmtId="0" fontId="86" fillId="25" borderId="0" xfId="53" applyFont="1" applyFill="1" applyAlignment="1">
      <alignment horizontal="center" vertical="center"/>
    </xf>
    <xf numFmtId="49" fontId="164" fillId="33" borderId="14" xfId="61" applyNumberFormat="1" applyFont="1" applyFill="1" applyBorder="1" applyAlignment="1">
      <alignment horizontal="center" vertical="center"/>
    </xf>
    <xf numFmtId="49" fontId="164" fillId="33" borderId="0" xfId="61" applyNumberFormat="1" applyFont="1" applyFill="1" applyAlignment="1">
      <alignment horizontal="center" vertical="center"/>
    </xf>
    <xf numFmtId="49" fontId="164" fillId="47" borderId="14" xfId="61" applyNumberFormat="1" applyFont="1" applyFill="1" applyBorder="1" applyAlignment="1">
      <alignment horizontal="center" vertical="center"/>
    </xf>
    <xf numFmtId="49" fontId="164" fillId="47" borderId="0" xfId="61" applyNumberFormat="1" applyFont="1" applyFill="1" applyAlignment="1">
      <alignment horizontal="center" vertical="center"/>
    </xf>
    <xf numFmtId="0" fontId="47" fillId="37" borderId="0" xfId="47" applyFont="1" applyFill="1" applyAlignment="1" applyProtection="1">
      <alignment horizontal="center" vertical="center"/>
      <protection hidden="1"/>
    </xf>
    <xf numFmtId="49" fontId="166" fillId="0" borderId="14" xfId="72" applyNumberFormat="1" applyFont="1" applyBorder="1" applyAlignment="1">
      <alignment horizontal="center" vertical="center"/>
    </xf>
    <xf numFmtId="49" fontId="166" fillId="0" borderId="0" xfId="72" applyNumberFormat="1" applyFont="1" applyBorder="1" applyAlignment="1">
      <alignment horizontal="center" vertical="center"/>
    </xf>
    <xf numFmtId="0" fontId="173" fillId="24" borderId="0" xfId="72" applyFont="1" applyFill="1" applyAlignment="1">
      <alignment horizontal="center" vertical="center"/>
    </xf>
    <xf numFmtId="0" fontId="175" fillId="24" borderId="0" xfId="72" applyFont="1" applyFill="1" applyAlignment="1">
      <alignment horizontal="center" vertical="center"/>
    </xf>
    <xf numFmtId="0" fontId="65" fillId="25" borderId="0" xfId="48" applyFont="1" applyFill="1" applyAlignment="1">
      <alignment horizontal="left" vertical="center"/>
    </xf>
    <xf numFmtId="0" fontId="59" fillId="25" borderId="0" xfId="68" applyFont="1" applyFill="1" applyBorder="1" applyAlignment="1">
      <alignment horizontal="center" vertical="center"/>
    </xf>
    <xf numFmtId="0" fontId="55" fillId="25" borderId="0" xfId="68" applyFont="1" applyFill="1" applyAlignment="1" applyProtection="1">
      <alignment horizontal="left" vertical="center"/>
    </xf>
    <xf numFmtId="0" fontId="55" fillId="25" borderId="0" xfId="72" applyFont="1" applyFill="1"/>
    <xf numFmtId="0" fontId="81" fillId="24" borderId="0" xfId="68" applyFont="1" applyFill="1" applyAlignment="1" applyProtection="1">
      <alignment horizontal="center" vertical="center"/>
      <protection hidden="1"/>
    </xf>
    <xf numFmtId="0" fontId="140" fillId="25" borderId="0" xfId="67" applyFont="1" applyFill="1" applyAlignment="1" applyProtection="1">
      <alignment horizontal="left" vertical="center"/>
    </xf>
    <xf numFmtId="0" fontId="92" fillId="35" borderId="0" xfId="55" applyFont="1" applyFill="1" applyAlignment="1">
      <alignment vertical="center"/>
    </xf>
    <xf numFmtId="0" fontId="142" fillId="35" borderId="0" xfId="58" applyFont="1" applyFill="1" applyAlignment="1">
      <alignment vertical="center"/>
    </xf>
    <xf numFmtId="0" fontId="143" fillId="35" borderId="0" xfId="55" applyFont="1" applyFill="1" applyAlignment="1">
      <alignment vertical="center"/>
    </xf>
    <xf numFmtId="0" fontId="35" fillId="0" borderId="32" xfId="61" applyFont="1" applyBorder="1" applyAlignment="1">
      <alignment horizontal="left" vertical="center"/>
    </xf>
    <xf numFmtId="0" fontId="35" fillId="0" borderId="33" xfId="61" applyFont="1" applyBorder="1" applyAlignment="1">
      <alignment horizontal="left" vertical="center"/>
    </xf>
    <xf numFmtId="0" fontId="35" fillId="0" borderId="34" xfId="61" applyFont="1" applyBorder="1" applyAlignment="1">
      <alignment horizontal="left" vertical="center"/>
    </xf>
    <xf numFmtId="0" fontId="35" fillId="0" borderId="47" xfId="61" applyFont="1" applyBorder="1" applyAlignment="1">
      <alignment horizontal="left" vertical="center"/>
    </xf>
    <xf numFmtId="0" fontId="35" fillId="0" borderId="48" xfId="61" applyFont="1" applyBorder="1" applyAlignment="1">
      <alignment horizontal="left" vertical="center"/>
    </xf>
    <xf numFmtId="0" fontId="35" fillId="0" borderId="49" xfId="61" applyFont="1" applyBorder="1" applyAlignment="1">
      <alignment horizontal="left" vertical="center"/>
    </xf>
    <xf numFmtId="0" fontId="178" fillId="24" borderId="50" xfId="61" applyFont="1" applyFill="1" applyBorder="1" applyAlignment="1">
      <alignment horizontal="center" vertical="center"/>
    </xf>
    <xf numFmtId="0" fontId="178" fillId="24" borderId="52" xfId="61" applyFont="1" applyFill="1" applyBorder="1" applyAlignment="1">
      <alignment horizontal="center" vertical="center"/>
    </xf>
    <xf numFmtId="0" fontId="134" fillId="48" borderId="51" xfId="61" applyFont="1" applyFill="1" applyBorder="1" applyAlignment="1">
      <alignment horizontal="center" vertical="center" wrapText="1"/>
    </xf>
    <xf numFmtId="0" fontId="134" fillId="48" borderId="0" xfId="61" applyFont="1" applyFill="1" applyAlignment="1">
      <alignment horizontal="center" vertical="center" wrapText="1"/>
    </xf>
    <xf numFmtId="0" fontId="70" fillId="24" borderId="0" xfId="61" applyFont="1" applyFill="1" applyAlignment="1">
      <alignment horizontal="center" vertical="center" wrapText="1"/>
    </xf>
    <xf numFmtId="0" fontId="73" fillId="33" borderId="37" xfId="61" applyFont="1" applyFill="1" applyBorder="1" applyAlignment="1">
      <alignment horizontal="center" vertical="center"/>
    </xf>
    <xf numFmtId="0" fontId="73" fillId="33" borderId="38" xfId="61" applyFont="1" applyFill="1" applyBorder="1" applyAlignment="1">
      <alignment horizontal="center" vertical="center"/>
    </xf>
    <xf numFmtId="0" fontId="67" fillId="24" borderId="0" xfId="61" applyFont="1" applyFill="1" applyAlignment="1">
      <alignment horizontal="center" vertical="center" wrapText="1"/>
    </xf>
    <xf numFmtId="0" fontId="33" fillId="49" borderId="32" xfId="61" applyFont="1" applyFill="1" applyBorder="1" applyAlignment="1">
      <alignment horizontal="center" vertical="center" wrapText="1"/>
    </xf>
    <xf numFmtId="0" fontId="33" fillId="49" borderId="34" xfId="61" applyFont="1" applyFill="1" applyBorder="1" applyAlignment="1">
      <alignment horizontal="center" vertical="center" wrapText="1"/>
    </xf>
    <xf numFmtId="49" fontId="36" fillId="21" borderId="58" xfId="61" applyNumberFormat="1" applyFont="1" applyFill="1" applyBorder="1" applyAlignment="1">
      <alignment horizontal="center" vertical="center" wrapText="1"/>
    </xf>
    <xf numFmtId="49" fontId="36" fillId="21" borderId="0" xfId="61" applyNumberFormat="1" applyFont="1" applyFill="1" applyAlignment="1">
      <alignment horizontal="center" vertical="center" wrapText="1"/>
    </xf>
    <xf numFmtId="49" fontId="37" fillId="33" borderId="56" xfId="61" applyNumberFormat="1" applyFont="1" applyFill="1" applyBorder="1" applyAlignment="1">
      <alignment horizontal="center" vertical="center" wrapText="1"/>
    </xf>
    <xf numFmtId="49" fontId="72" fillId="34" borderId="0" xfId="61" applyNumberFormat="1" applyFont="1" applyFill="1" applyAlignment="1">
      <alignment horizontal="center" vertical="center" wrapText="1"/>
    </xf>
    <xf numFmtId="0" fontId="68" fillId="32" borderId="0" xfId="61" applyFont="1" applyFill="1" applyAlignment="1">
      <alignment horizontal="center" vertical="center" wrapText="1"/>
    </xf>
    <xf numFmtId="0" fontId="28" fillId="32" borderId="0" xfId="61" applyFont="1" applyFill="1" applyAlignment="1">
      <alignment horizontal="center" vertical="center" wrapText="1"/>
    </xf>
    <xf numFmtId="0" fontId="181" fillId="49" borderId="60" xfId="61" applyFont="1" applyFill="1" applyBorder="1" applyAlignment="1">
      <alignment horizontal="center" vertical="center" wrapText="1"/>
    </xf>
    <xf numFmtId="0" fontId="181" fillId="49" borderId="62" xfId="61" applyFont="1" applyFill="1" applyBorder="1" applyAlignment="1">
      <alignment horizontal="center" vertical="center" wrapText="1"/>
    </xf>
    <xf numFmtId="0" fontId="66" fillId="49" borderId="61" xfId="61" applyFont="1" applyFill="1" applyBorder="1" applyAlignment="1">
      <alignment horizontal="center" vertical="center" wrapText="1"/>
    </xf>
    <xf numFmtId="0" fontId="66" fillId="49" borderId="63" xfId="61" applyFont="1" applyFill="1" applyBorder="1" applyAlignment="1">
      <alignment horizontal="center" vertical="center" wrapText="1"/>
    </xf>
    <xf numFmtId="49" fontId="33" fillId="21" borderId="14" xfId="61" applyNumberFormat="1" applyFont="1" applyFill="1" applyBorder="1" applyAlignment="1">
      <alignment horizontal="center" vertical="center" wrapText="1"/>
    </xf>
    <xf numFmtId="49" fontId="33" fillId="21" borderId="0" xfId="61" applyNumberFormat="1" applyFont="1" applyFill="1" applyAlignment="1">
      <alignment horizontal="center" vertical="center" wrapText="1"/>
    </xf>
    <xf numFmtId="49" fontId="33" fillId="21" borderId="11" xfId="61" applyNumberFormat="1" applyFont="1" applyFill="1" applyBorder="1" applyAlignment="1">
      <alignment horizontal="center" vertical="center" wrapText="1"/>
    </xf>
    <xf numFmtId="49" fontId="33" fillId="33" borderId="0" xfId="61" applyNumberFormat="1" applyFont="1" applyFill="1" applyAlignment="1">
      <alignment horizontal="center" vertical="center" wrapText="1"/>
    </xf>
    <xf numFmtId="0" fontId="30" fillId="33" borderId="0" xfId="61" applyFont="1" applyFill="1" applyAlignment="1">
      <alignment horizontal="center" vertical="center" wrapText="1"/>
    </xf>
    <xf numFmtId="49" fontId="170" fillId="30" borderId="29" xfId="61" applyNumberFormat="1" applyFont="1" applyFill="1" applyBorder="1" applyAlignment="1">
      <alignment horizontal="center" wrapText="1"/>
    </xf>
    <xf numFmtId="49" fontId="88" fillId="30" borderId="0" xfId="61" applyNumberFormat="1" applyFont="1" applyFill="1" applyAlignment="1">
      <alignment horizontal="center" wrapText="1"/>
    </xf>
    <xf numFmtId="49" fontId="88" fillId="30" borderId="11" xfId="61" applyNumberFormat="1" applyFont="1" applyFill="1" applyBorder="1" applyAlignment="1">
      <alignment horizontal="center" wrapText="1"/>
    </xf>
    <xf numFmtId="49" fontId="170" fillId="30" borderId="0" xfId="61" applyNumberFormat="1" applyFont="1" applyFill="1" applyAlignment="1">
      <alignment horizontal="center" wrapText="1"/>
    </xf>
    <xf numFmtId="49" fontId="171" fillId="24" borderId="14" xfId="72" applyNumberFormat="1" applyFont="1" applyFill="1" applyBorder="1" applyAlignment="1">
      <alignment horizontal="left"/>
    </xf>
    <xf numFmtId="49" fontId="171" fillId="24" borderId="0" xfId="72" applyNumberFormat="1" applyFont="1" applyFill="1" applyBorder="1" applyAlignment="1">
      <alignment horizontal="left"/>
    </xf>
    <xf numFmtId="49" fontId="73" fillId="30" borderId="14" xfId="61" applyNumberFormat="1" applyFont="1" applyFill="1" applyBorder="1" applyAlignment="1">
      <alignment horizontal="center" wrapText="1"/>
    </xf>
    <xf numFmtId="49" fontId="73" fillId="30" borderId="0" xfId="61" applyNumberFormat="1" applyFont="1" applyFill="1" applyAlignment="1">
      <alignment horizontal="center" wrapText="1"/>
    </xf>
    <xf numFmtId="49" fontId="73" fillId="30" borderId="11" xfId="61" applyNumberFormat="1" applyFont="1" applyFill="1" applyBorder="1" applyAlignment="1">
      <alignment horizontal="center" wrapText="1"/>
    </xf>
    <xf numFmtId="49" fontId="168" fillId="30" borderId="14" xfId="61" applyNumberFormat="1" applyFont="1" applyFill="1" applyBorder="1" applyAlignment="1">
      <alignment horizontal="center" vertical="center" wrapText="1"/>
    </xf>
    <xf numFmtId="49" fontId="80" fillId="30" borderId="0" xfId="61" applyNumberFormat="1" applyFont="1" applyFill="1" applyAlignment="1">
      <alignment horizontal="center" vertical="center" wrapText="1"/>
    </xf>
    <xf numFmtId="49" fontId="80" fillId="30" borderId="11" xfId="61" applyNumberFormat="1" applyFont="1" applyFill="1" applyBorder="1" applyAlignment="1">
      <alignment horizontal="center" vertical="center" wrapText="1"/>
    </xf>
    <xf numFmtId="49" fontId="80" fillId="30" borderId="14" xfId="61" applyNumberFormat="1" applyFont="1" applyFill="1" applyBorder="1" applyAlignment="1">
      <alignment horizontal="center" vertical="center" wrapText="1"/>
    </xf>
    <xf numFmtId="49" fontId="172" fillId="30" borderId="14" xfId="61" applyNumberFormat="1" applyFont="1" applyFill="1" applyBorder="1" applyAlignment="1">
      <alignment horizontal="center" vertical="center" wrapText="1"/>
    </xf>
    <xf numFmtId="49" fontId="172" fillId="30" borderId="0" xfId="61" applyNumberFormat="1" applyFont="1" applyFill="1" applyAlignment="1">
      <alignment horizontal="center" vertical="center" wrapText="1"/>
    </xf>
    <xf numFmtId="49" fontId="172" fillId="30" borderId="11" xfId="61" applyNumberFormat="1" applyFont="1" applyFill="1" applyBorder="1" applyAlignment="1">
      <alignment horizontal="center" vertical="center" wrapText="1"/>
    </xf>
    <xf numFmtId="49" fontId="169" fillId="30" borderId="14" xfId="61" applyNumberFormat="1" applyFont="1" applyFill="1" applyBorder="1" applyAlignment="1">
      <alignment horizontal="center" vertical="center" wrapText="1"/>
    </xf>
    <xf numFmtId="49" fontId="169" fillId="30" borderId="0" xfId="61" applyNumberFormat="1" applyFont="1" applyFill="1" applyAlignment="1">
      <alignment horizontal="center" vertical="center" wrapText="1"/>
    </xf>
    <xf numFmtId="0" fontId="25" fillId="26" borderId="16" xfId="48" applyFont="1" applyFill="1" applyBorder="1" applyAlignment="1">
      <alignment horizontal="center" vertical="center"/>
    </xf>
    <xf numFmtId="0" fontId="25" fillId="26" borderId="17" xfId="48" applyFont="1" applyFill="1" applyBorder="1" applyAlignment="1">
      <alignment horizontal="center" vertical="center"/>
    </xf>
    <xf numFmtId="0" fontId="25" fillId="26" borderId="33" xfId="48" applyFont="1" applyFill="1" applyBorder="1" applyAlignment="1">
      <alignment horizontal="center" vertical="center"/>
    </xf>
    <xf numFmtId="0" fontId="25" fillId="26" borderId="21" xfId="48" applyFont="1" applyFill="1" applyBorder="1" applyAlignment="1">
      <alignment horizontal="center" vertical="center"/>
    </xf>
    <xf numFmtId="0" fontId="32" fillId="28" borderId="0" xfId="47" applyFont="1" applyFill="1" applyAlignment="1">
      <alignment horizontal="center" vertical="center" textRotation="90" wrapText="1"/>
    </xf>
    <xf numFmtId="0" fontId="26" fillId="23" borderId="0" xfId="34" applyFont="1" applyFill="1" applyAlignment="1">
      <alignment horizontal="center" vertical="top"/>
    </xf>
    <xf numFmtId="0" fontId="75" fillId="23" borderId="0" xfId="48" applyFont="1" applyFill="1" applyAlignment="1">
      <alignment horizontal="right" vertical="center" wrapText="1"/>
    </xf>
    <xf numFmtId="0" fontId="80" fillId="23" borderId="0" xfId="34" applyFont="1" applyFill="1" applyAlignment="1">
      <alignment horizontal="center" vertical="top"/>
    </xf>
    <xf numFmtId="0" fontId="186" fillId="23" borderId="0" xfId="34" applyFont="1" applyFill="1" applyAlignment="1">
      <alignment horizontal="center" vertical="top"/>
    </xf>
    <xf numFmtId="0" fontId="161" fillId="45" borderId="40" xfId="61" applyFont="1" applyFill="1" applyBorder="1" applyAlignment="1">
      <alignment horizontal="left" vertical="center"/>
    </xf>
    <xf numFmtId="0" fontId="161" fillId="45" borderId="42" xfId="61" applyFont="1" applyFill="1" applyBorder="1" applyAlignment="1">
      <alignment horizontal="left" vertical="center"/>
    </xf>
    <xf numFmtId="0" fontId="154" fillId="46" borderId="40" xfId="61" applyFont="1" applyFill="1" applyBorder="1" applyAlignment="1">
      <alignment horizontal="center" vertical="center" wrapText="1"/>
    </xf>
    <xf numFmtId="0" fontId="161" fillId="45" borderId="0" xfId="61" applyFont="1" applyFill="1" applyBorder="1" applyAlignment="1">
      <alignment horizontal="left" vertical="center"/>
    </xf>
  </cellXfs>
  <cellStyles count="7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00000000-0005-0000-0000-00001B000000}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 2" xfId="46" xr:uid="{96EBD1FE-871B-4A5B-B816-C3CA958CB9E5}"/>
    <cellStyle name="Lien hypertexte 2 2" xfId="59" xr:uid="{A34959F7-5333-4D28-98D3-DD5835BF77A9}"/>
    <cellStyle name="Lien hypertexte 2 3" xfId="72" xr:uid="{AF402CCE-8AC1-4B5B-965C-D82E0BCE9432}"/>
    <cellStyle name="Lien hypertexte 3" xfId="49" xr:uid="{8FC3A643-9FB3-4077-AC03-A8C78D3E4345}"/>
    <cellStyle name="Lien hypertexte 3 2" xfId="50" xr:uid="{04815F34-1CBD-4AC7-9E0E-6CAB3D0B1B71}"/>
    <cellStyle name="Lien hypertexte 3 2 2" xfId="68" xr:uid="{591EC30D-52F4-4949-AB2C-9E7E2F7E50AF}"/>
    <cellStyle name="Lien hypertexte 3 2 3" xfId="73" xr:uid="{904EA18B-38AF-4CF5-AEA4-601155E12874}"/>
    <cellStyle name="Lien hypertexte 4" xfId="56" xr:uid="{AC8FE4EB-D2CF-4023-B8A1-F0613FBBE81D}"/>
    <cellStyle name="Lien hypertexte 5" xfId="55" xr:uid="{E5F7B1B4-CD81-4A17-9105-A7677DBD1CD0}"/>
    <cellStyle name="Lien hypertexte 6" xfId="58" xr:uid="{7748932A-0CF2-4FF8-AC70-03D64AD08EB7}"/>
    <cellStyle name="Lien hypertexte 7" xfId="57" xr:uid="{F123F899-12A5-420D-A72A-AD1029D6690A}"/>
    <cellStyle name="Lien hypertexte_PG Positionnement 2009" xfId="67" xr:uid="{49EFFCF3-F50A-4FB3-8D1D-A98530466CD4}"/>
    <cellStyle name="Neutre" xfId="32" builtinId="28" customBuiltin="1"/>
    <cellStyle name="Non d‚fini" xfId="33" xr:uid="{00000000-0005-0000-0000-000021000000}"/>
    <cellStyle name="Normal" xfId="0" builtinId="0"/>
    <cellStyle name="Normal 12" xfId="61" xr:uid="{D4AB28F5-BBFB-47A5-A316-BEC3967F818A}"/>
    <cellStyle name="Normal 2" xfId="45" xr:uid="{BAE9CA22-9E55-44C2-ADEB-C54A80AC227B}"/>
    <cellStyle name="Normal 2 2" xfId="53" xr:uid="{40522D79-40A9-4786-9905-47C50159FC40}"/>
    <cellStyle name="Normal 2 2 2" xfId="47" xr:uid="{05DBC250-6344-41DE-BBB4-B6B500397C00}"/>
    <cellStyle name="Normal 2 2 2 2" xfId="63" xr:uid="{C7268990-0D60-4375-A7D2-C0A996FA6C2D}"/>
    <cellStyle name="Normal 2 3" xfId="70" xr:uid="{97671B6C-87EF-4E93-A22D-0E72F9E47305}"/>
    <cellStyle name="Normal 2 4" xfId="60" xr:uid="{D68F9BB7-C9B5-4E03-A4AF-479CE8D82CA2}"/>
    <cellStyle name="Normal 3" xfId="62" xr:uid="{305B8EA1-AAF8-4504-A547-3A9431F62238}"/>
    <cellStyle name="Normal 3 2" xfId="74" xr:uid="{B33123F2-6F0A-4EBC-878C-A48C15AD4843}"/>
    <cellStyle name="Normal 4" xfId="48" xr:uid="{C886B60B-4540-468A-8D56-B42F98E58960}"/>
    <cellStyle name="Normal 4 3 4" xfId="69" xr:uid="{F9B2C153-D7FC-4794-8733-47ED8D783D4C}"/>
    <cellStyle name="Normal 5" xfId="71" xr:uid="{A7519637-29DD-4EC0-95AE-AF5AF2BB6A16}"/>
    <cellStyle name="Normal 6" xfId="52" xr:uid="{61026348-58ED-4B75-9784-1FA5A07C06D1}"/>
    <cellStyle name="Normal_Comparer recettes 2009 OK 2" xfId="54" xr:uid="{C93B93D8-4F93-4084-9FFA-6C89719DBB21}"/>
    <cellStyle name="Normal_Comparer recettes 2009 OK 2 2" xfId="65" xr:uid="{C8548FD3-3810-4172-B445-9825B642D096}"/>
    <cellStyle name="Normal_Forum Marais 15 09 2001_Fiche technique C2 Mars 2008 " xfId="64" xr:uid="{1FE87837-7419-4DD1-89CD-C1AFD7DE5A74}"/>
    <cellStyle name="Normal_Gantt 27 janvier 2" xfId="66" xr:uid="{C84B9381-5417-4F5F-B0AA-F304C9628A59}"/>
    <cellStyle name="Normal_MS Définitions_1" xfId="51" xr:uid="{813C3199-AECD-4981-B0B4-6065BA0AE587}"/>
    <cellStyle name="Normal_space" xfId="34" xr:uid="{00000000-0005-0000-0000-000027000000}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2"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2F2F2"/>
      <color rgb="FFFFFF99"/>
      <color rgb="FF66CCFF"/>
      <color rgb="FF4472C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157867</xdr:colOff>
      <xdr:row>99</xdr:row>
      <xdr:rowOff>374752</xdr:rowOff>
    </xdr:from>
    <xdr:to>
      <xdr:col>27</xdr:col>
      <xdr:colOff>281066</xdr:colOff>
      <xdr:row>105</xdr:row>
      <xdr:rowOff>266473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EF7AD-2C46-43E3-ADA7-A2BCAFD4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4142" y="43675402"/>
          <a:ext cx="2409199" cy="2977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1155701</xdr:colOff>
      <xdr:row>9</xdr:row>
      <xdr:rowOff>66675</xdr:rowOff>
    </xdr:from>
    <xdr:to>
      <xdr:col>4</xdr:col>
      <xdr:colOff>1703241</xdr:colOff>
      <xdr:row>24</xdr:row>
      <xdr:rowOff>156034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53E735-1DFF-4FB1-8707-1D047C832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2060575"/>
          <a:ext cx="7303940" cy="2565859"/>
        </a:xfrm>
        <a:prstGeom prst="rect">
          <a:avLst/>
        </a:prstGeom>
      </xdr:spPr>
    </xdr:pic>
    <xdr:clientData/>
  </xdr:twoCellAnchor>
  <xdr:twoCellAnchor editAs="oneCell">
    <xdr:from>
      <xdr:col>1</xdr:col>
      <xdr:colOff>780066</xdr:colOff>
      <xdr:row>39</xdr:row>
      <xdr:rowOff>31749</xdr:rowOff>
    </xdr:from>
    <xdr:to>
      <xdr:col>5</xdr:col>
      <xdr:colOff>747178</xdr:colOff>
      <xdr:row>75</xdr:row>
      <xdr:rowOff>127912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888AD3-C097-4AA3-92B1-BE8FA269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566" y="8159749"/>
          <a:ext cx="9377812" cy="6039763"/>
        </a:xfrm>
        <a:prstGeom prst="rect">
          <a:avLst/>
        </a:prstGeom>
      </xdr:spPr>
    </xdr:pic>
    <xdr:clientData/>
  </xdr:twoCellAnchor>
  <xdr:twoCellAnchor editAs="oneCell">
    <xdr:from>
      <xdr:col>1</xdr:col>
      <xdr:colOff>1441449</xdr:colOff>
      <xdr:row>95</xdr:row>
      <xdr:rowOff>145305</xdr:rowOff>
    </xdr:from>
    <xdr:to>
      <xdr:col>6</xdr:col>
      <xdr:colOff>866704</xdr:colOff>
      <xdr:row>132</xdr:row>
      <xdr:rowOff>31750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C91AD53-EF6F-4D43-B45F-F7DF644E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49" y="19855705"/>
          <a:ext cx="9597955" cy="5995145"/>
        </a:xfrm>
        <a:prstGeom prst="rect">
          <a:avLst/>
        </a:prstGeom>
      </xdr:spPr>
    </xdr:pic>
    <xdr:clientData/>
  </xdr:twoCellAnchor>
  <xdr:twoCellAnchor editAs="oneCell">
    <xdr:from>
      <xdr:col>1</xdr:col>
      <xdr:colOff>1174750</xdr:colOff>
      <xdr:row>151</xdr:row>
      <xdr:rowOff>21774</xdr:rowOff>
    </xdr:from>
    <xdr:to>
      <xdr:col>6</xdr:col>
      <xdr:colOff>1289346</xdr:colOff>
      <xdr:row>163</xdr:row>
      <xdr:rowOff>101599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CCC0507-E400-4FEE-BA78-97CABE4A1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33054474"/>
          <a:ext cx="10287296" cy="206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1406525</xdr:colOff>
      <xdr:row>164</xdr:row>
      <xdr:rowOff>136920</xdr:rowOff>
    </xdr:from>
    <xdr:to>
      <xdr:col>6</xdr:col>
      <xdr:colOff>1079695</xdr:colOff>
      <xdr:row>181</xdr:row>
      <xdr:rowOff>190500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70BB8B0-1F0A-4499-9D5B-2045E37EA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025" y="35315920"/>
          <a:ext cx="9845870" cy="2860280"/>
        </a:xfrm>
        <a:prstGeom prst="rect">
          <a:avLst/>
        </a:prstGeom>
      </xdr:spPr>
    </xdr:pic>
    <xdr:clientData/>
  </xdr:twoCellAnchor>
  <xdr:twoCellAnchor editAs="oneCell">
    <xdr:from>
      <xdr:col>1</xdr:col>
      <xdr:colOff>2089150</xdr:colOff>
      <xdr:row>208</xdr:row>
      <xdr:rowOff>22226</xdr:rowOff>
    </xdr:from>
    <xdr:to>
      <xdr:col>4</xdr:col>
      <xdr:colOff>1188266</xdr:colOff>
      <xdr:row>222</xdr:row>
      <xdr:rowOff>149562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CC81321-BD2F-4FC3-929A-E90468E7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8294926"/>
          <a:ext cx="5855516" cy="2438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xcel-pratique.com/fr/fonctions-complementaires.php" TargetMode="External"/><Relationship Id="rId13" Type="http://schemas.openxmlformats.org/officeDocument/2006/relationships/hyperlink" Target="https://www.youtube.com/c/TutoDeRien/playlists" TargetMode="External"/><Relationship Id="rId18" Type="http://schemas.openxmlformats.org/officeDocument/2006/relationships/hyperlink" Target="https://www.youtube.com/watch?v=YfGrccEQGKk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compagnon.info/excel/analyse.htm" TargetMode="External"/><Relationship Id="rId21" Type="http://schemas.openxmlformats.org/officeDocument/2006/relationships/hyperlink" Target="https://www.excel-exercice.com/somme-si-ens/" TargetMode="External"/><Relationship Id="rId7" Type="http://schemas.openxmlformats.org/officeDocument/2006/relationships/hyperlink" Target="http://excel.engalere.com/tags/" TargetMode="External"/><Relationship Id="rId12" Type="http://schemas.openxmlformats.org/officeDocument/2006/relationships/hyperlink" Target="https://support.microsoft.com/fr-fr/excel" TargetMode="External"/><Relationship Id="rId17" Type="http://schemas.openxmlformats.org/officeDocument/2006/relationships/hyperlink" Target="https://www.excel-exercice.com/" TargetMode="External"/><Relationship Id="rId25" Type="http://schemas.openxmlformats.org/officeDocument/2006/relationships/hyperlink" Target="https://www.youtube.com/watch?v=p29a26U2jvg&amp;ab_channel=Pixelgeek" TargetMode="External"/><Relationship Id="rId2" Type="http://schemas.openxmlformats.org/officeDocument/2006/relationships/hyperlink" Target="https://support.office.com/fr-fr/article/Afficher-les-relations-entre-formules-et-cellules-a59bef2b-3701-46bf-8ff1-d3518771d507" TargetMode="External"/><Relationship Id="rId16" Type="http://schemas.openxmlformats.org/officeDocument/2006/relationships/hyperlink" Target="https://www.youtube.com/user/ExcelExercice/videos" TargetMode="External"/><Relationship Id="rId20" Type="http://schemas.openxmlformats.org/officeDocument/2006/relationships/hyperlink" Target="https://www.google.com/search?q=Diff%C3%A9rence+entre+un+fichier+XLS+et+XLSX+(ou+XLSM)&amp;rlz=1C1AVFC_enFR845FR845&amp;oq=Diff%C3%A9rence+entre+un+fichier+XLS+et+XLSX+(ou+XLSM)&amp;aqs=chrome..69i57j33.2926j0j15&amp;sourceid=chrome&amp;ie=UTF-8" TargetMode="External"/><Relationship Id="rId1" Type="http://schemas.openxmlformats.org/officeDocument/2006/relationships/hyperlink" Target="https://support.office.com/fr-fr/article/Sp%C3%A9cifications-et-limites-relatives-%C3%A0-Excel-1672b34d-7043-467e-8e27-269d656771c3" TargetMode="External"/><Relationship Id="rId6" Type="http://schemas.openxmlformats.org/officeDocument/2006/relationships/hyperlink" Target="http://www.excel-downloads.com/remository/Download/Professionnels/Planification-et-gestion-de-projets/SPACE.html" TargetMode="External"/><Relationship Id="rId11" Type="http://schemas.openxmlformats.org/officeDocument/2006/relationships/hyperlink" Target="https://www.youtube.com/c/K%C3%A9vinBrundu/videos" TargetMode="External"/><Relationship Id="rId24" Type="http://schemas.openxmlformats.org/officeDocument/2006/relationships/hyperlink" Target="https://www.7-zip.fr/" TargetMode="External"/><Relationship Id="rId5" Type="http://schemas.openxmlformats.org/officeDocument/2006/relationships/hyperlink" Target="http://www.excel-downloads.com/forum/111720-space.html" TargetMode="External"/><Relationship Id="rId15" Type="http://schemas.openxmlformats.org/officeDocument/2006/relationships/hyperlink" Target="https://www.youtube.com/channel/UCK4qfUuh9kpBByJFIMBPTtA/playlists" TargetMode="External"/><Relationship Id="rId23" Type="http://schemas.openxmlformats.org/officeDocument/2006/relationships/hyperlink" Target="https://www.youtube.com/watch?v=ImOnZNKHBNU&amp;ab_channel=Tutech" TargetMode="External"/><Relationship Id="rId10" Type="http://schemas.openxmlformats.org/officeDocument/2006/relationships/hyperlink" Target="https://www.youtube.com/watch?v=e2kzRDcW5iI" TargetMode="External"/><Relationship Id="rId19" Type="http://schemas.openxmlformats.org/officeDocument/2006/relationships/hyperlink" Target="https://www.youtube.com/watch?v=li4XNespLxg" TargetMode="External"/><Relationship Id="rId4" Type="http://schemas.openxmlformats.org/officeDocument/2006/relationships/hyperlink" Target="https://www.google.com/search?q=excel+audit-et-espionner-des-formules-sous-excel/&amp;rlz=1C1AVFC_enFR845FR845&amp;sxsrf=ALeKk00ZkuagfnESYXg-m2UrGlCtwMm4ng:1604142452301&amp;source=lnms&amp;tbm=vid&amp;sa=X&amp;ved=2ahUKEwjl6qao2N7sAhUr5eAKHeQECugQ_AUoAnoECAoQBA&amp;biw=1600&amp;bih=841" TargetMode="External"/><Relationship Id="rId9" Type="http://schemas.openxmlformats.org/officeDocument/2006/relationships/hyperlink" Target="https://www.google.fr/search?q=piffom%C3%A9trie&amp;ie=utf-8&amp;oe=utf-8&amp;client=firefox-b&amp;gfe_rd=cr&amp;dcr=0&amp;ei=yYrYWZrKMYfAaMTIipgK" TargetMode="External"/><Relationship Id="rId14" Type="http://schemas.openxmlformats.org/officeDocument/2006/relationships/hyperlink" Target="https://www.youtube.com/c/MatthieuLanglade/videos" TargetMode="External"/><Relationship Id="rId22" Type="http://schemas.openxmlformats.org/officeDocument/2006/relationships/hyperlink" Target="https://www.excel-exercice.com/trouver-les-liens-externes-dun-classeur/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orum.excel-pratique.com/excel/fractionner-colonne-suivant-nombre-de-caracteres-t43147.html" TargetMode="External"/><Relationship Id="rId1" Type="http://schemas.openxmlformats.org/officeDocument/2006/relationships/hyperlink" Target="https://www.youtube.com/watch?v=ImOnZNKHBNU&amp;ab_channel=Tutech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urs-gratuit.com/tutoriel-excel/comment-separer-une-cellule-en-deux-sur-exce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www.ionos.fr/digitalguide/web-marketing/vendre-sur-internet/excel-fonction-texte/" TargetMode="External"/><Relationship Id="rId7" Type="http://schemas.openxmlformats.org/officeDocument/2006/relationships/hyperlink" Target="https://www.bonbache.fr/fractionner-un-texte-excel-sur-plusieurs-colonnes-637.html" TargetMode="External"/><Relationship Id="rId12" Type="http://schemas.openxmlformats.org/officeDocument/2006/relationships/hyperlink" Target="http://www.google.com/webhp?source=search_app" TargetMode="External"/><Relationship Id="rId2" Type="http://schemas.openxmlformats.org/officeDocument/2006/relationships/hyperlink" Target="https://www.excel-pratique.com/fr/index_des_fonctions/texte" TargetMode="External"/><Relationship Id="rId1" Type="http://schemas.openxmlformats.org/officeDocument/2006/relationships/hyperlink" Target="http://www.webanalytix.fr/category/excel/" TargetMode="External"/><Relationship Id="rId6" Type="http://schemas.openxmlformats.org/officeDocument/2006/relationships/hyperlink" Target="https://www.excel-downloads.com/threads/decouper-une-phrase-sans-couper-les-mots.184943/" TargetMode="External"/><Relationship Id="rId11" Type="http://schemas.openxmlformats.org/officeDocument/2006/relationships/hyperlink" Target="https://fr.wikihow.com/tronquer-un-texte-dans-Excel" TargetMode="External"/><Relationship Id="rId5" Type="http://schemas.openxmlformats.org/officeDocument/2006/relationships/hyperlink" Target="https://www.youtube.com/watch?v=NWNn040TvKU&amp;ab_channel=EXCEL%27ASTUCES" TargetMode="External"/><Relationship Id="rId10" Type="http://schemas.openxmlformats.org/officeDocument/2006/relationships/hyperlink" Target="http://www.acta-media.fr/MICROSOFT/MICROSOFT/Excel/Fiche%20pratique/Microsoft%20Excel%20-%20Fractionner%20ou%20d%C3%A9concat%C3%A9ner.pdf" TargetMode="External"/><Relationship Id="rId4" Type="http://schemas.openxmlformats.org/officeDocument/2006/relationships/hyperlink" Target="http://www.webanalytix.fr/comment-reparer-un-fichier-excel-endommage/" TargetMode="External"/><Relationship Id="rId9" Type="http://schemas.openxmlformats.org/officeDocument/2006/relationships/hyperlink" Target="https://forum.excel-pratique.com/d/download?p=402462&amp;f=21714_c85e7688da4508a088c6fa969eeebf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8A6D-D68D-47BE-9CAF-76DB87281CD5}">
  <dimension ref="A1:AR125"/>
  <sheetViews>
    <sheetView showZeros="0" showWhiteSpace="0" zoomScale="61" zoomScaleNormal="61" zoomScalePageLayoutView="58" workbookViewId="0">
      <selection activeCell="AD16" sqref="AD16"/>
    </sheetView>
  </sheetViews>
  <sheetFormatPr baseColWidth="10" defaultRowHeight="15" x14ac:dyDescent="0.25"/>
  <cols>
    <col min="1" max="1" width="14.5703125" style="17" customWidth="1"/>
    <col min="2" max="6" width="11.42578125" style="17"/>
    <col min="7" max="7" width="8" style="17" customWidth="1"/>
    <col min="8" max="11" width="11.42578125" style="17"/>
    <col min="12" max="16" width="11.42578125" style="18"/>
    <col min="17" max="18" width="11.42578125" style="13"/>
    <col min="19" max="19" width="15.7109375" style="13" customWidth="1"/>
    <col min="20" max="20" width="11.85546875" style="13" customWidth="1"/>
    <col min="21" max="21" width="12.140625" style="13" bestFit="1" customWidth="1"/>
    <col min="22" max="22" width="15.42578125" style="13" customWidth="1"/>
    <col min="23" max="23" width="23.85546875" style="13" customWidth="1"/>
    <col min="24" max="256" width="11.42578125" style="13"/>
    <col min="257" max="257" width="14.5703125" style="13" customWidth="1"/>
    <col min="258" max="262" width="11.42578125" style="13"/>
    <col min="263" max="263" width="8" style="13" customWidth="1"/>
    <col min="264" max="512" width="11.42578125" style="13"/>
    <col min="513" max="513" width="14.5703125" style="13" customWidth="1"/>
    <col min="514" max="518" width="11.42578125" style="13"/>
    <col min="519" max="519" width="8" style="13" customWidth="1"/>
    <col min="520" max="768" width="11.42578125" style="13"/>
    <col min="769" max="769" width="14.5703125" style="13" customWidth="1"/>
    <col min="770" max="774" width="11.42578125" style="13"/>
    <col min="775" max="775" width="8" style="13" customWidth="1"/>
    <col min="776" max="1024" width="11.42578125" style="13"/>
    <col min="1025" max="1025" width="14.5703125" style="13" customWidth="1"/>
    <col min="1026" max="1030" width="11.42578125" style="13"/>
    <col min="1031" max="1031" width="8" style="13" customWidth="1"/>
    <col min="1032" max="1280" width="11.42578125" style="13"/>
    <col min="1281" max="1281" width="14.5703125" style="13" customWidth="1"/>
    <col min="1282" max="1286" width="11.42578125" style="13"/>
    <col min="1287" max="1287" width="8" style="13" customWidth="1"/>
    <col min="1288" max="1536" width="11.42578125" style="13"/>
    <col min="1537" max="1537" width="14.5703125" style="13" customWidth="1"/>
    <col min="1538" max="1542" width="11.42578125" style="13"/>
    <col min="1543" max="1543" width="8" style="13" customWidth="1"/>
    <col min="1544" max="1792" width="11.42578125" style="13"/>
    <col min="1793" max="1793" width="14.5703125" style="13" customWidth="1"/>
    <col min="1794" max="1798" width="11.42578125" style="13"/>
    <col min="1799" max="1799" width="8" style="13" customWidth="1"/>
    <col min="1800" max="2048" width="11.42578125" style="13"/>
    <col min="2049" max="2049" width="14.5703125" style="13" customWidth="1"/>
    <col min="2050" max="2054" width="11.42578125" style="13"/>
    <col min="2055" max="2055" width="8" style="13" customWidth="1"/>
    <col min="2056" max="2304" width="11.42578125" style="13"/>
    <col min="2305" max="2305" width="14.5703125" style="13" customWidth="1"/>
    <col min="2306" max="2310" width="11.42578125" style="13"/>
    <col min="2311" max="2311" width="8" style="13" customWidth="1"/>
    <col min="2312" max="2560" width="11.42578125" style="13"/>
    <col min="2561" max="2561" width="14.5703125" style="13" customWidth="1"/>
    <col min="2562" max="2566" width="11.42578125" style="13"/>
    <col min="2567" max="2567" width="8" style="13" customWidth="1"/>
    <col min="2568" max="2816" width="11.42578125" style="13"/>
    <col min="2817" max="2817" width="14.5703125" style="13" customWidth="1"/>
    <col min="2818" max="2822" width="11.42578125" style="13"/>
    <col min="2823" max="2823" width="8" style="13" customWidth="1"/>
    <col min="2824" max="3072" width="11.42578125" style="13"/>
    <col min="3073" max="3073" width="14.5703125" style="13" customWidth="1"/>
    <col min="3074" max="3078" width="11.42578125" style="13"/>
    <col min="3079" max="3079" width="8" style="13" customWidth="1"/>
    <col min="3080" max="3328" width="11.42578125" style="13"/>
    <col min="3329" max="3329" width="14.5703125" style="13" customWidth="1"/>
    <col min="3330" max="3334" width="11.42578125" style="13"/>
    <col min="3335" max="3335" width="8" style="13" customWidth="1"/>
    <col min="3336" max="3584" width="11.42578125" style="13"/>
    <col min="3585" max="3585" width="14.5703125" style="13" customWidth="1"/>
    <col min="3586" max="3590" width="11.42578125" style="13"/>
    <col min="3591" max="3591" width="8" style="13" customWidth="1"/>
    <col min="3592" max="3840" width="11.42578125" style="13"/>
    <col min="3841" max="3841" width="14.5703125" style="13" customWidth="1"/>
    <col min="3842" max="3846" width="11.42578125" style="13"/>
    <col min="3847" max="3847" width="8" style="13" customWidth="1"/>
    <col min="3848" max="4096" width="11.42578125" style="13"/>
    <col min="4097" max="4097" width="14.5703125" style="13" customWidth="1"/>
    <col min="4098" max="4102" width="11.42578125" style="13"/>
    <col min="4103" max="4103" width="8" style="13" customWidth="1"/>
    <col min="4104" max="4352" width="11.42578125" style="13"/>
    <col min="4353" max="4353" width="14.5703125" style="13" customWidth="1"/>
    <col min="4354" max="4358" width="11.42578125" style="13"/>
    <col min="4359" max="4359" width="8" style="13" customWidth="1"/>
    <col min="4360" max="4608" width="11.42578125" style="13"/>
    <col min="4609" max="4609" width="14.5703125" style="13" customWidth="1"/>
    <col min="4610" max="4614" width="11.42578125" style="13"/>
    <col min="4615" max="4615" width="8" style="13" customWidth="1"/>
    <col min="4616" max="4864" width="11.42578125" style="13"/>
    <col min="4865" max="4865" width="14.5703125" style="13" customWidth="1"/>
    <col min="4866" max="4870" width="11.42578125" style="13"/>
    <col min="4871" max="4871" width="8" style="13" customWidth="1"/>
    <col min="4872" max="5120" width="11.42578125" style="13"/>
    <col min="5121" max="5121" width="14.5703125" style="13" customWidth="1"/>
    <col min="5122" max="5126" width="11.42578125" style="13"/>
    <col min="5127" max="5127" width="8" style="13" customWidth="1"/>
    <col min="5128" max="5376" width="11.42578125" style="13"/>
    <col min="5377" max="5377" width="14.5703125" style="13" customWidth="1"/>
    <col min="5378" max="5382" width="11.42578125" style="13"/>
    <col min="5383" max="5383" width="8" style="13" customWidth="1"/>
    <col min="5384" max="5632" width="11.42578125" style="13"/>
    <col min="5633" max="5633" width="14.5703125" style="13" customWidth="1"/>
    <col min="5634" max="5638" width="11.42578125" style="13"/>
    <col min="5639" max="5639" width="8" style="13" customWidth="1"/>
    <col min="5640" max="5888" width="11.42578125" style="13"/>
    <col min="5889" max="5889" width="14.5703125" style="13" customWidth="1"/>
    <col min="5890" max="5894" width="11.42578125" style="13"/>
    <col min="5895" max="5895" width="8" style="13" customWidth="1"/>
    <col min="5896" max="6144" width="11.42578125" style="13"/>
    <col min="6145" max="6145" width="14.5703125" style="13" customWidth="1"/>
    <col min="6146" max="6150" width="11.42578125" style="13"/>
    <col min="6151" max="6151" width="8" style="13" customWidth="1"/>
    <col min="6152" max="6400" width="11.42578125" style="13"/>
    <col min="6401" max="6401" width="14.5703125" style="13" customWidth="1"/>
    <col min="6402" max="6406" width="11.42578125" style="13"/>
    <col min="6407" max="6407" width="8" style="13" customWidth="1"/>
    <col min="6408" max="6656" width="11.42578125" style="13"/>
    <col min="6657" max="6657" width="14.5703125" style="13" customWidth="1"/>
    <col min="6658" max="6662" width="11.42578125" style="13"/>
    <col min="6663" max="6663" width="8" style="13" customWidth="1"/>
    <col min="6664" max="6912" width="11.42578125" style="13"/>
    <col min="6913" max="6913" width="14.5703125" style="13" customWidth="1"/>
    <col min="6914" max="6918" width="11.42578125" style="13"/>
    <col min="6919" max="6919" width="8" style="13" customWidth="1"/>
    <col min="6920" max="7168" width="11.42578125" style="13"/>
    <col min="7169" max="7169" width="14.5703125" style="13" customWidth="1"/>
    <col min="7170" max="7174" width="11.42578125" style="13"/>
    <col min="7175" max="7175" width="8" style="13" customWidth="1"/>
    <col min="7176" max="7424" width="11.42578125" style="13"/>
    <col min="7425" max="7425" width="14.5703125" style="13" customWidth="1"/>
    <col min="7426" max="7430" width="11.42578125" style="13"/>
    <col min="7431" max="7431" width="8" style="13" customWidth="1"/>
    <col min="7432" max="7680" width="11.42578125" style="13"/>
    <col min="7681" max="7681" width="14.5703125" style="13" customWidth="1"/>
    <col min="7682" max="7686" width="11.42578125" style="13"/>
    <col min="7687" max="7687" width="8" style="13" customWidth="1"/>
    <col min="7688" max="7936" width="11.42578125" style="13"/>
    <col min="7937" max="7937" width="14.5703125" style="13" customWidth="1"/>
    <col min="7938" max="7942" width="11.42578125" style="13"/>
    <col min="7943" max="7943" width="8" style="13" customWidth="1"/>
    <col min="7944" max="8192" width="11.42578125" style="13"/>
    <col min="8193" max="8193" width="14.5703125" style="13" customWidth="1"/>
    <col min="8194" max="8198" width="11.42578125" style="13"/>
    <col min="8199" max="8199" width="8" style="13" customWidth="1"/>
    <col min="8200" max="8448" width="11.42578125" style="13"/>
    <col min="8449" max="8449" width="14.5703125" style="13" customWidth="1"/>
    <col min="8450" max="8454" width="11.42578125" style="13"/>
    <col min="8455" max="8455" width="8" style="13" customWidth="1"/>
    <col min="8456" max="8704" width="11.42578125" style="13"/>
    <col min="8705" max="8705" width="14.5703125" style="13" customWidth="1"/>
    <col min="8706" max="8710" width="11.42578125" style="13"/>
    <col min="8711" max="8711" width="8" style="13" customWidth="1"/>
    <col min="8712" max="8960" width="11.42578125" style="13"/>
    <col min="8961" max="8961" width="14.5703125" style="13" customWidth="1"/>
    <col min="8962" max="8966" width="11.42578125" style="13"/>
    <col min="8967" max="8967" width="8" style="13" customWidth="1"/>
    <col min="8968" max="9216" width="11.42578125" style="13"/>
    <col min="9217" max="9217" width="14.5703125" style="13" customWidth="1"/>
    <col min="9218" max="9222" width="11.42578125" style="13"/>
    <col min="9223" max="9223" width="8" style="13" customWidth="1"/>
    <col min="9224" max="9472" width="11.42578125" style="13"/>
    <col min="9473" max="9473" width="14.5703125" style="13" customWidth="1"/>
    <col min="9474" max="9478" width="11.42578125" style="13"/>
    <col min="9479" max="9479" width="8" style="13" customWidth="1"/>
    <col min="9480" max="9728" width="11.42578125" style="13"/>
    <col min="9729" max="9729" width="14.5703125" style="13" customWidth="1"/>
    <col min="9730" max="9734" width="11.42578125" style="13"/>
    <col min="9735" max="9735" width="8" style="13" customWidth="1"/>
    <col min="9736" max="9984" width="11.42578125" style="13"/>
    <col min="9985" max="9985" width="14.5703125" style="13" customWidth="1"/>
    <col min="9986" max="9990" width="11.42578125" style="13"/>
    <col min="9991" max="9991" width="8" style="13" customWidth="1"/>
    <col min="9992" max="10240" width="11.42578125" style="13"/>
    <col min="10241" max="10241" width="14.5703125" style="13" customWidth="1"/>
    <col min="10242" max="10246" width="11.42578125" style="13"/>
    <col min="10247" max="10247" width="8" style="13" customWidth="1"/>
    <col min="10248" max="10496" width="11.42578125" style="13"/>
    <col min="10497" max="10497" width="14.5703125" style="13" customWidth="1"/>
    <col min="10498" max="10502" width="11.42578125" style="13"/>
    <col min="10503" max="10503" width="8" style="13" customWidth="1"/>
    <col min="10504" max="10752" width="11.42578125" style="13"/>
    <col min="10753" max="10753" width="14.5703125" style="13" customWidth="1"/>
    <col min="10754" max="10758" width="11.42578125" style="13"/>
    <col min="10759" max="10759" width="8" style="13" customWidth="1"/>
    <col min="10760" max="11008" width="11.42578125" style="13"/>
    <col min="11009" max="11009" width="14.5703125" style="13" customWidth="1"/>
    <col min="11010" max="11014" width="11.42578125" style="13"/>
    <col min="11015" max="11015" width="8" style="13" customWidth="1"/>
    <col min="11016" max="11264" width="11.42578125" style="13"/>
    <col min="11265" max="11265" width="14.5703125" style="13" customWidth="1"/>
    <col min="11266" max="11270" width="11.42578125" style="13"/>
    <col min="11271" max="11271" width="8" style="13" customWidth="1"/>
    <col min="11272" max="11520" width="11.42578125" style="13"/>
    <col min="11521" max="11521" width="14.5703125" style="13" customWidth="1"/>
    <col min="11522" max="11526" width="11.42578125" style="13"/>
    <col min="11527" max="11527" width="8" style="13" customWidth="1"/>
    <col min="11528" max="11776" width="11.42578125" style="13"/>
    <col min="11777" max="11777" width="14.5703125" style="13" customWidth="1"/>
    <col min="11778" max="11782" width="11.42578125" style="13"/>
    <col min="11783" max="11783" width="8" style="13" customWidth="1"/>
    <col min="11784" max="12032" width="11.42578125" style="13"/>
    <col min="12033" max="12033" width="14.5703125" style="13" customWidth="1"/>
    <col min="12034" max="12038" width="11.42578125" style="13"/>
    <col min="12039" max="12039" width="8" style="13" customWidth="1"/>
    <col min="12040" max="12288" width="11.42578125" style="13"/>
    <col min="12289" max="12289" width="14.5703125" style="13" customWidth="1"/>
    <col min="12290" max="12294" width="11.42578125" style="13"/>
    <col min="12295" max="12295" width="8" style="13" customWidth="1"/>
    <col min="12296" max="12544" width="11.42578125" style="13"/>
    <col min="12545" max="12545" width="14.5703125" style="13" customWidth="1"/>
    <col min="12546" max="12550" width="11.42578125" style="13"/>
    <col min="12551" max="12551" width="8" style="13" customWidth="1"/>
    <col min="12552" max="12800" width="11.42578125" style="13"/>
    <col min="12801" max="12801" width="14.5703125" style="13" customWidth="1"/>
    <col min="12802" max="12806" width="11.42578125" style="13"/>
    <col min="12807" max="12807" width="8" style="13" customWidth="1"/>
    <col min="12808" max="13056" width="11.42578125" style="13"/>
    <col min="13057" max="13057" width="14.5703125" style="13" customWidth="1"/>
    <col min="13058" max="13062" width="11.42578125" style="13"/>
    <col min="13063" max="13063" width="8" style="13" customWidth="1"/>
    <col min="13064" max="13312" width="11.42578125" style="13"/>
    <col min="13313" max="13313" width="14.5703125" style="13" customWidth="1"/>
    <col min="13314" max="13318" width="11.42578125" style="13"/>
    <col min="13319" max="13319" width="8" style="13" customWidth="1"/>
    <col min="13320" max="13568" width="11.42578125" style="13"/>
    <col min="13569" max="13569" width="14.5703125" style="13" customWidth="1"/>
    <col min="13570" max="13574" width="11.42578125" style="13"/>
    <col min="13575" max="13575" width="8" style="13" customWidth="1"/>
    <col min="13576" max="13824" width="11.42578125" style="13"/>
    <col min="13825" max="13825" width="14.5703125" style="13" customWidth="1"/>
    <col min="13826" max="13830" width="11.42578125" style="13"/>
    <col min="13831" max="13831" width="8" style="13" customWidth="1"/>
    <col min="13832" max="14080" width="11.42578125" style="13"/>
    <col min="14081" max="14081" width="14.5703125" style="13" customWidth="1"/>
    <col min="14082" max="14086" width="11.42578125" style="13"/>
    <col min="14087" max="14087" width="8" style="13" customWidth="1"/>
    <col min="14088" max="14336" width="11.42578125" style="13"/>
    <col min="14337" max="14337" width="14.5703125" style="13" customWidth="1"/>
    <col min="14338" max="14342" width="11.42578125" style="13"/>
    <col min="14343" max="14343" width="8" style="13" customWidth="1"/>
    <col min="14344" max="14592" width="11.42578125" style="13"/>
    <col min="14593" max="14593" width="14.5703125" style="13" customWidth="1"/>
    <col min="14594" max="14598" width="11.42578125" style="13"/>
    <col min="14599" max="14599" width="8" style="13" customWidth="1"/>
    <col min="14600" max="14848" width="11.42578125" style="13"/>
    <col min="14849" max="14849" width="14.5703125" style="13" customWidth="1"/>
    <col min="14850" max="14854" width="11.42578125" style="13"/>
    <col min="14855" max="14855" width="8" style="13" customWidth="1"/>
    <col min="14856" max="15104" width="11.42578125" style="13"/>
    <col min="15105" max="15105" width="14.5703125" style="13" customWidth="1"/>
    <col min="15106" max="15110" width="11.42578125" style="13"/>
    <col min="15111" max="15111" width="8" style="13" customWidth="1"/>
    <col min="15112" max="15360" width="11.42578125" style="13"/>
    <col min="15361" max="15361" width="14.5703125" style="13" customWidth="1"/>
    <col min="15362" max="15366" width="11.42578125" style="13"/>
    <col min="15367" max="15367" width="8" style="13" customWidth="1"/>
    <col min="15368" max="15616" width="11.42578125" style="13"/>
    <col min="15617" max="15617" width="14.5703125" style="13" customWidth="1"/>
    <col min="15618" max="15622" width="11.42578125" style="13"/>
    <col min="15623" max="15623" width="8" style="13" customWidth="1"/>
    <col min="15624" max="15872" width="11.42578125" style="13"/>
    <col min="15873" max="15873" width="14.5703125" style="13" customWidth="1"/>
    <col min="15874" max="15878" width="11.42578125" style="13"/>
    <col min="15879" max="15879" width="8" style="13" customWidth="1"/>
    <col min="15880" max="16128" width="11.42578125" style="13"/>
    <col min="16129" max="16129" width="14.5703125" style="13" customWidth="1"/>
    <col min="16130" max="16134" width="11.42578125" style="13"/>
    <col min="16135" max="16135" width="8" style="13" customWidth="1"/>
    <col min="16136" max="16384" width="11.42578125" style="13"/>
  </cols>
  <sheetData>
    <row r="1" spans="1:29" s="4" customFormat="1" ht="30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4" customFormat="1" ht="30" customHeight="1" x14ac:dyDescent="0.2">
      <c r="A2" s="1"/>
      <c r="B2" s="19"/>
      <c r="C2" s="1"/>
      <c r="D2" s="1"/>
      <c r="E2" s="1"/>
      <c r="F2" s="1"/>
      <c r="G2" s="1"/>
      <c r="H2" s="1"/>
      <c r="I2" s="2"/>
      <c r="J2" s="352" t="s">
        <v>330</v>
      </c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"/>
      <c r="W2" s="44"/>
      <c r="X2" s="353" t="s">
        <v>331</v>
      </c>
      <c r="Y2" s="353"/>
      <c r="Z2" s="353"/>
      <c r="AA2" s="353"/>
      <c r="AB2" s="44"/>
      <c r="AC2" s="3"/>
    </row>
    <row r="3" spans="1:29" s="4" customFormat="1" ht="30" customHeight="1" x14ac:dyDescent="0.2">
      <c r="A3" s="1"/>
      <c r="B3" s="19"/>
      <c r="C3" s="1"/>
      <c r="D3" s="1"/>
      <c r="E3" s="1"/>
      <c r="F3" s="1"/>
      <c r="G3" s="1"/>
      <c r="H3" s="1"/>
      <c r="I3" s="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"/>
      <c r="W3" s="48"/>
      <c r="X3" s="353"/>
      <c r="Y3" s="353"/>
      <c r="Z3" s="353"/>
      <c r="AA3" s="353"/>
      <c r="AB3" s="44"/>
      <c r="AC3" s="3"/>
    </row>
    <row r="4" spans="1:29" s="4" customFormat="1" ht="30" customHeight="1" x14ac:dyDescent="0.2">
      <c r="A4" s="1"/>
      <c r="B4" s="7"/>
      <c r="C4" s="1"/>
      <c r="D4" s="1"/>
      <c r="E4" s="1"/>
      <c r="F4" s="1"/>
      <c r="G4" s="1"/>
      <c r="H4" s="1"/>
      <c r="I4" s="2"/>
      <c r="J4" s="1"/>
      <c r="K4" s="1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48" t="s">
        <v>332</v>
      </c>
      <c r="X4" s="3"/>
      <c r="Y4" s="3"/>
      <c r="Z4" s="3"/>
      <c r="AA4" s="3"/>
      <c r="AB4" s="3"/>
      <c r="AC4" s="3"/>
    </row>
    <row r="5" spans="1:29" s="4" customFormat="1" ht="30" customHeight="1" x14ac:dyDescent="0.2">
      <c r="A5" s="1"/>
      <c r="B5" s="7"/>
      <c r="C5" s="1"/>
      <c r="D5" s="1"/>
      <c r="E5" s="1"/>
      <c r="F5" s="1"/>
      <c r="G5" s="1"/>
      <c r="H5" s="1"/>
      <c r="I5" s="2"/>
      <c r="J5" s="1"/>
      <c r="K5" s="1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48" t="s">
        <v>28</v>
      </c>
      <c r="X5" s="3"/>
      <c r="Y5" s="3"/>
      <c r="Z5" s="3"/>
      <c r="AA5" s="3"/>
      <c r="AB5" s="3"/>
      <c r="AC5" s="3"/>
    </row>
    <row r="6" spans="1:29" s="4" customFormat="1" ht="45" customHeight="1" x14ac:dyDescent="0.2">
      <c r="A6" s="1"/>
      <c r="B6" s="7"/>
      <c r="C6" s="1"/>
      <c r="D6" s="1"/>
      <c r="E6" s="1"/>
      <c r="F6" s="1"/>
      <c r="G6" s="1"/>
      <c r="H6" s="1"/>
      <c r="I6" s="2"/>
      <c r="J6" s="1"/>
      <c r="K6" s="1"/>
      <c r="L6" s="2"/>
      <c r="M6" s="2"/>
      <c r="N6" s="2"/>
      <c r="O6" s="2"/>
      <c r="P6" s="2"/>
      <c r="Q6" s="3"/>
      <c r="R6" s="3"/>
      <c r="S6" s="236" t="s">
        <v>191</v>
      </c>
      <c r="T6" s="3"/>
      <c r="U6" s="3"/>
      <c r="V6" s="3"/>
      <c r="W6" s="3"/>
      <c r="X6" s="3"/>
      <c r="Y6" s="3"/>
      <c r="Z6" s="3"/>
      <c r="AA6" s="236"/>
      <c r="AB6" s="3"/>
      <c r="AC6" s="3"/>
    </row>
    <row r="7" spans="1:29" s="4" customFormat="1" ht="50.25" customHeight="1" x14ac:dyDescent="0.2">
      <c r="A7" s="1"/>
      <c r="B7" s="5"/>
      <c r="C7" s="1"/>
      <c r="D7" s="1"/>
      <c r="E7" s="1"/>
      <c r="F7" s="1"/>
      <c r="G7" s="1"/>
      <c r="H7" s="1"/>
      <c r="I7" s="2"/>
      <c r="J7" s="1"/>
      <c r="K7" s="1"/>
      <c r="L7" s="2"/>
      <c r="M7" s="2"/>
      <c r="N7" s="2"/>
      <c r="O7" s="2"/>
      <c r="P7" s="2"/>
      <c r="Q7" s="3"/>
      <c r="R7" s="3"/>
      <c r="S7" s="236" t="s">
        <v>192</v>
      </c>
      <c r="T7" s="3"/>
      <c r="U7" s="3"/>
      <c r="V7" s="3"/>
      <c r="W7" s="3"/>
      <c r="X7" s="3"/>
      <c r="Y7" s="3"/>
      <c r="Z7" s="3"/>
      <c r="AA7" s="236"/>
      <c r="AB7" s="3"/>
      <c r="AC7" s="3"/>
    </row>
    <row r="8" spans="1:29" s="4" customFormat="1" ht="38.25" customHeight="1" x14ac:dyDescent="0.2">
      <c r="A8" s="1"/>
      <c r="B8" s="5"/>
      <c r="C8" s="1"/>
      <c r="D8" s="1"/>
      <c r="E8" s="1"/>
      <c r="F8" s="1"/>
      <c r="G8" s="1"/>
      <c r="H8" s="1"/>
      <c r="I8" s="2"/>
      <c r="J8" s="1"/>
      <c r="K8" s="1"/>
      <c r="L8" s="2"/>
      <c r="M8" s="2"/>
      <c r="N8" s="2"/>
      <c r="O8" s="2"/>
      <c r="P8" s="2"/>
      <c r="Q8" s="3"/>
      <c r="R8" s="3"/>
      <c r="S8" s="236" t="s">
        <v>193</v>
      </c>
      <c r="T8" s="3"/>
      <c r="U8" s="3"/>
      <c r="V8" s="3"/>
      <c r="W8" s="3"/>
      <c r="X8" s="3"/>
      <c r="Y8" s="3"/>
      <c r="Z8" s="3"/>
      <c r="AA8" s="236"/>
      <c r="AB8" s="3"/>
      <c r="AC8" s="3"/>
    </row>
    <row r="9" spans="1:29" s="4" customFormat="1" ht="38.25" customHeight="1" x14ac:dyDescent="0.2">
      <c r="A9" s="1"/>
      <c r="B9" s="5"/>
      <c r="C9" s="1"/>
      <c r="D9" s="1"/>
      <c r="E9" s="1"/>
      <c r="F9" s="1"/>
      <c r="G9" s="1"/>
      <c r="H9" s="1"/>
      <c r="I9" s="2"/>
      <c r="J9" s="1"/>
      <c r="K9" s="1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236"/>
      <c r="AB9" s="3"/>
      <c r="AC9" s="3"/>
    </row>
    <row r="10" spans="1:29" s="4" customFormat="1" ht="30" customHeight="1" x14ac:dyDescent="0.2">
      <c r="A10" s="1"/>
      <c r="B10" s="19" t="s">
        <v>16</v>
      </c>
      <c r="C10" s="1"/>
      <c r="D10" s="1"/>
      <c r="E10" s="1"/>
      <c r="F10" s="1"/>
      <c r="G10" s="1"/>
      <c r="H10" s="1"/>
      <c r="I10" s="2"/>
      <c r="J10" s="1"/>
      <c r="K10" s="1"/>
      <c r="L10" s="2"/>
      <c r="M10" s="2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30" customHeight="1" x14ac:dyDescent="0.2">
      <c r="A11" s="1"/>
      <c r="B11" s="19"/>
      <c r="C11" s="1"/>
      <c r="D11" s="1"/>
      <c r="E11" s="1"/>
      <c r="F11" s="1"/>
      <c r="G11" s="1"/>
      <c r="H11" s="1"/>
      <c r="I11" s="2"/>
      <c r="J11" s="1"/>
      <c r="K11" s="1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4" customFormat="1" ht="30" customHeight="1" x14ac:dyDescent="0.2">
      <c r="A12" s="1"/>
      <c r="B12" s="7" t="s">
        <v>333</v>
      </c>
      <c r="C12" s="1"/>
      <c r="D12" s="1"/>
      <c r="E12" s="1"/>
      <c r="F12" s="1"/>
      <c r="G12" s="1"/>
      <c r="H12" s="1"/>
      <c r="I12" s="2"/>
      <c r="J12" s="1"/>
      <c r="K12" s="1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4" customFormat="1" ht="30" customHeight="1" x14ac:dyDescent="0.2">
      <c r="A13" s="1"/>
      <c r="B13" s="7" t="s">
        <v>195</v>
      </c>
      <c r="C13" s="1"/>
      <c r="D13" s="1"/>
      <c r="E13" s="1"/>
      <c r="F13" s="1"/>
      <c r="G13" s="1"/>
      <c r="H13" s="1"/>
      <c r="I13" s="2"/>
      <c r="J13" s="1"/>
      <c r="K13" s="1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4" customFormat="1" ht="30" customHeight="1" x14ac:dyDescent="0.2">
      <c r="A14" s="1"/>
      <c r="B14" s="7" t="s">
        <v>194</v>
      </c>
      <c r="C14" s="1"/>
      <c r="D14" s="1"/>
      <c r="E14" s="1"/>
      <c r="F14" s="1"/>
      <c r="G14" s="1"/>
      <c r="H14" s="1"/>
      <c r="I14" s="2"/>
      <c r="J14" s="1"/>
      <c r="K14" s="1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4" customFormat="1" ht="30" customHeight="1" x14ac:dyDescent="0.2">
      <c r="A15" s="1"/>
      <c r="B15" s="5"/>
      <c r="C15" s="1"/>
      <c r="D15" s="1"/>
      <c r="E15" s="1"/>
      <c r="F15" s="1"/>
      <c r="G15" s="1"/>
      <c r="H15" s="1"/>
      <c r="I15" s="2"/>
      <c r="J15" s="1"/>
      <c r="K15" s="1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4" customFormat="1" ht="30" customHeight="1" x14ac:dyDescent="0.2">
      <c r="A16" s="1"/>
      <c r="B16" s="162" t="s">
        <v>334</v>
      </c>
      <c r="C16" s="1"/>
      <c r="D16" s="1"/>
      <c r="E16" s="1"/>
      <c r="F16" s="1"/>
      <c r="G16" s="1"/>
      <c r="H16" s="1"/>
      <c r="I16" s="2"/>
      <c r="J16" s="1"/>
      <c r="K16" s="1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4" customFormat="1" ht="30" customHeight="1" x14ac:dyDescent="0.2">
      <c r="A17" s="1"/>
      <c r="B17" s="5"/>
      <c r="C17" s="1"/>
      <c r="D17" s="1"/>
      <c r="E17" s="1"/>
      <c r="F17" s="1"/>
      <c r="G17" s="1"/>
      <c r="H17" s="1"/>
      <c r="I17" s="2"/>
      <c r="J17" s="1"/>
      <c r="K17" s="1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4" customFormat="1" ht="30" customHeight="1" x14ac:dyDescent="0.2">
      <c r="A18" s="1"/>
      <c r="B18" s="7" t="s">
        <v>335</v>
      </c>
      <c r="C18" s="1"/>
      <c r="D18" s="1"/>
      <c r="E18" s="1"/>
      <c r="F18" s="1"/>
      <c r="G18" s="1"/>
      <c r="H18" s="1"/>
      <c r="I18" s="2"/>
      <c r="J18" s="1"/>
      <c r="K18" s="1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4" customFormat="1" ht="30" customHeight="1" x14ac:dyDescent="0.2">
      <c r="A19" s="1"/>
      <c r="B19" s="5"/>
      <c r="C19" s="1"/>
      <c r="D19" s="1"/>
      <c r="E19" s="1"/>
      <c r="F19" s="1"/>
      <c r="G19" s="1"/>
      <c r="H19" s="1"/>
      <c r="I19" s="2"/>
      <c r="J19" s="1"/>
      <c r="K19" s="1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163"/>
      <c r="AB19" s="3"/>
      <c r="AC19" s="3"/>
    </row>
    <row r="20" spans="1:29" s="4" customFormat="1" ht="30" customHeight="1" x14ac:dyDescent="0.2">
      <c r="A20" s="1"/>
      <c r="B20" s="7" t="s">
        <v>336</v>
      </c>
      <c r="C20" s="1"/>
      <c r="D20" s="1"/>
      <c r="E20" s="1"/>
      <c r="F20" s="1"/>
      <c r="G20" s="1"/>
      <c r="H20" s="1"/>
      <c r="I20" s="2"/>
      <c r="J20" s="1"/>
      <c r="K20" s="1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163"/>
      <c r="AB20" s="3"/>
      <c r="AC20" s="3"/>
    </row>
    <row r="21" spans="1:29" s="4" customFormat="1" ht="30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4" customFormat="1" ht="30" customHeight="1" x14ac:dyDescent="0.2">
      <c r="A22" s="1"/>
      <c r="B22" s="7" t="s">
        <v>337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4" customFormat="1" ht="30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4" customFormat="1" ht="30" customHeight="1" x14ac:dyDescent="0.2">
      <c r="A24" s="1"/>
      <c r="B24" s="7" t="s">
        <v>338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4" customFormat="1" ht="30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4" customFormat="1" ht="30" customHeight="1" x14ac:dyDescent="0.2">
      <c r="A26" s="1"/>
      <c r="B26" s="7" t="s">
        <v>339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4" customFormat="1" ht="30" customHeight="1" x14ac:dyDescent="0.2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4" customFormat="1" ht="30" customHeight="1" x14ac:dyDescent="0.2">
      <c r="A28" s="1"/>
      <c r="B28" s="7" t="s">
        <v>340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4" customFormat="1" ht="30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4" customFormat="1" ht="30" customHeight="1" x14ac:dyDescent="0.2">
      <c r="A30" s="1"/>
      <c r="B30" s="7"/>
      <c r="C30" s="7" t="s">
        <v>341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4" customFormat="1" ht="30" customHeight="1" x14ac:dyDescent="0.2">
      <c r="A31" s="1"/>
      <c r="B31" s="3"/>
      <c r="C31" s="7" t="s">
        <v>342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4" customFormat="1" ht="30" customHeight="1" x14ac:dyDescent="0.2">
      <c r="A32" s="1"/>
      <c r="B32" s="3"/>
      <c r="C32" s="7"/>
      <c r="D32" s="7" t="s">
        <v>343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4" customFormat="1" ht="30" customHeight="1" x14ac:dyDescent="0.2">
      <c r="A33" s="1"/>
      <c r="B33" s="3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4" customFormat="1" ht="30" customHeight="1" x14ac:dyDescent="0.2">
      <c r="A34" s="1"/>
      <c r="B34" s="3"/>
      <c r="C34" s="7"/>
      <c r="D34" s="3"/>
      <c r="E34" s="3"/>
      <c r="F34" s="354" t="s">
        <v>292</v>
      </c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"/>
      <c r="R34" s="356" t="s">
        <v>313</v>
      </c>
      <c r="S34" s="357"/>
      <c r="T34" s="357"/>
      <c r="U34" s="357"/>
      <c r="V34" s="357"/>
      <c r="W34" s="357"/>
      <c r="X34" s="357"/>
      <c r="Y34" s="357"/>
      <c r="Z34" s="3"/>
      <c r="AA34" s="3"/>
      <c r="AB34" s="3"/>
      <c r="AC34" s="3"/>
    </row>
    <row r="35" spans="1:29" s="4" customFormat="1" ht="30" customHeight="1" x14ac:dyDescent="0.2">
      <c r="A35" s="1"/>
      <c r="B35" s="3"/>
      <c r="C35" s="7"/>
      <c r="D35" s="3"/>
      <c r="E35" s="3"/>
      <c r="F35" s="354" t="s">
        <v>293</v>
      </c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"/>
      <c r="R35" s="356" t="s">
        <v>314</v>
      </c>
      <c r="S35" s="357"/>
      <c r="T35" s="357"/>
      <c r="U35" s="357"/>
      <c r="V35" s="357"/>
      <c r="W35" s="357"/>
      <c r="X35" s="357"/>
      <c r="Y35" s="357"/>
      <c r="Z35" s="3"/>
      <c r="AA35" s="3"/>
      <c r="AB35" s="3"/>
      <c r="AC35" s="3"/>
    </row>
    <row r="36" spans="1:29" s="4" customFormat="1" ht="30" customHeight="1" x14ac:dyDescent="0.2">
      <c r="A36" s="1"/>
      <c r="B36" s="3"/>
      <c r="C36" s="7"/>
      <c r="D36" s="3"/>
      <c r="E36" s="3"/>
      <c r="F36" s="354" t="s">
        <v>289</v>
      </c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"/>
      <c r="R36" s="356" t="s">
        <v>319</v>
      </c>
      <c r="S36" s="357"/>
      <c r="T36" s="357"/>
      <c r="U36" s="357"/>
      <c r="V36" s="357"/>
      <c r="W36" s="357"/>
      <c r="X36" s="357"/>
      <c r="Y36" s="357"/>
      <c r="Z36" s="3"/>
      <c r="AA36" s="3"/>
      <c r="AB36" s="3"/>
      <c r="AC36" s="3"/>
    </row>
    <row r="37" spans="1:29" s="4" customFormat="1" ht="30" customHeight="1" x14ac:dyDescent="0.2">
      <c r="A37" s="1"/>
      <c r="B37" s="3"/>
      <c r="C37" s="7"/>
      <c r="D37" s="3"/>
      <c r="E37" s="3"/>
      <c r="F37" s="354" t="s">
        <v>290</v>
      </c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"/>
      <c r="R37" s="356" t="s">
        <v>325</v>
      </c>
      <c r="S37" s="357"/>
      <c r="T37" s="357"/>
      <c r="U37" s="357"/>
      <c r="V37" s="357"/>
      <c r="W37" s="357"/>
      <c r="X37" s="357"/>
      <c r="Y37" s="357"/>
      <c r="Z37" s="3"/>
      <c r="AA37" s="3"/>
      <c r="AB37" s="3"/>
      <c r="AC37" s="3"/>
    </row>
    <row r="38" spans="1:29" s="4" customFormat="1" ht="30" customHeight="1" x14ac:dyDescent="0.2">
      <c r="A38" s="1"/>
      <c r="B38" s="3"/>
      <c r="C38" s="3"/>
      <c r="D38" s="3"/>
      <c r="E38" s="3"/>
      <c r="F38" s="354" t="s">
        <v>291</v>
      </c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237"/>
      <c r="R38" s="356" t="s">
        <v>317</v>
      </c>
      <c r="S38" s="357"/>
      <c r="T38" s="357"/>
      <c r="U38" s="357"/>
      <c r="V38" s="357"/>
      <c r="W38" s="357"/>
      <c r="X38" s="357"/>
      <c r="Y38" s="357"/>
      <c r="Z38" s="3"/>
      <c r="AA38" s="3"/>
      <c r="AB38" s="3"/>
      <c r="AC38" s="3"/>
    </row>
    <row r="39" spans="1:29" s="4" customFormat="1" ht="30" customHeight="1" x14ac:dyDescent="0.2">
      <c r="A39" s="1"/>
      <c r="B39" s="3"/>
      <c r="C39" s="3"/>
      <c r="D39" s="3"/>
      <c r="E39" s="3"/>
      <c r="F39" s="354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237"/>
      <c r="R39" s="359" t="s">
        <v>318</v>
      </c>
      <c r="S39" s="360"/>
      <c r="T39" s="360"/>
      <c r="U39" s="360"/>
      <c r="V39" s="360"/>
      <c r="W39" s="360"/>
      <c r="X39" s="360"/>
      <c r="Y39" s="360"/>
      <c r="Z39" s="225"/>
      <c r="AA39" s="3"/>
      <c r="AB39" s="3"/>
      <c r="AC39" s="3"/>
    </row>
    <row r="40" spans="1:29" s="4" customFormat="1" ht="30" customHeight="1" x14ac:dyDescent="0.2">
      <c r="A40" s="1"/>
      <c r="B40" s="3"/>
      <c r="C40" s="3"/>
      <c r="D40" s="3"/>
      <c r="E40" s="3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3"/>
      <c r="AB40" s="3"/>
      <c r="AC40" s="3"/>
    </row>
    <row r="41" spans="1:29" s="4" customFormat="1" ht="45" customHeight="1" x14ac:dyDescent="0.2">
      <c r="A41" s="1"/>
      <c r="B41" s="3"/>
      <c r="C41" s="3"/>
      <c r="D41" s="3"/>
      <c r="E41" s="3"/>
      <c r="F41" s="361" t="s">
        <v>322</v>
      </c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225"/>
      <c r="AA41" s="3"/>
      <c r="AB41" s="3"/>
      <c r="AC41" s="3"/>
    </row>
    <row r="42" spans="1:29" s="4" customFormat="1" ht="30" customHeight="1" x14ac:dyDescent="0.2">
      <c r="A42" s="1"/>
      <c r="B42" s="3"/>
      <c r="C42" s="3"/>
      <c r="D42" s="3"/>
      <c r="E42" s="3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3"/>
      <c r="AB42" s="3"/>
      <c r="AC42" s="3"/>
    </row>
    <row r="43" spans="1:29" s="4" customFormat="1" ht="51" customHeight="1" x14ac:dyDescent="0.2">
      <c r="A43" s="1"/>
      <c r="B43" s="3"/>
      <c r="C43" s="3"/>
      <c r="D43" s="3"/>
      <c r="E43" s="226"/>
      <c r="F43" s="362" t="s">
        <v>323</v>
      </c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226"/>
      <c r="R43" s="362" t="s">
        <v>324</v>
      </c>
      <c r="S43" s="362"/>
      <c r="T43" s="362"/>
      <c r="U43" s="362"/>
      <c r="V43" s="362"/>
      <c r="W43" s="362"/>
      <c r="X43" s="362"/>
      <c r="Y43" s="362"/>
      <c r="Z43" s="225"/>
      <c r="AA43" s="3"/>
      <c r="AB43" s="3"/>
      <c r="AC43" s="3"/>
    </row>
    <row r="44" spans="1:29" s="4" customFormat="1" ht="30" customHeight="1" x14ac:dyDescent="0.2">
      <c r="A44" s="1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3"/>
      <c r="AB44" s="3"/>
      <c r="AC44" s="3"/>
    </row>
    <row r="45" spans="1:29" s="4" customFormat="1" ht="30" customHeight="1" x14ac:dyDescent="0.2">
      <c r="A45" s="1"/>
      <c r="B45" s="363" t="s">
        <v>10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161"/>
      <c r="Q45" s="161"/>
      <c r="R45" s="161"/>
      <c r="S45" s="161"/>
      <c r="T45" s="161"/>
      <c r="U45" s="161"/>
      <c r="V45" s="161"/>
      <c r="W45" s="161"/>
      <c r="X45" s="11"/>
      <c r="Y45" s="3"/>
      <c r="Z45" s="3"/>
      <c r="AA45" s="3"/>
      <c r="AB45" s="3"/>
      <c r="AC45" s="3"/>
    </row>
    <row r="46" spans="1:29" ht="30" customHeight="1" x14ac:dyDescent="0.2">
      <c r="A46" s="12"/>
      <c r="B46" s="364" t="s">
        <v>11</v>
      </c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11"/>
      <c r="Y46" s="3"/>
      <c r="Z46" s="3"/>
      <c r="AA46" s="3"/>
      <c r="AB46" s="3"/>
      <c r="AC46" s="3"/>
    </row>
    <row r="47" spans="1:29" ht="30" customHeight="1" x14ac:dyDescent="0.2">
      <c r="A47" s="1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30" customHeight="1" x14ac:dyDescent="0.2">
      <c r="A48" s="1"/>
      <c r="B48" s="6" t="s">
        <v>13</v>
      </c>
      <c r="C48" s="1"/>
      <c r="D48" s="1"/>
      <c r="E48" s="1"/>
      <c r="F48" s="1"/>
      <c r="G48" s="1"/>
      <c r="H48" s="1"/>
      <c r="I48" s="2"/>
      <c r="J48" s="1"/>
      <c r="K48" s="1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31" ht="30" customHeight="1" x14ac:dyDescent="0.2">
      <c r="A49" s="1"/>
      <c r="B49" s="8"/>
      <c r="C49" s="365" t="s">
        <v>14</v>
      </c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238"/>
      <c r="Y49" s="238"/>
      <c r="Z49" s="3"/>
      <c r="AA49" s="3"/>
      <c r="AB49" s="3"/>
      <c r="AC49" s="3"/>
    </row>
    <row r="50" spans="1:31" ht="30" customHeight="1" x14ac:dyDescent="0.2">
      <c r="A50" s="1"/>
      <c r="B50" s="8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8"/>
      <c r="Y50" s="238"/>
      <c r="Z50" s="3"/>
      <c r="AA50" s="3"/>
      <c r="AB50" s="3"/>
      <c r="AC50" s="3"/>
    </row>
    <row r="51" spans="1:31" ht="30" customHeight="1" x14ac:dyDescent="0.4">
      <c r="A51" s="1"/>
      <c r="B51" s="8"/>
      <c r="C51" s="366" t="s">
        <v>17</v>
      </c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11"/>
      <c r="Y51" s="11"/>
      <c r="Z51" s="3"/>
      <c r="AA51" s="3"/>
      <c r="AB51" s="3"/>
      <c r="AC51" s="3"/>
    </row>
    <row r="52" spans="1:31" ht="30" customHeight="1" x14ac:dyDescent="0.2">
      <c r="A52" s="1"/>
      <c r="B52" s="8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11"/>
      <c r="Y52" s="11"/>
      <c r="Z52" s="3"/>
      <c r="AA52" s="3"/>
      <c r="AB52" s="3"/>
      <c r="AC52" s="3"/>
    </row>
    <row r="53" spans="1:31" ht="30" customHeight="1" x14ac:dyDescent="0.2">
      <c r="A53" s="1"/>
      <c r="B53" s="8"/>
      <c r="C53" s="365" t="s">
        <v>15</v>
      </c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9"/>
      <c r="O53" s="10"/>
      <c r="P53" s="10"/>
      <c r="Q53" s="11"/>
      <c r="R53" s="11"/>
      <c r="S53" s="11"/>
      <c r="T53" s="11"/>
      <c r="U53" s="11"/>
      <c r="V53" s="11"/>
      <c r="W53" s="11"/>
      <c r="X53" s="11"/>
      <c r="Y53" s="11"/>
      <c r="Z53" s="3"/>
      <c r="AA53" s="3"/>
      <c r="AB53" s="3"/>
      <c r="AC53" s="3"/>
    </row>
    <row r="54" spans="1:31" ht="30" customHeight="1" x14ac:dyDescent="0.2">
      <c r="A54" s="1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31" ht="30" customHeight="1" x14ac:dyDescent="0.2">
      <c r="A55" s="1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1" ht="30" customHeight="1" x14ac:dyDescent="0.2">
      <c r="A56" s="1"/>
      <c r="B56" s="162" t="s">
        <v>344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1" ht="30" customHeight="1" x14ac:dyDescent="0.2">
      <c r="A57" s="1"/>
      <c r="B57" s="164" t="s">
        <v>18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1" ht="30" customHeight="1" x14ac:dyDescent="0.2">
      <c r="A58" s="1"/>
      <c r="B58" s="1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1" ht="30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1" s="45" customFormat="1" ht="40.5" customHeight="1" x14ac:dyDescent="0.25">
      <c r="A60" s="42"/>
      <c r="B60" s="46" t="s">
        <v>178</v>
      </c>
      <c r="C60" s="46"/>
      <c r="D60" s="42"/>
      <c r="E60" s="42"/>
      <c r="F60" s="42"/>
      <c r="G60" s="42"/>
      <c r="H60" s="42"/>
      <c r="I60" s="43"/>
      <c r="J60" s="42"/>
      <c r="K60" s="42"/>
      <c r="L60" s="43"/>
      <c r="M60" s="43"/>
      <c r="N60" s="43"/>
      <c r="O60" s="43"/>
      <c r="P60" s="43"/>
      <c r="Q60" s="44"/>
      <c r="R60" s="44"/>
      <c r="S60" s="44"/>
      <c r="T60" s="44"/>
      <c r="U60" s="44"/>
      <c r="V60" s="44"/>
      <c r="W60" s="48"/>
      <c r="X60" s="44"/>
      <c r="Y60" s="44"/>
      <c r="Z60" s="44"/>
      <c r="AA60" s="44"/>
      <c r="AB60" s="44"/>
      <c r="AC60" s="44"/>
      <c r="AD60" s="37"/>
      <c r="AE60" s="37"/>
    </row>
    <row r="61" spans="1:31" s="45" customFormat="1" ht="40.5" customHeight="1" x14ac:dyDescent="0.25">
      <c r="A61" s="42"/>
      <c r="B61" s="46"/>
      <c r="C61" s="46"/>
      <c r="D61" s="42"/>
      <c r="E61" s="42"/>
      <c r="F61" s="42"/>
      <c r="G61" s="42"/>
      <c r="H61" s="42"/>
      <c r="I61" s="43"/>
      <c r="J61" s="42"/>
      <c r="K61" s="42"/>
      <c r="L61" s="43"/>
      <c r="M61" s="43"/>
      <c r="N61" s="43"/>
      <c r="O61" s="43"/>
      <c r="P61" s="43"/>
      <c r="Q61" s="44"/>
      <c r="R61" s="44"/>
      <c r="S61" s="44"/>
      <c r="T61" s="44"/>
      <c r="U61" s="44"/>
      <c r="V61" s="44"/>
      <c r="W61" s="48"/>
      <c r="X61" s="44"/>
      <c r="Y61" s="44"/>
      <c r="Z61" s="44"/>
      <c r="AA61" s="44"/>
      <c r="AB61" s="44"/>
      <c r="AC61" s="44"/>
      <c r="AD61" s="37"/>
      <c r="AE61" s="37"/>
    </row>
    <row r="62" spans="1:31" s="45" customFormat="1" ht="40.5" customHeight="1" x14ac:dyDescent="0.25">
      <c r="A62" s="42"/>
      <c r="B62" s="46" t="s">
        <v>30</v>
      </c>
      <c r="C62" s="42"/>
      <c r="D62" s="42"/>
      <c r="E62" s="42"/>
      <c r="F62" s="42"/>
      <c r="G62" s="42"/>
      <c r="H62" s="42"/>
      <c r="I62" s="43"/>
      <c r="J62" s="42"/>
      <c r="K62" s="42"/>
      <c r="L62" s="43"/>
      <c r="M62" s="43"/>
      <c r="N62" s="43"/>
      <c r="O62" s="43"/>
      <c r="P62" s="43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37"/>
      <c r="AE62" s="37"/>
    </row>
    <row r="63" spans="1:31" s="45" customFormat="1" ht="40.5" customHeight="1" x14ac:dyDescent="0.25">
      <c r="A63" s="42"/>
      <c r="B63" s="46" t="s">
        <v>31</v>
      </c>
      <c r="C63" s="47"/>
      <c r="D63" s="42"/>
      <c r="E63" s="42"/>
      <c r="F63" s="42"/>
      <c r="G63" s="42"/>
      <c r="H63" s="42"/>
      <c r="I63" s="43"/>
      <c r="J63" s="42"/>
      <c r="K63" s="42"/>
      <c r="L63" s="43"/>
      <c r="M63" s="43"/>
      <c r="N63" s="43"/>
      <c r="O63" s="43"/>
      <c r="P63" s="43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37"/>
      <c r="AE63" s="37"/>
    </row>
    <row r="64" spans="1:31" s="45" customFormat="1" ht="40.5" customHeight="1" x14ac:dyDescent="0.25">
      <c r="A64" s="42"/>
      <c r="B64" s="46"/>
      <c r="C64" s="42"/>
      <c r="D64" s="42"/>
      <c r="E64" s="42"/>
      <c r="F64" s="42"/>
      <c r="G64" s="42"/>
      <c r="H64" s="42"/>
      <c r="I64" s="43"/>
      <c r="J64" s="42"/>
      <c r="K64" s="42"/>
      <c r="L64" s="43"/>
      <c r="M64" s="43"/>
      <c r="N64" s="43"/>
      <c r="O64" s="43"/>
      <c r="P64" s="43"/>
      <c r="Q64" s="44"/>
      <c r="R64" s="44"/>
      <c r="S64" s="44"/>
      <c r="T64" s="44"/>
      <c r="U64" s="44"/>
      <c r="V64" s="44"/>
      <c r="W64" s="44"/>
      <c r="X64" s="44"/>
      <c r="Y64" s="44"/>
      <c r="Z64" s="42"/>
      <c r="AA64" s="42"/>
      <c r="AB64" s="44"/>
      <c r="AC64" s="44"/>
      <c r="AD64" s="37"/>
      <c r="AE64" s="37"/>
    </row>
    <row r="65" spans="1:29" s="36" customFormat="1" ht="30" customHeight="1" x14ac:dyDescent="0.2">
      <c r="A65" s="231" t="s">
        <v>29</v>
      </c>
      <c r="B65" s="367" t="s">
        <v>32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 s="36" customFormat="1" ht="30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 s="36" customFormat="1" ht="30" customHeight="1" x14ac:dyDescent="0.2">
      <c r="A67" s="44"/>
      <c r="B67" s="46" t="s">
        <v>33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1:29" s="36" customFormat="1" ht="30" customHeight="1" x14ac:dyDescent="0.2">
      <c r="A68" s="44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s="36" customFormat="1" ht="39.950000000000003" customHeight="1" x14ac:dyDescent="0.2">
      <c r="A69" s="358" t="s">
        <v>34</v>
      </c>
      <c r="B69" s="118" t="s">
        <v>35</v>
      </c>
      <c r="C69" s="119"/>
      <c r="D69" s="119"/>
      <c r="E69" s="119"/>
      <c r="F69" s="232" t="s">
        <v>36</v>
      </c>
      <c r="G69" s="119"/>
      <c r="H69" s="119"/>
      <c r="I69" s="119"/>
      <c r="J69" s="119"/>
      <c r="K69" s="119"/>
      <c r="L69" s="119"/>
      <c r="M69" s="119"/>
      <c r="N69" s="232" t="s">
        <v>37</v>
      </c>
      <c r="O69" s="119"/>
      <c r="P69" s="119"/>
      <c r="Q69" s="119"/>
      <c r="R69" s="119"/>
      <c r="S69" s="119"/>
      <c r="T69" s="119"/>
      <c r="U69" s="119"/>
      <c r="V69" s="46"/>
      <c r="W69" s="46"/>
      <c r="X69" s="46"/>
      <c r="Y69" s="46"/>
      <c r="Z69" s="46"/>
      <c r="AA69" s="46"/>
      <c r="AB69" s="46"/>
      <c r="AC69" s="46"/>
    </row>
    <row r="70" spans="1:29" s="64" customFormat="1" ht="39.950000000000003" customHeight="1" x14ac:dyDescent="0.2">
      <c r="A70" s="358"/>
      <c r="B70" s="120" t="s">
        <v>38</v>
      </c>
      <c r="C70" s="121"/>
      <c r="D70" s="121"/>
      <c r="E70" s="121"/>
      <c r="F70" s="121"/>
      <c r="G70" s="122" t="s">
        <v>39</v>
      </c>
      <c r="H70" s="121"/>
      <c r="I70" s="122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3"/>
      <c r="W70" s="123"/>
      <c r="X70" s="123"/>
      <c r="Y70" s="123"/>
      <c r="Z70" s="123"/>
      <c r="AA70" s="123"/>
      <c r="AB70" s="123"/>
      <c r="AC70" s="123"/>
    </row>
    <row r="71" spans="1:29" s="36" customFormat="1" ht="39.950000000000003" customHeight="1" x14ac:dyDescent="0.2">
      <c r="A71" s="358"/>
      <c r="B71" s="118" t="s">
        <v>40</v>
      </c>
      <c r="C71" s="119"/>
      <c r="D71" s="119"/>
      <c r="E71" s="119"/>
      <c r="F71" s="119"/>
      <c r="G71" s="119"/>
      <c r="H71" s="119"/>
      <c r="I71" s="232" t="s">
        <v>41</v>
      </c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46"/>
      <c r="W71" s="46"/>
      <c r="X71" s="46"/>
      <c r="Y71" s="46"/>
      <c r="Z71" s="46"/>
      <c r="AA71" s="46"/>
      <c r="AB71" s="46"/>
      <c r="AC71" s="46"/>
    </row>
    <row r="72" spans="1:29" s="36" customFormat="1" ht="39.950000000000003" customHeight="1" x14ac:dyDescent="0.2">
      <c r="A72" s="358"/>
      <c r="B72" s="118" t="s">
        <v>42</v>
      </c>
      <c r="C72" s="119"/>
      <c r="D72" s="119"/>
      <c r="E72" s="232" t="s">
        <v>43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46"/>
      <c r="W72" s="46"/>
      <c r="X72" s="46"/>
      <c r="Y72" s="46"/>
      <c r="Z72" s="46"/>
      <c r="AA72" s="46"/>
      <c r="AB72" s="46"/>
      <c r="AC72" s="46"/>
    </row>
    <row r="73" spans="1:29" s="36" customFormat="1" ht="39.950000000000003" customHeight="1" x14ac:dyDescent="0.2">
      <c r="A73" s="358"/>
      <c r="B73" s="118" t="s">
        <v>44</v>
      </c>
      <c r="C73" s="119"/>
      <c r="D73" s="119"/>
      <c r="E73" s="119"/>
      <c r="F73" s="119"/>
      <c r="G73" s="119"/>
      <c r="H73" s="232" t="s">
        <v>45</v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46"/>
      <c r="W73" s="46"/>
      <c r="X73" s="46"/>
      <c r="Y73" s="46"/>
      <c r="Z73" s="46"/>
      <c r="AA73" s="46"/>
      <c r="AB73" s="46"/>
      <c r="AC73" s="46"/>
    </row>
    <row r="74" spans="1:29" s="36" customFormat="1" ht="39.950000000000003" customHeight="1" x14ac:dyDescent="0.2">
      <c r="A74" s="358"/>
      <c r="B74" s="118" t="s">
        <v>46</v>
      </c>
      <c r="C74" s="119"/>
      <c r="D74" s="119"/>
      <c r="E74" s="232" t="s">
        <v>47</v>
      </c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46"/>
      <c r="W74" s="46"/>
      <c r="X74" s="46"/>
      <c r="Y74" s="46"/>
      <c r="Z74" s="46"/>
      <c r="AA74" s="46"/>
      <c r="AB74" s="46"/>
      <c r="AC74" s="46"/>
    </row>
    <row r="75" spans="1:29" s="36" customFormat="1" ht="39.950000000000003" customHeight="1" x14ac:dyDescent="0.2">
      <c r="A75" s="358"/>
      <c r="B75" s="118" t="s">
        <v>48</v>
      </c>
      <c r="C75" s="119"/>
      <c r="D75" s="232" t="s">
        <v>49</v>
      </c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46"/>
      <c r="W75" s="46"/>
      <c r="X75" s="46"/>
      <c r="Y75" s="46"/>
      <c r="Z75" s="46"/>
      <c r="AA75" s="46"/>
      <c r="AB75" s="46"/>
      <c r="AC75" s="46"/>
    </row>
    <row r="76" spans="1:29" s="36" customFormat="1" ht="39.950000000000003" customHeight="1" x14ac:dyDescent="0.2">
      <c r="A76" s="358"/>
      <c r="B76" s="118" t="s">
        <v>50</v>
      </c>
      <c r="C76" s="119"/>
      <c r="D76" s="119"/>
      <c r="E76" s="232" t="s">
        <v>51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46"/>
      <c r="W76" s="46"/>
      <c r="X76" s="46"/>
      <c r="Y76" s="46"/>
      <c r="Z76" s="46"/>
      <c r="AA76" s="46"/>
      <c r="AB76" s="46"/>
      <c r="AC76" s="46"/>
    </row>
    <row r="77" spans="1:29" s="36" customFormat="1" ht="30" customHeight="1" x14ac:dyDescent="0.2">
      <c r="A77" s="44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s="36" customFormat="1" ht="39.950000000000003" customHeight="1" x14ac:dyDescent="0.25">
      <c r="A78" s="231" t="s">
        <v>29</v>
      </c>
      <c r="B78" s="369" t="s">
        <v>52</v>
      </c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124"/>
      <c r="O78" s="124"/>
      <c r="P78" s="124"/>
      <c r="Q78" s="125"/>
      <c r="R78" s="125"/>
      <c r="S78" s="125"/>
      <c r="T78" s="125"/>
      <c r="U78" s="125"/>
      <c r="V78" s="44"/>
      <c r="W78" s="44"/>
      <c r="X78" s="44"/>
      <c r="Y78" s="44"/>
      <c r="Z78" s="44"/>
      <c r="AA78" s="44"/>
      <c r="AB78" s="44"/>
      <c r="AC78" s="44"/>
    </row>
    <row r="79" spans="1:29" s="36" customFormat="1" ht="39.950000000000003" customHeight="1" x14ac:dyDescent="0.2">
      <c r="A79" s="44"/>
      <c r="B79" s="46" t="s">
        <v>53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 s="36" customFormat="1" ht="39.950000000000003" customHeight="1" x14ac:dyDescent="0.25">
      <c r="A80" s="358" t="s">
        <v>34</v>
      </c>
      <c r="B80" s="370" t="s">
        <v>54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124"/>
      <c r="O80" s="124"/>
      <c r="P80" s="124"/>
      <c r="Q80" s="125"/>
      <c r="R80" s="125"/>
      <c r="S80" s="125"/>
      <c r="T80" s="125"/>
      <c r="U80" s="125"/>
      <c r="V80" s="44"/>
      <c r="W80" s="44"/>
      <c r="X80" s="44"/>
      <c r="Y80" s="44"/>
      <c r="Z80" s="44"/>
      <c r="AA80" s="44"/>
      <c r="AB80" s="44"/>
      <c r="AC80" s="44"/>
    </row>
    <row r="81" spans="1:44" s="36" customFormat="1" ht="39.950000000000003" customHeight="1" x14ac:dyDescent="0.25">
      <c r="A81" s="358"/>
      <c r="B81" s="370" t="s">
        <v>55</v>
      </c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124"/>
      <c r="O81" s="124"/>
      <c r="P81" s="124"/>
      <c r="Q81" s="125"/>
      <c r="R81" s="125"/>
      <c r="S81" s="125"/>
      <c r="T81" s="125"/>
      <c r="U81" s="125"/>
      <c r="V81" s="44"/>
      <c r="W81" s="44"/>
      <c r="X81" s="44"/>
      <c r="Y81" s="44"/>
      <c r="Z81" s="44"/>
      <c r="AA81" s="44"/>
      <c r="AB81" s="44"/>
      <c r="AC81" s="44"/>
    </row>
    <row r="82" spans="1:44" s="36" customFormat="1" ht="39.950000000000003" customHeight="1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44" s="36" customFormat="1" ht="39.950000000000003" customHeight="1" x14ac:dyDescent="0.25">
      <c r="A83" s="231" t="s">
        <v>29</v>
      </c>
      <c r="B83" s="370" t="s">
        <v>56</v>
      </c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124"/>
      <c r="O83" s="124"/>
      <c r="P83" s="124"/>
      <c r="Q83" s="125"/>
      <c r="R83" s="125"/>
      <c r="S83" s="125"/>
      <c r="T83" s="125"/>
      <c r="U83" s="125"/>
      <c r="V83" s="44"/>
      <c r="W83" s="44"/>
      <c r="X83" s="44"/>
      <c r="Y83" s="44"/>
      <c r="Z83" s="44"/>
      <c r="AA83" s="44"/>
      <c r="AB83" s="44"/>
      <c r="AC83" s="44"/>
    </row>
    <row r="84" spans="1:44" s="45" customFormat="1" ht="40.5" customHeight="1" x14ac:dyDescent="0.25">
      <c r="A84" s="42"/>
      <c r="B84" s="49"/>
      <c r="C84" s="42"/>
      <c r="D84" s="42"/>
      <c r="E84" s="42"/>
      <c r="F84" s="42"/>
      <c r="G84" s="42"/>
      <c r="H84" s="42"/>
      <c r="I84" s="43"/>
      <c r="J84" s="42"/>
      <c r="K84" s="42"/>
      <c r="L84" s="43"/>
      <c r="M84" s="43"/>
      <c r="N84" s="43"/>
      <c r="O84" s="43"/>
      <c r="P84" s="43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37"/>
      <c r="AE84" s="37"/>
    </row>
    <row r="85" spans="1:44" s="45" customFormat="1" ht="35.25" customHeight="1" x14ac:dyDescent="0.4">
      <c r="A85" s="42"/>
      <c r="B85" s="50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37"/>
      <c r="AE85" s="37"/>
    </row>
    <row r="86" spans="1:44" s="45" customFormat="1" ht="40.5" customHeight="1" x14ac:dyDescent="0.25">
      <c r="A86" s="42"/>
      <c r="B86" s="51" t="s">
        <v>57</v>
      </c>
      <c r="C86" s="47"/>
      <c r="D86" s="42"/>
      <c r="E86" s="42"/>
      <c r="F86" s="42"/>
      <c r="G86" s="42"/>
      <c r="H86" s="42"/>
      <c r="I86" s="43"/>
      <c r="J86" s="42"/>
      <c r="K86" s="42"/>
      <c r="L86" s="43"/>
      <c r="M86" s="43"/>
      <c r="N86" s="43"/>
      <c r="O86" s="43"/>
      <c r="P86" s="43"/>
      <c r="Q86" s="44"/>
      <c r="R86" s="44"/>
      <c r="S86" s="44"/>
      <c r="T86" s="44"/>
      <c r="U86" s="44"/>
      <c r="V86" s="44"/>
      <c r="W86" s="48"/>
      <c r="X86" s="44"/>
      <c r="Y86" s="52" t="s">
        <v>58</v>
      </c>
      <c r="Z86" s="44"/>
      <c r="AA86" s="44"/>
      <c r="AB86" s="44"/>
      <c r="AC86" s="44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</row>
    <row r="87" spans="1:44" s="65" customFormat="1" ht="40.5" customHeight="1" x14ac:dyDescent="0.25">
      <c r="A87" s="62"/>
      <c r="B87" s="227"/>
      <c r="C87" s="228"/>
      <c r="D87" s="62"/>
      <c r="E87" s="62"/>
      <c r="F87" s="62"/>
      <c r="G87" s="62"/>
      <c r="H87" s="62"/>
      <c r="I87" s="43"/>
      <c r="J87" s="62"/>
      <c r="K87" s="62"/>
      <c r="L87" s="43"/>
      <c r="M87" s="43"/>
      <c r="N87" s="43"/>
      <c r="O87" s="43"/>
      <c r="P87" s="43"/>
      <c r="Q87" s="63"/>
      <c r="R87" s="63"/>
      <c r="S87" s="63"/>
      <c r="T87" s="63"/>
      <c r="U87" s="63"/>
      <c r="V87" s="63"/>
      <c r="W87" s="229"/>
      <c r="X87" s="63"/>
      <c r="Y87" s="230"/>
      <c r="Z87" s="63"/>
      <c r="AA87" s="63"/>
      <c r="AB87" s="63"/>
      <c r="AC87" s="63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</row>
    <row r="88" spans="1:44" s="65" customFormat="1" ht="40.5" customHeight="1" x14ac:dyDescent="0.25">
      <c r="A88" s="62"/>
      <c r="B88" s="53" t="s">
        <v>329</v>
      </c>
      <c r="C88" s="228"/>
      <c r="D88" s="62"/>
      <c r="E88" s="62"/>
      <c r="F88" s="62"/>
      <c r="G88" s="62"/>
      <c r="H88" s="62"/>
      <c r="I88" s="43"/>
      <c r="J88" s="62"/>
      <c r="K88" s="62"/>
      <c r="L88" s="43"/>
      <c r="M88" s="43"/>
      <c r="N88" s="43"/>
      <c r="O88" s="43"/>
      <c r="P88" s="43"/>
      <c r="Q88" s="63"/>
      <c r="R88" s="63"/>
      <c r="S88" s="63"/>
      <c r="T88" s="63"/>
      <c r="U88" s="63"/>
      <c r="V88" s="63"/>
      <c r="W88" s="229"/>
      <c r="X88" s="63"/>
      <c r="Y88" s="230"/>
      <c r="Z88" s="63"/>
      <c r="AA88" s="63"/>
      <c r="AB88" s="63"/>
      <c r="AC88" s="63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</row>
    <row r="89" spans="1:44" s="45" customFormat="1" ht="40.5" customHeight="1" x14ac:dyDescent="0.25">
      <c r="A89" s="42"/>
      <c r="B89" s="49"/>
      <c r="C89" s="42"/>
      <c r="D89" s="42"/>
      <c r="E89" s="42"/>
      <c r="F89" s="42"/>
      <c r="G89" s="42"/>
      <c r="H89" s="42"/>
      <c r="I89" s="43"/>
      <c r="J89" s="42"/>
      <c r="K89" s="42"/>
      <c r="L89" s="43"/>
      <c r="M89" s="43"/>
      <c r="N89" s="43"/>
      <c r="O89" s="43"/>
      <c r="P89" s="43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</row>
    <row r="90" spans="1:44" s="45" customFormat="1" ht="40.5" customHeight="1" x14ac:dyDescent="0.25">
      <c r="A90" s="42"/>
      <c r="B90" s="53" t="s">
        <v>59</v>
      </c>
      <c r="C90" s="42"/>
      <c r="D90" s="42"/>
      <c r="E90" s="42"/>
      <c r="F90" s="42"/>
      <c r="G90" s="42"/>
      <c r="H90" s="42"/>
      <c r="I90" s="43"/>
      <c r="J90" s="42"/>
      <c r="K90" s="42"/>
      <c r="L90" s="43"/>
      <c r="M90" s="43"/>
      <c r="N90" s="43"/>
      <c r="O90" s="43"/>
      <c r="P90" s="43"/>
      <c r="Q90" s="53" t="s">
        <v>60</v>
      </c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</row>
    <row r="91" spans="1:44" s="45" customFormat="1" ht="40.5" customHeight="1" x14ac:dyDescent="0.25">
      <c r="A91" s="42"/>
      <c r="B91" s="49"/>
      <c r="C91" s="54" t="s">
        <v>61</v>
      </c>
      <c r="D91" s="42"/>
      <c r="E91" s="55" t="s">
        <v>62</v>
      </c>
      <c r="F91" s="43"/>
      <c r="G91" s="241" t="s">
        <v>63</v>
      </c>
      <c r="H91" s="42"/>
      <c r="I91" s="43"/>
      <c r="J91" s="46" t="s">
        <v>64</v>
      </c>
      <c r="K91" s="42"/>
      <c r="L91" s="43"/>
      <c r="M91" s="43"/>
      <c r="N91" s="43"/>
      <c r="O91" s="43"/>
      <c r="P91" s="43"/>
      <c r="Q91" s="56" t="s">
        <v>65</v>
      </c>
      <c r="R91" s="57"/>
      <c r="S91" s="58">
        <v>15.5</v>
      </c>
      <c r="T91" s="44"/>
      <c r="U91" s="242">
        <v>15.5</v>
      </c>
      <c r="V91" s="44"/>
      <c r="W91" s="59">
        <v>15.5</v>
      </c>
      <c r="X91" s="44"/>
      <c r="Y91" s="44"/>
      <c r="Z91" s="44"/>
      <c r="AA91" s="44"/>
      <c r="AB91" s="44"/>
      <c r="AC91" s="44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</row>
    <row r="92" spans="1:44" s="45" customFormat="1" ht="40.5" customHeight="1" x14ac:dyDescent="0.25">
      <c r="A92" s="42"/>
      <c r="B92" s="49"/>
      <c r="C92" s="54" t="s">
        <v>66</v>
      </c>
      <c r="D92" s="42"/>
      <c r="E92" s="55" t="s">
        <v>67</v>
      </c>
      <c r="F92" s="43"/>
      <c r="G92" s="241" t="s">
        <v>68</v>
      </c>
      <c r="H92" s="42"/>
      <c r="I92" s="43"/>
      <c r="J92" s="46" t="s">
        <v>69</v>
      </c>
      <c r="K92" s="42"/>
      <c r="L92" s="43"/>
      <c r="M92" s="43"/>
      <c r="N92" s="43"/>
      <c r="O92" s="43"/>
      <c r="P92" s="43"/>
      <c r="Q92" s="60" t="s">
        <v>70</v>
      </c>
      <c r="R92" s="57"/>
      <c r="S92" s="55" t="s">
        <v>71</v>
      </c>
      <c r="T92" s="44"/>
      <c r="U92" s="61" t="s">
        <v>72</v>
      </c>
      <c r="V92" s="44"/>
      <c r="W92" s="55" t="s">
        <v>73</v>
      </c>
      <c r="X92" s="44"/>
      <c r="Y92" s="44"/>
      <c r="Z92" s="44"/>
      <c r="AA92" s="44"/>
      <c r="AB92" s="44"/>
      <c r="AC92" s="44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</row>
    <row r="93" spans="1:44" s="45" customFormat="1" ht="40.5" customHeight="1" x14ac:dyDescent="0.25">
      <c r="A93" s="42"/>
      <c r="B93" s="49"/>
      <c r="C93" s="42"/>
      <c r="D93" s="42"/>
      <c r="E93" s="42"/>
      <c r="F93" s="42"/>
      <c r="G93" s="42"/>
      <c r="H93" s="42"/>
      <c r="I93" s="43"/>
      <c r="J93" s="42"/>
      <c r="K93" s="42"/>
      <c r="L93" s="43"/>
      <c r="M93" s="43"/>
      <c r="N93" s="43"/>
      <c r="O93" s="43"/>
      <c r="P93" s="43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</row>
    <row r="94" spans="1:44" s="45" customFormat="1" ht="40.5" customHeight="1" x14ac:dyDescent="0.25">
      <c r="A94" s="42"/>
      <c r="B94" s="53" t="s">
        <v>74</v>
      </c>
      <c r="C94" s="42"/>
      <c r="D94" s="42"/>
      <c r="E94" s="42"/>
      <c r="F94" s="42"/>
      <c r="G94" s="42"/>
      <c r="H94" s="42"/>
      <c r="I94" s="43"/>
      <c r="J94" s="42"/>
      <c r="K94" s="42"/>
      <c r="L94" s="43"/>
      <c r="M94" s="43"/>
      <c r="N94" s="43"/>
      <c r="O94" s="43"/>
      <c r="P94" s="43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</row>
    <row r="95" spans="1:44" s="45" customFormat="1" ht="40.5" customHeight="1" x14ac:dyDescent="0.25">
      <c r="A95" s="42"/>
      <c r="B95" s="49"/>
      <c r="C95" s="243" t="s">
        <v>75</v>
      </c>
      <c r="D95" s="42"/>
      <c r="E95" s="42"/>
      <c r="F95" s="42"/>
      <c r="G95" s="42"/>
      <c r="H95" s="42"/>
      <c r="I95" s="244" t="s">
        <v>76</v>
      </c>
      <c r="J95" s="42"/>
      <c r="K95" s="42"/>
      <c r="L95" s="43"/>
      <c r="M95" s="43"/>
      <c r="N95" s="43"/>
      <c r="O95" s="43"/>
      <c r="P95" s="43"/>
      <c r="Q95" s="245" t="s">
        <v>77</v>
      </c>
      <c r="R95" s="44"/>
      <c r="S95" s="44"/>
      <c r="T95" s="44"/>
      <c r="U95" s="44"/>
      <c r="V95" s="44"/>
      <c r="W95" s="246" t="s">
        <v>78</v>
      </c>
      <c r="X95" s="44"/>
      <c r="Y95" s="44"/>
      <c r="Z95" s="44"/>
      <c r="AA95" s="44"/>
      <c r="AB95" s="44"/>
      <c r="AC95" s="44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</row>
    <row r="96" spans="1:44" s="45" customFormat="1" ht="40.5" customHeight="1" x14ac:dyDescent="0.25">
      <c r="A96" s="42"/>
      <c r="B96" s="49"/>
      <c r="C96" s="247" t="s">
        <v>79</v>
      </c>
      <c r="D96" s="42"/>
      <c r="E96" s="42"/>
      <c r="F96" s="42"/>
      <c r="G96" s="42"/>
      <c r="H96" s="42"/>
      <c r="I96" s="248" t="s">
        <v>80</v>
      </c>
      <c r="J96" s="42"/>
      <c r="K96" s="42"/>
      <c r="L96" s="43"/>
      <c r="M96" s="43"/>
      <c r="N96" s="43"/>
      <c r="O96" s="43"/>
      <c r="P96" s="43"/>
      <c r="Q96" s="249" t="s">
        <v>81</v>
      </c>
      <c r="R96" s="44"/>
      <c r="S96" s="44"/>
      <c r="T96" s="44"/>
      <c r="U96" s="44"/>
      <c r="V96" s="44"/>
      <c r="W96" s="250" t="s">
        <v>82</v>
      </c>
      <c r="X96" s="44"/>
      <c r="Y96" s="44"/>
      <c r="Z96" s="44"/>
      <c r="AA96" s="44"/>
      <c r="AB96" s="44"/>
      <c r="AC96" s="44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</row>
    <row r="97" spans="1:44" s="45" customFormat="1" ht="40.5" customHeight="1" x14ac:dyDescent="0.25">
      <c r="A97" s="42"/>
      <c r="B97" s="49"/>
      <c r="C97" s="251" t="s">
        <v>83</v>
      </c>
      <c r="D97" s="42"/>
      <c r="E97" s="42"/>
      <c r="F97" s="42"/>
      <c r="G97" s="42"/>
      <c r="H97" s="42"/>
      <c r="I97" s="43"/>
      <c r="J97" s="42"/>
      <c r="K97" s="42"/>
      <c r="L97" s="43"/>
      <c r="M97" s="43"/>
      <c r="N97" s="43"/>
      <c r="O97" s="43"/>
      <c r="P97" s="43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</row>
    <row r="98" spans="1:44" s="65" customFormat="1" ht="40.5" customHeight="1" x14ac:dyDescent="0.25">
      <c r="A98" s="62"/>
      <c r="B98" s="53" t="s">
        <v>84</v>
      </c>
      <c r="C98" s="62"/>
      <c r="D98" s="62"/>
      <c r="E98" s="62"/>
      <c r="F98" s="62"/>
      <c r="G98" s="62"/>
      <c r="H98" s="62"/>
      <c r="I98" s="43"/>
      <c r="J98" s="62"/>
      <c r="K98" s="62"/>
      <c r="L98" s="43"/>
      <c r="M98" s="43"/>
      <c r="N98" s="43"/>
      <c r="O98" s="43"/>
      <c r="P98" s="4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4"/>
      <c r="AE98" s="64"/>
      <c r="AF98" s="64"/>
    </row>
    <row r="99" spans="1:44" s="65" customFormat="1" ht="40.5" customHeight="1" x14ac:dyDescent="0.2">
      <c r="A99" s="62"/>
      <c r="B99" s="66"/>
      <c r="C99" s="67" t="s">
        <v>85</v>
      </c>
      <c r="D99" s="68" t="s">
        <v>86</v>
      </c>
      <c r="E99" s="69" t="s">
        <v>87</v>
      </c>
      <c r="F99" s="70" t="s">
        <v>88</v>
      </c>
      <c r="G99" s="71" t="s">
        <v>89</v>
      </c>
      <c r="H99" s="72" t="s">
        <v>90</v>
      </c>
      <c r="I99" s="73" t="s">
        <v>91</v>
      </c>
      <c r="J99" s="74" t="s">
        <v>92</v>
      </c>
      <c r="K99" s="75" t="s">
        <v>93</v>
      </c>
      <c r="L99" s="76" t="s">
        <v>94</v>
      </c>
      <c r="M99" s="77" t="s">
        <v>95</v>
      </c>
      <c r="N99" s="78" t="s">
        <v>96</v>
      </c>
      <c r="O99" s="79" t="s">
        <v>97</v>
      </c>
      <c r="P99" s="70" t="s">
        <v>98</v>
      </c>
      <c r="Q99" s="80" t="s">
        <v>99</v>
      </c>
      <c r="R99" s="81" t="s">
        <v>100</v>
      </c>
      <c r="S99" s="82" t="s">
        <v>101</v>
      </c>
      <c r="T99" s="83" t="s">
        <v>102</v>
      </c>
      <c r="U99" s="84" t="s">
        <v>103</v>
      </c>
      <c r="V99" s="69" t="s">
        <v>104</v>
      </c>
      <c r="W99" s="63"/>
      <c r="X99" s="63"/>
      <c r="Y99" s="63"/>
      <c r="Z99" s="63"/>
      <c r="AA99" s="63"/>
      <c r="AB99" s="63"/>
      <c r="AC99" s="63"/>
      <c r="AD99" s="64"/>
      <c r="AE99" s="64"/>
      <c r="AF99" s="64"/>
    </row>
    <row r="100" spans="1:44" s="65" customFormat="1" ht="40.5" customHeight="1" x14ac:dyDescent="0.25">
      <c r="A100" s="62"/>
      <c r="B100" s="66"/>
      <c r="C100" s="62"/>
      <c r="D100" s="62"/>
      <c r="E100" s="62"/>
      <c r="F100" s="62"/>
      <c r="G100" s="62"/>
      <c r="H100" s="62"/>
      <c r="I100" s="43"/>
      <c r="J100" s="62"/>
      <c r="K100" s="62"/>
      <c r="L100" s="43"/>
      <c r="M100" s="43"/>
      <c r="N100" s="43"/>
      <c r="O100" s="43"/>
      <c r="P100" s="4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4"/>
      <c r="AE100" s="64"/>
      <c r="AF100" s="64"/>
    </row>
    <row r="101" spans="1:44" s="65" customFormat="1" ht="40.5" customHeight="1" x14ac:dyDescent="0.2">
      <c r="A101" s="62"/>
      <c r="B101" s="66"/>
      <c r="C101" s="85" t="s">
        <v>85</v>
      </c>
      <c r="D101" s="85" t="s">
        <v>86</v>
      </c>
      <c r="E101" s="85" t="s">
        <v>87</v>
      </c>
      <c r="F101" s="85" t="s">
        <v>88</v>
      </c>
      <c r="G101" s="85" t="s">
        <v>89</v>
      </c>
      <c r="H101" s="85" t="s">
        <v>90</v>
      </c>
      <c r="I101" s="85" t="s">
        <v>91</v>
      </c>
      <c r="J101" s="85" t="s">
        <v>92</v>
      </c>
      <c r="K101" s="85" t="s">
        <v>93</v>
      </c>
      <c r="L101" s="85" t="s">
        <v>94</v>
      </c>
      <c r="M101" s="85" t="s">
        <v>95</v>
      </c>
      <c r="N101" s="85" t="s">
        <v>96</v>
      </c>
      <c r="O101" s="85" t="s">
        <v>97</v>
      </c>
      <c r="P101" s="85" t="s">
        <v>98</v>
      </c>
      <c r="Q101" s="85" t="s">
        <v>99</v>
      </c>
      <c r="R101" s="85" t="s">
        <v>100</v>
      </c>
      <c r="S101" s="85" t="s">
        <v>101</v>
      </c>
      <c r="T101" s="85" t="s">
        <v>102</v>
      </c>
      <c r="U101" s="85" t="s">
        <v>103</v>
      </c>
      <c r="V101" s="85" t="s">
        <v>104</v>
      </c>
      <c r="W101" s="63"/>
      <c r="X101" s="63"/>
      <c r="Y101" s="63"/>
      <c r="Z101" s="63"/>
      <c r="AA101" s="63"/>
      <c r="AB101" s="63"/>
      <c r="AC101" s="63"/>
      <c r="AD101" s="64"/>
      <c r="AE101" s="64"/>
      <c r="AF101" s="64"/>
    </row>
    <row r="102" spans="1:44" s="65" customFormat="1" ht="40.5" customHeight="1" x14ac:dyDescent="0.25">
      <c r="A102" s="62"/>
      <c r="B102" s="66"/>
      <c r="C102" s="62"/>
      <c r="D102" s="62"/>
      <c r="E102" s="62"/>
      <c r="F102" s="62"/>
      <c r="G102" s="62"/>
      <c r="H102" s="62"/>
      <c r="I102" s="43"/>
      <c r="J102" s="62"/>
      <c r="K102" s="62"/>
      <c r="L102" s="43"/>
      <c r="M102" s="43"/>
      <c r="N102" s="43"/>
      <c r="O102" s="43"/>
      <c r="P102" s="4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4"/>
      <c r="AE102" s="64"/>
      <c r="AF102" s="64"/>
    </row>
    <row r="103" spans="1:44" s="65" customFormat="1" ht="40.5" customHeight="1" x14ac:dyDescent="0.2">
      <c r="A103" s="62"/>
      <c r="B103" s="66"/>
      <c r="C103" s="86">
        <v>1</v>
      </c>
      <c r="D103" s="86" t="s">
        <v>105</v>
      </c>
      <c r="E103" s="86" t="s">
        <v>106</v>
      </c>
      <c r="F103" s="86" t="s">
        <v>107</v>
      </c>
      <c r="G103" s="86" t="s">
        <v>108</v>
      </c>
      <c r="H103" s="86" t="s">
        <v>109</v>
      </c>
      <c r="I103" s="86" t="s">
        <v>110</v>
      </c>
      <c r="J103" s="86" t="s">
        <v>111</v>
      </c>
      <c r="K103" s="86" t="s">
        <v>112</v>
      </c>
      <c r="L103" s="86" t="s">
        <v>113</v>
      </c>
      <c r="M103" s="86" t="s">
        <v>114</v>
      </c>
      <c r="N103" s="86" t="s">
        <v>115</v>
      </c>
      <c r="O103" s="86" t="s">
        <v>116</v>
      </c>
      <c r="P103" s="86" t="s">
        <v>117</v>
      </c>
      <c r="Q103" s="86" t="s">
        <v>118</v>
      </c>
      <c r="R103" s="86" t="s">
        <v>119</v>
      </c>
      <c r="S103" s="86" t="s">
        <v>120</v>
      </c>
      <c r="T103" s="86" t="s">
        <v>121</v>
      </c>
      <c r="U103" s="86" t="s">
        <v>122</v>
      </c>
      <c r="V103" s="86" t="s">
        <v>123</v>
      </c>
      <c r="W103" s="63"/>
      <c r="X103" s="63"/>
      <c r="Y103" s="63"/>
      <c r="Z103" s="63"/>
      <c r="AA103" s="63"/>
      <c r="AB103" s="63"/>
      <c r="AC103" s="63"/>
      <c r="AD103" s="64"/>
      <c r="AE103" s="64"/>
      <c r="AF103" s="64"/>
    </row>
    <row r="104" spans="1:44" s="65" customFormat="1" ht="40.5" customHeight="1" x14ac:dyDescent="0.25">
      <c r="A104" s="62"/>
      <c r="B104" s="66"/>
      <c r="C104" s="62"/>
      <c r="D104" s="62"/>
      <c r="E104" s="62"/>
      <c r="F104" s="62"/>
      <c r="G104" s="62"/>
      <c r="H104" s="62"/>
      <c r="I104" s="43"/>
      <c r="J104" s="62"/>
      <c r="K104" s="62"/>
      <c r="L104" s="43"/>
      <c r="M104" s="43"/>
      <c r="N104" s="43"/>
      <c r="O104" s="43"/>
      <c r="P104" s="4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4"/>
      <c r="AE104" s="64"/>
      <c r="AF104" s="64"/>
    </row>
    <row r="105" spans="1:44" s="65" customFormat="1" ht="40.5" customHeight="1" x14ac:dyDescent="0.2">
      <c r="A105" s="62"/>
      <c r="B105" s="66"/>
      <c r="C105" s="87">
        <v>1</v>
      </c>
      <c r="D105" s="88">
        <v>2</v>
      </c>
      <c r="E105" s="87">
        <v>3</v>
      </c>
      <c r="F105" s="88">
        <v>4</v>
      </c>
      <c r="G105" s="87">
        <v>5</v>
      </c>
      <c r="H105" s="88">
        <v>6</v>
      </c>
      <c r="I105" s="87">
        <v>7</v>
      </c>
      <c r="J105" s="88">
        <v>8</v>
      </c>
      <c r="K105" s="87">
        <v>9</v>
      </c>
      <c r="L105" s="88">
        <v>10</v>
      </c>
      <c r="M105" s="87">
        <v>11</v>
      </c>
      <c r="N105" s="88">
        <v>12</v>
      </c>
      <c r="O105" s="87">
        <v>13</v>
      </c>
      <c r="P105" s="88">
        <v>14</v>
      </c>
      <c r="Q105" s="87">
        <v>15</v>
      </c>
      <c r="R105" s="88">
        <v>16</v>
      </c>
      <c r="S105" s="87">
        <v>17</v>
      </c>
      <c r="T105" s="88">
        <v>18</v>
      </c>
      <c r="U105" s="87">
        <v>19</v>
      </c>
      <c r="V105" s="88">
        <v>20</v>
      </c>
      <c r="W105" s="63"/>
      <c r="X105" s="63"/>
      <c r="Y105" s="63"/>
      <c r="Z105" s="63"/>
      <c r="AA105" s="63"/>
      <c r="AB105" s="63"/>
      <c r="AC105" s="63"/>
      <c r="AD105" s="64"/>
      <c r="AE105" s="64"/>
      <c r="AF105" s="64"/>
    </row>
    <row r="106" spans="1:44" s="65" customFormat="1" ht="40.5" customHeight="1" x14ac:dyDescent="0.25">
      <c r="A106" s="62"/>
      <c r="B106" s="66"/>
      <c r="C106" s="62"/>
      <c r="D106" s="62"/>
      <c r="E106" s="62"/>
      <c r="F106" s="62"/>
      <c r="G106" s="62"/>
      <c r="H106" s="62"/>
      <c r="I106" s="43"/>
      <c r="J106" s="62"/>
      <c r="K106" s="62"/>
      <c r="L106" s="43"/>
      <c r="M106" s="43"/>
      <c r="N106" s="43"/>
      <c r="O106" s="43"/>
      <c r="P106" s="4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4"/>
      <c r="AE106" s="64"/>
      <c r="AF106" s="64"/>
    </row>
    <row r="107" spans="1:44" s="65" customFormat="1" ht="40.5" customHeight="1" x14ac:dyDescent="0.25">
      <c r="A107" s="62"/>
      <c r="B107" s="53" t="s">
        <v>196</v>
      </c>
      <c r="C107" s="62"/>
      <c r="D107" s="62"/>
      <c r="E107" s="62"/>
      <c r="F107" s="62"/>
      <c r="G107" s="62"/>
      <c r="H107" s="62"/>
      <c r="I107" s="43"/>
      <c r="J107" s="62"/>
      <c r="K107" s="62"/>
      <c r="L107" s="43"/>
      <c r="M107" s="43"/>
      <c r="N107" s="43"/>
      <c r="O107" s="43"/>
      <c r="P107" s="43"/>
      <c r="Q107" s="63"/>
      <c r="R107" s="53"/>
      <c r="S107" s="5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4"/>
      <c r="AE107" s="64"/>
      <c r="AF107" s="64"/>
    </row>
    <row r="108" spans="1:44" s="65" customFormat="1" ht="40.5" customHeight="1" x14ac:dyDescent="0.2">
      <c r="A108" s="62"/>
      <c r="B108" s="89" t="s">
        <v>58</v>
      </c>
      <c r="C108" s="89" t="s">
        <v>124</v>
      </c>
      <c r="D108" s="89" t="s">
        <v>125</v>
      </c>
      <c r="E108" s="89" t="s">
        <v>126</v>
      </c>
      <c r="F108" s="89" t="s">
        <v>127</v>
      </c>
      <c r="G108" s="89" t="s">
        <v>128</v>
      </c>
      <c r="H108" s="89" t="s">
        <v>129</v>
      </c>
      <c r="I108" s="89" t="s">
        <v>130</v>
      </c>
      <c r="J108" s="89" t="s">
        <v>131</v>
      </c>
      <c r="K108" s="89" t="s">
        <v>132</v>
      </c>
      <c r="L108" s="89" t="s">
        <v>133</v>
      </c>
      <c r="M108" s="89" t="s">
        <v>134</v>
      </c>
      <c r="N108" s="89" t="s">
        <v>135</v>
      </c>
      <c r="O108" s="89" t="s">
        <v>136</v>
      </c>
      <c r="P108" s="89" t="s">
        <v>137</v>
      </c>
      <c r="Q108" s="89" t="s">
        <v>138</v>
      </c>
      <c r="R108" s="89" t="s">
        <v>139</v>
      </c>
      <c r="S108" s="89" t="s">
        <v>140</v>
      </c>
      <c r="T108" s="89" t="s">
        <v>141</v>
      </c>
      <c r="U108" s="89" t="s">
        <v>142</v>
      </c>
      <c r="V108" s="89"/>
      <c r="W108" s="89"/>
      <c r="X108" s="89"/>
      <c r="Y108" s="89"/>
      <c r="Z108" s="89"/>
      <c r="AA108" s="89"/>
      <c r="AB108" s="63"/>
      <c r="AC108" s="63"/>
      <c r="AD108" s="64"/>
    </row>
    <row r="109" spans="1:44" s="65" customFormat="1" ht="40.5" customHeight="1" x14ac:dyDescent="0.2">
      <c r="A109" s="62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63"/>
      <c r="AC109" s="63"/>
      <c r="AD109" s="64"/>
      <c r="AE109" s="64"/>
      <c r="AF109" s="64"/>
    </row>
    <row r="110" spans="1:44" s="65" customFormat="1" ht="40.5" customHeight="1" x14ac:dyDescent="0.25">
      <c r="A110" s="62"/>
      <c r="B110" s="53"/>
      <c r="C110" s="62"/>
      <c r="D110" s="62"/>
      <c r="E110" s="62"/>
      <c r="F110" s="62"/>
      <c r="G110" s="62"/>
      <c r="H110" s="62"/>
      <c r="I110" s="43"/>
      <c r="J110" s="62"/>
      <c r="K110" s="62"/>
      <c r="L110" s="43"/>
      <c r="M110" s="43"/>
      <c r="N110" s="43"/>
      <c r="O110" s="43"/>
      <c r="P110" s="43"/>
      <c r="Q110" s="63"/>
      <c r="R110" s="53"/>
      <c r="S110" s="53" t="s">
        <v>143</v>
      </c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4"/>
      <c r="AE110" s="64"/>
      <c r="AF110" s="64"/>
    </row>
    <row r="111" spans="1:44" s="65" customFormat="1" ht="40.5" customHeight="1" x14ac:dyDescent="0.25">
      <c r="A111" s="62"/>
      <c r="B111" s="66"/>
      <c r="C111" s="90" t="s">
        <v>144</v>
      </c>
      <c r="D111" s="91"/>
      <c r="E111" s="63"/>
      <c r="F111" s="92" t="s">
        <v>145</v>
      </c>
      <c r="G111" s="93"/>
      <c r="H111" s="93"/>
      <c r="I111" s="93"/>
      <c r="J111" s="93"/>
      <c r="K111" s="93"/>
      <c r="L111" s="93"/>
      <c r="M111" s="63"/>
      <c r="N111" s="63"/>
      <c r="O111" s="43"/>
      <c r="P111" s="43"/>
      <c r="Q111" s="63"/>
      <c r="R111" s="63"/>
      <c r="S111" s="5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4"/>
      <c r="AE111" s="64"/>
      <c r="AF111" s="64"/>
    </row>
    <row r="112" spans="1:44" s="65" customFormat="1" ht="40.5" customHeight="1" x14ac:dyDescent="0.25">
      <c r="A112" s="62"/>
      <c r="B112" s="66"/>
      <c r="C112" s="94">
        <v>3</v>
      </c>
      <c r="D112" s="91"/>
      <c r="E112" s="62"/>
      <c r="F112" s="62"/>
      <c r="G112" s="62"/>
      <c r="H112" s="43"/>
      <c r="I112" s="43"/>
      <c r="J112" s="43"/>
      <c r="K112" s="43"/>
      <c r="L112" s="43"/>
      <c r="M112" s="43"/>
      <c r="N112" s="43"/>
      <c r="O112" s="43"/>
      <c r="P112" s="43"/>
      <c r="Q112" s="63"/>
      <c r="R112" s="63"/>
      <c r="S112" s="93"/>
      <c r="T112" s="95" t="s">
        <v>146</v>
      </c>
      <c r="U112" s="96">
        <f>COLUMN()</f>
        <v>21</v>
      </c>
      <c r="V112" s="63"/>
      <c r="W112" s="95"/>
      <c r="X112" s="95" t="s">
        <v>147</v>
      </c>
      <c r="Y112" s="97" t="str">
        <f>ADDRESS(ROW(),COLUMN(),4)</f>
        <v>Y112</v>
      </c>
      <c r="Z112" s="63"/>
      <c r="AA112" s="63"/>
      <c r="AB112" s="63"/>
      <c r="AC112" s="63"/>
      <c r="AD112" s="64"/>
      <c r="AE112" s="64"/>
      <c r="AF112" s="64"/>
    </row>
    <row r="113" spans="1:32" s="65" customFormat="1" ht="40.5" customHeight="1" x14ac:dyDescent="0.25">
      <c r="A113" s="62"/>
      <c r="B113" s="66"/>
      <c r="C113" s="62"/>
      <c r="D113" s="62"/>
      <c r="E113" s="62"/>
      <c r="F113" s="62"/>
      <c r="G113" s="62"/>
      <c r="H113" s="98" t="s">
        <v>148</v>
      </c>
      <c r="I113" s="99"/>
      <c r="J113" s="99"/>
      <c r="K113" s="62"/>
      <c r="L113" s="43"/>
      <c r="M113" s="43"/>
      <c r="N113" s="100" t="s">
        <v>149</v>
      </c>
      <c r="O113" s="126" t="s">
        <v>150</v>
      </c>
      <c r="P113" s="101" t="s">
        <v>151</v>
      </c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4"/>
      <c r="AE113" s="64"/>
      <c r="AF113" s="64"/>
    </row>
    <row r="114" spans="1:32" s="65" customFormat="1" ht="40.5" customHeight="1" x14ac:dyDescent="0.2">
      <c r="A114" s="62"/>
      <c r="B114" s="66"/>
      <c r="C114" s="102" t="s">
        <v>152</v>
      </c>
      <c r="D114" s="62"/>
      <c r="E114" s="103"/>
      <c r="F114" s="62"/>
      <c r="G114" s="62"/>
      <c r="H114" s="104" t="s">
        <v>153</v>
      </c>
      <c r="I114" s="104" t="s">
        <v>154</v>
      </c>
      <c r="J114" s="104" t="s">
        <v>155</v>
      </c>
      <c r="K114" s="89" t="s">
        <v>156</v>
      </c>
      <c r="L114" s="63"/>
      <c r="M114" s="63"/>
      <c r="N114" s="102" t="s">
        <v>157</v>
      </c>
      <c r="O114" s="63"/>
      <c r="P114" s="63"/>
      <c r="Q114" s="63"/>
      <c r="R114" s="63"/>
      <c r="S114" s="93"/>
      <c r="T114" s="95" t="s">
        <v>158</v>
      </c>
      <c r="U114" s="105">
        <f>ROW()</f>
        <v>114</v>
      </c>
      <c r="V114" s="63"/>
      <c r="W114" s="95"/>
      <c r="X114" s="95" t="s">
        <v>159</v>
      </c>
      <c r="Y114" s="106" t="str">
        <f>LEFT(ADDRESS(1,COLUMN(),4),LEN(ADDRESS(1,COLUMN(),4))-1)</f>
        <v>Y</v>
      </c>
      <c r="Z114" s="63"/>
      <c r="AA114" s="63"/>
      <c r="AB114" s="63"/>
      <c r="AC114" s="63"/>
      <c r="AD114" s="64"/>
      <c r="AE114" s="64"/>
      <c r="AF114" s="64"/>
    </row>
    <row r="115" spans="1:32" s="65" customFormat="1" ht="40.5" customHeight="1" x14ac:dyDescent="0.25">
      <c r="A115" s="62"/>
      <c r="B115" s="66"/>
      <c r="C115" s="102" t="s">
        <v>160</v>
      </c>
      <c r="D115" s="62"/>
      <c r="E115" s="103"/>
      <c r="F115" s="62"/>
      <c r="G115" s="62"/>
      <c r="H115" s="104" t="s">
        <v>161</v>
      </c>
      <c r="I115" s="104" t="s">
        <v>162</v>
      </c>
      <c r="J115" s="104" t="s">
        <v>163</v>
      </c>
      <c r="K115" s="89" t="s">
        <v>164</v>
      </c>
      <c r="L115" s="43"/>
      <c r="M115" s="43"/>
      <c r="N115" s="100" t="s">
        <v>165</v>
      </c>
      <c r="O115" s="126" t="s">
        <v>166</v>
      </c>
      <c r="P115" s="126" t="s">
        <v>167</v>
      </c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4"/>
      <c r="AE115" s="64"/>
      <c r="AF115" s="64"/>
    </row>
    <row r="116" spans="1:32" s="65" customFormat="1" ht="40.5" customHeight="1" x14ac:dyDescent="0.2">
      <c r="A116" s="62"/>
      <c r="B116" s="66"/>
      <c r="C116" s="102"/>
      <c r="D116" s="62"/>
      <c r="E116" s="102"/>
      <c r="F116" s="107"/>
      <c r="G116" s="102"/>
      <c r="H116" s="102"/>
      <c r="I116" s="62"/>
      <c r="J116" s="62"/>
      <c r="K116" s="62"/>
      <c r="L116" s="62"/>
      <c r="M116" s="62"/>
      <c r="N116" s="62"/>
      <c r="O116" s="62"/>
      <c r="P116" s="63"/>
      <c r="Q116" s="63"/>
      <c r="R116" s="63"/>
      <c r="S116" s="93"/>
      <c r="T116" s="95" t="s">
        <v>168</v>
      </c>
      <c r="U116" s="108">
        <f t="shared" ref="U116" ca="1" si="0">CELL("largeur",U116)</f>
        <v>11</v>
      </c>
      <c r="V116" s="63"/>
      <c r="W116" s="95"/>
      <c r="X116" s="95" t="s">
        <v>169</v>
      </c>
      <c r="Y116" s="109" t="str">
        <f ca="1">_xlfn.FORMULATEXT(U116)</f>
        <v>=@CELLULE("largeur";U116)</v>
      </c>
      <c r="Z116" s="110"/>
      <c r="AA116" s="110"/>
      <c r="AB116" s="110"/>
      <c r="AC116" s="63"/>
      <c r="AD116" s="64"/>
      <c r="AE116" s="64"/>
      <c r="AF116" s="64"/>
    </row>
    <row r="117" spans="1:32" s="65" customFormat="1" ht="40.5" customHeight="1" x14ac:dyDescent="0.2">
      <c r="A117" s="62"/>
      <c r="B117" s="66"/>
      <c r="C117" s="102"/>
      <c r="D117" s="62"/>
      <c r="E117" s="102"/>
      <c r="F117" s="107"/>
      <c r="G117" s="62"/>
      <c r="H117" s="107" t="s">
        <v>170</v>
      </c>
      <c r="I117" s="252" t="s">
        <v>171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4"/>
      <c r="AE117" s="64"/>
      <c r="AF117" s="64"/>
    </row>
    <row r="118" spans="1:32" s="65" customFormat="1" ht="40.5" customHeight="1" x14ac:dyDescent="0.25">
      <c r="A118" s="62"/>
      <c r="B118" s="66"/>
      <c r="C118" s="102"/>
      <c r="D118" s="62"/>
      <c r="E118" s="102"/>
      <c r="F118" s="62"/>
      <c r="G118" s="62"/>
      <c r="H118" s="107" t="s">
        <v>172</v>
      </c>
      <c r="I118" s="253" t="s">
        <v>12</v>
      </c>
      <c r="J118" s="62"/>
      <c r="K118" s="62"/>
      <c r="L118" s="43"/>
      <c r="M118" s="4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111" t="str">
        <f ca="1">CELL("nomfichier")</f>
        <v>E:\0-UPRT\1-UPRT.FR-SITE-WEB\ff-fiches-fabrications\ff.div.documents-divers\[ff.div.texte.pour.fiches.recettes.xlsx]Epurer un texte</v>
      </c>
      <c r="Z118" s="112" t="s">
        <v>173</v>
      </c>
      <c r="AA118" s="113"/>
      <c r="AB118" s="113"/>
      <c r="AC118" s="63"/>
      <c r="AD118" s="64"/>
      <c r="AE118" s="64"/>
      <c r="AF118" s="64"/>
    </row>
    <row r="119" spans="1:32" s="65" customFormat="1" ht="40.5" customHeight="1" x14ac:dyDescent="0.25">
      <c r="A119" s="62"/>
      <c r="B119" s="53" t="s">
        <v>174</v>
      </c>
      <c r="C119" s="114"/>
      <c r="D119" s="114"/>
      <c r="E119" s="114"/>
      <c r="F119" s="114"/>
      <c r="G119" s="114"/>
      <c r="H119" s="115"/>
      <c r="I119" s="115"/>
      <c r="J119" s="115"/>
      <c r="K119" s="115"/>
      <c r="L119" s="43"/>
      <c r="M119" s="4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4"/>
      <c r="AE119" s="64"/>
      <c r="AF119" s="64"/>
    </row>
    <row r="120" spans="1:32" s="65" customFormat="1" ht="40.5" customHeight="1" x14ac:dyDescent="0.25">
      <c r="A120" s="62"/>
      <c r="B120" s="114" t="s">
        <v>175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43"/>
      <c r="M120" s="43"/>
      <c r="N120" s="43"/>
      <c r="O120" s="43"/>
      <c r="P120" s="4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4"/>
      <c r="AE120" s="64"/>
      <c r="AF120" s="64"/>
    </row>
    <row r="121" spans="1:32" s="65" customFormat="1" ht="40.5" customHeight="1" x14ac:dyDescent="0.25">
      <c r="A121" s="231" t="s">
        <v>29</v>
      </c>
      <c r="B121" s="114"/>
      <c r="C121" s="368" t="s">
        <v>176</v>
      </c>
      <c r="D121" s="368"/>
      <c r="E121" s="368"/>
      <c r="F121" s="368"/>
      <c r="G121" s="368"/>
      <c r="H121" s="368"/>
      <c r="I121" s="368"/>
      <c r="J121" s="368"/>
      <c r="K121" s="368"/>
      <c r="L121" s="43"/>
      <c r="M121" s="43"/>
      <c r="N121" s="43"/>
      <c r="O121" s="43"/>
      <c r="P121" s="4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4"/>
      <c r="AE121" s="64"/>
      <c r="AF121" s="64"/>
    </row>
    <row r="122" spans="1:32" s="65" customFormat="1" ht="40.5" customHeight="1" x14ac:dyDescent="0.2">
      <c r="A122" s="231" t="s">
        <v>29</v>
      </c>
      <c r="B122" s="368" t="s">
        <v>177</v>
      </c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63"/>
      <c r="X122" s="63"/>
      <c r="Y122" s="63"/>
      <c r="Z122" s="63"/>
      <c r="AA122" s="63"/>
      <c r="AB122" s="63"/>
      <c r="AC122" s="63"/>
      <c r="AD122" s="64"/>
      <c r="AE122" s="64"/>
      <c r="AF122" s="64"/>
    </row>
    <row r="123" spans="1:32" s="65" customFormat="1" ht="40.5" customHeight="1" x14ac:dyDescent="0.25">
      <c r="A123" s="62"/>
      <c r="B123" s="116"/>
      <c r="C123" s="114"/>
      <c r="D123" s="117"/>
      <c r="E123" s="117"/>
      <c r="F123" s="117"/>
      <c r="G123" s="117"/>
      <c r="H123" s="117"/>
      <c r="I123" s="117"/>
      <c r="J123" s="117"/>
      <c r="K123" s="117"/>
      <c r="L123" s="43"/>
      <c r="M123" s="43"/>
      <c r="N123" s="43"/>
      <c r="O123" s="43"/>
      <c r="P123" s="4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4"/>
      <c r="AE123" s="64"/>
      <c r="AF123" s="64"/>
    </row>
    <row r="124" spans="1:32" s="65" customFormat="1" ht="40.5" customHeight="1" x14ac:dyDescent="0.2">
      <c r="A124" s="233"/>
      <c r="B124" s="53" t="s">
        <v>328</v>
      </c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63"/>
      <c r="X124" s="63"/>
      <c r="Y124" s="63"/>
      <c r="Z124" s="63"/>
      <c r="AA124" s="63"/>
      <c r="AB124" s="63"/>
      <c r="AC124" s="63"/>
      <c r="AD124" s="64"/>
      <c r="AE124" s="64"/>
      <c r="AF124" s="64"/>
    </row>
    <row r="125" spans="1:32" s="65" customFormat="1" ht="40.5" customHeight="1" x14ac:dyDescent="0.25">
      <c r="A125" s="62"/>
      <c r="B125" s="116"/>
      <c r="C125" s="114"/>
      <c r="D125" s="117"/>
      <c r="E125" s="117"/>
      <c r="F125" s="117"/>
      <c r="G125" s="117"/>
      <c r="H125" s="117"/>
      <c r="I125" s="117"/>
      <c r="J125" s="117"/>
      <c r="K125" s="117"/>
      <c r="L125" s="43"/>
      <c r="M125" s="43"/>
      <c r="N125" s="43"/>
      <c r="O125" s="43"/>
      <c r="P125" s="4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4"/>
      <c r="AE125" s="64"/>
      <c r="AF125" s="64"/>
    </row>
  </sheetData>
  <mergeCells count="31">
    <mergeCell ref="B122:V122"/>
    <mergeCell ref="B78:M78"/>
    <mergeCell ref="A80:A81"/>
    <mergeCell ref="B80:M80"/>
    <mergeCell ref="B81:M81"/>
    <mergeCell ref="B83:M83"/>
    <mergeCell ref="C121:K121"/>
    <mergeCell ref="A69:A76"/>
    <mergeCell ref="F39:P39"/>
    <mergeCell ref="R39:Y39"/>
    <mergeCell ref="F41:Y41"/>
    <mergeCell ref="F43:P43"/>
    <mergeCell ref="R43:Y43"/>
    <mergeCell ref="B45:O45"/>
    <mergeCell ref="B46:W46"/>
    <mergeCell ref="C49:W49"/>
    <mergeCell ref="C51:W51"/>
    <mergeCell ref="C53:M53"/>
    <mergeCell ref="B65:M65"/>
    <mergeCell ref="F36:P36"/>
    <mergeCell ref="R36:Y36"/>
    <mergeCell ref="F37:P37"/>
    <mergeCell ref="R37:Y37"/>
    <mergeCell ref="F38:P38"/>
    <mergeCell ref="R38:Y38"/>
    <mergeCell ref="J2:U3"/>
    <mergeCell ref="X2:AA3"/>
    <mergeCell ref="F34:P34"/>
    <mergeCell ref="R34:Y34"/>
    <mergeCell ref="F35:P35"/>
    <mergeCell ref="R35:Y35"/>
  </mergeCells>
  <hyperlinks>
    <hyperlink ref="B46" r:id="rId1" location="ID0EBABAAA=Excel%C2%A02016-2013" xr:uid="{77626D61-5940-4258-88ED-E90CACEE379F}"/>
    <hyperlink ref="C49" r:id="rId2" xr:uid="{84FE5F5D-CD10-42C6-A73D-515BFD40A4FD}"/>
    <hyperlink ref="C53" r:id="rId3" xr:uid="{0A5264F8-EDBD-422F-B534-42F26C8A4EAA}"/>
    <hyperlink ref="C51:W51" r:id="rId4" display="Auditer-et-espionner-des-formules-sous-excel" xr:uid="{4C59FAFB-15F8-450D-B6C3-B89EB7E91489}"/>
    <hyperlink ref="C121" r:id="rId5" display="http://www.excel-downloads.com/forum/111720-space.html" xr:uid="{A50A245E-AEE8-46FA-95FF-F2556CC197D2}"/>
    <hyperlink ref="B122" r:id="rId6" xr:uid="{E9E3657D-7F19-4455-9554-BF493E8B5C97}"/>
    <hyperlink ref="I118" r:id="rId7" xr:uid="{A53277D8-D54C-4D62-9C33-6ACB598AE023}"/>
    <hyperlink ref="I117" r:id="rId8" xr:uid="{F6DA3460-504D-43AC-8238-3468BB6004A7}"/>
    <hyperlink ref="B65" r:id="rId9" xr:uid="{9FCBAD0F-3323-493D-9D99-811F65AC375A}"/>
    <hyperlink ref="I71" r:id="rId10" xr:uid="{39FB70A2-036B-4E03-AE83-657421F8202A}"/>
    <hyperlink ref="E72" r:id="rId11" xr:uid="{75BC6E6D-1C4D-4FF5-B5A8-0B0EE2B3D970}"/>
    <hyperlink ref="H73" r:id="rId12" xr:uid="{4E674F76-E017-4C6F-BB19-977399D53ACE}"/>
    <hyperlink ref="E74" r:id="rId13" xr:uid="{3DF33BA1-B788-48E6-9E61-D0162D4178F4}"/>
    <hyperlink ref="D75" r:id="rId14" xr:uid="{948F7A82-964F-4CD9-B67C-18BBCD8F5DFB}"/>
    <hyperlink ref="E76" r:id="rId15" xr:uid="{2FC4C82D-89A6-4956-9A6C-78FED329CE2D}"/>
    <hyperlink ref="N69" r:id="rId16" xr:uid="{1EC49D08-1B2F-4AA6-8664-E15F68D1DE04}"/>
    <hyperlink ref="F69" r:id="rId17" xr:uid="{00D27BB2-B413-445D-B4CB-A747F2C1B72A}"/>
    <hyperlink ref="B80" r:id="rId18" xr:uid="{89610267-5AA2-4618-8891-9572160DB4F6}"/>
    <hyperlink ref="B81" r:id="rId19" xr:uid="{CDA3E257-0C27-4220-9935-71BEC3A57855}"/>
    <hyperlink ref="B78:M78" r:id="rId20" display="Différence entre un fichier XLS et XLSX (ou XLSM)" xr:uid="{57B0A470-9B4E-4360-9EF9-8FEC6D130FF0}"/>
    <hyperlink ref="G70" r:id="rId21" xr:uid="{2C082955-F293-431C-96BB-8C3291FB4686}"/>
    <hyperlink ref="B83:M83" r:id="rId22" display="Trouver les liens externes d’un classeur" xr:uid="{30D75295-6E98-4441-AD57-54D0D2C6041E}"/>
    <hyperlink ref="R39" r:id="rId23" xr:uid="{F45BE8EB-4215-4A61-8B58-A957CF5CF995}"/>
    <hyperlink ref="F43:P43" r:id="rId24" display="7 ZIP pour Zipper vos documents" xr:uid="{4D901F40-E8C4-4AC2-8735-657B7458C1A7}"/>
    <hyperlink ref="R43:Y43" r:id="rId25" display="Un TUTO pour 7 Zip" xr:uid="{7E248B2D-E93E-4325-BFB8-4D7F66037CA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portrait" horizontalDpi="300" verticalDpi="300" r:id="rId26"/>
  <headerFooter alignWithMargins="0"/>
  <colBreaks count="1" manualBreakCount="1">
    <brk id="29" max="1048575" man="1"/>
  </colBreaks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5C49-5B46-4906-9FED-BEFE2E76AD9E}">
  <dimension ref="A1:AQ45"/>
  <sheetViews>
    <sheetView showZeros="0" tabSelected="1" zoomScale="75" zoomScaleNormal="75" workbookViewId="0">
      <selection activeCell="K24" sqref="K24"/>
    </sheetView>
  </sheetViews>
  <sheetFormatPr baseColWidth="10" defaultRowHeight="21" x14ac:dyDescent="0.35"/>
  <cols>
    <col min="1" max="1" width="4" style="257" customWidth="1"/>
    <col min="2" max="2" width="135.85546875" style="257" customWidth="1"/>
    <col min="3" max="4" width="24.5703125" style="257" customWidth="1"/>
    <col min="5" max="5" width="17.5703125" style="348" customWidth="1"/>
    <col min="6" max="7" width="16.5703125" style="257" customWidth="1"/>
    <col min="8" max="8" width="15.5703125" style="257" customWidth="1"/>
    <col min="9" max="9" width="4" style="257" customWidth="1"/>
    <col min="10" max="10" width="5.28515625" style="256" customWidth="1"/>
    <col min="11" max="11" width="104.5703125" style="257" customWidth="1"/>
    <col min="12" max="12" width="7.28515625" style="257" customWidth="1"/>
    <col min="13" max="13" width="9.85546875" style="257" customWidth="1"/>
    <col min="14" max="14" width="18.85546875" style="257" customWidth="1"/>
    <col min="15" max="15" width="11.42578125" style="257"/>
    <col min="16" max="16" width="14.7109375" style="257" customWidth="1"/>
    <col min="17" max="17" width="19.28515625" style="257" customWidth="1"/>
    <col min="18" max="18" width="53.85546875" style="257" customWidth="1"/>
    <col min="19" max="19" width="31.42578125" style="257" customWidth="1"/>
    <col min="20" max="21" width="22.5703125" style="257" customWidth="1"/>
    <col min="22" max="22" width="161.28515625" style="257" customWidth="1"/>
    <col min="23" max="23" width="9.85546875" style="257" customWidth="1"/>
    <col min="24" max="24" width="13.85546875" style="257" customWidth="1"/>
    <col min="25" max="26" width="14.85546875" style="257" customWidth="1"/>
    <col min="27" max="27" width="85" style="257" customWidth="1"/>
    <col min="28" max="28" width="12.85546875" style="257" customWidth="1"/>
    <col min="29" max="29" width="13.5703125" style="257" customWidth="1"/>
    <col min="30" max="30" width="17.28515625" style="257" customWidth="1"/>
    <col min="31" max="31" width="14.85546875" style="257" customWidth="1"/>
    <col min="32" max="32" width="75.85546875" style="257" customWidth="1"/>
    <col min="33" max="34" width="14.85546875" style="257" customWidth="1"/>
    <col min="35" max="35" width="15.28515625" style="257" customWidth="1"/>
    <col min="36" max="36" width="14.85546875" style="257" customWidth="1"/>
    <col min="37" max="37" width="42.42578125" style="257" customWidth="1"/>
    <col min="38" max="38" width="101.7109375" style="257" customWidth="1"/>
    <col min="39" max="39" width="8.85546875" style="257" customWidth="1"/>
    <col min="40" max="41" width="20.28515625" style="257" customWidth="1"/>
    <col min="42" max="42" width="11.42578125" style="257"/>
    <col min="43" max="43" width="15.42578125" style="257" customWidth="1"/>
    <col min="44" max="16384" width="11.42578125" style="257"/>
  </cols>
  <sheetData>
    <row r="1" spans="2:43" ht="21.75" thickBot="1" x14ac:dyDescent="0.4">
      <c r="B1" s="254"/>
      <c r="C1" s="254"/>
      <c r="D1" s="254"/>
      <c r="E1" s="255"/>
      <c r="F1" s="254"/>
      <c r="G1" s="254"/>
      <c r="H1" s="254"/>
      <c r="I1" s="254"/>
    </row>
    <row r="2" spans="2:43" ht="21" customHeight="1" x14ac:dyDescent="0.35">
      <c r="B2" s="372" t="s">
        <v>345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4"/>
    </row>
    <row r="3" spans="2:43" ht="21.75" customHeight="1" x14ac:dyDescent="0.35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7"/>
    </row>
    <row r="4" spans="2:43" ht="21" customHeight="1" x14ac:dyDescent="0.35">
      <c r="B4" s="378" t="s">
        <v>346</v>
      </c>
      <c r="C4" s="380" t="s">
        <v>9</v>
      </c>
      <c r="D4" s="381"/>
      <c r="E4" s="381"/>
      <c r="F4" s="381"/>
      <c r="G4" s="381"/>
      <c r="H4" s="381"/>
      <c r="I4" s="381"/>
      <c r="J4" s="258"/>
      <c r="K4" s="259"/>
      <c r="L4" s="259"/>
      <c r="M4" s="259"/>
      <c r="N4" s="259"/>
      <c r="O4" s="259"/>
      <c r="P4" s="259"/>
      <c r="Q4" s="259"/>
      <c r="R4" s="259"/>
      <c r="S4" s="259"/>
      <c r="T4" s="260"/>
    </row>
    <row r="5" spans="2:43" ht="21.75" customHeight="1" thickBot="1" x14ac:dyDescent="0.4">
      <c r="B5" s="378"/>
      <c r="C5" s="380"/>
      <c r="D5" s="381"/>
      <c r="E5" s="381"/>
      <c r="F5" s="381"/>
      <c r="G5" s="381"/>
      <c r="H5" s="381"/>
      <c r="I5" s="381"/>
      <c r="J5" s="258"/>
      <c r="K5" s="259"/>
      <c r="L5" s="259"/>
      <c r="M5" s="259"/>
      <c r="N5" s="168" t="s">
        <v>203</v>
      </c>
      <c r="O5" s="259"/>
      <c r="P5" s="259"/>
      <c r="Q5" s="259"/>
      <c r="R5" s="259"/>
      <c r="S5" s="259"/>
      <c r="T5" s="260"/>
    </row>
    <row r="6" spans="2:43" ht="21" customHeight="1" thickBot="1" x14ac:dyDescent="0.4">
      <c r="B6" s="379"/>
      <c r="C6" s="261"/>
      <c r="D6" s="261"/>
      <c r="E6" s="382" t="s">
        <v>347</v>
      </c>
      <c r="F6" s="382"/>
      <c r="G6" s="382"/>
      <c r="H6" s="382"/>
      <c r="I6" s="382"/>
      <c r="J6" s="258"/>
      <c r="K6" s="383" t="s">
        <v>348</v>
      </c>
      <c r="L6" s="262"/>
      <c r="M6" s="259"/>
      <c r="N6" s="168" t="s">
        <v>202</v>
      </c>
      <c r="O6" s="259"/>
      <c r="P6" s="259"/>
      <c r="Q6" s="259"/>
      <c r="R6" s="259"/>
      <c r="S6" s="259"/>
      <c r="T6" s="260"/>
    </row>
    <row r="7" spans="2:43" ht="21.75" customHeight="1" thickBot="1" x14ac:dyDescent="0.4">
      <c r="B7" s="385" t="s">
        <v>26</v>
      </c>
      <c r="C7" s="263"/>
      <c r="D7" s="263"/>
      <c r="E7" s="382"/>
      <c r="F7" s="382"/>
      <c r="G7" s="382"/>
      <c r="H7" s="382"/>
      <c r="I7" s="382"/>
      <c r="J7" s="258"/>
      <c r="K7" s="384"/>
      <c r="L7" s="262"/>
      <c r="M7" s="259"/>
      <c r="N7" s="259"/>
      <c r="O7" s="259"/>
      <c r="P7" s="259"/>
      <c r="Q7" s="259"/>
      <c r="R7" s="259"/>
      <c r="S7" s="259"/>
      <c r="T7" s="260"/>
      <c r="V7" s="264" t="s">
        <v>326</v>
      </c>
      <c r="W7" s="264"/>
      <c r="X7" s="265"/>
    </row>
    <row r="8" spans="2:43" ht="21.75" customHeight="1" thickBot="1" x14ac:dyDescent="0.4">
      <c r="B8" s="385"/>
      <c r="C8" s="263"/>
      <c r="D8" s="263"/>
      <c r="E8" s="266">
        <v>1</v>
      </c>
      <c r="F8" s="266">
        <v>2</v>
      </c>
      <c r="G8" s="266">
        <v>3</v>
      </c>
      <c r="H8" s="263"/>
      <c r="I8" s="267"/>
      <c r="J8" s="258"/>
      <c r="K8" s="268"/>
      <c r="L8" s="262"/>
      <c r="M8" s="259"/>
      <c r="N8" s="259"/>
      <c r="O8" s="259"/>
      <c r="P8" s="259"/>
      <c r="Q8" s="259"/>
      <c r="R8" s="259"/>
      <c r="S8" s="259"/>
      <c r="T8" s="260"/>
    </row>
    <row r="9" spans="2:43" ht="34.5" thickBot="1" x14ac:dyDescent="0.4">
      <c r="B9" s="35" t="str">
        <f>LEFT(ADDRESS(1,COLUMN(),4),LEN(ADDRESS(1,COLUMN(),4))-1)</f>
        <v>B</v>
      </c>
      <c r="C9" s="35" t="str">
        <f>LEFT(ADDRESS(1,COLUMN(),4),LEN(ADDRESS(1,COLUMN(),4))-1)</f>
        <v>C</v>
      </c>
      <c r="D9" s="35" t="str">
        <f>LEFT(ADDRESS(1,COLUMN(),4),LEN(ADDRESS(1,COLUMN(),4))-1)</f>
        <v>D</v>
      </c>
      <c r="E9" s="269" t="s">
        <v>1</v>
      </c>
      <c r="F9" s="269" t="s">
        <v>6</v>
      </c>
      <c r="G9" s="269" t="s">
        <v>8</v>
      </c>
      <c r="H9" s="270"/>
      <c r="I9" s="271"/>
      <c r="J9" s="258"/>
      <c r="K9" s="272" t="str">
        <f>LEFT(ADDRESS(1,COLUMN(),4),LEN(ADDRESS(1,COLUMN(),4))-1)</f>
        <v>K</v>
      </c>
      <c r="L9" s="35"/>
      <c r="M9" s="35" t="str">
        <f>LEFT(ADDRESS(1,COLUMN(),4),LEN(ADDRESS(1,COLUMN(),4))-1)</f>
        <v>M</v>
      </c>
      <c r="N9" s="273"/>
      <c r="O9" s="35" t="str">
        <f>LEFT(ADDRESS(1,COLUMN(),4),LEN(ADDRESS(1,COLUMN(),4))-1)</f>
        <v>O</v>
      </c>
      <c r="P9" s="273"/>
      <c r="Q9" s="35" t="str">
        <f>LEFT(ADDRESS(1,COLUMN(),4),LEN(ADDRESS(1,COLUMN(),4))-1)</f>
        <v>Q</v>
      </c>
      <c r="R9" s="35" t="str">
        <f>LEFT(ADDRESS(1,COLUMN(),4),LEN(ADDRESS(1,COLUMN(),4))-1)</f>
        <v>R</v>
      </c>
      <c r="S9" s="259"/>
      <c r="T9" s="274" t="str">
        <f>LEFT(ADDRESS(1,COLUMN(),4),LEN(ADDRESS(1,COLUMN(),4))-1)</f>
        <v>T</v>
      </c>
      <c r="V9" s="35" t="str">
        <f>LEFT(ADDRESS(1,COLUMN(),4),LEN(ADDRESS(1,COLUMN(),4))-1)</f>
        <v>V</v>
      </c>
      <c r="W9" s="35" t="str">
        <f>LEFT(ADDRESS(1,COLUMN(),4),LEN(ADDRESS(1,COLUMN(),4))-1)</f>
        <v>W</v>
      </c>
      <c r="AA9" s="35" t="str">
        <f>LEFT(ADDRESS(1,COLUMN(),4),LEN(ADDRESS(1,COLUMN(),4))-1)</f>
        <v>AA</v>
      </c>
      <c r="AB9" s="35" t="str">
        <f>LEFT(ADDRESS(1,COLUMN(),4),LEN(ADDRESS(1,COLUMN(),4))-1)</f>
        <v>AB</v>
      </c>
      <c r="AF9" s="35" t="str">
        <f>LEFT(ADDRESS(1,COLUMN(),4),LEN(ADDRESS(1,COLUMN(),4))-1)</f>
        <v>AF</v>
      </c>
      <c r="AG9" s="35" t="str">
        <f>LEFT(ADDRESS(1,COLUMN(),4),LEN(ADDRESS(1,COLUMN(),4))-1)</f>
        <v>AG</v>
      </c>
      <c r="AL9" s="35" t="str">
        <f>LEFT(ADDRESS(1,COLUMN(),4),LEN(ADDRESS(1,COLUMN(),4))-1)</f>
        <v>AL</v>
      </c>
      <c r="AM9" s="35" t="str">
        <f>LEFT(ADDRESS(1,COLUMN(),4),LEN(ADDRESS(1,COLUMN(),4))-1)</f>
        <v>AM</v>
      </c>
    </row>
    <row r="10" spans="2:43" ht="30" customHeight="1" x14ac:dyDescent="0.35">
      <c r="B10" s="275" t="s">
        <v>2</v>
      </c>
      <c r="C10" s="386" t="s">
        <v>349</v>
      </c>
      <c r="D10" s="387"/>
      <c r="E10" s="276" t="s">
        <v>3</v>
      </c>
      <c r="F10" s="277" t="s">
        <v>4</v>
      </c>
      <c r="G10" s="277" t="s">
        <v>7</v>
      </c>
      <c r="H10" s="388" t="s">
        <v>0</v>
      </c>
      <c r="I10" s="278"/>
      <c r="J10" s="258"/>
      <c r="K10" s="390" t="s">
        <v>199</v>
      </c>
      <c r="L10" s="279"/>
      <c r="M10" s="280"/>
      <c r="N10" s="280"/>
      <c r="O10" s="391" t="s">
        <v>350</v>
      </c>
      <c r="P10" s="391"/>
      <c r="Q10" s="392" t="s">
        <v>27</v>
      </c>
      <c r="R10" s="404" t="s">
        <v>179</v>
      </c>
      <c r="S10" s="404"/>
      <c r="T10" s="405"/>
      <c r="V10" s="409" t="s">
        <v>351</v>
      </c>
      <c r="W10" s="410"/>
      <c r="X10" s="410"/>
      <c r="Y10" s="411"/>
      <c r="AA10" s="412" t="s">
        <v>352</v>
      </c>
      <c r="AB10" s="413"/>
      <c r="AC10" s="413"/>
      <c r="AD10" s="414"/>
      <c r="AF10" s="416" t="s">
        <v>353</v>
      </c>
      <c r="AG10" s="417"/>
      <c r="AH10" s="417"/>
      <c r="AI10" s="418"/>
      <c r="AK10" s="419" t="s">
        <v>298</v>
      </c>
      <c r="AL10" s="420"/>
      <c r="AM10" s="420"/>
      <c r="AN10" s="420"/>
      <c r="AO10" s="420"/>
      <c r="AP10" s="281"/>
      <c r="AQ10" s="281"/>
    </row>
    <row r="11" spans="2:43" ht="27.75" customHeight="1" x14ac:dyDescent="0.35">
      <c r="B11" s="282" t="s">
        <v>354</v>
      </c>
      <c r="C11" s="394" t="s">
        <v>355</v>
      </c>
      <c r="D11" s="396" t="s">
        <v>356</v>
      </c>
      <c r="E11" s="283"/>
      <c r="F11" s="284"/>
      <c r="G11" s="284"/>
      <c r="H11" s="389"/>
      <c r="I11" s="285"/>
      <c r="J11" s="258"/>
      <c r="K11" s="390"/>
      <c r="L11" s="279"/>
      <c r="M11" s="280"/>
      <c r="N11" s="280"/>
      <c r="O11" s="391"/>
      <c r="P11" s="391"/>
      <c r="Q11" s="393"/>
      <c r="R11" s="404"/>
      <c r="S11" s="404"/>
      <c r="T11" s="405"/>
      <c r="V11" s="409"/>
      <c r="W11" s="410"/>
      <c r="X11" s="410"/>
      <c r="Y11" s="411"/>
      <c r="AA11" s="415"/>
      <c r="AB11" s="413"/>
      <c r="AC11" s="413"/>
      <c r="AD11" s="414"/>
      <c r="AF11" s="416"/>
      <c r="AG11" s="417"/>
      <c r="AH11" s="417"/>
      <c r="AI11" s="418"/>
      <c r="AK11" s="419"/>
      <c r="AL11" s="420"/>
      <c r="AM11" s="420"/>
      <c r="AN11" s="420"/>
      <c r="AO11" s="420"/>
      <c r="AP11" s="281"/>
      <c r="AQ11" s="281"/>
    </row>
    <row r="12" spans="2:43" ht="49.5" customHeight="1" x14ac:dyDescent="0.35">
      <c r="B12" s="286" t="s">
        <v>357</v>
      </c>
      <c r="C12" s="394"/>
      <c r="D12" s="396"/>
      <c r="E12" s="287" t="s">
        <v>358</v>
      </c>
      <c r="F12" s="288" t="s">
        <v>359</v>
      </c>
      <c r="G12" s="289" t="s">
        <v>360</v>
      </c>
      <c r="H12" s="290" t="s">
        <v>361</v>
      </c>
      <c r="I12" s="291"/>
      <c r="J12" s="258"/>
      <c r="K12" s="390"/>
      <c r="L12" s="279"/>
      <c r="M12" s="280"/>
      <c r="N12" s="280"/>
      <c r="O12" s="391"/>
      <c r="P12" s="391"/>
      <c r="Q12" s="393"/>
      <c r="R12" s="404"/>
      <c r="S12" s="404"/>
      <c r="T12" s="405"/>
      <c r="V12" s="409"/>
      <c r="W12" s="410"/>
      <c r="X12" s="410"/>
      <c r="Y12" s="411"/>
      <c r="AA12" s="415"/>
      <c r="AB12" s="413"/>
      <c r="AC12" s="413"/>
      <c r="AD12" s="414"/>
      <c r="AF12" s="416"/>
      <c r="AG12" s="417"/>
      <c r="AH12" s="417"/>
      <c r="AI12" s="418"/>
      <c r="AK12" s="419"/>
      <c r="AL12" s="420"/>
      <c r="AM12" s="420"/>
      <c r="AN12" s="420"/>
      <c r="AO12" s="420"/>
      <c r="AP12" s="281"/>
      <c r="AQ12" s="281"/>
    </row>
    <row r="13" spans="2:43" ht="64.5" customHeight="1" x14ac:dyDescent="0.35">
      <c r="B13" s="292" t="s">
        <v>204</v>
      </c>
      <c r="C13" s="395"/>
      <c r="D13" s="397"/>
      <c r="E13" s="398" t="s">
        <v>205</v>
      </c>
      <c r="F13" s="399"/>
      <c r="G13" s="399"/>
      <c r="H13" s="399"/>
      <c r="I13" s="400"/>
      <c r="J13" s="258"/>
      <c r="K13" s="293" t="s">
        <v>5</v>
      </c>
      <c r="L13" s="294"/>
      <c r="M13" s="401" t="s">
        <v>362</v>
      </c>
      <c r="N13" s="402"/>
      <c r="O13" s="391"/>
      <c r="P13" s="391"/>
      <c r="Q13" s="393"/>
      <c r="R13" s="403" t="s">
        <v>363</v>
      </c>
      <c r="S13" s="403"/>
      <c r="T13" s="295"/>
      <c r="V13" s="296" t="s">
        <v>364</v>
      </c>
      <c r="W13" s="297"/>
      <c r="X13" s="298" t="s">
        <v>327</v>
      </c>
      <c r="Y13" s="299" t="str">
        <f>V9</f>
        <v>V</v>
      </c>
      <c r="AA13" s="300"/>
      <c r="AB13" s="301"/>
      <c r="AC13" s="298" t="s">
        <v>327</v>
      </c>
      <c r="AD13" s="299" t="str">
        <f>AA9</f>
        <v>AA</v>
      </c>
      <c r="AF13" s="300"/>
      <c r="AG13" s="301"/>
      <c r="AH13" s="298" t="s">
        <v>327</v>
      </c>
      <c r="AI13" s="299" t="str">
        <f>AF9</f>
        <v>AF</v>
      </c>
      <c r="AK13" s="302" t="s">
        <v>365</v>
      </c>
      <c r="AL13" s="303" t="s">
        <v>366</v>
      </c>
      <c r="AM13" s="303"/>
      <c r="AN13" s="298" t="s">
        <v>327</v>
      </c>
      <c r="AO13" s="304" t="str">
        <f>AL9</f>
        <v>AL</v>
      </c>
      <c r="AP13" s="406" t="s">
        <v>367</v>
      </c>
      <c r="AQ13" s="406"/>
    </row>
    <row r="14" spans="2:43" ht="26.25" x14ac:dyDescent="0.4">
      <c r="B14" s="305" t="str">
        <f>IF(K14="","",UPPER(LEFT(H14,1))&amp;RIGHT(H14,LEN(H14)-1))</f>
        <v>Exemple équeuter, laver, cuire 100 Gr de haricots à l'anglaise les égoutter</v>
      </c>
      <c r="C14" s="306" t="s">
        <v>368</v>
      </c>
      <c r="D14" s="307" t="s">
        <v>369</v>
      </c>
      <c r="E14" s="308" t="str">
        <f t="shared" ref="E14:E36" si="0">SUBSTITUTE(K14,E$9,"")</f>
        <v>exemple /  équeuter, laver,      cuire 300g de haricots   ...  à l'anglaise les égoutter</v>
      </c>
      <c r="F14" s="309" t="str">
        <f t="shared" ref="F14:G36" si="1">SUBSTITUTE(E14,F$9,"")</f>
        <v>exemple /  équeuter, laver,      cuire 300g de haricots     à l'anglaise les égoutter</v>
      </c>
      <c r="G14" s="309" t="str">
        <f t="shared" si="1"/>
        <v>exemple   équeuter, laver,      cuire 300g de haricots     à l'anglaise les égoutter</v>
      </c>
      <c r="H14" s="310" t="str">
        <f t="shared" ref="H14:H36" si="2">TRIM(I14)</f>
        <v>exemple équeuter, laver, cuire 100 Gr de haricots à l'anglaise les égoutter</v>
      </c>
      <c r="I14" s="311" t="str">
        <f t="shared" ref="I14:I36" si="3">SUBSTITUTE(G14,C14,D14)</f>
        <v>exemple   équeuter, laver,      cuire 100 Gr de haricots     à l'anglaise les égoutter</v>
      </c>
      <c r="J14" s="258" t="s">
        <v>24</v>
      </c>
      <c r="K14" s="312" t="s">
        <v>370</v>
      </c>
      <c r="L14" s="313"/>
      <c r="M14" s="314">
        <f>LEN(K14)</f>
        <v>89</v>
      </c>
      <c r="N14" s="315" t="str">
        <f>IF(ISBLANK(K14),"","Caractères")</f>
        <v>Caractères</v>
      </c>
      <c r="O14" s="316">
        <f t="shared" ref="O14:O36" si="4">LEN(B14)</f>
        <v>75</v>
      </c>
      <c r="P14" s="317" t="str">
        <f>IF(ISBLANK(K14),"","Caractères")</f>
        <v>Caractères</v>
      </c>
      <c r="Q14" s="318">
        <v>50</v>
      </c>
      <c r="R14" s="319" t="str">
        <f>IF(ISBLANK(K14),"",IF(O14&gt;Q14,(O14-Q14&amp;" caractères de trop."),"Ok moins de "&amp;Q14))</f>
        <v>25 caractères de trop.</v>
      </c>
      <c r="S14" s="320" t="str">
        <f>IF(ISBLANK(K14),"",IF(O14=Q14,"Ok",IF(O14&lt;Q14,"Ok","répartissez votre texte sur")))</f>
        <v>répartissez votre texte sur</v>
      </c>
      <c r="T14" s="321">
        <f>IF(ISBLANK(K14),"",IF(O14&gt;Q14,INT(O14/Q14+1),"OK "))</f>
        <v>2</v>
      </c>
      <c r="V14" s="322" t="str">
        <f t="shared" ref="V14:V36" si="5">IF(ISBLANK(K14),"",MID(B14,1,W14-LEN(RIGHT(MID(B14,1,W14),LEN(MID(B14,1,W14))-SEARCH("§",SUBSTITUTE(B14," ","§",LEN(MID(B14,1,W14))-LEN(SUBSTITUTE(MID(B14,1,W14)," ",""))))))))</f>
        <v xml:space="preserve">Exemple équeuter, laver, cuire 100 Gr de haricots </v>
      </c>
      <c r="W14" s="323">
        <v>50</v>
      </c>
      <c r="X14" s="324">
        <f>LEN(V14)</f>
        <v>50</v>
      </c>
      <c r="Y14" s="325" t="str">
        <f>IF(ISBLANK(K14),"","Caractères")</f>
        <v>Caractères</v>
      </c>
      <c r="AA14" s="322" t="str" cm="1">
        <f t="array" aca="1" ref="AA14" ca="1">IF(ISBLANK(K14),"",LEFT(B14,MAX(IF(ISERROR(SEARCH(" ",LEFT(B14,AB14),ROW(OFFSET(INDIRECT("v14"),,,LEN(B14))))),0,SEARCH(" ",LEFT(B14,AB14),ROW(OFFSET(INDIRECT("v14"),,,LEN(B14))))))))</f>
        <v xml:space="preserve">Exemple équeuter, laver, cuire 100 Gr de haricots </v>
      </c>
      <c r="AB14" s="323">
        <v>50</v>
      </c>
      <c r="AC14" s="324">
        <f ca="1">LEN(AA14)</f>
        <v>50</v>
      </c>
      <c r="AD14" s="325" t="str">
        <f>IF(ISBLANK(K14),"","Caractères")</f>
        <v>Caractères</v>
      </c>
      <c r="AF14" s="322" t="str" cm="1">
        <f t="array" aca="1" ref="AF14" ca="1">IF(ISBLANK(K14),"",LEFT(B14,MIN(AG14,SUMPRODUCT(MAX((MID(B14,ROW(INDIRECT("1:"&amp;AG14)),1)=" ")*(ROW(INDIRECT("1:"&amp;AG14))))))))</f>
        <v xml:space="preserve">Exemple équeuter, laver, cuire 100 Gr de haricots </v>
      </c>
      <c r="AG14" s="326">
        <v>50</v>
      </c>
      <c r="AH14" s="324">
        <f ca="1">LEN(AF14)</f>
        <v>50</v>
      </c>
      <c r="AI14" s="325" t="str">
        <f>IF(ISBLANK(K14),"","Caractères")</f>
        <v>Caractères</v>
      </c>
      <c r="AK14" s="327" t="s">
        <v>371</v>
      </c>
      <c r="AL14" s="254" t="str">
        <f>"-"&amp;LEFT(B14,AM14)</f>
        <v xml:space="preserve">-Exemple équeuter, laver, cuire 100 Gr de haricots </v>
      </c>
      <c r="AM14" s="326">
        <v>50</v>
      </c>
      <c r="AN14" s="324">
        <f>LEN(AL14)</f>
        <v>51</v>
      </c>
      <c r="AO14" s="328" t="str">
        <f t="shared" ref="AO14:AO20" si="6">IF(ISBLANK(K14),"","Caractères")</f>
        <v>Caractères</v>
      </c>
      <c r="AP14" s="329">
        <f>LEN(K14)</f>
        <v>89</v>
      </c>
      <c r="AQ14" s="325" t="str">
        <f>IF(ISBLANK(K14),"","Caractères")</f>
        <v>Caractères</v>
      </c>
    </row>
    <row r="15" spans="2:43" ht="26.25" x14ac:dyDescent="0.4">
      <c r="B15" s="305" t="str">
        <f t="shared" ref="B15:B36" si="7">IF(H15="","",UPPER(LEFT(H15,1))&amp;RIGHT(H15,LEN(H15)-1))</f>
        <v/>
      </c>
      <c r="C15" s="306"/>
      <c r="D15" s="307"/>
      <c r="E15" s="308" t="str">
        <f t="shared" si="0"/>
        <v/>
      </c>
      <c r="F15" s="309" t="str">
        <f t="shared" si="1"/>
        <v/>
      </c>
      <c r="G15" s="309" t="str">
        <f t="shared" si="1"/>
        <v/>
      </c>
      <c r="H15" s="310" t="str">
        <f t="shared" si="2"/>
        <v/>
      </c>
      <c r="I15" s="311" t="str">
        <f t="shared" si="3"/>
        <v/>
      </c>
      <c r="J15" s="258" t="s">
        <v>24</v>
      </c>
      <c r="K15" s="312"/>
      <c r="L15" s="313"/>
      <c r="M15" s="314">
        <f t="shared" ref="M15" si="8">LEN(K15)</f>
        <v>0</v>
      </c>
      <c r="N15" s="315" t="str">
        <f t="shared" ref="N15:N36" si="9">IF(ISBLANK(K15),"","Caractères")</f>
        <v/>
      </c>
      <c r="O15" s="316">
        <f t="shared" si="4"/>
        <v>0</v>
      </c>
      <c r="P15" s="317" t="str">
        <f>IF(ISBLANK(K15),"","Caractères")</f>
        <v/>
      </c>
      <c r="Q15" s="318"/>
      <c r="R15" s="319" t="str">
        <f>IF(ISBLANK(K15),"",IF(O15&gt;Q15,(O15-Q15&amp;" caractères de trop."),"Ok moins de "&amp;Q15))</f>
        <v/>
      </c>
      <c r="S15" s="320" t="str">
        <f>IF(ISBLANK(K15),"",IF(O15=Q15,"Ok",IF(O15&lt;Q15,"Ok","répartissez votre texte sur")))</f>
        <v/>
      </c>
      <c r="T15" s="321" t="str">
        <f>IF(ISBLANK(K15),"",IF(O15&gt;Q15,INT(O15/Q15+1),"OK "))</f>
        <v/>
      </c>
      <c r="V15" s="322" t="str">
        <f t="shared" si="5"/>
        <v/>
      </c>
      <c r="W15" s="326">
        <v>50</v>
      </c>
      <c r="X15" s="324">
        <f t="shared" ref="X15:X36" si="10">LEN(V15)</f>
        <v>0</v>
      </c>
      <c r="Y15" s="325" t="str">
        <f t="shared" ref="Y15:Y36" si="11">IF(ISBLANK(K15),"","Caractères")</f>
        <v/>
      </c>
      <c r="AA15" s="322" t="str" cm="1">
        <f t="array" aca="1" ref="AA15" ca="1">IF(ISBLANK(K15),"",LEFT(B15,MAX(IF(ISERROR(SEARCH(" ",LEFT(B15,AB15),ROW(OFFSET(INDIRECT("v14"),,,LEN(B15))))),0,SEARCH(" ",LEFT(B15,AB15),ROW(OFFSET(INDIRECT("v14"),,,LEN(B15))))))))</f>
        <v/>
      </c>
      <c r="AB15" s="326">
        <v>50</v>
      </c>
      <c r="AC15" s="324">
        <f t="shared" ref="AC15:AC36" ca="1" si="12">LEN(AA15)</f>
        <v>0</v>
      </c>
      <c r="AD15" s="325" t="str">
        <f t="shared" ref="AD15:AD36" si="13">IF(ISBLANK(K15),"","Caractères")</f>
        <v/>
      </c>
      <c r="AF15" s="322" t="str" cm="1">
        <f t="array" aca="1" ref="AF15" ca="1">IF(ISBLANK(K15),"",LEFT(B15,MIN(AG15,SUMPRODUCT(MAX((MID(B15,ROW(INDIRECT("1:"&amp;AG15)),1)=" ")*(ROW(INDIRECT("1:"&amp;AG15))))))))</f>
        <v/>
      </c>
      <c r="AG15" s="326">
        <v>19</v>
      </c>
      <c r="AH15" s="324">
        <f t="shared" ref="AH15:AH36" ca="1" si="14">LEN(AF15)</f>
        <v>0</v>
      </c>
      <c r="AI15" s="325" t="str">
        <f t="shared" ref="AI15:AI36" si="15">IF(ISBLANK(K15),"","Caractères")</f>
        <v/>
      </c>
      <c r="AK15" s="330"/>
      <c r="AL15" s="175"/>
      <c r="AM15" s="326"/>
      <c r="AN15" s="324">
        <f t="shared" ref="AN15:AN20" si="16">LEN(AL15)</f>
        <v>0</v>
      </c>
      <c r="AO15" s="328" t="str">
        <f t="shared" si="6"/>
        <v/>
      </c>
      <c r="AP15" s="329">
        <f>LEN(K15)</f>
        <v>0</v>
      </c>
      <c r="AQ15" s="325" t="str">
        <f>IF(ISBLANK(K15),"","Caractères")</f>
        <v/>
      </c>
    </row>
    <row r="16" spans="2:43" ht="26.25" x14ac:dyDescent="0.4">
      <c r="B16" s="305" t="str">
        <f t="shared" si="7"/>
        <v>Laver, parer les aubergines, les couper en 2 et en six dans la longueur</v>
      </c>
      <c r="C16" s="306" t="s">
        <v>372</v>
      </c>
      <c r="D16" s="307" t="s">
        <v>373</v>
      </c>
      <c r="E16" s="308" t="str">
        <f t="shared" si="0"/>
        <v>... laver, parer les aubergines,    les couper en quatre dans la longueur /</v>
      </c>
      <c r="F16" s="309" t="str">
        <f t="shared" si="1"/>
        <v xml:space="preserve"> laver, parer les aubergines,    les couper en quatre dans la longueur /</v>
      </c>
      <c r="G16" s="309" t="str">
        <f t="shared" si="1"/>
        <v xml:space="preserve"> laver, parer les aubergines,    les couper en quatre dans la longueur </v>
      </c>
      <c r="H16" s="310" t="str">
        <f t="shared" si="2"/>
        <v>laver, parer les aubergines, les couper en 2 et en six dans la longueur</v>
      </c>
      <c r="I16" s="311" t="str">
        <f t="shared" si="3"/>
        <v xml:space="preserve"> laver, parer les aubergines,    les couper en 2 et en six dans la longueur </v>
      </c>
      <c r="J16" s="258" t="s">
        <v>24</v>
      </c>
      <c r="K16" s="312" t="s">
        <v>197</v>
      </c>
      <c r="L16" s="313"/>
      <c r="M16" s="314">
        <f>LEN(K16)</f>
        <v>75</v>
      </c>
      <c r="N16" s="315" t="str">
        <f t="shared" si="9"/>
        <v>Caractères</v>
      </c>
      <c r="O16" s="316">
        <f t="shared" si="4"/>
        <v>71</v>
      </c>
      <c r="P16" s="317" t="str">
        <f t="shared" ref="P16:P36" si="17">IF(ISBLANK(K16),"","Caractères")</f>
        <v>Caractères</v>
      </c>
      <c r="Q16" s="318">
        <v>40</v>
      </c>
      <c r="R16" s="319" t="str">
        <f t="shared" ref="R16:R36" si="18">IF(ISBLANK(K16),"",IF(O16&gt;Q16,(O16-Q16&amp;" caractères de trop."),"Ok moins de "&amp;Q16))</f>
        <v>31 caractères de trop.</v>
      </c>
      <c r="S16" s="320" t="str">
        <f t="shared" ref="S16:S36" si="19">IF(ISBLANK(K16),"",IF(O16=Q16,"Ok",IF(O16&lt;Q16,"Ok","répartissez votre texte sur")))</f>
        <v>répartissez votre texte sur</v>
      </c>
      <c r="T16" s="321">
        <f t="shared" ref="T16:T36" si="20">IF(ISBLANK(K16),"",IF(O16&gt;Q16,INT(O16/Q16+1),"OK "))</f>
        <v>2</v>
      </c>
      <c r="V16" s="322" t="str">
        <f t="shared" si="5"/>
        <v xml:space="preserve">Laver, parer les aubergines, les couper en 2 et </v>
      </c>
      <c r="W16" s="326">
        <v>50</v>
      </c>
      <c r="X16" s="324">
        <f t="shared" si="10"/>
        <v>48</v>
      </c>
      <c r="Y16" s="325" t="str">
        <f t="shared" si="11"/>
        <v>Caractères</v>
      </c>
      <c r="AA16" s="322" t="str" cm="1">
        <f t="array" aca="1" ref="AA16" ca="1">IF(ISBLANK(K16),"",LEFT(B16,MAX(IF(ISERROR(SEARCH(" ",LEFT(B16,AB16),ROW(OFFSET(INDIRECT("v14"),,,LEN(B16))))),0,SEARCH(" ",LEFT(B16,AB16),ROW(OFFSET(INDIRECT("v14"),,,LEN(B16))))))))</f>
        <v xml:space="preserve">Laver, parer les aubergines, les couper en 2 et </v>
      </c>
      <c r="AB16" s="326">
        <v>50</v>
      </c>
      <c r="AC16" s="324">
        <f t="shared" ca="1" si="12"/>
        <v>48</v>
      </c>
      <c r="AD16" s="325" t="str">
        <f t="shared" si="13"/>
        <v>Caractères</v>
      </c>
      <c r="AF16" s="322" t="str" cm="1">
        <f t="array" aca="1" ref="AF16" ca="1">IF(ISBLANK(K16),"",LEFT(B16,MIN(AG16,SUMPRODUCT(MAX((MID(B16,ROW(INDIRECT("1:"&amp;AG16)),1)=" ")*(ROW(INDIRECT("1:"&amp;AG16))))))))</f>
        <v xml:space="preserve">Laver, parer les </v>
      </c>
      <c r="AG16" s="326">
        <v>20</v>
      </c>
      <c r="AH16" s="324">
        <f t="shared" ca="1" si="14"/>
        <v>17</v>
      </c>
      <c r="AI16" s="325" t="str">
        <f t="shared" si="15"/>
        <v>Caractères</v>
      </c>
      <c r="AK16" s="327" t="s">
        <v>374</v>
      </c>
      <c r="AL16" s="254" t="str">
        <f>"-"&amp;MID(B16,17,15)</f>
        <v>- aubergines, le</v>
      </c>
      <c r="AM16" s="326"/>
      <c r="AN16" s="324">
        <f t="shared" si="16"/>
        <v>16</v>
      </c>
      <c r="AO16" s="328" t="str">
        <f t="shared" si="6"/>
        <v>Caractères</v>
      </c>
      <c r="AP16" s="329">
        <f>LEN(K16)</f>
        <v>75</v>
      </c>
      <c r="AQ16" s="325" t="str">
        <f>IF(ISBLANK(K16),"","Caractères")</f>
        <v>Caractères</v>
      </c>
    </row>
    <row r="17" spans="2:43" ht="26.25" x14ac:dyDescent="0.4">
      <c r="B17" s="305" t="str">
        <f t="shared" si="7"/>
        <v/>
      </c>
      <c r="C17" s="306"/>
      <c r="D17" s="307"/>
      <c r="E17" s="308" t="str">
        <f t="shared" si="0"/>
        <v/>
      </c>
      <c r="F17" s="309" t="str">
        <f t="shared" si="1"/>
        <v/>
      </c>
      <c r="G17" s="309" t="str">
        <f t="shared" si="1"/>
        <v/>
      </c>
      <c r="H17" s="310" t="str">
        <f t="shared" si="2"/>
        <v/>
      </c>
      <c r="I17" s="311" t="str">
        <f t="shared" si="3"/>
        <v/>
      </c>
      <c r="J17" s="258" t="s">
        <v>24</v>
      </c>
      <c r="K17" s="312"/>
      <c r="L17" s="313"/>
      <c r="M17" s="314">
        <f t="shared" ref="M17:M36" si="21">LEN(K17)</f>
        <v>0</v>
      </c>
      <c r="N17" s="315" t="str">
        <f t="shared" si="9"/>
        <v/>
      </c>
      <c r="O17" s="316">
        <f t="shared" si="4"/>
        <v>0</v>
      </c>
      <c r="P17" s="317" t="str">
        <f t="shared" si="17"/>
        <v/>
      </c>
      <c r="Q17" s="318"/>
      <c r="R17" s="319" t="str">
        <f t="shared" si="18"/>
        <v/>
      </c>
      <c r="S17" s="320" t="str">
        <f t="shared" si="19"/>
        <v/>
      </c>
      <c r="T17" s="321" t="str">
        <f t="shared" si="20"/>
        <v/>
      </c>
      <c r="V17" s="322" t="str">
        <f t="shared" si="5"/>
        <v/>
      </c>
      <c r="W17" s="326">
        <v>50</v>
      </c>
      <c r="X17" s="324">
        <f t="shared" si="10"/>
        <v>0</v>
      </c>
      <c r="Y17" s="325" t="str">
        <f t="shared" si="11"/>
        <v/>
      </c>
      <c r="AA17" s="322" t="str" cm="1">
        <f t="array" aca="1" ref="AA17" ca="1">IF(ISBLANK(K17),"",LEFT(B17,MAX(IF(ISERROR(SEARCH(" ",LEFT(B17,AB17),ROW(OFFSET(INDIRECT("v14"),,,LEN(B17))))),0,SEARCH(" ",LEFT(B17,AB17),ROW(OFFSET(INDIRECT("v14"),,,LEN(B17))))))))</f>
        <v/>
      </c>
      <c r="AB17" s="326">
        <v>50</v>
      </c>
      <c r="AC17" s="324">
        <f t="shared" ca="1" si="12"/>
        <v>0</v>
      </c>
      <c r="AD17" s="325" t="str">
        <f t="shared" si="13"/>
        <v/>
      </c>
      <c r="AF17" s="322" t="str" cm="1">
        <f t="array" aca="1" ref="AF17" ca="1">IF(ISBLANK(K17),"",LEFT(B17,MIN(AG17,SUMPRODUCT(MAX((MID(B17,ROW(INDIRECT("1:"&amp;AG17)),1)=" ")*(ROW(INDIRECT("1:"&amp;AG17))))))))</f>
        <v/>
      </c>
      <c r="AG17" s="326">
        <v>21</v>
      </c>
      <c r="AH17" s="324">
        <f t="shared" ca="1" si="14"/>
        <v>0</v>
      </c>
      <c r="AI17" s="325" t="str">
        <f t="shared" si="15"/>
        <v/>
      </c>
      <c r="AK17" s="330"/>
      <c r="AM17" s="326"/>
      <c r="AN17" s="324">
        <f t="shared" si="16"/>
        <v>0</v>
      </c>
      <c r="AO17" s="328" t="str">
        <f t="shared" si="6"/>
        <v/>
      </c>
      <c r="AP17" s="329">
        <f>LEN(K17)</f>
        <v>0</v>
      </c>
      <c r="AQ17" s="325" t="str">
        <f>IF(ISBLANK(K17),"","Caractères")</f>
        <v/>
      </c>
    </row>
    <row r="18" spans="2:43" ht="26.25" x14ac:dyDescent="0.4">
      <c r="B18" s="305" t="str">
        <f t="shared" si="7"/>
        <v>Cuire les fèves à l'anglaise les égoutter EXEMPLE équeuter, laver, cuire les fèves à l'anglaise les égoutter EXEMPLE équeuter, laver, cuire les fèves à l'anglaise les égoutterEXEMPLE équeuter, laver, cuire les fèves à l'anglaise les égoutter</v>
      </c>
      <c r="C18" s="306" t="s">
        <v>375</v>
      </c>
      <c r="D18" s="307" t="s">
        <v>376</v>
      </c>
      <c r="E18" s="308" t="str">
        <f t="shared" si="0"/>
        <v xml:space="preserve">      cuire les haricots   ...  à l'anglaise les égoutter EXEMPLE /  équeuter, laver,      cuire les haricots   ...  à l'anglaise les égoutter EXEMPLE /  équeuter, laver,                    cuire les haricots   ...  à l'anglaise les égoutterEXEMPLE /  équeuter, laver,      cuire les haricots   ...  à l'anglaise les égoutter</v>
      </c>
      <c r="F18" s="309" t="str">
        <f t="shared" si="1"/>
        <v xml:space="preserve">      cuire les haricots     à l'anglaise les égoutter EXEMPLE /  équeuter, laver,      cuire les haricots     à l'anglaise les égoutter EXEMPLE /  équeuter, laver,                    cuire les haricots     à l'anglaise les égoutterEXEMPLE /  équeuter, laver,      cuire les haricots     à l'anglaise les égoutter</v>
      </c>
      <c r="G18" s="309" t="str">
        <f t="shared" si="1"/>
        <v xml:space="preserve">      cuire les haricots     à l'anglaise les égoutter EXEMPLE   équeuter, laver,      cuire les haricots     à l'anglaise les égoutter EXEMPLE   équeuter, laver,                    cuire les haricots     à l'anglaise les égoutterEXEMPLE   équeuter, laver,      cuire les haricots     à l'anglaise les égoutter</v>
      </c>
      <c r="H18" s="310" t="str">
        <f t="shared" si="2"/>
        <v>cuire les fèves à l'anglaise les égoutter EXEMPLE équeuter, laver, cuire les fèves à l'anglaise les égoutter EXEMPLE équeuter, laver, cuire les fèves à l'anglaise les égoutterEXEMPLE équeuter, laver, cuire les fèves à l'anglaise les égoutter</v>
      </c>
      <c r="I18" s="311" t="str">
        <f t="shared" si="3"/>
        <v xml:space="preserve">      cuire les fèves     à l'anglaise les égoutter EXEMPLE   équeuter, laver,      cuire les fèves     à l'anglaise les égoutter EXEMPLE   équeuter, laver,                    cuire les fèves     à l'anglaise les égoutterEXEMPLE   équeuter, laver,      cuire les fèves     à l'anglaise les égoutter</v>
      </c>
      <c r="J18" s="258" t="s">
        <v>24</v>
      </c>
      <c r="K18" s="312" t="s">
        <v>198</v>
      </c>
      <c r="L18" s="313"/>
      <c r="M18" s="314">
        <f t="shared" si="21"/>
        <v>328</v>
      </c>
      <c r="N18" s="315" t="str">
        <f t="shared" si="9"/>
        <v>Caractères</v>
      </c>
      <c r="O18" s="316">
        <f t="shared" si="4"/>
        <v>241</v>
      </c>
      <c r="P18" s="317" t="str">
        <f t="shared" si="17"/>
        <v>Caractères</v>
      </c>
      <c r="Q18" s="318">
        <v>113</v>
      </c>
      <c r="R18" s="319" t="str">
        <f t="shared" si="18"/>
        <v>128 caractères de trop.</v>
      </c>
      <c r="S18" s="320" t="str">
        <f t="shared" si="19"/>
        <v>répartissez votre texte sur</v>
      </c>
      <c r="T18" s="321">
        <f t="shared" si="20"/>
        <v>3</v>
      </c>
      <c r="V18" s="322" t="str">
        <f t="shared" si="5"/>
        <v xml:space="preserve">Cuire les fèves à l'anglaise les égoutter EXEMPLE </v>
      </c>
      <c r="W18" s="326">
        <v>50</v>
      </c>
      <c r="X18" s="324">
        <f t="shared" si="10"/>
        <v>50</v>
      </c>
      <c r="Y18" s="325" t="str">
        <f t="shared" si="11"/>
        <v>Caractères</v>
      </c>
      <c r="AA18" s="322" t="str" cm="1">
        <f t="array" aca="1" ref="AA18" ca="1">IF(ISBLANK(K18),"",LEFT(B18,MAX(IF(ISERROR(SEARCH(" ",LEFT(B18,AB18),ROW(OFFSET(INDIRECT("v14"),,,LEN(B18))))),0,SEARCH(" ",LEFT(B18,AB18),ROW(OFFSET(INDIRECT("v14"),,,LEN(B18))))))))</f>
        <v xml:space="preserve">Cuire les fèves à l'anglaise les égoutter EXEMPLE </v>
      </c>
      <c r="AB18" s="326">
        <v>50</v>
      </c>
      <c r="AC18" s="324">
        <f t="shared" ca="1" si="12"/>
        <v>50</v>
      </c>
      <c r="AD18" s="325" t="str">
        <f t="shared" si="13"/>
        <v>Caractères</v>
      </c>
      <c r="AF18" s="322" t="str" cm="1">
        <f t="array" aca="1" ref="AF18" ca="1">IF(ISBLANK(K18),"",LEFT(B18,MIN(AG18,SUMPRODUCT(MAX((MID(B18,ROW(INDIRECT("1:"&amp;AG18)),1)=" ")*(ROW(INDIRECT("1:"&amp;AG18))))))))</f>
        <v xml:space="preserve">Cuire les fèves à </v>
      </c>
      <c r="AG18" s="326">
        <v>22</v>
      </c>
      <c r="AH18" s="324">
        <f t="shared" ca="1" si="14"/>
        <v>18</v>
      </c>
      <c r="AI18" s="325" t="str">
        <f t="shared" si="15"/>
        <v>Caractères</v>
      </c>
      <c r="AK18" s="327" t="s">
        <v>377</v>
      </c>
      <c r="AL18" s="331" t="str">
        <f>RIGHT(B18,LEN(B18)-AM18)</f>
        <v>fèves à l'anglaise les égoutter</v>
      </c>
      <c r="AM18" s="326">
        <v>210</v>
      </c>
      <c r="AN18" s="324">
        <f t="shared" si="16"/>
        <v>31</v>
      </c>
      <c r="AO18" s="328" t="str">
        <f t="shared" si="6"/>
        <v>Caractères</v>
      </c>
      <c r="AP18" s="329">
        <f>LEN(K18)</f>
        <v>328</v>
      </c>
      <c r="AQ18" s="325" t="str">
        <f>IF(ISBLANK(K18),"","Caractères")</f>
        <v>Caractères</v>
      </c>
    </row>
    <row r="19" spans="2:43" ht="26.25" x14ac:dyDescent="0.4">
      <c r="B19" s="305" t="str">
        <f t="shared" si="7"/>
        <v/>
      </c>
      <c r="C19" s="306"/>
      <c r="D19" s="307"/>
      <c r="E19" s="308" t="str">
        <f t="shared" si="0"/>
        <v/>
      </c>
      <c r="F19" s="309" t="str">
        <f t="shared" si="1"/>
        <v/>
      </c>
      <c r="G19" s="309" t="str">
        <f t="shared" si="1"/>
        <v/>
      </c>
      <c r="H19" s="310" t="str">
        <f t="shared" si="2"/>
        <v/>
      </c>
      <c r="I19" s="311" t="str">
        <f t="shared" si="3"/>
        <v/>
      </c>
      <c r="J19" s="258" t="s">
        <v>24</v>
      </c>
      <c r="K19" s="312"/>
      <c r="L19" s="313"/>
      <c r="M19" s="314">
        <f t="shared" si="21"/>
        <v>0</v>
      </c>
      <c r="N19" s="315" t="str">
        <f t="shared" si="9"/>
        <v/>
      </c>
      <c r="O19" s="316">
        <f t="shared" si="4"/>
        <v>0</v>
      </c>
      <c r="P19" s="317" t="str">
        <f t="shared" si="17"/>
        <v/>
      </c>
      <c r="Q19" s="318"/>
      <c r="R19" s="319" t="str">
        <f t="shared" si="18"/>
        <v/>
      </c>
      <c r="S19" s="320" t="str">
        <f t="shared" si="19"/>
        <v/>
      </c>
      <c r="T19" s="321" t="str">
        <f t="shared" si="20"/>
        <v/>
      </c>
      <c r="V19" s="322" t="str">
        <f t="shared" si="5"/>
        <v/>
      </c>
      <c r="W19" s="326">
        <v>50</v>
      </c>
      <c r="X19" s="324">
        <f t="shared" si="10"/>
        <v>0</v>
      </c>
      <c r="Y19" s="325" t="str">
        <f t="shared" si="11"/>
        <v/>
      </c>
      <c r="AA19" s="322" t="str" cm="1">
        <f t="array" aca="1" ref="AA19" ca="1">IF(ISBLANK(K19),"",LEFT(B19,MAX(IF(ISERROR(SEARCH(" ",LEFT(B19,AB19),ROW(OFFSET(INDIRECT("v14"),,,LEN(B19))))),0,SEARCH(" ",LEFT(B19,AB19),ROW(OFFSET(INDIRECT("v14"),,,LEN(B19))))))))</f>
        <v/>
      </c>
      <c r="AB19" s="326">
        <v>50</v>
      </c>
      <c r="AC19" s="324">
        <f t="shared" ca="1" si="12"/>
        <v>0</v>
      </c>
      <c r="AD19" s="325" t="str">
        <f t="shared" si="13"/>
        <v/>
      </c>
      <c r="AF19" s="322" t="str" cm="1">
        <f t="array" aca="1" ref="AF19" ca="1">IF(ISBLANK(K19),"",LEFT(B19,MIN(AG19,SUMPRODUCT(MAX((MID(B19,ROW(INDIRECT("1:"&amp;AG19)),1)=" ")*(ROW(INDIRECT("1:"&amp;AG19))))))))</f>
        <v/>
      </c>
      <c r="AG19" s="326">
        <v>23</v>
      </c>
      <c r="AH19" s="324">
        <f t="shared" ca="1" si="14"/>
        <v>0</v>
      </c>
      <c r="AI19" s="325" t="str">
        <f t="shared" si="15"/>
        <v/>
      </c>
      <c r="AK19" s="332"/>
      <c r="AL19" s="259"/>
      <c r="AM19" s="318"/>
      <c r="AN19" s="333">
        <f t="shared" si="16"/>
        <v>0</v>
      </c>
      <c r="AO19" s="334" t="str">
        <f t="shared" si="6"/>
        <v/>
      </c>
      <c r="AP19" s="281"/>
      <c r="AQ19" s="281"/>
    </row>
    <row r="20" spans="2:43" ht="26.25" x14ac:dyDescent="0.4">
      <c r="B20" s="305" t="str">
        <f t="shared" si="7"/>
        <v>Os</v>
      </c>
      <c r="C20" s="306" t="s">
        <v>384</v>
      </c>
      <c r="D20" s="307"/>
      <c r="E20" s="308" t="str">
        <f t="shared" si="0"/>
        <v>22 kg d'os</v>
      </c>
      <c r="F20" s="309" t="str">
        <f t="shared" si="1"/>
        <v>22 kg d'os</v>
      </c>
      <c r="G20" s="309" t="str">
        <f t="shared" si="1"/>
        <v>22 kg d'os</v>
      </c>
      <c r="H20" s="310" t="str">
        <f t="shared" si="2"/>
        <v>os</v>
      </c>
      <c r="I20" s="311" t="str">
        <f t="shared" si="3"/>
        <v>os</v>
      </c>
      <c r="J20" s="258" t="s">
        <v>24</v>
      </c>
      <c r="K20" s="312" t="s">
        <v>380</v>
      </c>
      <c r="L20" s="313"/>
      <c r="M20" s="314">
        <f t="shared" si="21"/>
        <v>10</v>
      </c>
      <c r="N20" s="315" t="str">
        <f t="shared" si="9"/>
        <v>Caractères</v>
      </c>
      <c r="O20" s="316">
        <f t="shared" si="4"/>
        <v>2</v>
      </c>
      <c r="P20" s="317" t="str">
        <f t="shared" si="17"/>
        <v>Caractères</v>
      </c>
      <c r="Q20" s="318">
        <v>255</v>
      </c>
      <c r="R20" s="319" t="str">
        <f t="shared" si="18"/>
        <v>Ok moins de 255</v>
      </c>
      <c r="S20" s="320" t="str">
        <f t="shared" si="19"/>
        <v>Ok</v>
      </c>
      <c r="T20" s="321" t="str">
        <f t="shared" si="20"/>
        <v xml:space="preserve">OK </v>
      </c>
      <c r="V20" s="322" t="e">
        <f t="shared" si="5"/>
        <v>#VALUE!</v>
      </c>
      <c r="W20" s="326">
        <v>50</v>
      </c>
      <c r="X20" s="324" t="e">
        <f t="shared" si="10"/>
        <v>#VALUE!</v>
      </c>
      <c r="Y20" s="325" t="str">
        <f t="shared" si="11"/>
        <v>Caractères</v>
      </c>
      <c r="AA20" s="322" t="str" cm="1">
        <f t="array" aca="1" ref="AA20" ca="1">IF(ISBLANK(K20),"",LEFT(B20,MAX(IF(ISERROR(SEARCH(" ",LEFT(B20,AB20),ROW(OFFSET(INDIRECT("v14"),,,LEN(B20))))),0,SEARCH(" ",LEFT(B20,AB20),ROW(OFFSET(INDIRECT("v14"),,,LEN(B20))))))))</f>
        <v/>
      </c>
      <c r="AB20" s="326">
        <v>50</v>
      </c>
      <c r="AC20" s="324">
        <f t="shared" ca="1" si="12"/>
        <v>0</v>
      </c>
      <c r="AD20" s="325" t="str">
        <f t="shared" si="13"/>
        <v>Caractères</v>
      </c>
      <c r="AF20" s="322" t="str" cm="1">
        <f t="array" aca="1" ref="AF20" ca="1">IF(ISBLANK(K20),"",LEFT(B20,MIN(AG20,SUMPRODUCT(MAX((MID(B20,ROW(INDIRECT("1:"&amp;AG20)),1)=" ")*(ROW(INDIRECT("1:"&amp;AG20))))))))</f>
        <v/>
      </c>
      <c r="AG20" s="326">
        <v>24</v>
      </c>
      <c r="AH20" s="324">
        <f t="shared" ca="1" si="14"/>
        <v>0</v>
      </c>
      <c r="AI20" s="325" t="str">
        <f t="shared" si="15"/>
        <v>Caractères</v>
      </c>
      <c r="AK20" s="335" t="s">
        <v>378</v>
      </c>
      <c r="AL20" s="259"/>
      <c r="AM20" s="318"/>
      <c r="AN20" s="333">
        <f t="shared" si="16"/>
        <v>0</v>
      </c>
      <c r="AO20" s="334" t="str">
        <f t="shared" si="6"/>
        <v>Caractères</v>
      </c>
      <c r="AP20" s="281"/>
      <c r="AQ20" s="281"/>
    </row>
    <row r="21" spans="2:43" ht="26.25" x14ac:dyDescent="0.4">
      <c r="B21" s="305" t="str">
        <f t="shared" si="7"/>
        <v>Parures</v>
      </c>
      <c r="C21" s="306" t="s">
        <v>385</v>
      </c>
      <c r="D21" s="307"/>
      <c r="E21" s="308" t="str">
        <f t="shared" si="0"/>
        <v>16 kg de parures</v>
      </c>
      <c r="F21" s="309" t="str">
        <f t="shared" si="1"/>
        <v>16 kg de parures</v>
      </c>
      <c r="G21" s="309" t="str">
        <f t="shared" si="1"/>
        <v>16 kg de parures</v>
      </c>
      <c r="H21" s="310" t="str">
        <f t="shared" si="2"/>
        <v>parures</v>
      </c>
      <c r="I21" s="311" t="str">
        <f t="shared" si="3"/>
        <v>parures</v>
      </c>
      <c r="J21" s="258" t="s">
        <v>24</v>
      </c>
      <c r="K21" s="312" t="s">
        <v>381</v>
      </c>
      <c r="L21" s="313"/>
      <c r="M21" s="314">
        <f t="shared" si="21"/>
        <v>16</v>
      </c>
      <c r="N21" s="315" t="str">
        <f t="shared" si="9"/>
        <v>Caractères</v>
      </c>
      <c r="O21" s="316">
        <f t="shared" si="4"/>
        <v>7</v>
      </c>
      <c r="P21" s="317" t="str">
        <f t="shared" si="17"/>
        <v>Caractères</v>
      </c>
      <c r="Q21" s="318">
        <v>255</v>
      </c>
      <c r="R21" s="319" t="str">
        <f t="shared" si="18"/>
        <v>Ok moins de 255</v>
      </c>
      <c r="S21" s="320" t="str">
        <f t="shared" si="19"/>
        <v>Ok</v>
      </c>
      <c r="T21" s="321" t="str">
        <f t="shared" si="20"/>
        <v xml:space="preserve">OK </v>
      </c>
      <c r="V21" s="322" t="e">
        <f t="shared" si="5"/>
        <v>#VALUE!</v>
      </c>
      <c r="W21" s="326">
        <v>50</v>
      </c>
      <c r="X21" s="324" t="e">
        <f t="shared" si="10"/>
        <v>#VALUE!</v>
      </c>
      <c r="Y21" s="325" t="str">
        <f t="shared" si="11"/>
        <v>Caractères</v>
      </c>
      <c r="AA21" s="322" t="str" cm="1">
        <f t="array" aca="1" ref="AA21" ca="1">IF(ISBLANK(K21),"",LEFT(B21,MAX(IF(ISERROR(SEARCH(" ",LEFT(B21,AB21),ROW(OFFSET(INDIRECT("v14"),,,LEN(B21))))),0,SEARCH(" ",LEFT(B21,AB21),ROW(OFFSET(INDIRECT("v14"),,,LEN(B21))))))))</f>
        <v/>
      </c>
      <c r="AB21" s="326">
        <v>50</v>
      </c>
      <c r="AC21" s="324">
        <f t="shared" ca="1" si="12"/>
        <v>0</v>
      </c>
      <c r="AD21" s="325" t="str">
        <f t="shared" si="13"/>
        <v>Caractères</v>
      </c>
      <c r="AF21" s="322" t="str" cm="1">
        <f t="array" aca="1" ref="AF21" ca="1">IF(ISBLANK(K21),"",LEFT(B21,MIN(AG21,SUMPRODUCT(MAX((MID(B21,ROW(INDIRECT("1:"&amp;AG21)),1)=" ")*(ROW(INDIRECT("1:"&amp;AG21))))))))</f>
        <v/>
      </c>
      <c r="AG21" s="326">
        <v>25</v>
      </c>
      <c r="AH21" s="324">
        <f t="shared" ca="1" si="14"/>
        <v>0</v>
      </c>
      <c r="AI21" s="325" t="str">
        <f t="shared" si="15"/>
        <v>Caractères</v>
      </c>
      <c r="AK21" s="336" t="s">
        <v>300</v>
      </c>
      <c r="AL21" s="259"/>
      <c r="AM21" s="318"/>
      <c r="AN21" s="333"/>
      <c r="AO21" s="334"/>
      <c r="AP21" s="281"/>
      <c r="AQ21" s="281"/>
    </row>
    <row r="22" spans="2:43" ht="26.25" x14ac:dyDescent="0.4">
      <c r="B22" s="305" t="str">
        <f t="shared" si="7"/>
        <v>Oignons</v>
      </c>
      <c r="C22" s="306" t="s">
        <v>386</v>
      </c>
      <c r="D22" s="307"/>
      <c r="E22" s="308" t="str">
        <f t="shared" si="0"/>
        <v>2.8 kg d'oignons</v>
      </c>
      <c r="F22" s="309" t="str">
        <f t="shared" si="1"/>
        <v>2.8 kg d'oignons</v>
      </c>
      <c r="G22" s="309" t="str">
        <f t="shared" si="1"/>
        <v>2.8 kg d'oignons</v>
      </c>
      <c r="H22" s="310" t="str">
        <f t="shared" si="2"/>
        <v>oignons</v>
      </c>
      <c r="I22" s="311" t="str">
        <f t="shared" si="3"/>
        <v>oignons</v>
      </c>
      <c r="J22" s="258" t="s">
        <v>24</v>
      </c>
      <c r="K22" s="312" t="s">
        <v>383</v>
      </c>
      <c r="L22" s="313"/>
      <c r="M22" s="314">
        <f t="shared" si="21"/>
        <v>16</v>
      </c>
      <c r="N22" s="315" t="str">
        <f t="shared" si="9"/>
        <v>Caractères</v>
      </c>
      <c r="O22" s="316">
        <f t="shared" si="4"/>
        <v>7</v>
      </c>
      <c r="P22" s="317" t="str">
        <f t="shared" si="17"/>
        <v>Caractères</v>
      </c>
      <c r="Q22" s="318">
        <v>255</v>
      </c>
      <c r="R22" s="319" t="str">
        <f t="shared" si="18"/>
        <v>Ok moins de 255</v>
      </c>
      <c r="S22" s="320" t="str">
        <f t="shared" si="19"/>
        <v>Ok</v>
      </c>
      <c r="T22" s="321" t="str">
        <f t="shared" si="20"/>
        <v xml:space="preserve">OK </v>
      </c>
      <c r="V22" s="322" t="e">
        <f t="shared" si="5"/>
        <v>#VALUE!</v>
      </c>
      <c r="W22" s="326">
        <v>50</v>
      </c>
      <c r="X22" s="324" t="e">
        <f t="shared" si="10"/>
        <v>#VALUE!</v>
      </c>
      <c r="Y22" s="325" t="str">
        <f t="shared" si="11"/>
        <v>Caractères</v>
      </c>
      <c r="AA22" s="322" t="str" cm="1">
        <f t="array" aca="1" ref="AA22" ca="1">IF(ISBLANK(K22),"",LEFT(B22,MAX(IF(ISERROR(SEARCH(" ",LEFT(B22,AB22),ROW(OFFSET(INDIRECT("v14"),,,LEN(B22))))),0,SEARCH(" ",LEFT(B22,AB22),ROW(OFFSET(INDIRECT("v14"),,,LEN(B22))))))))</f>
        <v/>
      </c>
      <c r="AB22" s="326">
        <v>50</v>
      </c>
      <c r="AC22" s="324">
        <f t="shared" ca="1" si="12"/>
        <v>0</v>
      </c>
      <c r="AD22" s="325" t="str">
        <f t="shared" si="13"/>
        <v>Caractères</v>
      </c>
      <c r="AF22" s="322" t="str" cm="1">
        <f t="array" aca="1" ref="AF22" ca="1">IF(ISBLANK(K22),"",LEFT(B22,MIN(AG22,SUMPRODUCT(MAX((MID(B22,ROW(INDIRECT("1:"&amp;AG22)),1)=" ")*(ROW(INDIRECT("1:"&amp;AG22))))))))</f>
        <v/>
      </c>
      <c r="AG22" s="326">
        <v>26</v>
      </c>
      <c r="AH22" s="324">
        <f t="shared" ca="1" si="14"/>
        <v>0</v>
      </c>
      <c r="AI22" s="325" t="str">
        <f t="shared" si="15"/>
        <v>Caractères</v>
      </c>
      <c r="AK22" s="336" t="s">
        <v>320</v>
      </c>
      <c r="AL22" s="259"/>
      <c r="AM22" s="318"/>
      <c r="AN22" s="333"/>
      <c r="AO22" s="334"/>
      <c r="AP22" s="281"/>
      <c r="AQ22" s="281"/>
    </row>
    <row r="23" spans="2:43" ht="26.25" x14ac:dyDescent="0.4">
      <c r="B23" s="305" t="str">
        <f t="shared" si="7"/>
        <v>Carottes</v>
      </c>
      <c r="C23" s="306" t="s">
        <v>387</v>
      </c>
      <c r="D23" s="307"/>
      <c r="E23" s="308" t="str">
        <f t="shared" si="0"/>
        <v>4.2 kg de carottes</v>
      </c>
      <c r="F23" s="309" t="str">
        <f t="shared" si="1"/>
        <v>4.2 kg de carottes</v>
      </c>
      <c r="G23" s="309" t="str">
        <f t="shared" si="1"/>
        <v>4.2 kg de carottes</v>
      </c>
      <c r="H23" s="310" t="str">
        <f t="shared" si="2"/>
        <v>carottes</v>
      </c>
      <c r="I23" s="311" t="str">
        <f t="shared" si="3"/>
        <v>carottes</v>
      </c>
      <c r="J23" s="258" t="s">
        <v>24</v>
      </c>
      <c r="K23" s="312" t="s">
        <v>382</v>
      </c>
      <c r="L23" s="313"/>
      <c r="M23" s="314">
        <f t="shared" si="21"/>
        <v>18</v>
      </c>
      <c r="N23" s="315" t="str">
        <f t="shared" si="9"/>
        <v>Caractères</v>
      </c>
      <c r="O23" s="316">
        <f t="shared" si="4"/>
        <v>8</v>
      </c>
      <c r="P23" s="317" t="str">
        <f t="shared" si="17"/>
        <v>Caractères</v>
      </c>
      <c r="Q23" s="318">
        <v>255</v>
      </c>
      <c r="R23" s="319" t="str">
        <f t="shared" si="18"/>
        <v>Ok moins de 255</v>
      </c>
      <c r="S23" s="320" t="str">
        <f t="shared" si="19"/>
        <v>Ok</v>
      </c>
      <c r="T23" s="321" t="str">
        <f t="shared" si="20"/>
        <v xml:space="preserve">OK </v>
      </c>
      <c r="V23" s="322" t="e">
        <f t="shared" si="5"/>
        <v>#VALUE!</v>
      </c>
      <c r="W23" s="326">
        <v>50</v>
      </c>
      <c r="X23" s="324" t="e">
        <f t="shared" si="10"/>
        <v>#VALUE!</v>
      </c>
      <c r="Y23" s="325" t="str">
        <f t="shared" si="11"/>
        <v>Caractères</v>
      </c>
      <c r="AA23" s="322" t="str" cm="1">
        <f t="array" aca="1" ref="AA23" ca="1">IF(ISBLANK(K23),"",LEFT(B23,MAX(IF(ISERROR(SEARCH(" ",LEFT(B23,AB23),ROW(OFFSET(INDIRECT("v14"),,,LEN(B23))))),0,SEARCH(" ",LEFT(B23,AB23),ROW(OFFSET(INDIRECT("v14"),,,LEN(B23))))))))</f>
        <v/>
      </c>
      <c r="AB23" s="326">
        <v>50</v>
      </c>
      <c r="AC23" s="324">
        <f t="shared" ca="1" si="12"/>
        <v>0</v>
      </c>
      <c r="AD23" s="325" t="str">
        <f t="shared" si="13"/>
        <v>Caractères</v>
      </c>
      <c r="AF23" s="322" t="str" cm="1">
        <f t="array" aca="1" ref="AF23" ca="1">IF(ISBLANK(K23),"",LEFT(B23,MIN(AG23,SUMPRODUCT(MAX((MID(B23,ROW(INDIRECT("1:"&amp;AG23)),1)=" ")*(ROW(INDIRECT("1:"&amp;AG23))))))))</f>
        <v/>
      </c>
      <c r="AG23" s="326">
        <v>27</v>
      </c>
      <c r="AH23" s="324">
        <f t="shared" ca="1" si="14"/>
        <v>0</v>
      </c>
      <c r="AI23" s="325" t="str">
        <f t="shared" si="15"/>
        <v>Caractères</v>
      </c>
      <c r="AK23" s="336" t="s">
        <v>321</v>
      </c>
      <c r="AL23" s="259"/>
      <c r="AM23" s="318"/>
      <c r="AN23" s="333"/>
      <c r="AO23" s="334"/>
      <c r="AP23" s="281"/>
      <c r="AQ23" s="281"/>
    </row>
    <row r="24" spans="2:43" ht="26.25" x14ac:dyDescent="0.4">
      <c r="B24" s="305" t="str">
        <f t="shared" si="7"/>
        <v/>
      </c>
      <c r="C24" s="306"/>
      <c r="D24" s="307"/>
      <c r="E24" s="308" t="str">
        <f t="shared" si="0"/>
        <v/>
      </c>
      <c r="F24" s="309" t="str">
        <f t="shared" si="1"/>
        <v/>
      </c>
      <c r="G24" s="309" t="str">
        <f t="shared" si="1"/>
        <v/>
      </c>
      <c r="H24" s="310" t="str">
        <f t="shared" si="2"/>
        <v/>
      </c>
      <c r="I24" s="311" t="str">
        <f t="shared" si="3"/>
        <v/>
      </c>
      <c r="J24" s="258" t="s">
        <v>24</v>
      </c>
      <c r="K24" s="312"/>
      <c r="L24" s="313"/>
      <c r="M24" s="314">
        <f t="shared" si="21"/>
        <v>0</v>
      </c>
      <c r="N24" s="315" t="str">
        <f t="shared" si="9"/>
        <v/>
      </c>
      <c r="O24" s="316">
        <f t="shared" si="4"/>
        <v>0</v>
      </c>
      <c r="P24" s="317" t="str">
        <f t="shared" si="17"/>
        <v/>
      </c>
      <c r="Q24" s="318">
        <v>255</v>
      </c>
      <c r="R24" s="319" t="str">
        <f t="shared" si="18"/>
        <v/>
      </c>
      <c r="S24" s="320" t="str">
        <f t="shared" si="19"/>
        <v/>
      </c>
      <c r="T24" s="321" t="str">
        <f t="shared" si="20"/>
        <v/>
      </c>
      <c r="V24" s="322" t="str">
        <f t="shared" si="5"/>
        <v/>
      </c>
      <c r="W24" s="326">
        <v>50</v>
      </c>
      <c r="X24" s="324">
        <f t="shared" si="10"/>
        <v>0</v>
      </c>
      <c r="Y24" s="325" t="str">
        <f t="shared" si="11"/>
        <v/>
      </c>
      <c r="AA24" s="322" t="str" cm="1">
        <f t="array" aca="1" ref="AA24" ca="1">IF(ISBLANK(K24),"",LEFT(B24,MAX(IF(ISERROR(SEARCH(" ",LEFT(B24,AB24),ROW(OFFSET(INDIRECT("v14"),,,LEN(B24))))),0,SEARCH(" ",LEFT(B24,AB24),ROW(OFFSET(INDIRECT("v14"),,,LEN(B24))))))))</f>
        <v/>
      </c>
      <c r="AB24" s="326">
        <v>50</v>
      </c>
      <c r="AC24" s="324">
        <f t="shared" ca="1" si="12"/>
        <v>0</v>
      </c>
      <c r="AD24" s="325" t="str">
        <f t="shared" si="13"/>
        <v/>
      </c>
      <c r="AF24" s="322" t="str" cm="1">
        <f t="array" aca="1" ref="AF24" ca="1">IF(ISBLANK(K24),"",LEFT(B24,MIN(AG24,SUMPRODUCT(MAX((MID(B24,ROW(INDIRECT("1:"&amp;AG24)),1)=" ")*(ROW(INDIRECT("1:"&amp;AG24))))))))</f>
        <v/>
      </c>
      <c r="AG24" s="326">
        <v>28</v>
      </c>
      <c r="AH24" s="324">
        <f t="shared" ca="1" si="14"/>
        <v>0</v>
      </c>
      <c r="AI24" s="325" t="str">
        <f t="shared" si="15"/>
        <v/>
      </c>
      <c r="AK24" s="336" t="s">
        <v>299</v>
      </c>
      <c r="AL24" s="259"/>
      <c r="AM24" s="318"/>
      <c r="AN24" s="333"/>
      <c r="AO24" s="334"/>
      <c r="AP24" s="281"/>
      <c r="AQ24" s="281"/>
    </row>
    <row r="25" spans="2:43" ht="26.25" x14ac:dyDescent="0.4">
      <c r="B25" s="305" t="str">
        <f t="shared" si="7"/>
        <v/>
      </c>
      <c r="C25" s="306"/>
      <c r="D25" s="307"/>
      <c r="E25" s="308" t="str">
        <f t="shared" si="0"/>
        <v/>
      </c>
      <c r="F25" s="309" t="str">
        <f t="shared" si="1"/>
        <v/>
      </c>
      <c r="G25" s="309" t="str">
        <f t="shared" si="1"/>
        <v/>
      </c>
      <c r="H25" s="310" t="str">
        <f t="shared" si="2"/>
        <v/>
      </c>
      <c r="I25" s="311" t="str">
        <f t="shared" si="3"/>
        <v/>
      </c>
      <c r="J25" s="258" t="s">
        <v>24</v>
      </c>
      <c r="K25" s="312"/>
      <c r="L25" s="313"/>
      <c r="M25" s="314">
        <f t="shared" si="21"/>
        <v>0</v>
      </c>
      <c r="N25" s="315" t="str">
        <f t="shared" si="9"/>
        <v/>
      </c>
      <c r="O25" s="316">
        <f t="shared" si="4"/>
        <v>0</v>
      </c>
      <c r="P25" s="317" t="str">
        <f t="shared" si="17"/>
        <v/>
      </c>
      <c r="Q25" s="318">
        <v>255</v>
      </c>
      <c r="R25" s="319" t="str">
        <f t="shared" si="18"/>
        <v/>
      </c>
      <c r="S25" s="320" t="str">
        <f t="shared" si="19"/>
        <v/>
      </c>
      <c r="T25" s="321" t="str">
        <f t="shared" si="20"/>
        <v/>
      </c>
      <c r="V25" s="322" t="str">
        <f t="shared" si="5"/>
        <v/>
      </c>
      <c r="W25" s="326">
        <v>50</v>
      </c>
      <c r="X25" s="324">
        <f t="shared" si="10"/>
        <v>0</v>
      </c>
      <c r="Y25" s="325" t="str">
        <f t="shared" si="11"/>
        <v/>
      </c>
      <c r="AA25" s="322" t="str" cm="1">
        <f t="array" aca="1" ref="AA25" ca="1">IF(ISBLANK(K25),"",LEFT(B25,MAX(IF(ISERROR(SEARCH(" ",LEFT(B25,AB25),ROW(OFFSET(INDIRECT("v14"),,,LEN(B25))))),0,SEARCH(" ",LEFT(B25,AB25),ROW(OFFSET(INDIRECT("v14"),,,LEN(B25))))))))</f>
        <v/>
      </c>
      <c r="AB25" s="326">
        <v>50</v>
      </c>
      <c r="AC25" s="324">
        <f t="shared" ca="1" si="12"/>
        <v>0</v>
      </c>
      <c r="AD25" s="325" t="str">
        <f t="shared" si="13"/>
        <v/>
      </c>
      <c r="AF25" s="322" t="str" cm="1">
        <f t="array" aca="1" ref="AF25" ca="1">IF(ISBLANK(K25),"",LEFT(B25,MIN(AG25,SUMPRODUCT(MAX((MID(B25,ROW(INDIRECT("1:"&amp;AG25)),1)=" ")*(ROW(INDIRECT("1:"&amp;AG25))))))))</f>
        <v/>
      </c>
      <c r="AG25" s="326">
        <v>29</v>
      </c>
      <c r="AH25" s="324">
        <f t="shared" ca="1" si="14"/>
        <v>0</v>
      </c>
      <c r="AI25" s="325" t="str">
        <f t="shared" si="15"/>
        <v/>
      </c>
      <c r="AK25" s="407" t="s">
        <v>301</v>
      </c>
      <c r="AL25" s="408"/>
      <c r="AM25" s="337"/>
      <c r="AN25" s="338"/>
      <c r="AO25" s="334"/>
      <c r="AP25" s="281"/>
      <c r="AQ25" s="281"/>
    </row>
    <row r="26" spans="2:43" ht="26.25" x14ac:dyDescent="0.4">
      <c r="B26" s="305" t="str">
        <f t="shared" si="7"/>
        <v/>
      </c>
      <c r="C26" s="306"/>
      <c r="D26" s="307"/>
      <c r="E26" s="308" t="str">
        <f t="shared" si="0"/>
        <v/>
      </c>
      <c r="F26" s="309" t="str">
        <f t="shared" si="1"/>
        <v/>
      </c>
      <c r="G26" s="309" t="str">
        <f t="shared" si="1"/>
        <v/>
      </c>
      <c r="H26" s="310" t="str">
        <f t="shared" si="2"/>
        <v/>
      </c>
      <c r="I26" s="311" t="str">
        <f t="shared" si="3"/>
        <v/>
      </c>
      <c r="J26" s="258" t="s">
        <v>24</v>
      </c>
      <c r="K26" s="312"/>
      <c r="L26" s="313"/>
      <c r="M26" s="314">
        <f t="shared" si="21"/>
        <v>0</v>
      </c>
      <c r="N26" s="315" t="str">
        <f t="shared" si="9"/>
        <v/>
      </c>
      <c r="O26" s="316">
        <f t="shared" si="4"/>
        <v>0</v>
      </c>
      <c r="P26" s="317" t="str">
        <f t="shared" si="17"/>
        <v/>
      </c>
      <c r="Q26" s="318">
        <v>255</v>
      </c>
      <c r="R26" s="319" t="str">
        <f t="shared" si="18"/>
        <v/>
      </c>
      <c r="S26" s="320" t="str">
        <f t="shared" si="19"/>
        <v/>
      </c>
      <c r="T26" s="321" t="str">
        <f t="shared" si="20"/>
        <v/>
      </c>
      <c r="V26" s="322" t="str">
        <f t="shared" si="5"/>
        <v/>
      </c>
      <c r="W26" s="326">
        <v>50</v>
      </c>
      <c r="X26" s="324">
        <f t="shared" si="10"/>
        <v>0</v>
      </c>
      <c r="Y26" s="325" t="str">
        <f t="shared" si="11"/>
        <v/>
      </c>
      <c r="AA26" s="322" t="str" cm="1">
        <f t="array" aca="1" ref="AA26" ca="1">IF(ISBLANK(K26),"",LEFT(B26,MAX(IF(ISERROR(SEARCH(" ",LEFT(B26,AB26),ROW(OFFSET(INDIRECT("v14"),,,LEN(B26))))),0,SEARCH(" ",LEFT(B26,AB26),ROW(OFFSET(INDIRECT("v14"),,,LEN(B26))))))))</f>
        <v/>
      </c>
      <c r="AB26" s="326">
        <v>50</v>
      </c>
      <c r="AC26" s="324">
        <f t="shared" ca="1" si="12"/>
        <v>0</v>
      </c>
      <c r="AD26" s="325" t="str">
        <f t="shared" si="13"/>
        <v/>
      </c>
      <c r="AF26" s="322" t="str" cm="1">
        <f t="array" aca="1" ref="AF26" ca="1">IF(ISBLANK(K26),"",LEFT(B26,MIN(AG26,SUMPRODUCT(MAX((MID(B26,ROW(INDIRECT("1:"&amp;AG26)),1)=" ")*(ROW(INDIRECT("1:"&amp;AG26))))))))</f>
        <v/>
      </c>
      <c r="AG26" s="326">
        <v>30</v>
      </c>
      <c r="AH26" s="324">
        <f t="shared" ca="1" si="14"/>
        <v>0</v>
      </c>
      <c r="AI26" s="325" t="str">
        <f t="shared" si="15"/>
        <v/>
      </c>
      <c r="AK26" s="332"/>
      <c r="AL26" s="259"/>
      <c r="AM26" s="318"/>
      <c r="AN26" s="333">
        <f t="shared" ref="AN26:AN36" si="22">LEN(AL26)</f>
        <v>0</v>
      </c>
      <c r="AO26" s="334" t="str">
        <f t="shared" ref="AO26:AO36" si="23">IF(ISBLANK(K26),"","Caractères")</f>
        <v/>
      </c>
      <c r="AP26" s="281"/>
      <c r="AQ26" s="281"/>
    </row>
    <row r="27" spans="2:43" ht="26.25" x14ac:dyDescent="0.4">
      <c r="B27" s="305" t="str">
        <f t="shared" si="7"/>
        <v/>
      </c>
      <c r="C27" s="306"/>
      <c r="D27" s="307"/>
      <c r="E27" s="308" t="str">
        <f t="shared" si="0"/>
        <v/>
      </c>
      <c r="F27" s="309" t="str">
        <f t="shared" si="1"/>
        <v/>
      </c>
      <c r="G27" s="309" t="str">
        <f t="shared" si="1"/>
        <v/>
      </c>
      <c r="H27" s="310" t="str">
        <f t="shared" si="2"/>
        <v/>
      </c>
      <c r="I27" s="311" t="str">
        <f t="shared" si="3"/>
        <v/>
      </c>
      <c r="J27" s="258" t="s">
        <v>24</v>
      </c>
      <c r="K27" s="312"/>
      <c r="L27" s="313"/>
      <c r="M27" s="314">
        <f t="shared" si="21"/>
        <v>0</v>
      </c>
      <c r="N27" s="315" t="str">
        <f t="shared" si="9"/>
        <v/>
      </c>
      <c r="O27" s="316">
        <f t="shared" si="4"/>
        <v>0</v>
      </c>
      <c r="P27" s="317" t="str">
        <f t="shared" si="17"/>
        <v/>
      </c>
      <c r="Q27" s="318">
        <v>255</v>
      </c>
      <c r="R27" s="319" t="str">
        <f t="shared" si="18"/>
        <v/>
      </c>
      <c r="S27" s="320" t="str">
        <f t="shared" si="19"/>
        <v/>
      </c>
      <c r="T27" s="321" t="str">
        <f t="shared" si="20"/>
        <v/>
      </c>
      <c r="V27" s="322" t="str">
        <f t="shared" si="5"/>
        <v/>
      </c>
      <c r="W27" s="326">
        <v>50</v>
      </c>
      <c r="X27" s="324">
        <f t="shared" si="10"/>
        <v>0</v>
      </c>
      <c r="Y27" s="325" t="str">
        <f t="shared" si="11"/>
        <v/>
      </c>
      <c r="AA27" s="322" t="str" cm="1">
        <f t="array" aca="1" ref="AA27" ca="1">IF(ISBLANK(K27),"",LEFT(B27,MAX(IF(ISERROR(SEARCH(" ",LEFT(B27,AB27),ROW(OFFSET(INDIRECT("v14"),,,LEN(B27))))),0,SEARCH(" ",LEFT(B27,AB27),ROW(OFFSET(INDIRECT("v14"),,,LEN(B27))))))))</f>
        <v/>
      </c>
      <c r="AB27" s="326">
        <v>50</v>
      </c>
      <c r="AC27" s="324">
        <f t="shared" ca="1" si="12"/>
        <v>0</v>
      </c>
      <c r="AD27" s="325" t="str">
        <f t="shared" si="13"/>
        <v/>
      </c>
      <c r="AF27" s="322" t="str" cm="1">
        <f t="array" aca="1" ref="AF27" ca="1">IF(ISBLANK(K27),"",LEFT(B27,MIN(AG27,SUMPRODUCT(MAX((MID(B27,ROW(INDIRECT("1:"&amp;AG27)),1)=" ")*(ROW(INDIRECT("1:"&amp;AG27))))))))</f>
        <v/>
      </c>
      <c r="AG27" s="326">
        <v>31</v>
      </c>
      <c r="AH27" s="324">
        <f t="shared" ca="1" si="14"/>
        <v>0</v>
      </c>
      <c r="AI27" s="325" t="str">
        <f t="shared" si="15"/>
        <v/>
      </c>
      <c r="AK27" s="332"/>
      <c r="AL27" s="259"/>
      <c r="AM27" s="318"/>
      <c r="AN27" s="333">
        <f t="shared" si="22"/>
        <v>0</v>
      </c>
      <c r="AO27" s="334" t="str">
        <f t="shared" si="23"/>
        <v/>
      </c>
      <c r="AP27" s="281"/>
      <c r="AQ27" s="281"/>
    </row>
    <row r="28" spans="2:43" ht="26.25" x14ac:dyDescent="0.4">
      <c r="B28" s="305" t="str">
        <f t="shared" si="7"/>
        <v/>
      </c>
      <c r="C28" s="306"/>
      <c r="D28" s="307"/>
      <c r="E28" s="308" t="str">
        <f t="shared" si="0"/>
        <v/>
      </c>
      <c r="F28" s="309" t="str">
        <f t="shared" si="1"/>
        <v/>
      </c>
      <c r="G28" s="309" t="str">
        <f t="shared" si="1"/>
        <v/>
      </c>
      <c r="H28" s="310" t="str">
        <f t="shared" si="2"/>
        <v/>
      </c>
      <c r="I28" s="311" t="str">
        <f t="shared" si="3"/>
        <v/>
      </c>
      <c r="J28" s="258" t="s">
        <v>24</v>
      </c>
      <c r="K28" s="312"/>
      <c r="L28" s="313"/>
      <c r="M28" s="314">
        <f t="shared" si="21"/>
        <v>0</v>
      </c>
      <c r="N28" s="315" t="str">
        <f t="shared" si="9"/>
        <v/>
      </c>
      <c r="O28" s="316">
        <f t="shared" si="4"/>
        <v>0</v>
      </c>
      <c r="P28" s="317" t="str">
        <f t="shared" si="17"/>
        <v/>
      </c>
      <c r="Q28" s="318">
        <v>255</v>
      </c>
      <c r="R28" s="319" t="str">
        <f t="shared" si="18"/>
        <v/>
      </c>
      <c r="S28" s="320" t="str">
        <f t="shared" si="19"/>
        <v/>
      </c>
      <c r="T28" s="321" t="str">
        <f t="shared" si="20"/>
        <v/>
      </c>
      <c r="V28" s="322" t="str">
        <f t="shared" si="5"/>
        <v/>
      </c>
      <c r="W28" s="326">
        <v>50</v>
      </c>
      <c r="X28" s="324">
        <f t="shared" si="10"/>
        <v>0</v>
      </c>
      <c r="Y28" s="325" t="str">
        <f t="shared" si="11"/>
        <v/>
      </c>
      <c r="AA28" s="322" t="str" cm="1">
        <f t="array" aca="1" ref="AA28" ca="1">IF(ISBLANK(K28),"",LEFT(B28,MAX(IF(ISERROR(SEARCH(" ",LEFT(B28,AB28),ROW(OFFSET(INDIRECT("v14"),,,LEN(B28))))),0,SEARCH(" ",LEFT(B28,AB28),ROW(OFFSET(INDIRECT("v14"),,,LEN(B28))))))))</f>
        <v/>
      </c>
      <c r="AB28" s="326">
        <v>50</v>
      </c>
      <c r="AC28" s="324">
        <f t="shared" ca="1" si="12"/>
        <v>0</v>
      </c>
      <c r="AD28" s="325" t="str">
        <f t="shared" si="13"/>
        <v/>
      </c>
      <c r="AF28" s="322" t="str" cm="1">
        <f t="array" aca="1" ref="AF28" ca="1">IF(ISBLANK(K28),"",LEFT(B28,MIN(AG28,SUMPRODUCT(MAX((MID(B28,ROW(INDIRECT("1:"&amp;AG28)),1)=" ")*(ROW(INDIRECT("1:"&amp;AG28))))))))</f>
        <v/>
      </c>
      <c r="AG28" s="326">
        <v>32</v>
      </c>
      <c r="AH28" s="324">
        <f t="shared" ca="1" si="14"/>
        <v>0</v>
      </c>
      <c r="AI28" s="325" t="str">
        <f t="shared" si="15"/>
        <v/>
      </c>
      <c r="AK28" s="332"/>
      <c r="AL28" s="259"/>
      <c r="AM28" s="318"/>
      <c r="AN28" s="333">
        <f t="shared" si="22"/>
        <v>0</v>
      </c>
      <c r="AO28" s="334" t="str">
        <f t="shared" si="23"/>
        <v/>
      </c>
      <c r="AP28" s="281"/>
      <c r="AQ28" s="281"/>
    </row>
    <row r="29" spans="2:43" ht="26.25" x14ac:dyDescent="0.4">
      <c r="B29" s="305" t="str">
        <f t="shared" si="7"/>
        <v/>
      </c>
      <c r="C29" s="306"/>
      <c r="D29" s="307"/>
      <c r="E29" s="308" t="str">
        <f t="shared" si="0"/>
        <v/>
      </c>
      <c r="F29" s="309" t="str">
        <f t="shared" si="1"/>
        <v/>
      </c>
      <c r="G29" s="309" t="str">
        <f t="shared" si="1"/>
        <v/>
      </c>
      <c r="H29" s="310" t="str">
        <f t="shared" si="2"/>
        <v/>
      </c>
      <c r="I29" s="311" t="str">
        <f t="shared" si="3"/>
        <v/>
      </c>
      <c r="J29" s="258" t="s">
        <v>24</v>
      </c>
      <c r="K29" s="312"/>
      <c r="L29" s="313"/>
      <c r="M29" s="314">
        <f t="shared" si="21"/>
        <v>0</v>
      </c>
      <c r="N29" s="315" t="str">
        <f t="shared" si="9"/>
        <v/>
      </c>
      <c r="O29" s="316">
        <f t="shared" si="4"/>
        <v>0</v>
      </c>
      <c r="P29" s="317" t="str">
        <f t="shared" si="17"/>
        <v/>
      </c>
      <c r="Q29" s="318">
        <v>255</v>
      </c>
      <c r="R29" s="319" t="str">
        <f t="shared" si="18"/>
        <v/>
      </c>
      <c r="S29" s="320" t="str">
        <f t="shared" si="19"/>
        <v/>
      </c>
      <c r="T29" s="321" t="str">
        <f t="shared" si="20"/>
        <v/>
      </c>
      <c r="V29" s="322" t="str">
        <f t="shared" si="5"/>
        <v/>
      </c>
      <c r="W29" s="326">
        <v>50</v>
      </c>
      <c r="X29" s="324">
        <f t="shared" si="10"/>
        <v>0</v>
      </c>
      <c r="Y29" s="325" t="str">
        <f t="shared" si="11"/>
        <v/>
      </c>
      <c r="AA29" s="322" t="str" cm="1">
        <f t="array" aca="1" ref="AA29" ca="1">IF(ISBLANK(K29),"",LEFT(B29,MAX(IF(ISERROR(SEARCH(" ",LEFT(B29,AB29),ROW(OFFSET(INDIRECT("v14"),,,LEN(B29))))),0,SEARCH(" ",LEFT(B29,AB29),ROW(OFFSET(INDIRECT("v14"),,,LEN(B29))))))))</f>
        <v/>
      </c>
      <c r="AB29" s="326">
        <v>50</v>
      </c>
      <c r="AC29" s="324">
        <f t="shared" ca="1" si="12"/>
        <v>0</v>
      </c>
      <c r="AD29" s="325" t="str">
        <f t="shared" si="13"/>
        <v/>
      </c>
      <c r="AF29" s="322" t="str" cm="1">
        <f t="array" aca="1" ref="AF29" ca="1">IF(ISBLANK(K29),"",LEFT(B29,MIN(AG29,SUMPRODUCT(MAX((MID(B29,ROW(INDIRECT("1:"&amp;AG29)),1)=" ")*(ROW(INDIRECT("1:"&amp;AG29))))))))</f>
        <v/>
      </c>
      <c r="AG29" s="326">
        <v>33</v>
      </c>
      <c r="AH29" s="324">
        <f t="shared" ca="1" si="14"/>
        <v>0</v>
      </c>
      <c r="AI29" s="325" t="str">
        <f t="shared" si="15"/>
        <v/>
      </c>
      <c r="AK29" s="332"/>
      <c r="AL29" s="259"/>
      <c r="AM29" s="318"/>
      <c r="AN29" s="333">
        <f t="shared" si="22"/>
        <v>0</v>
      </c>
      <c r="AO29" s="334" t="str">
        <f t="shared" si="23"/>
        <v/>
      </c>
      <c r="AP29" s="281"/>
      <c r="AQ29" s="281"/>
    </row>
    <row r="30" spans="2:43" ht="26.25" x14ac:dyDescent="0.4">
      <c r="B30" s="305" t="str">
        <f t="shared" si="7"/>
        <v/>
      </c>
      <c r="C30" s="306"/>
      <c r="D30" s="307"/>
      <c r="E30" s="308" t="str">
        <f t="shared" si="0"/>
        <v/>
      </c>
      <c r="F30" s="309" t="str">
        <f t="shared" si="1"/>
        <v/>
      </c>
      <c r="G30" s="309" t="str">
        <f t="shared" si="1"/>
        <v/>
      </c>
      <c r="H30" s="310" t="str">
        <f t="shared" si="2"/>
        <v/>
      </c>
      <c r="I30" s="311" t="str">
        <f t="shared" si="3"/>
        <v/>
      </c>
      <c r="J30" s="258" t="s">
        <v>24</v>
      </c>
      <c r="K30" s="312"/>
      <c r="L30" s="313"/>
      <c r="M30" s="314">
        <f t="shared" si="21"/>
        <v>0</v>
      </c>
      <c r="N30" s="315" t="str">
        <f t="shared" si="9"/>
        <v/>
      </c>
      <c r="O30" s="316">
        <f t="shared" si="4"/>
        <v>0</v>
      </c>
      <c r="P30" s="317" t="str">
        <f t="shared" si="17"/>
        <v/>
      </c>
      <c r="Q30" s="318">
        <v>255</v>
      </c>
      <c r="R30" s="319" t="str">
        <f t="shared" si="18"/>
        <v/>
      </c>
      <c r="S30" s="320" t="str">
        <f t="shared" si="19"/>
        <v/>
      </c>
      <c r="T30" s="321" t="str">
        <f t="shared" si="20"/>
        <v/>
      </c>
      <c r="V30" s="322" t="str">
        <f t="shared" si="5"/>
        <v/>
      </c>
      <c r="W30" s="326">
        <v>50</v>
      </c>
      <c r="X30" s="324">
        <f t="shared" si="10"/>
        <v>0</v>
      </c>
      <c r="Y30" s="325" t="str">
        <f t="shared" si="11"/>
        <v/>
      </c>
      <c r="AA30" s="322" t="str" cm="1">
        <f t="array" aca="1" ref="AA30" ca="1">IF(ISBLANK(K30),"",LEFT(B30,MAX(IF(ISERROR(SEARCH(" ",LEFT(B30,AB30),ROW(OFFSET(INDIRECT("v14"),,,LEN(B30))))),0,SEARCH(" ",LEFT(B30,AB30),ROW(OFFSET(INDIRECT("v14"),,,LEN(B30))))))))</f>
        <v/>
      </c>
      <c r="AB30" s="326">
        <v>50</v>
      </c>
      <c r="AC30" s="324">
        <f t="shared" ca="1" si="12"/>
        <v>0</v>
      </c>
      <c r="AD30" s="325" t="str">
        <f t="shared" si="13"/>
        <v/>
      </c>
      <c r="AF30" s="322" t="str" cm="1">
        <f t="array" aca="1" ref="AF30" ca="1">IF(ISBLANK(K30),"",LEFT(B30,MIN(AG30,SUMPRODUCT(MAX((MID(B30,ROW(INDIRECT("1:"&amp;AG30)),1)=" ")*(ROW(INDIRECT("1:"&amp;AG30))))))))</f>
        <v/>
      </c>
      <c r="AG30" s="326">
        <v>34</v>
      </c>
      <c r="AH30" s="324">
        <f t="shared" ca="1" si="14"/>
        <v>0</v>
      </c>
      <c r="AI30" s="325" t="str">
        <f t="shared" si="15"/>
        <v/>
      </c>
      <c r="AK30" s="332"/>
      <c r="AL30" s="259"/>
      <c r="AM30" s="318"/>
      <c r="AN30" s="333">
        <f t="shared" si="22"/>
        <v>0</v>
      </c>
      <c r="AO30" s="334" t="str">
        <f t="shared" si="23"/>
        <v/>
      </c>
      <c r="AP30" s="281"/>
      <c r="AQ30" s="281"/>
    </row>
    <row r="31" spans="2:43" ht="26.25" x14ac:dyDescent="0.4">
      <c r="B31" s="305" t="str">
        <f t="shared" si="7"/>
        <v/>
      </c>
      <c r="C31" s="306"/>
      <c r="D31" s="307"/>
      <c r="E31" s="308" t="str">
        <f t="shared" si="0"/>
        <v/>
      </c>
      <c r="F31" s="309" t="str">
        <f t="shared" si="1"/>
        <v/>
      </c>
      <c r="G31" s="309" t="str">
        <f t="shared" si="1"/>
        <v/>
      </c>
      <c r="H31" s="310" t="str">
        <f t="shared" si="2"/>
        <v/>
      </c>
      <c r="I31" s="311" t="str">
        <f t="shared" si="3"/>
        <v/>
      </c>
      <c r="J31" s="258" t="s">
        <v>24</v>
      </c>
      <c r="K31" s="312"/>
      <c r="L31" s="313"/>
      <c r="M31" s="314">
        <f t="shared" si="21"/>
        <v>0</v>
      </c>
      <c r="N31" s="315" t="str">
        <f t="shared" si="9"/>
        <v/>
      </c>
      <c r="O31" s="316">
        <f t="shared" si="4"/>
        <v>0</v>
      </c>
      <c r="P31" s="317" t="str">
        <f t="shared" si="17"/>
        <v/>
      </c>
      <c r="Q31" s="318">
        <v>255</v>
      </c>
      <c r="R31" s="319" t="str">
        <f t="shared" si="18"/>
        <v/>
      </c>
      <c r="S31" s="320" t="str">
        <f t="shared" si="19"/>
        <v/>
      </c>
      <c r="T31" s="321" t="str">
        <f t="shared" si="20"/>
        <v/>
      </c>
      <c r="V31" s="322" t="str">
        <f t="shared" si="5"/>
        <v/>
      </c>
      <c r="W31" s="326">
        <v>50</v>
      </c>
      <c r="X31" s="324">
        <f t="shared" si="10"/>
        <v>0</v>
      </c>
      <c r="Y31" s="325" t="str">
        <f t="shared" si="11"/>
        <v/>
      </c>
      <c r="AA31" s="322" t="str" cm="1">
        <f t="array" aca="1" ref="AA31" ca="1">IF(ISBLANK(K31),"",LEFT(B31,MAX(IF(ISERROR(SEARCH(" ",LEFT(B31,AB31),ROW(OFFSET(INDIRECT("v14"),,,LEN(B31))))),0,SEARCH(" ",LEFT(B31,AB31),ROW(OFFSET(INDIRECT("v14"),,,LEN(B31))))))))</f>
        <v/>
      </c>
      <c r="AB31" s="326">
        <v>50</v>
      </c>
      <c r="AC31" s="324">
        <f t="shared" ca="1" si="12"/>
        <v>0</v>
      </c>
      <c r="AD31" s="325" t="str">
        <f t="shared" si="13"/>
        <v/>
      </c>
      <c r="AF31" s="322" t="str" cm="1">
        <f t="array" aca="1" ref="AF31" ca="1">IF(ISBLANK(K31),"",LEFT(B31,MIN(AG31,SUMPRODUCT(MAX((MID(B31,ROW(INDIRECT("1:"&amp;AG31)),1)=" ")*(ROW(INDIRECT("1:"&amp;AG31))))))))</f>
        <v/>
      </c>
      <c r="AG31" s="326">
        <v>35</v>
      </c>
      <c r="AH31" s="324">
        <f t="shared" ca="1" si="14"/>
        <v>0</v>
      </c>
      <c r="AI31" s="325" t="str">
        <f t="shared" si="15"/>
        <v/>
      </c>
      <c r="AK31" s="332"/>
      <c r="AL31" s="259"/>
      <c r="AM31" s="318"/>
      <c r="AN31" s="333">
        <f t="shared" si="22"/>
        <v>0</v>
      </c>
      <c r="AO31" s="334" t="str">
        <f t="shared" si="23"/>
        <v/>
      </c>
      <c r="AP31" s="281"/>
      <c r="AQ31" s="281"/>
    </row>
    <row r="32" spans="2:43" ht="26.25" x14ac:dyDescent="0.4">
      <c r="B32" s="305" t="str">
        <f t="shared" si="7"/>
        <v/>
      </c>
      <c r="C32" s="306"/>
      <c r="D32" s="307"/>
      <c r="E32" s="308" t="str">
        <f t="shared" si="0"/>
        <v/>
      </c>
      <c r="F32" s="309" t="str">
        <f t="shared" si="1"/>
        <v/>
      </c>
      <c r="G32" s="309" t="str">
        <f t="shared" si="1"/>
        <v/>
      </c>
      <c r="H32" s="310" t="str">
        <f t="shared" si="2"/>
        <v/>
      </c>
      <c r="I32" s="311" t="str">
        <f t="shared" si="3"/>
        <v/>
      </c>
      <c r="J32" s="258" t="s">
        <v>24</v>
      </c>
      <c r="K32" s="312"/>
      <c r="L32" s="313"/>
      <c r="M32" s="314">
        <f t="shared" si="21"/>
        <v>0</v>
      </c>
      <c r="N32" s="315" t="str">
        <f t="shared" si="9"/>
        <v/>
      </c>
      <c r="O32" s="316">
        <f t="shared" si="4"/>
        <v>0</v>
      </c>
      <c r="P32" s="317" t="str">
        <f t="shared" si="17"/>
        <v/>
      </c>
      <c r="Q32" s="318">
        <v>255</v>
      </c>
      <c r="R32" s="319" t="str">
        <f t="shared" si="18"/>
        <v/>
      </c>
      <c r="S32" s="320" t="str">
        <f t="shared" si="19"/>
        <v/>
      </c>
      <c r="T32" s="321" t="str">
        <f t="shared" si="20"/>
        <v/>
      </c>
      <c r="V32" s="322" t="str">
        <f t="shared" si="5"/>
        <v/>
      </c>
      <c r="W32" s="326">
        <v>50</v>
      </c>
      <c r="X32" s="324">
        <f t="shared" si="10"/>
        <v>0</v>
      </c>
      <c r="Y32" s="325" t="str">
        <f t="shared" si="11"/>
        <v/>
      </c>
      <c r="AA32" s="322" t="str" cm="1">
        <f t="array" aca="1" ref="AA32" ca="1">IF(ISBLANK(K32),"",LEFT(B32,MAX(IF(ISERROR(SEARCH(" ",LEFT(B32,AB32),ROW(OFFSET(INDIRECT("v14"),,,LEN(B32))))),0,SEARCH(" ",LEFT(B32,AB32),ROW(OFFSET(INDIRECT("v14"),,,LEN(B32))))))))</f>
        <v/>
      </c>
      <c r="AB32" s="326">
        <v>50</v>
      </c>
      <c r="AC32" s="324">
        <f t="shared" ca="1" si="12"/>
        <v>0</v>
      </c>
      <c r="AD32" s="325" t="str">
        <f t="shared" si="13"/>
        <v/>
      </c>
      <c r="AF32" s="322" t="str" cm="1">
        <f t="array" aca="1" ref="AF32" ca="1">IF(ISBLANK(K32),"",LEFT(B32,MIN(AG32,SUMPRODUCT(MAX((MID(B32,ROW(INDIRECT("1:"&amp;AG32)),1)=" ")*(ROW(INDIRECT("1:"&amp;AG32))))))))</f>
        <v/>
      </c>
      <c r="AG32" s="326">
        <v>36</v>
      </c>
      <c r="AH32" s="324">
        <f t="shared" ca="1" si="14"/>
        <v>0</v>
      </c>
      <c r="AI32" s="325" t="str">
        <f t="shared" si="15"/>
        <v/>
      </c>
      <c r="AK32" s="332"/>
      <c r="AL32" s="259"/>
      <c r="AM32" s="318"/>
      <c r="AN32" s="333">
        <f t="shared" si="22"/>
        <v>0</v>
      </c>
      <c r="AO32" s="334" t="str">
        <f t="shared" si="23"/>
        <v/>
      </c>
      <c r="AP32" s="281"/>
      <c r="AQ32" s="281"/>
    </row>
    <row r="33" spans="1:43" ht="26.25" x14ac:dyDescent="0.4">
      <c r="B33" s="305" t="str">
        <f t="shared" si="7"/>
        <v/>
      </c>
      <c r="C33" s="306"/>
      <c r="D33" s="307"/>
      <c r="E33" s="308" t="str">
        <f t="shared" si="0"/>
        <v/>
      </c>
      <c r="F33" s="309" t="str">
        <f t="shared" si="1"/>
        <v/>
      </c>
      <c r="G33" s="309" t="str">
        <f t="shared" si="1"/>
        <v/>
      </c>
      <c r="H33" s="310" t="str">
        <f t="shared" si="2"/>
        <v/>
      </c>
      <c r="I33" s="311" t="str">
        <f t="shared" si="3"/>
        <v/>
      </c>
      <c r="J33" s="258" t="s">
        <v>24</v>
      </c>
      <c r="K33" s="312"/>
      <c r="L33" s="313"/>
      <c r="M33" s="314">
        <f t="shared" si="21"/>
        <v>0</v>
      </c>
      <c r="N33" s="315" t="str">
        <f t="shared" si="9"/>
        <v/>
      </c>
      <c r="O33" s="316">
        <f t="shared" si="4"/>
        <v>0</v>
      </c>
      <c r="P33" s="317" t="str">
        <f t="shared" si="17"/>
        <v/>
      </c>
      <c r="Q33" s="318">
        <v>255</v>
      </c>
      <c r="R33" s="319" t="str">
        <f t="shared" si="18"/>
        <v/>
      </c>
      <c r="S33" s="320" t="str">
        <f t="shared" si="19"/>
        <v/>
      </c>
      <c r="T33" s="321" t="str">
        <f t="shared" si="20"/>
        <v/>
      </c>
      <c r="V33" s="322" t="str">
        <f t="shared" si="5"/>
        <v/>
      </c>
      <c r="W33" s="326">
        <v>50</v>
      </c>
      <c r="X33" s="324">
        <f t="shared" si="10"/>
        <v>0</v>
      </c>
      <c r="Y33" s="325" t="str">
        <f t="shared" si="11"/>
        <v/>
      </c>
      <c r="AA33" s="322" t="str" cm="1">
        <f t="array" aca="1" ref="AA33" ca="1">IF(ISBLANK(K33),"",LEFT(B33,MAX(IF(ISERROR(SEARCH(" ",LEFT(B33,AB33),ROW(OFFSET(INDIRECT("v14"),,,LEN(B33))))),0,SEARCH(" ",LEFT(B33,AB33),ROW(OFFSET(INDIRECT("v14"),,,LEN(B33))))))))</f>
        <v/>
      </c>
      <c r="AB33" s="326">
        <v>50</v>
      </c>
      <c r="AC33" s="324">
        <f t="shared" ca="1" si="12"/>
        <v>0</v>
      </c>
      <c r="AD33" s="325" t="str">
        <f t="shared" si="13"/>
        <v/>
      </c>
      <c r="AF33" s="322" t="str" cm="1">
        <f t="array" aca="1" ref="AF33" ca="1">IF(ISBLANK(K33),"",LEFT(B33,MIN(AG33,SUMPRODUCT(MAX((MID(B33,ROW(INDIRECT("1:"&amp;AG33)),1)=" ")*(ROW(INDIRECT("1:"&amp;AG33))))))))</f>
        <v/>
      </c>
      <c r="AG33" s="326">
        <v>37</v>
      </c>
      <c r="AH33" s="324">
        <f t="shared" ca="1" si="14"/>
        <v>0</v>
      </c>
      <c r="AI33" s="325" t="str">
        <f t="shared" si="15"/>
        <v/>
      </c>
      <c r="AK33" s="332"/>
      <c r="AL33" s="259"/>
      <c r="AM33" s="318"/>
      <c r="AN33" s="333">
        <f t="shared" si="22"/>
        <v>0</v>
      </c>
      <c r="AO33" s="334" t="str">
        <f t="shared" si="23"/>
        <v/>
      </c>
      <c r="AP33" s="281"/>
      <c r="AQ33" s="281"/>
    </row>
    <row r="34" spans="1:43" ht="26.25" x14ac:dyDescent="0.4">
      <c r="B34" s="305" t="str">
        <f t="shared" si="7"/>
        <v/>
      </c>
      <c r="C34" s="306"/>
      <c r="D34" s="307"/>
      <c r="E34" s="308" t="str">
        <f t="shared" si="0"/>
        <v/>
      </c>
      <c r="F34" s="309" t="str">
        <f t="shared" si="1"/>
        <v/>
      </c>
      <c r="G34" s="309" t="str">
        <f t="shared" si="1"/>
        <v/>
      </c>
      <c r="H34" s="310" t="str">
        <f t="shared" si="2"/>
        <v/>
      </c>
      <c r="I34" s="311" t="str">
        <f t="shared" si="3"/>
        <v/>
      </c>
      <c r="J34" s="258" t="s">
        <v>24</v>
      </c>
      <c r="K34" s="312"/>
      <c r="L34" s="313"/>
      <c r="M34" s="314">
        <f t="shared" si="21"/>
        <v>0</v>
      </c>
      <c r="N34" s="315" t="str">
        <f t="shared" si="9"/>
        <v/>
      </c>
      <c r="O34" s="316">
        <f t="shared" si="4"/>
        <v>0</v>
      </c>
      <c r="P34" s="317" t="str">
        <f t="shared" si="17"/>
        <v/>
      </c>
      <c r="Q34" s="318">
        <v>255</v>
      </c>
      <c r="R34" s="319" t="str">
        <f t="shared" si="18"/>
        <v/>
      </c>
      <c r="S34" s="320" t="str">
        <f t="shared" si="19"/>
        <v/>
      </c>
      <c r="T34" s="321" t="str">
        <f t="shared" si="20"/>
        <v/>
      </c>
      <c r="V34" s="322" t="str">
        <f t="shared" si="5"/>
        <v/>
      </c>
      <c r="W34" s="326">
        <v>50</v>
      </c>
      <c r="X34" s="324">
        <f t="shared" si="10"/>
        <v>0</v>
      </c>
      <c r="Y34" s="325" t="str">
        <f t="shared" si="11"/>
        <v/>
      </c>
      <c r="AA34" s="322" t="str" cm="1">
        <f t="array" aca="1" ref="AA34" ca="1">IF(ISBLANK(K34),"",LEFT(B34,MAX(IF(ISERROR(SEARCH(" ",LEFT(B34,AB34),ROW(OFFSET(INDIRECT("v14"),,,LEN(B34))))),0,SEARCH(" ",LEFT(B34,AB34),ROW(OFFSET(INDIRECT("v14"),,,LEN(B34))))))))</f>
        <v/>
      </c>
      <c r="AB34" s="326">
        <v>50</v>
      </c>
      <c r="AC34" s="324">
        <f t="shared" ca="1" si="12"/>
        <v>0</v>
      </c>
      <c r="AD34" s="325" t="str">
        <f t="shared" si="13"/>
        <v/>
      </c>
      <c r="AF34" s="322" t="str" cm="1">
        <f t="array" aca="1" ref="AF34" ca="1">IF(ISBLANK(K34),"",LEFT(B34,MIN(AG34,SUMPRODUCT(MAX((MID(B34,ROW(INDIRECT("1:"&amp;AG34)),1)=" ")*(ROW(INDIRECT("1:"&amp;AG34))))))))</f>
        <v/>
      </c>
      <c r="AG34" s="326">
        <v>38</v>
      </c>
      <c r="AH34" s="324">
        <f t="shared" ca="1" si="14"/>
        <v>0</v>
      </c>
      <c r="AI34" s="325" t="str">
        <f t="shared" si="15"/>
        <v/>
      </c>
      <c r="AK34" s="332"/>
      <c r="AL34" s="259"/>
      <c r="AM34" s="318"/>
      <c r="AN34" s="333">
        <f t="shared" si="22"/>
        <v>0</v>
      </c>
      <c r="AO34" s="334" t="str">
        <f t="shared" si="23"/>
        <v/>
      </c>
      <c r="AP34" s="281"/>
      <c r="AQ34" s="281"/>
    </row>
    <row r="35" spans="1:43" ht="26.25" x14ac:dyDescent="0.4">
      <c r="B35" s="305" t="str">
        <f t="shared" si="7"/>
        <v/>
      </c>
      <c r="C35" s="306"/>
      <c r="D35" s="307"/>
      <c r="E35" s="308" t="str">
        <f t="shared" si="0"/>
        <v/>
      </c>
      <c r="F35" s="309" t="str">
        <f t="shared" si="1"/>
        <v/>
      </c>
      <c r="G35" s="309" t="str">
        <f t="shared" si="1"/>
        <v/>
      </c>
      <c r="H35" s="310" t="str">
        <f t="shared" si="2"/>
        <v/>
      </c>
      <c r="I35" s="311" t="str">
        <f t="shared" si="3"/>
        <v/>
      </c>
      <c r="J35" s="258" t="s">
        <v>24</v>
      </c>
      <c r="K35" s="312"/>
      <c r="L35" s="313"/>
      <c r="M35" s="314">
        <f t="shared" si="21"/>
        <v>0</v>
      </c>
      <c r="N35" s="315" t="str">
        <f t="shared" si="9"/>
        <v/>
      </c>
      <c r="O35" s="316">
        <f t="shared" si="4"/>
        <v>0</v>
      </c>
      <c r="P35" s="317" t="str">
        <f t="shared" si="17"/>
        <v/>
      </c>
      <c r="Q35" s="318">
        <v>255</v>
      </c>
      <c r="R35" s="319" t="str">
        <f t="shared" si="18"/>
        <v/>
      </c>
      <c r="S35" s="320" t="str">
        <f t="shared" si="19"/>
        <v/>
      </c>
      <c r="T35" s="321" t="str">
        <f t="shared" si="20"/>
        <v/>
      </c>
      <c r="V35" s="322" t="str">
        <f t="shared" si="5"/>
        <v/>
      </c>
      <c r="W35" s="326">
        <v>50</v>
      </c>
      <c r="X35" s="324">
        <f t="shared" si="10"/>
        <v>0</v>
      </c>
      <c r="Y35" s="325" t="str">
        <f t="shared" si="11"/>
        <v/>
      </c>
      <c r="AA35" s="322" t="str" cm="1">
        <f t="array" aca="1" ref="AA35" ca="1">IF(ISBLANK(K35),"",LEFT(B35,MAX(IF(ISERROR(SEARCH(" ",LEFT(B35,AB35),ROW(OFFSET(INDIRECT("v14"),,,LEN(B35))))),0,SEARCH(" ",LEFT(B35,AB35),ROW(OFFSET(INDIRECT("v14"),,,LEN(B35))))))))</f>
        <v/>
      </c>
      <c r="AB35" s="326">
        <v>50</v>
      </c>
      <c r="AC35" s="324">
        <f t="shared" ca="1" si="12"/>
        <v>0</v>
      </c>
      <c r="AD35" s="325" t="str">
        <f t="shared" si="13"/>
        <v/>
      </c>
      <c r="AF35" s="322" t="str" cm="1">
        <f t="array" aca="1" ref="AF35" ca="1">IF(ISBLANK(K35),"",LEFT(B35,MIN(AG35,SUMPRODUCT(MAX((MID(B35,ROW(INDIRECT("1:"&amp;AG35)),1)=" ")*(ROW(INDIRECT("1:"&amp;AG35))))))))</f>
        <v/>
      </c>
      <c r="AG35" s="326">
        <v>39</v>
      </c>
      <c r="AH35" s="324">
        <f t="shared" ca="1" si="14"/>
        <v>0</v>
      </c>
      <c r="AI35" s="325" t="str">
        <f t="shared" si="15"/>
        <v/>
      </c>
      <c r="AK35" s="332"/>
      <c r="AL35" s="259"/>
      <c r="AM35" s="318"/>
      <c r="AN35" s="333">
        <f t="shared" si="22"/>
        <v>0</v>
      </c>
      <c r="AO35" s="334" t="str">
        <f t="shared" si="23"/>
        <v/>
      </c>
      <c r="AP35" s="281"/>
      <c r="AQ35" s="281"/>
    </row>
    <row r="36" spans="1:43" ht="26.25" x14ac:dyDescent="0.4">
      <c r="B36" s="305" t="str">
        <f t="shared" si="7"/>
        <v/>
      </c>
      <c r="C36" s="306"/>
      <c r="D36" s="307"/>
      <c r="E36" s="308" t="str">
        <f t="shared" si="0"/>
        <v/>
      </c>
      <c r="F36" s="309" t="str">
        <f t="shared" si="1"/>
        <v/>
      </c>
      <c r="G36" s="309" t="str">
        <f t="shared" si="1"/>
        <v/>
      </c>
      <c r="H36" s="310" t="str">
        <f t="shared" si="2"/>
        <v/>
      </c>
      <c r="I36" s="311" t="str">
        <f t="shared" si="3"/>
        <v/>
      </c>
      <c r="J36" s="258" t="s">
        <v>24</v>
      </c>
      <c r="K36" s="312"/>
      <c r="L36" s="313"/>
      <c r="M36" s="314">
        <f t="shared" si="21"/>
        <v>0</v>
      </c>
      <c r="N36" s="315" t="str">
        <f t="shared" si="9"/>
        <v/>
      </c>
      <c r="O36" s="316">
        <f t="shared" si="4"/>
        <v>0</v>
      </c>
      <c r="P36" s="317" t="str">
        <f t="shared" si="17"/>
        <v/>
      </c>
      <c r="Q36" s="318">
        <v>255</v>
      </c>
      <c r="R36" s="319" t="str">
        <f t="shared" si="18"/>
        <v/>
      </c>
      <c r="S36" s="320" t="str">
        <f t="shared" si="19"/>
        <v/>
      </c>
      <c r="T36" s="321" t="str">
        <f t="shared" si="20"/>
        <v/>
      </c>
      <c r="V36" s="322" t="str">
        <f t="shared" si="5"/>
        <v/>
      </c>
      <c r="W36" s="326">
        <v>50</v>
      </c>
      <c r="X36" s="324">
        <f t="shared" si="10"/>
        <v>0</v>
      </c>
      <c r="Y36" s="325" t="str">
        <f t="shared" si="11"/>
        <v/>
      </c>
      <c r="AA36" s="322" t="str" cm="1">
        <f t="array" aca="1" ref="AA36" ca="1">IF(ISBLANK(K36),"",LEFT(B36,MAX(IF(ISERROR(SEARCH(" ",LEFT(B36,AB36),ROW(OFFSET(INDIRECT("v14"),,,LEN(B36))))),0,SEARCH(" ",LEFT(B36,AB36),ROW(OFFSET(INDIRECT("v14"),,,LEN(B36))))))))</f>
        <v/>
      </c>
      <c r="AB36" s="326">
        <v>50</v>
      </c>
      <c r="AC36" s="324">
        <f t="shared" ca="1" si="12"/>
        <v>0</v>
      </c>
      <c r="AD36" s="325" t="str">
        <f t="shared" si="13"/>
        <v/>
      </c>
      <c r="AF36" s="322" t="str" cm="1">
        <f t="array" aca="1" ref="AF36" ca="1">IF(ISBLANK(K36),"",LEFT(B36,MIN(AG36,SUMPRODUCT(MAX((MID(B36,ROW(INDIRECT("1:"&amp;AG36)),1)=" ")*(ROW(INDIRECT("1:"&amp;AG36))))))))</f>
        <v/>
      </c>
      <c r="AG36" s="326">
        <v>40</v>
      </c>
      <c r="AH36" s="324">
        <f t="shared" ca="1" si="14"/>
        <v>0</v>
      </c>
      <c r="AI36" s="325" t="str">
        <f t="shared" si="15"/>
        <v/>
      </c>
      <c r="AK36" s="332"/>
      <c r="AL36" s="259"/>
      <c r="AM36" s="318"/>
      <c r="AN36" s="333">
        <f t="shared" si="22"/>
        <v>0</v>
      </c>
      <c r="AO36" s="334" t="str">
        <f t="shared" si="23"/>
        <v/>
      </c>
      <c r="AP36" s="281"/>
      <c r="AQ36" s="281"/>
    </row>
    <row r="37" spans="1:43" x14ac:dyDescent="0.35">
      <c r="A37" s="339"/>
      <c r="B37" s="340"/>
      <c r="C37" s="340"/>
      <c r="D37" s="340"/>
      <c r="E37" s="341" t="str">
        <f>SUBSTITUTE(K37,"—","",1)</f>
        <v/>
      </c>
      <c r="F37" s="340" t="str">
        <f t="shared" ref="F37" si="24">TRIM(E37)</f>
        <v/>
      </c>
      <c r="G37" s="340"/>
      <c r="H37" s="340"/>
      <c r="I37" s="340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V37" s="339"/>
      <c r="W37" s="339"/>
      <c r="X37" s="339"/>
      <c r="Y37" s="339"/>
      <c r="AA37" s="339"/>
      <c r="AB37" s="339"/>
      <c r="AC37" s="339"/>
      <c r="AD37" s="339"/>
      <c r="AF37" s="339"/>
      <c r="AG37" s="339"/>
      <c r="AH37" s="339"/>
      <c r="AI37" s="339"/>
      <c r="AK37" s="339"/>
      <c r="AL37" s="339"/>
      <c r="AM37" s="339"/>
      <c r="AN37" s="339"/>
      <c r="AO37" s="339"/>
      <c r="AP37" s="339"/>
      <c r="AQ37" s="339"/>
    </row>
    <row r="38" spans="1:43" ht="21.75" thickBot="1" x14ac:dyDescent="0.4">
      <c r="B38" s="254"/>
      <c r="C38" s="254"/>
      <c r="D38" s="254"/>
      <c r="E38" s="255"/>
      <c r="F38" s="254"/>
      <c r="G38" s="254"/>
      <c r="H38" s="254"/>
      <c r="I38" s="254"/>
    </row>
    <row r="39" spans="1:43" x14ac:dyDescent="0.35">
      <c r="B39" s="342" t="s">
        <v>292</v>
      </c>
      <c r="C39" s="254"/>
      <c r="D39" s="254"/>
      <c r="E39" s="255"/>
      <c r="F39" s="254"/>
      <c r="G39" s="254"/>
      <c r="H39" s="254"/>
      <c r="I39" s="254"/>
      <c r="K39" s="343" t="s">
        <v>313</v>
      </c>
    </row>
    <row r="40" spans="1:43" x14ac:dyDescent="0.35">
      <c r="B40" s="344" t="s">
        <v>293</v>
      </c>
      <c r="C40" s="254"/>
      <c r="D40" s="254"/>
      <c r="E40" s="255"/>
      <c r="F40" s="254"/>
      <c r="G40" s="254"/>
      <c r="H40" s="254"/>
      <c r="I40" s="254"/>
      <c r="K40" s="345" t="s">
        <v>314</v>
      </c>
    </row>
    <row r="41" spans="1:43" x14ac:dyDescent="0.35">
      <c r="B41" s="344" t="s">
        <v>289</v>
      </c>
      <c r="C41" s="254"/>
      <c r="D41" s="254"/>
      <c r="E41" s="255"/>
      <c r="F41" s="254"/>
      <c r="G41" s="254"/>
      <c r="H41" s="254"/>
      <c r="I41" s="254"/>
      <c r="K41" s="345" t="s">
        <v>315</v>
      </c>
    </row>
    <row r="42" spans="1:43" x14ac:dyDescent="0.35">
      <c r="B42" s="344" t="s">
        <v>290</v>
      </c>
      <c r="C42" s="254"/>
      <c r="D42" s="254"/>
      <c r="E42" s="255"/>
      <c r="F42" s="254"/>
      <c r="G42" s="254"/>
      <c r="H42" s="254"/>
      <c r="I42" s="254"/>
      <c r="K42" s="345" t="s">
        <v>316</v>
      </c>
    </row>
    <row r="43" spans="1:43" ht="21" customHeight="1" x14ac:dyDescent="0.35">
      <c r="B43" s="344" t="s">
        <v>291</v>
      </c>
      <c r="C43" s="254"/>
      <c r="D43" s="254"/>
      <c r="E43" s="255"/>
      <c r="F43" s="254"/>
      <c r="G43" s="254"/>
      <c r="H43" s="254"/>
      <c r="I43" s="254"/>
      <c r="K43" s="345" t="s">
        <v>317</v>
      </c>
    </row>
    <row r="44" spans="1:43" ht="21.75" thickBot="1" x14ac:dyDescent="0.4">
      <c r="B44" s="346"/>
      <c r="C44" s="254"/>
      <c r="D44" s="254"/>
      <c r="E44" s="255"/>
      <c r="F44" s="254"/>
      <c r="G44" s="254"/>
      <c r="H44" s="254"/>
      <c r="I44" s="254"/>
      <c r="K44" s="347" t="s">
        <v>318</v>
      </c>
    </row>
    <row r="45" spans="1:43" x14ac:dyDescent="0.35">
      <c r="B45" s="254"/>
      <c r="C45" s="254"/>
      <c r="D45" s="254"/>
      <c r="E45" s="255"/>
      <c r="F45" s="254"/>
      <c r="G45" s="254"/>
      <c r="H45" s="254"/>
      <c r="I45" s="254"/>
    </row>
  </sheetData>
  <mergeCells count="23">
    <mergeCell ref="R13:S13"/>
    <mergeCell ref="R10:T12"/>
    <mergeCell ref="AP13:AQ13"/>
    <mergeCell ref="AK25:AL25"/>
    <mergeCell ref="V10:Y12"/>
    <mergeCell ref="AA10:AD12"/>
    <mergeCell ref="AF10:AI12"/>
    <mergeCell ref="AK10:AO12"/>
    <mergeCell ref="C10:D10"/>
    <mergeCell ref="H10:H11"/>
    <mergeCell ref="K10:K12"/>
    <mergeCell ref="O10:P13"/>
    <mergeCell ref="Q10:Q13"/>
    <mergeCell ref="C11:C13"/>
    <mergeCell ref="D11:D13"/>
    <mergeCell ref="E13:I13"/>
    <mergeCell ref="M13:N13"/>
    <mergeCell ref="B2:T3"/>
    <mergeCell ref="B4:B6"/>
    <mergeCell ref="C4:I5"/>
    <mergeCell ref="E6:I7"/>
    <mergeCell ref="K6:K7"/>
    <mergeCell ref="B7:B8"/>
  </mergeCells>
  <hyperlinks>
    <hyperlink ref="K44" r:id="rId1" xr:uid="{97CE890D-1F76-40D6-89A8-4DAD88E1BC9B}"/>
    <hyperlink ref="AK25" r:id="rId2" xr:uid="{42444EC6-2F5F-4B2A-988D-A5E5218B37A3}"/>
  </hyperlinks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0FEC-76F3-4902-811B-F37D1284C02C}">
  <sheetPr codeName="Feuil4"/>
  <dimension ref="B2:N26"/>
  <sheetViews>
    <sheetView workbookViewId="0">
      <selection activeCell="P25" sqref="P25"/>
    </sheetView>
  </sheetViews>
  <sheetFormatPr baseColWidth="10" defaultRowHeight="12.75" x14ac:dyDescent="0.2"/>
  <cols>
    <col min="1" max="1" width="3.42578125" customWidth="1"/>
    <col min="2" max="2" width="4.5703125" customWidth="1"/>
    <col min="5" max="5" width="20.42578125" customWidth="1"/>
    <col min="6" max="6" width="46.140625" customWidth="1"/>
  </cols>
  <sheetData>
    <row r="2" spans="2:14" ht="13.5" thickBot="1" x14ac:dyDescent="0.25"/>
    <row r="3" spans="2:14" ht="25.5" customHeight="1" x14ac:dyDescent="0.2">
      <c r="B3" s="15" t="s">
        <v>12</v>
      </c>
      <c r="C3" s="421" t="s">
        <v>19</v>
      </c>
      <c r="D3" s="422"/>
      <c r="E3" s="422"/>
      <c r="F3" s="422"/>
      <c r="G3" s="422"/>
      <c r="H3" s="422"/>
      <c r="I3" s="422"/>
      <c r="J3" s="423"/>
      <c r="K3" s="422"/>
      <c r="L3" s="422"/>
      <c r="M3" s="424"/>
    </row>
    <row r="4" spans="2:14" ht="15" x14ac:dyDescent="0.2">
      <c r="B4" s="425" t="str">
        <f>C3</f>
        <v>Utilitaire pour supprimer les espace vides dans une phrase</v>
      </c>
      <c r="C4" s="20" t="str">
        <f>ADDRESS(ROW(),COLUMN(),4)</f>
        <v>C4</v>
      </c>
      <c r="D4" s="21" t="s">
        <v>20</v>
      </c>
      <c r="E4" s="21"/>
      <c r="F4" s="21"/>
      <c r="G4" s="21"/>
      <c r="H4" s="21"/>
      <c r="I4" s="21"/>
      <c r="J4" s="165"/>
      <c r="M4" s="22"/>
    </row>
    <row r="5" spans="2:14" ht="21" x14ac:dyDescent="0.25">
      <c r="B5" s="425"/>
      <c r="C5" s="23"/>
      <c r="D5" s="24"/>
      <c r="E5" s="25"/>
      <c r="F5" s="26"/>
      <c r="G5" s="25"/>
      <c r="H5" s="25"/>
      <c r="I5" s="25"/>
      <c r="J5" s="166"/>
      <c r="K5" s="25"/>
      <c r="L5" s="25"/>
      <c r="M5" s="27"/>
    </row>
    <row r="6" spans="2:14" ht="21" x14ac:dyDescent="0.25">
      <c r="B6" s="425"/>
      <c r="C6" s="38"/>
      <c r="D6" s="40"/>
      <c r="E6" s="39"/>
      <c r="F6" s="426" t="s">
        <v>182</v>
      </c>
      <c r="G6" s="426"/>
      <c r="H6" s="426"/>
      <c r="I6" s="39"/>
      <c r="J6" s="39"/>
      <c r="K6" s="39"/>
      <c r="L6" s="39"/>
      <c r="M6" s="41"/>
    </row>
    <row r="7" spans="2:14" ht="21.75" customHeight="1" thickBot="1" x14ac:dyDescent="0.3">
      <c r="B7" s="425"/>
      <c r="C7" s="38"/>
      <c r="D7" s="172" t="s">
        <v>210</v>
      </c>
      <c r="E7" s="28"/>
      <c r="F7" s="29">
        <v>6</v>
      </c>
      <c r="G7" s="28"/>
      <c r="H7" s="28"/>
      <c r="I7" s="28"/>
      <c r="J7" s="28"/>
      <c r="K7" s="28"/>
      <c r="L7" s="28"/>
      <c r="M7" s="41"/>
    </row>
    <row r="8" spans="2:14" ht="20.25" thickTop="1" thickBot="1" x14ac:dyDescent="0.3">
      <c r="B8" s="425"/>
      <c r="C8" s="38"/>
      <c r="D8" s="133">
        <f>LEN(F8)</f>
        <v>169</v>
      </c>
      <c r="E8" s="134" t="s">
        <v>22</v>
      </c>
      <c r="F8" s="130" t="s">
        <v>190</v>
      </c>
      <c r="G8" s="132"/>
      <c r="H8" s="132"/>
      <c r="I8" s="132"/>
      <c r="J8" s="132"/>
      <c r="K8" s="132"/>
      <c r="L8" s="132"/>
      <c r="M8" s="131"/>
      <c r="N8" s="127"/>
    </row>
    <row r="9" spans="2:14" ht="18.75" thickTop="1" x14ac:dyDescent="0.25">
      <c r="B9" s="425"/>
      <c r="C9" s="38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2:14" ht="18.75" thickBot="1" x14ac:dyDescent="0.3">
      <c r="B10" s="425"/>
      <c r="C10" s="38"/>
      <c r="D10" s="427" t="s">
        <v>206</v>
      </c>
      <c r="E10" s="427"/>
      <c r="F10" s="427"/>
      <c r="G10" s="141">
        <v>1</v>
      </c>
      <c r="H10" s="141">
        <v>2</v>
      </c>
      <c r="I10" s="141">
        <v>3</v>
      </c>
      <c r="J10" s="141">
        <v>4</v>
      </c>
      <c r="K10" s="136"/>
      <c r="L10" s="136"/>
      <c r="M10" s="137"/>
    </row>
    <row r="11" spans="2:14" ht="18.75" thickBot="1" x14ac:dyDescent="0.3">
      <c r="B11" s="425"/>
      <c r="C11" s="38"/>
      <c r="D11" s="427"/>
      <c r="E11" s="427"/>
      <c r="F11" s="427"/>
      <c r="G11" s="143" t="s">
        <v>184</v>
      </c>
      <c r="H11" s="143" t="s">
        <v>8</v>
      </c>
      <c r="I11" s="143" t="s">
        <v>189</v>
      </c>
      <c r="J11" s="143" t="s">
        <v>200</v>
      </c>
      <c r="K11" s="155" t="s">
        <v>186</v>
      </c>
      <c r="L11" s="136"/>
      <c r="M11" s="137"/>
    </row>
    <row r="12" spans="2:14" ht="18" x14ac:dyDescent="0.25">
      <c r="B12" s="425"/>
      <c r="C12" s="38"/>
      <c r="D12" s="136"/>
      <c r="E12" s="30"/>
      <c r="F12" s="350" t="str">
        <f>SUBSTITUTE(SUBSTITUTE(SUBSTITUTE(SUBSTITUTE(F8,G11,""),H11,""),I11,""),J11,"")</f>
        <v xml:space="preserve">Collez votre texte brut dans cette cellule blanche      A LA PLACE DE CE TEXTE ...Utilitaire pour supprimer les   espace vides dans  une phrase  test    oui  </v>
      </c>
      <c r="G12" s="145"/>
      <c r="H12" s="145"/>
      <c r="I12" s="144"/>
      <c r="J12" s="144"/>
      <c r="K12" s="144"/>
      <c r="L12" s="136"/>
      <c r="M12" s="137"/>
      <c r="N12" s="127" t="s">
        <v>24</v>
      </c>
    </row>
    <row r="13" spans="2:14" ht="18" x14ac:dyDescent="0.25">
      <c r="B13" s="425"/>
      <c r="C13" s="38"/>
      <c r="D13" s="136"/>
      <c r="E13" s="30"/>
      <c r="F13" s="140"/>
      <c r="G13" s="140"/>
      <c r="H13" s="140"/>
      <c r="I13" s="145"/>
      <c r="J13" s="145"/>
      <c r="K13" s="136"/>
      <c r="L13" s="136"/>
      <c r="M13" s="137"/>
    </row>
    <row r="14" spans="2:14" ht="18.75" x14ac:dyDescent="0.25">
      <c r="B14" s="425"/>
      <c r="C14" s="38"/>
      <c r="D14" s="136"/>
      <c r="E14" s="171" t="s">
        <v>209</v>
      </c>
      <c r="F14" s="428" t="s">
        <v>183</v>
      </c>
      <c r="G14" s="428"/>
      <c r="H14" s="136"/>
      <c r="I14" s="136"/>
      <c r="J14" s="136"/>
      <c r="K14" s="136"/>
      <c r="L14" s="136"/>
      <c r="M14" s="137"/>
    </row>
    <row r="15" spans="2:14" ht="28.5" customHeight="1" x14ac:dyDescent="0.25">
      <c r="B15" s="425"/>
      <c r="C15" s="38"/>
      <c r="D15" s="136"/>
      <c r="E15" s="171"/>
      <c r="F15" s="349">
        <v>6</v>
      </c>
      <c r="G15" s="234"/>
      <c r="H15" s="136"/>
      <c r="I15" s="136"/>
      <c r="J15" s="136"/>
      <c r="K15" s="136"/>
      <c r="L15" s="136"/>
      <c r="M15" s="137"/>
    </row>
    <row r="16" spans="2:14" ht="18.75" x14ac:dyDescent="0.25">
      <c r="B16" s="425"/>
      <c r="C16" s="38"/>
      <c r="D16" s="133">
        <f>LEN(F16)</f>
        <v>144</v>
      </c>
      <c r="E16" s="154" t="s">
        <v>22</v>
      </c>
      <c r="F16" s="146" t="str">
        <f>TRIM(F12)</f>
        <v>Collez votre texte brut dans cette cellule blanche A LA PLACE DE CE TEXTE ...Utilitaire pour supprimer les espace vides dans une phrase test oui</v>
      </c>
      <c r="G16" s="136"/>
      <c r="H16" s="136"/>
      <c r="I16" s="136"/>
      <c r="J16" s="136"/>
      <c r="K16" s="136"/>
      <c r="L16" s="136"/>
      <c r="M16" s="137"/>
    </row>
    <row r="17" spans="2:13" ht="18" x14ac:dyDescent="0.25">
      <c r="B17" s="425"/>
      <c r="C17" s="38"/>
      <c r="D17" s="138" t="str">
        <f>IF(D8=D16," même nombre de caractères",IF(D8&gt;D16,(D8-D16&amp;" caractères ou espaces supprimés."),"Ok moins de "&amp;D16))</f>
        <v>25 caractères ou espaces supprimés.</v>
      </c>
      <c r="E17" s="30"/>
      <c r="F17" s="140"/>
      <c r="G17" s="140"/>
      <c r="H17" s="136"/>
      <c r="I17" s="136"/>
      <c r="J17" s="136"/>
      <c r="K17" s="136"/>
      <c r="L17" s="136"/>
      <c r="M17" s="137"/>
    </row>
    <row r="18" spans="2:13" ht="15.75" x14ac:dyDescent="0.2">
      <c r="B18" s="425"/>
      <c r="C18" s="31"/>
      <c r="D18" s="135" t="s">
        <v>208</v>
      </c>
      <c r="E18" s="147"/>
      <c r="F18" s="148"/>
      <c r="G18" s="148"/>
      <c r="H18" s="135"/>
      <c r="I18" s="135"/>
      <c r="J18" s="135"/>
      <c r="K18" s="148"/>
      <c r="L18" s="148"/>
      <c r="M18" s="149"/>
    </row>
    <row r="19" spans="2:13" ht="15.75" x14ac:dyDescent="0.2">
      <c r="B19" s="425"/>
      <c r="C19" s="32"/>
      <c r="D19" s="135"/>
      <c r="E19" s="150"/>
      <c r="F19" s="135"/>
      <c r="G19" s="150"/>
      <c r="H19" s="150"/>
      <c r="I19" s="150"/>
      <c r="J19" s="150"/>
      <c r="K19" s="150"/>
      <c r="L19" s="150"/>
      <c r="M19" s="151"/>
    </row>
    <row r="20" spans="2:13" ht="15.75" x14ac:dyDescent="0.2">
      <c r="B20" s="425"/>
      <c r="C20" s="32"/>
      <c r="D20" s="169" t="s">
        <v>201</v>
      </c>
      <c r="E20" s="150"/>
      <c r="F20" s="135"/>
      <c r="G20" s="150"/>
      <c r="H20" s="150"/>
      <c r="I20" s="150"/>
      <c r="J20" s="150"/>
      <c r="K20" s="150"/>
      <c r="L20" s="150"/>
      <c r="M20" s="151"/>
    </row>
    <row r="21" spans="2:13" ht="15.75" x14ac:dyDescent="0.2">
      <c r="B21" s="425"/>
      <c r="C21" s="32"/>
      <c r="D21" s="169" t="s">
        <v>202</v>
      </c>
      <c r="E21" s="150"/>
      <c r="F21" s="135"/>
      <c r="G21" s="150"/>
      <c r="H21" s="150"/>
      <c r="I21" s="150"/>
      <c r="J21" s="150"/>
      <c r="K21" s="150"/>
      <c r="L21" s="150"/>
      <c r="M21" s="151"/>
    </row>
    <row r="22" spans="2:13" ht="15.75" x14ac:dyDescent="0.2">
      <c r="B22" s="425"/>
      <c r="C22" s="32"/>
      <c r="D22" s="173" t="s">
        <v>211</v>
      </c>
      <c r="E22" s="150"/>
      <c r="F22" s="135"/>
      <c r="G22" s="150"/>
      <c r="H22" s="150"/>
      <c r="I22" s="150"/>
      <c r="J22" s="150"/>
      <c r="K22" s="150"/>
      <c r="L22" s="150"/>
      <c r="M22" s="151"/>
    </row>
    <row r="23" spans="2:13" ht="16.5" thickBot="1" x14ac:dyDescent="0.3">
      <c r="B23" s="425"/>
      <c r="C23" s="33"/>
      <c r="D23" s="152"/>
      <c r="E23" s="152"/>
      <c r="F23" s="152"/>
      <c r="G23" s="152"/>
      <c r="H23" s="152"/>
      <c r="I23" s="152"/>
      <c r="J23" s="167"/>
      <c r="K23" s="152"/>
      <c r="L23" s="152"/>
      <c r="M23" s="153"/>
    </row>
    <row r="26" spans="2:13" x14ac:dyDescent="0.2">
      <c r="I26" s="129"/>
      <c r="J26" s="129"/>
    </row>
  </sheetData>
  <mergeCells count="5">
    <mergeCell ref="C3:M3"/>
    <mergeCell ref="B4:B23"/>
    <mergeCell ref="F6:H6"/>
    <mergeCell ref="D10:F11"/>
    <mergeCell ref="F14:G14"/>
  </mergeCells>
  <conditionalFormatting sqref="B3">
    <cfRule type="expression" dxfId="1" priority="1" stopIfTrue="1">
      <formula>OR(ROW()=CELL("ligne"),COLUMN()=CELL("colonne"))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DC3A-DC3A-49E7-97C8-A6EEE657C20F}">
  <sheetPr codeName="Feuil5"/>
  <dimension ref="B2:N45"/>
  <sheetViews>
    <sheetView workbookViewId="0">
      <selection activeCell="S24" sqref="S24"/>
    </sheetView>
  </sheetViews>
  <sheetFormatPr baseColWidth="10" defaultRowHeight="12.75" x14ac:dyDescent="0.2"/>
  <cols>
    <col min="1" max="1" width="3.42578125" customWidth="1"/>
    <col min="2" max="2" width="4.5703125" customWidth="1"/>
    <col min="5" max="5" width="20.42578125" customWidth="1"/>
    <col min="6" max="6" width="46.140625" customWidth="1"/>
  </cols>
  <sheetData>
    <row r="2" spans="2:14" ht="13.5" thickBot="1" x14ac:dyDescent="0.25"/>
    <row r="3" spans="2:14" ht="18" x14ac:dyDescent="0.2">
      <c r="B3" s="15" t="s">
        <v>12</v>
      </c>
      <c r="C3" s="421" t="s">
        <v>19</v>
      </c>
      <c r="D3" s="422"/>
      <c r="E3" s="422"/>
      <c r="F3" s="422"/>
      <c r="G3" s="422"/>
      <c r="H3" s="422"/>
      <c r="I3" s="422"/>
      <c r="J3" s="423"/>
      <c r="K3" s="422"/>
      <c r="L3" s="422"/>
      <c r="M3" s="424"/>
    </row>
    <row r="4" spans="2:14" ht="15" x14ac:dyDescent="0.2">
      <c r="B4" s="425" t="str">
        <f>C3</f>
        <v>Utilitaire pour supprimer les espace vides dans une phrase</v>
      </c>
      <c r="C4" s="20" t="str">
        <f>ADDRESS(ROW(),COLUMN(),4)</f>
        <v>C4</v>
      </c>
      <c r="D4" s="21" t="s">
        <v>20</v>
      </c>
      <c r="E4" s="21"/>
      <c r="F4" s="21"/>
      <c r="G4" s="21"/>
      <c r="H4" s="21"/>
      <c r="I4" s="21"/>
      <c r="J4" s="165"/>
      <c r="M4" s="22"/>
    </row>
    <row r="5" spans="2:14" ht="21" x14ac:dyDescent="0.25">
      <c r="B5" s="425"/>
      <c r="C5" s="23"/>
      <c r="D5" s="24"/>
      <c r="E5" s="25"/>
      <c r="F5" s="26"/>
      <c r="G5" s="25"/>
      <c r="H5" s="25"/>
      <c r="I5" s="25"/>
      <c r="J5" s="166"/>
      <c r="K5" s="25"/>
      <c r="L5" s="25"/>
      <c r="M5" s="27"/>
    </row>
    <row r="6" spans="2:14" ht="21" x14ac:dyDescent="0.25">
      <c r="B6" s="425"/>
      <c r="C6" s="38"/>
      <c r="D6" s="40"/>
      <c r="E6" s="39"/>
      <c r="F6" s="426" t="s">
        <v>182</v>
      </c>
      <c r="G6" s="426"/>
      <c r="H6" s="426"/>
      <c r="I6" s="39"/>
      <c r="J6" s="39"/>
      <c r="K6" s="39"/>
      <c r="L6" s="39"/>
      <c r="M6" s="41"/>
    </row>
    <row r="7" spans="2:14" ht="21.75" customHeight="1" thickBot="1" x14ac:dyDescent="0.3">
      <c r="B7" s="425"/>
      <c r="C7" s="38"/>
      <c r="D7" s="34"/>
      <c r="E7" s="28"/>
      <c r="F7" s="29">
        <v>6</v>
      </c>
      <c r="G7" s="28"/>
      <c r="H7" s="28"/>
      <c r="I7" s="28"/>
      <c r="J7" s="28"/>
      <c r="K7" s="28"/>
      <c r="L7" s="28"/>
      <c r="M7" s="41"/>
    </row>
    <row r="8" spans="2:14" ht="20.25" thickTop="1" thickBot="1" x14ac:dyDescent="0.3">
      <c r="B8" s="425"/>
      <c r="C8" s="38"/>
      <c r="D8" s="133">
        <f>LEN(F8)</f>
        <v>169</v>
      </c>
      <c r="E8" s="134" t="s">
        <v>22</v>
      </c>
      <c r="F8" s="130" t="s">
        <v>190</v>
      </c>
      <c r="G8" s="132"/>
      <c r="H8" s="132"/>
      <c r="I8" s="132"/>
      <c r="J8" s="132"/>
      <c r="K8" s="132"/>
      <c r="L8" s="132"/>
      <c r="M8" s="131"/>
      <c r="N8" s="127"/>
    </row>
    <row r="9" spans="2:14" ht="18.75" thickTop="1" x14ac:dyDescent="0.25">
      <c r="B9" s="425"/>
      <c r="C9" s="38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2:14" ht="18.75" x14ac:dyDescent="0.3">
      <c r="B10" s="425"/>
      <c r="C10" s="38"/>
      <c r="D10" s="128" t="s">
        <v>180</v>
      </c>
      <c r="E10" s="136"/>
      <c r="F10" s="136"/>
      <c r="G10" s="138" t="str">
        <f>IF(D8=D13," même nombre de caractères",IF(D8&gt;D13,(D8-D13&amp;" caractères supprimés."),"Ok moins de "&amp;D13))</f>
        <v>12 caractères supprimés.</v>
      </c>
      <c r="H10" s="136"/>
      <c r="I10" s="136"/>
      <c r="J10" s="136"/>
      <c r="K10" s="136"/>
      <c r="L10" s="136"/>
      <c r="M10" s="137"/>
    </row>
    <row r="11" spans="2:14" ht="18" x14ac:dyDescent="0.25">
      <c r="B11" s="425"/>
      <c r="C11" s="38"/>
      <c r="D11" s="136"/>
      <c r="E11" s="136"/>
      <c r="F11" s="429" t="s">
        <v>21</v>
      </c>
      <c r="G11" s="429"/>
      <c r="H11" s="136"/>
      <c r="I11" s="136"/>
      <c r="J11" s="136"/>
      <c r="K11" s="136"/>
      <c r="L11" s="136"/>
      <c r="M11" s="137"/>
    </row>
    <row r="12" spans="2:14" ht="23.25" x14ac:dyDescent="0.25">
      <c r="B12" s="425"/>
      <c r="C12" s="38"/>
      <c r="D12" s="136"/>
      <c r="E12" s="136"/>
      <c r="F12" s="351">
        <v>6</v>
      </c>
      <c r="G12" s="235"/>
      <c r="H12" s="136"/>
      <c r="I12" s="136"/>
      <c r="J12" s="136"/>
      <c r="K12" s="136"/>
      <c r="L12" s="136"/>
      <c r="M12" s="137"/>
    </row>
    <row r="13" spans="2:14" ht="18.75" x14ac:dyDescent="0.25">
      <c r="B13" s="425"/>
      <c r="C13" s="38"/>
      <c r="D13" s="133">
        <f>LEN(F13)</f>
        <v>157</v>
      </c>
      <c r="E13" s="154" t="s">
        <v>22</v>
      </c>
      <c r="F13" s="139" t="str">
        <f>TRIM(F8)</f>
        <v>Collez votre texte brut dans cette cellule blanche ££££££ A LA PLACE DE CE TEXTE ...Utilitaire pour supprimer les _ espace vides dans / une phrase test…/ oui</v>
      </c>
      <c r="G13" s="136"/>
      <c r="H13" s="136"/>
      <c r="I13" s="136"/>
      <c r="J13" s="136"/>
      <c r="K13" s="136"/>
      <c r="L13" s="136"/>
      <c r="M13" s="137"/>
      <c r="N13" s="127"/>
    </row>
    <row r="14" spans="2:14" ht="15.75" x14ac:dyDescent="0.25">
      <c r="B14" s="425"/>
      <c r="C14" s="158"/>
      <c r="D14" s="136"/>
      <c r="E14" s="30"/>
      <c r="F14" s="159" t="s">
        <v>187</v>
      </c>
      <c r="G14" s="160" t="str">
        <f>ADDRESS(ROW(F8),COLUMN(F8),4)</f>
        <v>F8</v>
      </c>
      <c r="H14" s="136"/>
      <c r="I14" s="136"/>
      <c r="J14" s="136"/>
      <c r="K14" s="136"/>
      <c r="L14" s="136"/>
      <c r="M14" s="137"/>
    </row>
    <row r="15" spans="2:14" ht="18" x14ac:dyDescent="0.25">
      <c r="B15" s="425"/>
      <c r="C15" s="38"/>
      <c r="D15" s="136"/>
      <c r="E15" s="30"/>
      <c r="F15" s="140"/>
      <c r="G15" s="140"/>
      <c r="H15" s="136"/>
      <c r="I15" s="136"/>
      <c r="J15" s="136"/>
      <c r="K15" s="136"/>
      <c r="L15" s="136"/>
      <c r="M15" s="137"/>
    </row>
    <row r="16" spans="2:14" ht="18.75" x14ac:dyDescent="0.3">
      <c r="B16" s="425"/>
      <c r="C16" s="38"/>
      <c r="D16" s="128" t="s">
        <v>181</v>
      </c>
      <c r="E16" s="30"/>
      <c r="F16" s="140"/>
      <c r="G16" s="138" t="str">
        <f>IF(D8=D19," même nombre de caractères",IF(D8&gt;D19,(D8-D19&amp;" caractères ou espaces supprimés."),"Ok moins de "&amp;D19))</f>
        <v>39 caractères ou espaces supprimés.</v>
      </c>
      <c r="H16" s="136"/>
      <c r="I16" s="136"/>
      <c r="J16" s="136"/>
      <c r="K16" s="136"/>
      <c r="L16" s="136"/>
      <c r="M16" s="137"/>
    </row>
    <row r="17" spans="2:13" ht="18" x14ac:dyDescent="0.25">
      <c r="B17" s="425"/>
      <c r="C17" s="38"/>
      <c r="D17" s="136"/>
      <c r="E17" s="30"/>
      <c r="F17" s="429" t="s">
        <v>21</v>
      </c>
      <c r="G17" s="429"/>
      <c r="H17" s="136"/>
      <c r="I17" s="136"/>
      <c r="J17" s="136"/>
      <c r="K17" s="136"/>
      <c r="L17" s="136"/>
      <c r="M17" s="137"/>
    </row>
    <row r="18" spans="2:13" ht="15.75" customHeight="1" x14ac:dyDescent="0.25">
      <c r="B18" s="425"/>
      <c r="C18" s="38"/>
      <c r="D18" s="136"/>
      <c r="E18" s="30"/>
      <c r="F18" s="351">
        <v>6</v>
      </c>
      <c r="G18" s="235"/>
      <c r="H18" s="136"/>
      <c r="I18" s="136"/>
      <c r="J18" s="136"/>
      <c r="K18" s="136"/>
      <c r="L18" s="136"/>
      <c r="M18" s="137"/>
    </row>
    <row r="19" spans="2:13" ht="18.75" x14ac:dyDescent="0.25">
      <c r="B19" s="425"/>
      <c r="C19" s="38"/>
      <c r="D19" s="133">
        <f>LEN(F19)</f>
        <v>130</v>
      </c>
      <c r="E19" s="154" t="s">
        <v>22</v>
      </c>
      <c r="F19" s="139" t="str">
        <f>SUBSTITUTE(F8," ","")</f>
        <v>Collezvotretextebrutdanscettecelluleblanche££££££ALAPLACEDECETEXTE...Utilitairepoursupprimerles_espacevidesdans/unephrasetest…/oui</v>
      </c>
      <c r="G19" s="140"/>
      <c r="H19" s="136"/>
      <c r="I19" s="136"/>
      <c r="J19" s="136"/>
      <c r="K19" s="136"/>
      <c r="L19" s="136"/>
      <c r="M19" s="137"/>
    </row>
    <row r="20" spans="2:13" ht="18" x14ac:dyDescent="0.25">
      <c r="B20" s="425"/>
      <c r="C20" s="38"/>
      <c r="D20" s="136"/>
      <c r="E20" s="30"/>
      <c r="F20" s="159" t="s">
        <v>188</v>
      </c>
      <c r="G20" s="160" t="str">
        <f>ADDRESS(ROW(F8),COLUMN(F8),4)</f>
        <v>F8</v>
      </c>
      <c r="H20" s="136"/>
      <c r="I20" s="136"/>
      <c r="J20" s="136"/>
      <c r="K20" s="136"/>
      <c r="L20" s="136"/>
      <c r="M20" s="137"/>
    </row>
    <row r="21" spans="2:13" ht="18" x14ac:dyDescent="0.25">
      <c r="B21" s="425"/>
      <c r="C21" s="38"/>
      <c r="D21" s="136"/>
      <c r="E21" s="30"/>
      <c r="F21" s="30"/>
      <c r="G21" s="158"/>
      <c r="H21" s="136"/>
      <c r="I21" s="136"/>
      <c r="J21" s="136"/>
      <c r="K21" s="136"/>
      <c r="L21" s="136"/>
      <c r="M21" s="137"/>
    </row>
    <row r="22" spans="2:13" ht="18.75" thickBot="1" x14ac:dyDescent="0.3">
      <c r="B22" s="425"/>
      <c r="C22" s="38"/>
      <c r="D22" s="427" t="s">
        <v>206</v>
      </c>
      <c r="E22" s="427"/>
      <c r="F22" s="427"/>
      <c r="G22" s="141">
        <v>1</v>
      </c>
      <c r="H22" s="141">
        <v>2</v>
      </c>
      <c r="I22" s="141">
        <v>3</v>
      </c>
      <c r="J22" s="141">
        <v>4</v>
      </c>
      <c r="K22" s="136"/>
      <c r="L22" s="136"/>
      <c r="M22" s="137"/>
    </row>
    <row r="23" spans="2:13" ht="18.75" thickBot="1" x14ac:dyDescent="0.3">
      <c r="B23" s="425"/>
      <c r="C23" s="38"/>
      <c r="D23" s="427"/>
      <c r="E23" s="427"/>
      <c r="F23" s="427"/>
      <c r="G23" s="143" t="s">
        <v>184</v>
      </c>
      <c r="H23" s="143" t="s">
        <v>8</v>
      </c>
      <c r="I23" s="143" t="s">
        <v>189</v>
      </c>
      <c r="J23" s="143" t="s">
        <v>200</v>
      </c>
      <c r="K23" s="155" t="s">
        <v>186</v>
      </c>
      <c r="L23" s="136"/>
      <c r="M23" s="137"/>
    </row>
    <row r="24" spans="2:13" ht="18" x14ac:dyDescent="0.25">
      <c r="B24" s="425"/>
      <c r="C24" s="38"/>
      <c r="D24" s="136"/>
      <c r="E24" s="30"/>
      <c r="F24" s="142"/>
      <c r="G24" s="170" t="s">
        <v>25</v>
      </c>
      <c r="H24" s="170" t="s">
        <v>25</v>
      </c>
      <c r="I24" s="170" t="s">
        <v>25</v>
      </c>
      <c r="J24" s="170" t="s">
        <v>25</v>
      </c>
      <c r="K24" s="157" t="s">
        <v>25</v>
      </c>
      <c r="L24" s="136"/>
      <c r="M24" s="137"/>
    </row>
    <row r="25" spans="2:13" ht="18" x14ac:dyDescent="0.25">
      <c r="B25" s="425"/>
      <c r="C25" s="38"/>
      <c r="D25" s="136"/>
      <c r="E25" s="30"/>
      <c r="F25" s="144"/>
      <c r="G25" s="144" t="str">
        <f>SUBSTITUTE(F8,G23,"")</f>
        <v xml:space="preserve">Collez votre texte brut dans cette cellule blanche   ££££££   A LA PLACE DE CE TEXTE ...Utilitaire pour supprimer les   espace vides dans / une phrase  test…/    oui  </v>
      </c>
      <c r="H25" s="170" t="s">
        <v>25</v>
      </c>
      <c r="I25" s="170" t="s">
        <v>25</v>
      </c>
      <c r="J25" s="170" t="s">
        <v>25</v>
      </c>
      <c r="K25" s="157" t="s">
        <v>25</v>
      </c>
      <c r="L25" s="136" t="s">
        <v>24</v>
      </c>
      <c r="M25" s="137"/>
    </row>
    <row r="26" spans="2:13" ht="18" x14ac:dyDescent="0.25">
      <c r="B26" s="425"/>
      <c r="C26" s="38"/>
      <c r="D26" s="136"/>
      <c r="E26" s="30"/>
      <c r="F26" s="144"/>
      <c r="G26" s="145"/>
      <c r="H26" s="144" t="str">
        <f>SUBSTITUTE(G25,H23,"")</f>
        <v xml:space="preserve">Collez votre texte brut dans cette cellule blanche   ££££££   A LA PLACE DE CE TEXTE ...Utilitaire pour supprimer les   espace vides dans  une phrase  test…    oui  </v>
      </c>
      <c r="I26" s="170" t="s">
        <v>25</v>
      </c>
      <c r="J26" s="170" t="s">
        <v>25</v>
      </c>
      <c r="K26" s="157" t="s">
        <v>25</v>
      </c>
      <c r="L26" s="136"/>
      <c r="M26" s="137"/>
    </row>
    <row r="27" spans="2:13" ht="18" x14ac:dyDescent="0.25">
      <c r="B27" s="425"/>
      <c r="C27" s="38"/>
      <c r="D27" s="136"/>
      <c r="E27" s="30"/>
      <c r="F27" s="144"/>
      <c r="G27" s="145"/>
      <c r="H27" s="145"/>
      <c r="I27" s="144" t="str">
        <f>SUBSTITUTE(H26,I23,"")</f>
        <v xml:space="preserve">Collez votre texte brut dans cette cellule blanche      A LA PLACE DE CE TEXTE ...Utilitaire pour supprimer les   espace vides dans  une phrase  test…    oui  </v>
      </c>
      <c r="J27" s="170" t="s">
        <v>25</v>
      </c>
      <c r="K27" s="157" t="s">
        <v>25</v>
      </c>
      <c r="L27" s="136"/>
      <c r="M27" s="137"/>
    </row>
    <row r="28" spans="2:13" ht="18" x14ac:dyDescent="0.25">
      <c r="B28" s="425"/>
      <c r="C28" s="38"/>
      <c r="D28" s="136"/>
      <c r="E28" s="30"/>
      <c r="F28" s="144"/>
      <c r="G28" s="145"/>
      <c r="H28" s="145"/>
      <c r="I28" s="144"/>
      <c r="J28" s="144" t="str">
        <f>SUBSTITUTE(I27,J23,"")</f>
        <v xml:space="preserve">Collez votre texte brut dans cette cellule blanche      A LA PLACE DE CE TEXTE ...Utilitaire pour supprimer les   espace vides dans  une phrase  test    oui  </v>
      </c>
      <c r="K28" s="157" t="s">
        <v>25</v>
      </c>
      <c r="L28" s="136"/>
      <c r="M28" s="137"/>
    </row>
    <row r="29" spans="2:13" ht="18" x14ac:dyDescent="0.25">
      <c r="B29" s="425"/>
      <c r="C29" s="38"/>
      <c r="D29" s="136"/>
      <c r="E29" s="30"/>
      <c r="F29" s="144"/>
      <c r="G29" s="145"/>
      <c r="H29" s="145"/>
      <c r="I29" s="144"/>
      <c r="J29" s="144"/>
      <c r="K29" s="156" t="str">
        <f>SUBSTITUTE(SUBSTITUTE(SUBSTITUTE(SUBSTITUTE(F13,G23,""),H23,""),I23,""),J23,"")</f>
        <v>Collez votre texte brut dans cette cellule blanche  A LA PLACE DE CE TEXTE ...Utilitaire pour supprimer les espace vides dans  une phrase test oui</v>
      </c>
      <c r="L29" s="136"/>
      <c r="M29" s="137"/>
    </row>
    <row r="30" spans="2:13" ht="18" x14ac:dyDescent="0.25">
      <c r="B30" s="425"/>
      <c r="C30" s="38"/>
      <c r="D30" s="136"/>
      <c r="E30" s="30"/>
      <c r="F30" s="140"/>
      <c r="G30" s="138" t="str">
        <f>IF(D8=D33," même nombre de caractères",IF(D8&gt;D33,(D8-D33&amp;" caractères ou espaces supprimés."),"Ok moins de "&amp;D33))</f>
        <v>25 caractères ou espaces supprimés.</v>
      </c>
      <c r="H30" s="145"/>
      <c r="I30" s="145"/>
      <c r="J30" s="145"/>
      <c r="K30" s="136"/>
      <c r="L30" s="136"/>
      <c r="M30" s="137"/>
    </row>
    <row r="31" spans="2:13" ht="18.75" x14ac:dyDescent="0.25">
      <c r="B31" s="425"/>
      <c r="C31" s="38"/>
      <c r="D31" s="136"/>
      <c r="E31" s="136"/>
      <c r="F31" s="428" t="s">
        <v>183</v>
      </c>
      <c r="G31" s="428"/>
      <c r="H31" s="136"/>
      <c r="I31" s="136"/>
      <c r="J31" s="136"/>
      <c r="K31" s="136"/>
      <c r="L31" s="136"/>
      <c r="M31" s="137"/>
    </row>
    <row r="32" spans="2:13" ht="27" customHeight="1" x14ac:dyDescent="0.25">
      <c r="B32" s="425"/>
      <c r="C32" s="38"/>
      <c r="D32" s="136"/>
      <c r="E32" s="136"/>
      <c r="F32" s="349">
        <v>6</v>
      </c>
      <c r="G32" s="234"/>
      <c r="H32" s="136"/>
      <c r="I32" s="136"/>
      <c r="J32" s="136"/>
      <c r="K32" s="136"/>
      <c r="L32" s="136"/>
      <c r="M32" s="137"/>
    </row>
    <row r="33" spans="2:13" ht="18.75" x14ac:dyDescent="0.25">
      <c r="B33" s="425"/>
      <c r="C33" s="38"/>
      <c r="D33" s="133">
        <f>LEN(F33)</f>
        <v>144</v>
      </c>
      <c r="E33" s="154" t="s">
        <v>22</v>
      </c>
      <c r="F33" s="146" t="str">
        <f>TRIM(K29)</f>
        <v>Collez votre texte brut dans cette cellule blanche A LA PLACE DE CE TEXTE ...Utilitaire pour supprimer les espace vides dans une phrase test oui</v>
      </c>
      <c r="G33" s="136"/>
      <c r="H33" s="136"/>
      <c r="I33" s="136"/>
      <c r="J33" s="136"/>
      <c r="K33" s="136"/>
      <c r="L33" s="136"/>
      <c r="M33" s="137"/>
    </row>
    <row r="34" spans="2:13" ht="18" x14ac:dyDescent="0.25">
      <c r="B34" s="425"/>
      <c r="C34" s="38"/>
      <c r="D34" s="136"/>
      <c r="E34" s="30"/>
      <c r="F34" s="140"/>
      <c r="G34" s="140"/>
      <c r="H34" s="136"/>
      <c r="I34" s="136"/>
      <c r="J34" s="136"/>
      <c r="K34" s="136"/>
      <c r="L34" s="136"/>
      <c r="M34" s="137"/>
    </row>
    <row r="35" spans="2:13" ht="15.75" x14ac:dyDescent="0.2">
      <c r="B35" s="425"/>
      <c r="C35" s="31"/>
      <c r="D35" s="135" t="s">
        <v>185</v>
      </c>
      <c r="E35" s="147"/>
      <c r="F35" s="148"/>
      <c r="G35" s="148"/>
      <c r="H35" s="135"/>
      <c r="I35" s="135"/>
      <c r="J35" s="135"/>
      <c r="K35" s="148"/>
      <c r="L35" s="148"/>
      <c r="M35" s="149"/>
    </row>
    <row r="36" spans="2:13" ht="15.75" x14ac:dyDescent="0.2">
      <c r="B36" s="425"/>
      <c r="C36" s="31"/>
      <c r="D36" s="135" t="s">
        <v>23</v>
      </c>
      <c r="E36" s="147"/>
      <c r="F36" s="148"/>
      <c r="G36" s="148"/>
      <c r="H36" s="135"/>
      <c r="I36" s="135"/>
      <c r="J36" s="135"/>
      <c r="K36" s="148"/>
      <c r="L36" s="148"/>
      <c r="M36" s="149"/>
    </row>
    <row r="37" spans="2:13" ht="15.75" x14ac:dyDescent="0.2">
      <c r="B37" s="425"/>
      <c r="C37" s="32"/>
      <c r="D37" s="135" t="s">
        <v>207</v>
      </c>
      <c r="E37" s="150"/>
      <c r="F37" s="135"/>
      <c r="G37" s="150"/>
      <c r="H37" s="150"/>
      <c r="I37" s="150"/>
      <c r="J37" s="150"/>
      <c r="K37" s="150"/>
      <c r="L37" s="150"/>
      <c r="M37" s="151"/>
    </row>
    <row r="38" spans="2:13" ht="15.75" x14ac:dyDescent="0.2">
      <c r="B38" s="425"/>
      <c r="C38" s="32"/>
      <c r="D38" s="135"/>
      <c r="E38" s="150"/>
      <c r="F38" s="135"/>
      <c r="G38" s="150"/>
      <c r="H38" s="150"/>
      <c r="I38" s="150"/>
      <c r="J38" s="150"/>
      <c r="K38" s="150"/>
      <c r="L38" s="150"/>
      <c r="M38" s="151"/>
    </row>
    <row r="39" spans="2:13" ht="15.75" x14ac:dyDescent="0.2">
      <c r="B39" s="425"/>
      <c r="C39" s="32"/>
      <c r="D39" s="169" t="s">
        <v>201</v>
      </c>
      <c r="E39" s="150"/>
      <c r="F39" s="135"/>
      <c r="G39" s="150"/>
      <c r="H39" s="150"/>
      <c r="I39" s="150"/>
      <c r="J39" s="150"/>
      <c r="K39" s="150"/>
      <c r="L39" s="150"/>
      <c r="M39" s="151"/>
    </row>
    <row r="40" spans="2:13" ht="15.75" x14ac:dyDescent="0.2">
      <c r="B40" s="425"/>
      <c r="C40" s="32"/>
      <c r="D40" s="169" t="s">
        <v>202</v>
      </c>
      <c r="E40" s="150"/>
      <c r="F40" s="135"/>
      <c r="G40" s="150"/>
      <c r="H40" s="150"/>
      <c r="I40" s="150"/>
      <c r="J40" s="150"/>
      <c r="K40" s="150"/>
      <c r="L40" s="150"/>
      <c r="M40" s="151"/>
    </row>
    <row r="41" spans="2:13" ht="15.75" x14ac:dyDescent="0.2">
      <c r="B41" s="425"/>
      <c r="C41" s="32"/>
      <c r="D41" s="173" t="s">
        <v>211</v>
      </c>
      <c r="E41" s="150"/>
      <c r="F41" s="135"/>
      <c r="G41" s="150"/>
      <c r="H41" s="150"/>
      <c r="I41" s="150"/>
      <c r="J41" s="150"/>
      <c r="K41" s="150"/>
      <c r="L41" s="150"/>
      <c r="M41" s="151"/>
    </row>
    <row r="42" spans="2:13" ht="16.5" thickBot="1" x14ac:dyDescent="0.3">
      <c r="B42" s="425"/>
      <c r="C42" s="33"/>
      <c r="D42" s="152"/>
      <c r="E42" s="152"/>
      <c r="F42" s="152"/>
      <c r="G42" s="152"/>
      <c r="H42" s="152"/>
      <c r="I42" s="152"/>
      <c r="J42" s="167"/>
      <c r="K42" s="152"/>
      <c r="L42" s="152"/>
      <c r="M42" s="153"/>
    </row>
    <row r="45" spans="2:13" x14ac:dyDescent="0.2">
      <c r="I45" s="129"/>
      <c r="J45" s="129"/>
    </row>
  </sheetData>
  <mergeCells count="7">
    <mergeCell ref="C3:M3"/>
    <mergeCell ref="B4:B42"/>
    <mergeCell ref="F6:H6"/>
    <mergeCell ref="F11:G11"/>
    <mergeCell ref="F17:G17"/>
    <mergeCell ref="D22:F23"/>
    <mergeCell ref="F31:G31"/>
  </mergeCells>
  <conditionalFormatting sqref="B3">
    <cfRule type="expression" dxfId="0" priority="1" stopIfTrue="1">
      <formula>OR(ROW()=CELL("ligne"),COLUMN()=CELL("colonne"))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B8C4-0D94-494B-86C9-10757B128C8E}">
  <sheetPr codeName="Feuil6"/>
  <dimension ref="A2:H247"/>
  <sheetViews>
    <sheetView zoomScale="75" zoomScaleNormal="75" workbookViewId="0">
      <selection activeCell="K22" sqref="K22"/>
    </sheetView>
  </sheetViews>
  <sheetFormatPr baseColWidth="10" defaultRowHeight="12.75" x14ac:dyDescent="0.2"/>
  <cols>
    <col min="1" max="1" width="6.5703125" style="175" customWidth="1"/>
    <col min="2" max="2" width="43.7109375" style="175" customWidth="1"/>
    <col min="3" max="3" width="49.42578125" style="175" customWidth="1"/>
    <col min="4" max="4" width="8" style="175" customWidth="1"/>
    <col min="5" max="5" width="39.85546875" style="175" customWidth="1"/>
    <col min="6" max="6" width="11.42578125" style="175"/>
    <col min="7" max="7" width="25.42578125" style="175" customWidth="1"/>
    <col min="8" max="256" width="11.42578125" style="175"/>
    <col min="257" max="257" width="6.5703125" style="175" customWidth="1"/>
    <col min="258" max="258" width="43.7109375" style="175" customWidth="1"/>
    <col min="259" max="259" width="49.42578125" style="175" customWidth="1"/>
    <col min="260" max="260" width="8" style="175" customWidth="1"/>
    <col min="261" max="261" width="39.85546875" style="175" customWidth="1"/>
    <col min="262" max="262" width="11.42578125" style="175"/>
    <col min="263" max="263" width="25.42578125" style="175" customWidth="1"/>
    <col min="264" max="512" width="11.42578125" style="175"/>
    <col min="513" max="513" width="6.5703125" style="175" customWidth="1"/>
    <col min="514" max="514" width="43.7109375" style="175" customWidth="1"/>
    <col min="515" max="515" width="49.42578125" style="175" customWidth="1"/>
    <col min="516" max="516" width="8" style="175" customWidth="1"/>
    <col min="517" max="517" width="39.85546875" style="175" customWidth="1"/>
    <col min="518" max="518" width="11.42578125" style="175"/>
    <col min="519" max="519" width="25.42578125" style="175" customWidth="1"/>
    <col min="520" max="768" width="11.42578125" style="175"/>
    <col min="769" max="769" width="6.5703125" style="175" customWidth="1"/>
    <col min="770" max="770" width="43.7109375" style="175" customWidth="1"/>
    <col min="771" max="771" width="49.42578125" style="175" customWidth="1"/>
    <col min="772" max="772" width="8" style="175" customWidth="1"/>
    <col min="773" max="773" width="39.85546875" style="175" customWidth="1"/>
    <col min="774" max="774" width="11.42578125" style="175"/>
    <col min="775" max="775" width="25.42578125" style="175" customWidth="1"/>
    <col min="776" max="1024" width="11.42578125" style="175"/>
    <col min="1025" max="1025" width="6.5703125" style="175" customWidth="1"/>
    <col min="1026" max="1026" width="43.7109375" style="175" customWidth="1"/>
    <col min="1027" max="1027" width="49.42578125" style="175" customWidth="1"/>
    <col min="1028" max="1028" width="8" style="175" customWidth="1"/>
    <col min="1029" max="1029" width="39.85546875" style="175" customWidth="1"/>
    <col min="1030" max="1030" width="11.42578125" style="175"/>
    <col min="1031" max="1031" width="25.42578125" style="175" customWidth="1"/>
    <col min="1032" max="1280" width="11.42578125" style="175"/>
    <col min="1281" max="1281" width="6.5703125" style="175" customWidth="1"/>
    <col min="1282" max="1282" width="43.7109375" style="175" customWidth="1"/>
    <col min="1283" max="1283" width="49.42578125" style="175" customWidth="1"/>
    <col min="1284" max="1284" width="8" style="175" customWidth="1"/>
    <col min="1285" max="1285" width="39.85546875" style="175" customWidth="1"/>
    <col min="1286" max="1286" width="11.42578125" style="175"/>
    <col min="1287" max="1287" width="25.42578125" style="175" customWidth="1"/>
    <col min="1288" max="1536" width="11.42578125" style="175"/>
    <col min="1537" max="1537" width="6.5703125" style="175" customWidth="1"/>
    <col min="1538" max="1538" width="43.7109375" style="175" customWidth="1"/>
    <col min="1539" max="1539" width="49.42578125" style="175" customWidth="1"/>
    <col min="1540" max="1540" width="8" style="175" customWidth="1"/>
    <col min="1541" max="1541" width="39.85546875" style="175" customWidth="1"/>
    <col min="1542" max="1542" width="11.42578125" style="175"/>
    <col min="1543" max="1543" width="25.42578125" style="175" customWidth="1"/>
    <col min="1544" max="1792" width="11.42578125" style="175"/>
    <col min="1793" max="1793" width="6.5703125" style="175" customWidth="1"/>
    <col min="1794" max="1794" width="43.7109375" style="175" customWidth="1"/>
    <col min="1795" max="1795" width="49.42578125" style="175" customWidth="1"/>
    <col min="1796" max="1796" width="8" style="175" customWidth="1"/>
    <col min="1797" max="1797" width="39.85546875" style="175" customWidth="1"/>
    <col min="1798" max="1798" width="11.42578125" style="175"/>
    <col min="1799" max="1799" width="25.42578125" style="175" customWidth="1"/>
    <col min="1800" max="2048" width="11.42578125" style="175"/>
    <col min="2049" max="2049" width="6.5703125" style="175" customWidth="1"/>
    <col min="2050" max="2050" width="43.7109375" style="175" customWidth="1"/>
    <col min="2051" max="2051" width="49.42578125" style="175" customWidth="1"/>
    <col min="2052" max="2052" width="8" style="175" customWidth="1"/>
    <col min="2053" max="2053" width="39.85546875" style="175" customWidth="1"/>
    <col min="2054" max="2054" width="11.42578125" style="175"/>
    <col min="2055" max="2055" width="25.42578125" style="175" customWidth="1"/>
    <col min="2056" max="2304" width="11.42578125" style="175"/>
    <col min="2305" max="2305" width="6.5703125" style="175" customWidth="1"/>
    <col min="2306" max="2306" width="43.7109375" style="175" customWidth="1"/>
    <col min="2307" max="2307" width="49.42578125" style="175" customWidth="1"/>
    <col min="2308" max="2308" width="8" style="175" customWidth="1"/>
    <col min="2309" max="2309" width="39.85546875" style="175" customWidth="1"/>
    <col min="2310" max="2310" width="11.42578125" style="175"/>
    <col min="2311" max="2311" width="25.42578125" style="175" customWidth="1"/>
    <col min="2312" max="2560" width="11.42578125" style="175"/>
    <col min="2561" max="2561" width="6.5703125" style="175" customWidth="1"/>
    <col min="2562" max="2562" width="43.7109375" style="175" customWidth="1"/>
    <col min="2563" max="2563" width="49.42578125" style="175" customWidth="1"/>
    <col min="2564" max="2564" width="8" style="175" customWidth="1"/>
    <col min="2565" max="2565" width="39.85546875" style="175" customWidth="1"/>
    <col min="2566" max="2566" width="11.42578125" style="175"/>
    <col min="2567" max="2567" width="25.42578125" style="175" customWidth="1"/>
    <col min="2568" max="2816" width="11.42578125" style="175"/>
    <col min="2817" max="2817" width="6.5703125" style="175" customWidth="1"/>
    <col min="2818" max="2818" width="43.7109375" style="175" customWidth="1"/>
    <col min="2819" max="2819" width="49.42578125" style="175" customWidth="1"/>
    <col min="2820" max="2820" width="8" style="175" customWidth="1"/>
    <col min="2821" max="2821" width="39.85546875" style="175" customWidth="1"/>
    <col min="2822" max="2822" width="11.42578125" style="175"/>
    <col min="2823" max="2823" width="25.42578125" style="175" customWidth="1"/>
    <col min="2824" max="3072" width="11.42578125" style="175"/>
    <col min="3073" max="3073" width="6.5703125" style="175" customWidth="1"/>
    <col min="3074" max="3074" width="43.7109375" style="175" customWidth="1"/>
    <col min="3075" max="3075" width="49.42578125" style="175" customWidth="1"/>
    <col min="3076" max="3076" width="8" style="175" customWidth="1"/>
    <col min="3077" max="3077" width="39.85546875" style="175" customWidth="1"/>
    <col min="3078" max="3078" width="11.42578125" style="175"/>
    <col min="3079" max="3079" width="25.42578125" style="175" customWidth="1"/>
    <col min="3080" max="3328" width="11.42578125" style="175"/>
    <col min="3329" max="3329" width="6.5703125" style="175" customWidth="1"/>
    <col min="3330" max="3330" width="43.7109375" style="175" customWidth="1"/>
    <col min="3331" max="3331" width="49.42578125" style="175" customWidth="1"/>
    <col min="3332" max="3332" width="8" style="175" customWidth="1"/>
    <col min="3333" max="3333" width="39.85546875" style="175" customWidth="1"/>
    <col min="3334" max="3334" width="11.42578125" style="175"/>
    <col min="3335" max="3335" width="25.42578125" style="175" customWidth="1"/>
    <col min="3336" max="3584" width="11.42578125" style="175"/>
    <col min="3585" max="3585" width="6.5703125" style="175" customWidth="1"/>
    <col min="3586" max="3586" width="43.7109375" style="175" customWidth="1"/>
    <col min="3587" max="3587" width="49.42578125" style="175" customWidth="1"/>
    <col min="3588" max="3588" width="8" style="175" customWidth="1"/>
    <col min="3589" max="3589" width="39.85546875" style="175" customWidth="1"/>
    <col min="3590" max="3590" width="11.42578125" style="175"/>
    <col min="3591" max="3591" width="25.42578125" style="175" customWidth="1"/>
    <col min="3592" max="3840" width="11.42578125" style="175"/>
    <col min="3841" max="3841" width="6.5703125" style="175" customWidth="1"/>
    <col min="3842" max="3842" width="43.7109375" style="175" customWidth="1"/>
    <col min="3843" max="3843" width="49.42578125" style="175" customWidth="1"/>
    <col min="3844" max="3844" width="8" style="175" customWidth="1"/>
    <col min="3845" max="3845" width="39.85546875" style="175" customWidth="1"/>
    <col min="3846" max="3846" width="11.42578125" style="175"/>
    <col min="3847" max="3847" width="25.42578125" style="175" customWidth="1"/>
    <col min="3848" max="4096" width="11.42578125" style="175"/>
    <col min="4097" max="4097" width="6.5703125" style="175" customWidth="1"/>
    <col min="4098" max="4098" width="43.7109375" style="175" customWidth="1"/>
    <col min="4099" max="4099" width="49.42578125" style="175" customWidth="1"/>
    <col min="4100" max="4100" width="8" style="175" customWidth="1"/>
    <col min="4101" max="4101" width="39.85546875" style="175" customWidth="1"/>
    <col min="4102" max="4102" width="11.42578125" style="175"/>
    <col min="4103" max="4103" width="25.42578125" style="175" customWidth="1"/>
    <col min="4104" max="4352" width="11.42578125" style="175"/>
    <col min="4353" max="4353" width="6.5703125" style="175" customWidth="1"/>
    <col min="4354" max="4354" width="43.7109375" style="175" customWidth="1"/>
    <col min="4355" max="4355" width="49.42578125" style="175" customWidth="1"/>
    <col min="4356" max="4356" width="8" style="175" customWidth="1"/>
    <col min="4357" max="4357" width="39.85546875" style="175" customWidth="1"/>
    <col min="4358" max="4358" width="11.42578125" style="175"/>
    <col min="4359" max="4359" width="25.42578125" style="175" customWidth="1"/>
    <col min="4360" max="4608" width="11.42578125" style="175"/>
    <col min="4609" max="4609" width="6.5703125" style="175" customWidth="1"/>
    <col min="4610" max="4610" width="43.7109375" style="175" customWidth="1"/>
    <col min="4611" max="4611" width="49.42578125" style="175" customWidth="1"/>
    <col min="4612" max="4612" width="8" style="175" customWidth="1"/>
    <col min="4613" max="4613" width="39.85546875" style="175" customWidth="1"/>
    <col min="4614" max="4614" width="11.42578125" style="175"/>
    <col min="4615" max="4615" width="25.42578125" style="175" customWidth="1"/>
    <col min="4616" max="4864" width="11.42578125" style="175"/>
    <col min="4865" max="4865" width="6.5703125" style="175" customWidth="1"/>
    <col min="4866" max="4866" width="43.7109375" style="175" customWidth="1"/>
    <col min="4867" max="4867" width="49.42578125" style="175" customWidth="1"/>
    <col min="4868" max="4868" width="8" style="175" customWidth="1"/>
    <col min="4869" max="4869" width="39.85546875" style="175" customWidth="1"/>
    <col min="4870" max="4870" width="11.42578125" style="175"/>
    <col min="4871" max="4871" width="25.42578125" style="175" customWidth="1"/>
    <col min="4872" max="5120" width="11.42578125" style="175"/>
    <col min="5121" max="5121" width="6.5703125" style="175" customWidth="1"/>
    <col min="5122" max="5122" width="43.7109375" style="175" customWidth="1"/>
    <col min="5123" max="5123" width="49.42578125" style="175" customWidth="1"/>
    <col min="5124" max="5124" width="8" style="175" customWidth="1"/>
    <col min="5125" max="5125" width="39.85546875" style="175" customWidth="1"/>
    <col min="5126" max="5126" width="11.42578125" style="175"/>
    <col min="5127" max="5127" width="25.42578125" style="175" customWidth="1"/>
    <col min="5128" max="5376" width="11.42578125" style="175"/>
    <col min="5377" max="5377" width="6.5703125" style="175" customWidth="1"/>
    <col min="5378" max="5378" width="43.7109375" style="175" customWidth="1"/>
    <col min="5379" max="5379" width="49.42578125" style="175" customWidth="1"/>
    <col min="5380" max="5380" width="8" style="175" customWidth="1"/>
    <col min="5381" max="5381" width="39.85546875" style="175" customWidth="1"/>
    <col min="5382" max="5382" width="11.42578125" style="175"/>
    <col min="5383" max="5383" width="25.42578125" style="175" customWidth="1"/>
    <col min="5384" max="5632" width="11.42578125" style="175"/>
    <col min="5633" max="5633" width="6.5703125" style="175" customWidth="1"/>
    <col min="5634" max="5634" width="43.7109375" style="175" customWidth="1"/>
    <col min="5635" max="5635" width="49.42578125" style="175" customWidth="1"/>
    <col min="5636" max="5636" width="8" style="175" customWidth="1"/>
    <col min="5637" max="5637" width="39.85546875" style="175" customWidth="1"/>
    <col min="5638" max="5638" width="11.42578125" style="175"/>
    <col min="5639" max="5639" width="25.42578125" style="175" customWidth="1"/>
    <col min="5640" max="5888" width="11.42578125" style="175"/>
    <col min="5889" max="5889" width="6.5703125" style="175" customWidth="1"/>
    <col min="5890" max="5890" width="43.7109375" style="175" customWidth="1"/>
    <col min="5891" max="5891" width="49.42578125" style="175" customWidth="1"/>
    <col min="5892" max="5892" width="8" style="175" customWidth="1"/>
    <col min="5893" max="5893" width="39.85546875" style="175" customWidth="1"/>
    <col min="5894" max="5894" width="11.42578125" style="175"/>
    <col min="5895" max="5895" width="25.42578125" style="175" customWidth="1"/>
    <col min="5896" max="6144" width="11.42578125" style="175"/>
    <col min="6145" max="6145" width="6.5703125" style="175" customWidth="1"/>
    <col min="6146" max="6146" width="43.7109375" style="175" customWidth="1"/>
    <col min="6147" max="6147" width="49.42578125" style="175" customWidth="1"/>
    <col min="6148" max="6148" width="8" style="175" customWidth="1"/>
    <col min="6149" max="6149" width="39.85546875" style="175" customWidth="1"/>
    <col min="6150" max="6150" width="11.42578125" style="175"/>
    <col min="6151" max="6151" width="25.42578125" style="175" customWidth="1"/>
    <col min="6152" max="6400" width="11.42578125" style="175"/>
    <col min="6401" max="6401" width="6.5703125" style="175" customWidth="1"/>
    <col min="6402" max="6402" width="43.7109375" style="175" customWidth="1"/>
    <col min="6403" max="6403" width="49.42578125" style="175" customWidth="1"/>
    <col min="6404" max="6404" width="8" style="175" customWidth="1"/>
    <col min="6405" max="6405" width="39.85546875" style="175" customWidth="1"/>
    <col min="6406" max="6406" width="11.42578125" style="175"/>
    <col min="6407" max="6407" width="25.42578125" style="175" customWidth="1"/>
    <col min="6408" max="6656" width="11.42578125" style="175"/>
    <col min="6657" max="6657" width="6.5703125" style="175" customWidth="1"/>
    <col min="6658" max="6658" width="43.7109375" style="175" customWidth="1"/>
    <col min="6659" max="6659" width="49.42578125" style="175" customWidth="1"/>
    <col min="6660" max="6660" width="8" style="175" customWidth="1"/>
    <col min="6661" max="6661" width="39.85546875" style="175" customWidth="1"/>
    <col min="6662" max="6662" width="11.42578125" style="175"/>
    <col min="6663" max="6663" width="25.42578125" style="175" customWidth="1"/>
    <col min="6664" max="6912" width="11.42578125" style="175"/>
    <col min="6913" max="6913" width="6.5703125" style="175" customWidth="1"/>
    <col min="6914" max="6914" width="43.7109375" style="175" customWidth="1"/>
    <col min="6915" max="6915" width="49.42578125" style="175" customWidth="1"/>
    <col min="6916" max="6916" width="8" style="175" customWidth="1"/>
    <col min="6917" max="6917" width="39.85546875" style="175" customWidth="1"/>
    <col min="6918" max="6918" width="11.42578125" style="175"/>
    <col min="6919" max="6919" width="25.42578125" style="175" customWidth="1"/>
    <col min="6920" max="7168" width="11.42578125" style="175"/>
    <col min="7169" max="7169" width="6.5703125" style="175" customWidth="1"/>
    <col min="7170" max="7170" width="43.7109375" style="175" customWidth="1"/>
    <col min="7171" max="7171" width="49.42578125" style="175" customWidth="1"/>
    <col min="7172" max="7172" width="8" style="175" customWidth="1"/>
    <col min="7173" max="7173" width="39.85546875" style="175" customWidth="1"/>
    <col min="7174" max="7174" width="11.42578125" style="175"/>
    <col min="7175" max="7175" width="25.42578125" style="175" customWidth="1"/>
    <col min="7176" max="7424" width="11.42578125" style="175"/>
    <col min="7425" max="7425" width="6.5703125" style="175" customWidth="1"/>
    <col min="7426" max="7426" width="43.7109375" style="175" customWidth="1"/>
    <col min="7427" max="7427" width="49.42578125" style="175" customWidth="1"/>
    <col min="7428" max="7428" width="8" style="175" customWidth="1"/>
    <col min="7429" max="7429" width="39.85546875" style="175" customWidth="1"/>
    <col min="7430" max="7430" width="11.42578125" style="175"/>
    <col min="7431" max="7431" width="25.42578125" style="175" customWidth="1"/>
    <col min="7432" max="7680" width="11.42578125" style="175"/>
    <col min="7681" max="7681" width="6.5703125" style="175" customWidth="1"/>
    <col min="7682" max="7682" width="43.7109375" style="175" customWidth="1"/>
    <col min="7683" max="7683" width="49.42578125" style="175" customWidth="1"/>
    <col min="7684" max="7684" width="8" style="175" customWidth="1"/>
    <col min="7685" max="7685" width="39.85546875" style="175" customWidth="1"/>
    <col min="7686" max="7686" width="11.42578125" style="175"/>
    <col min="7687" max="7687" width="25.42578125" style="175" customWidth="1"/>
    <col min="7688" max="7936" width="11.42578125" style="175"/>
    <col min="7937" max="7937" width="6.5703125" style="175" customWidth="1"/>
    <col min="7938" max="7938" width="43.7109375" style="175" customWidth="1"/>
    <col min="7939" max="7939" width="49.42578125" style="175" customWidth="1"/>
    <col min="7940" max="7940" width="8" style="175" customWidth="1"/>
    <col min="7941" max="7941" width="39.85546875" style="175" customWidth="1"/>
    <col min="7942" max="7942" width="11.42578125" style="175"/>
    <col min="7943" max="7943" width="25.42578125" style="175" customWidth="1"/>
    <col min="7944" max="8192" width="11.42578125" style="175"/>
    <col min="8193" max="8193" width="6.5703125" style="175" customWidth="1"/>
    <col min="8194" max="8194" width="43.7109375" style="175" customWidth="1"/>
    <col min="8195" max="8195" width="49.42578125" style="175" customWidth="1"/>
    <col min="8196" max="8196" width="8" style="175" customWidth="1"/>
    <col min="8197" max="8197" width="39.85546875" style="175" customWidth="1"/>
    <col min="8198" max="8198" width="11.42578125" style="175"/>
    <col min="8199" max="8199" width="25.42578125" style="175" customWidth="1"/>
    <col min="8200" max="8448" width="11.42578125" style="175"/>
    <col min="8449" max="8449" width="6.5703125" style="175" customWidth="1"/>
    <col min="8450" max="8450" width="43.7109375" style="175" customWidth="1"/>
    <col min="8451" max="8451" width="49.42578125" style="175" customWidth="1"/>
    <col min="8452" max="8452" width="8" style="175" customWidth="1"/>
    <col min="8453" max="8453" width="39.85546875" style="175" customWidth="1"/>
    <col min="8454" max="8454" width="11.42578125" style="175"/>
    <col min="8455" max="8455" width="25.42578125" style="175" customWidth="1"/>
    <col min="8456" max="8704" width="11.42578125" style="175"/>
    <col min="8705" max="8705" width="6.5703125" style="175" customWidth="1"/>
    <col min="8706" max="8706" width="43.7109375" style="175" customWidth="1"/>
    <col min="8707" max="8707" width="49.42578125" style="175" customWidth="1"/>
    <col min="8708" max="8708" width="8" style="175" customWidth="1"/>
    <col min="8709" max="8709" width="39.85546875" style="175" customWidth="1"/>
    <col min="8710" max="8710" width="11.42578125" style="175"/>
    <col min="8711" max="8711" width="25.42578125" style="175" customWidth="1"/>
    <col min="8712" max="8960" width="11.42578125" style="175"/>
    <col min="8961" max="8961" width="6.5703125" style="175" customWidth="1"/>
    <col min="8962" max="8962" width="43.7109375" style="175" customWidth="1"/>
    <col min="8963" max="8963" width="49.42578125" style="175" customWidth="1"/>
    <col min="8964" max="8964" width="8" style="175" customWidth="1"/>
    <col min="8965" max="8965" width="39.85546875" style="175" customWidth="1"/>
    <col min="8966" max="8966" width="11.42578125" style="175"/>
    <col min="8967" max="8967" width="25.42578125" style="175" customWidth="1"/>
    <col min="8968" max="9216" width="11.42578125" style="175"/>
    <col min="9217" max="9217" width="6.5703125" style="175" customWidth="1"/>
    <col min="9218" max="9218" width="43.7109375" style="175" customWidth="1"/>
    <col min="9219" max="9219" width="49.42578125" style="175" customWidth="1"/>
    <col min="9220" max="9220" width="8" style="175" customWidth="1"/>
    <col min="9221" max="9221" width="39.85546875" style="175" customWidth="1"/>
    <col min="9222" max="9222" width="11.42578125" style="175"/>
    <col min="9223" max="9223" width="25.42578125" style="175" customWidth="1"/>
    <col min="9224" max="9472" width="11.42578125" style="175"/>
    <col min="9473" max="9473" width="6.5703125" style="175" customWidth="1"/>
    <col min="9474" max="9474" width="43.7109375" style="175" customWidth="1"/>
    <col min="9475" max="9475" width="49.42578125" style="175" customWidth="1"/>
    <col min="9476" max="9476" width="8" style="175" customWidth="1"/>
    <col min="9477" max="9477" width="39.85546875" style="175" customWidth="1"/>
    <col min="9478" max="9478" width="11.42578125" style="175"/>
    <col min="9479" max="9479" width="25.42578125" style="175" customWidth="1"/>
    <col min="9480" max="9728" width="11.42578125" style="175"/>
    <col min="9729" max="9729" width="6.5703125" style="175" customWidth="1"/>
    <col min="9730" max="9730" width="43.7109375" style="175" customWidth="1"/>
    <col min="9731" max="9731" width="49.42578125" style="175" customWidth="1"/>
    <col min="9732" max="9732" width="8" style="175" customWidth="1"/>
    <col min="9733" max="9733" width="39.85546875" style="175" customWidth="1"/>
    <col min="9734" max="9734" width="11.42578125" style="175"/>
    <col min="9735" max="9735" width="25.42578125" style="175" customWidth="1"/>
    <col min="9736" max="9984" width="11.42578125" style="175"/>
    <col min="9985" max="9985" width="6.5703125" style="175" customWidth="1"/>
    <col min="9986" max="9986" width="43.7109375" style="175" customWidth="1"/>
    <col min="9987" max="9987" width="49.42578125" style="175" customWidth="1"/>
    <col min="9988" max="9988" width="8" style="175" customWidth="1"/>
    <col min="9989" max="9989" width="39.85546875" style="175" customWidth="1"/>
    <col min="9990" max="9990" width="11.42578125" style="175"/>
    <col min="9991" max="9991" width="25.42578125" style="175" customWidth="1"/>
    <col min="9992" max="10240" width="11.42578125" style="175"/>
    <col min="10241" max="10241" width="6.5703125" style="175" customWidth="1"/>
    <col min="10242" max="10242" width="43.7109375" style="175" customWidth="1"/>
    <col min="10243" max="10243" width="49.42578125" style="175" customWidth="1"/>
    <col min="10244" max="10244" width="8" style="175" customWidth="1"/>
    <col min="10245" max="10245" width="39.85546875" style="175" customWidth="1"/>
    <col min="10246" max="10246" width="11.42578125" style="175"/>
    <col min="10247" max="10247" width="25.42578125" style="175" customWidth="1"/>
    <col min="10248" max="10496" width="11.42578125" style="175"/>
    <col min="10497" max="10497" width="6.5703125" style="175" customWidth="1"/>
    <col min="10498" max="10498" width="43.7109375" style="175" customWidth="1"/>
    <col min="10499" max="10499" width="49.42578125" style="175" customWidth="1"/>
    <col min="10500" max="10500" width="8" style="175" customWidth="1"/>
    <col min="10501" max="10501" width="39.85546875" style="175" customWidth="1"/>
    <col min="10502" max="10502" width="11.42578125" style="175"/>
    <col min="10503" max="10503" width="25.42578125" style="175" customWidth="1"/>
    <col min="10504" max="10752" width="11.42578125" style="175"/>
    <col min="10753" max="10753" width="6.5703125" style="175" customWidth="1"/>
    <col min="10754" max="10754" width="43.7109375" style="175" customWidth="1"/>
    <col min="10755" max="10755" width="49.42578125" style="175" customWidth="1"/>
    <col min="10756" max="10756" width="8" style="175" customWidth="1"/>
    <col min="10757" max="10757" width="39.85546875" style="175" customWidth="1"/>
    <col min="10758" max="10758" width="11.42578125" style="175"/>
    <col min="10759" max="10759" width="25.42578125" style="175" customWidth="1"/>
    <col min="10760" max="11008" width="11.42578125" style="175"/>
    <col min="11009" max="11009" width="6.5703125" style="175" customWidth="1"/>
    <col min="11010" max="11010" width="43.7109375" style="175" customWidth="1"/>
    <col min="11011" max="11011" width="49.42578125" style="175" customWidth="1"/>
    <col min="11012" max="11012" width="8" style="175" customWidth="1"/>
    <col min="11013" max="11013" width="39.85546875" style="175" customWidth="1"/>
    <col min="11014" max="11014" width="11.42578125" style="175"/>
    <col min="11015" max="11015" width="25.42578125" style="175" customWidth="1"/>
    <col min="11016" max="11264" width="11.42578125" style="175"/>
    <col min="11265" max="11265" width="6.5703125" style="175" customWidth="1"/>
    <col min="11266" max="11266" width="43.7109375" style="175" customWidth="1"/>
    <col min="11267" max="11267" width="49.42578125" style="175" customWidth="1"/>
    <col min="11268" max="11268" width="8" style="175" customWidth="1"/>
    <col min="11269" max="11269" width="39.85546875" style="175" customWidth="1"/>
    <col min="11270" max="11270" width="11.42578125" style="175"/>
    <col min="11271" max="11271" width="25.42578125" style="175" customWidth="1"/>
    <col min="11272" max="11520" width="11.42578125" style="175"/>
    <col min="11521" max="11521" width="6.5703125" style="175" customWidth="1"/>
    <col min="11522" max="11522" width="43.7109375" style="175" customWidth="1"/>
    <col min="11523" max="11523" width="49.42578125" style="175" customWidth="1"/>
    <col min="11524" max="11524" width="8" style="175" customWidth="1"/>
    <col min="11525" max="11525" width="39.85546875" style="175" customWidth="1"/>
    <col min="11526" max="11526" width="11.42578125" style="175"/>
    <col min="11527" max="11527" width="25.42578125" style="175" customWidth="1"/>
    <col min="11528" max="11776" width="11.42578125" style="175"/>
    <col min="11777" max="11777" width="6.5703125" style="175" customWidth="1"/>
    <col min="11778" max="11778" width="43.7109375" style="175" customWidth="1"/>
    <col min="11779" max="11779" width="49.42578125" style="175" customWidth="1"/>
    <col min="11780" max="11780" width="8" style="175" customWidth="1"/>
    <col min="11781" max="11781" width="39.85546875" style="175" customWidth="1"/>
    <col min="11782" max="11782" width="11.42578125" style="175"/>
    <col min="11783" max="11783" width="25.42578125" style="175" customWidth="1"/>
    <col min="11784" max="12032" width="11.42578125" style="175"/>
    <col min="12033" max="12033" width="6.5703125" style="175" customWidth="1"/>
    <col min="12034" max="12034" width="43.7109375" style="175" customWidth="1"/>
    <col min="12035" max="12035" width="49.42578125" style="175" customWidth="1"/>
    <col min="12036" max="12036" width="8" style="175" customWidth="1"/>
    <col min="12037" max="12037" width="39.85546875" style="175" customWidth="1"/>
    <col min="12038" max="12038" width="11.42578125" style="175"/>
    <col min="12039" max="12039" width="25.42578125" style="175" customWidth="1"/>
    <col min="12040" max="12288" width="11.42578125" style="175"/>
    <col min="12289" max="12289" width="6.5703125" style="175" customWidth="1"/>
    <col min="12290" max="12290" width="43.7109375" style="175" customWidth="1"/>
    <col min="12291" max="12291" width="49.42578125" style="175" customWidth="1"/>
    <col min="12292" max="12292" width="8" style="175" customWidth="1"/>
    <col min="12293" max="12293" width="39.85546875" style="175" customWidth="1"/>
    <col min="12294" max="12294" width="11.42578125" style="175"/>
    <col min="12295" max="12295" width="25.42578125" style="175" customWidth="1"/>
    <col min="12296" max="12544" width="11.42578125" style="175"/>
    <col min="12545" max="12545" width="6.5703125" style="175" customWidth="1"/>
    <col min="12546" max="12546" width="43.7109375" style="175" customWidth="1"/>
    <col min="12547" max="12547" width="49.42578125" style="175" customWidth="1"/>
    <col min="12548" max="12548" width="8" style="175" customWidth="1"/>
    <col min="12549" max="12549" width="39.85546875" style="175" customWidth="1"/>
    <col min="12550" max="12550" width="11.42578125" style="175"/>
    <col min="12551" max="12551" width="25.42578125" style="175" customWidth="1"/>
    <col min="12552" max="12800" width="11.42578125" style="175"/>
    <col min="12801" max="12801" width="6.5703125" style="175" customWidth="1"/>
    <col min="12802" max="12802" width="43.7109375" style="175" customWidth="1"/>
    <col min="12803" max="12803" width="49.42578125" style="175" customWidth="1"/>
    <col min="12804" max="12804" width="8" style="175" customWidth="1"/>
    <col min="12805" max="12805" width="39.85546875" style="175" customWidth="1"/>
    <col min="12806" max="12806" width="11.42578125" style="175"/>
    <col min="12807" max="12807" width="25.42578125" style="175" customWidth="1"/>
    <col min="12808" max="13056" width="11.42578125" style="175"/>
    <col min="13057" max="13057" width="6.5703125" style="175" customWidth="1"/>
    <col min="13058" max="13058" width="43.7109375" style="175" customWidth="1"/>
    <col min="13059" max="13059" width="49.42578125" style="175" customWidth="1"/>
    <col min="13060" max="13060" width="8" style="175" customWidth="1"/>
    <col min="13061" max="13061" width="39.85546875" style="175" customWidth="1"/>
    <col min="13062" max="13062" width="11.42578125" style="175"/>
    <col min="13063" max="13063" width="25.42578125" style="175" customWidth="1"/>
    <col min="13064" max="13312" width="11.42578125" style="175"/>
    <col min="13313" max="13313" width="6.5703125" style="175" customWidth="1"/>
    <col min="13314" max="13314" width="43.7109375" style="175" customWidth="1"/>
    <col min="13315" max="13315" width="49.42578125" style="175" customWidth="1"/>
    <col min="13316" max="13316" width="8" style="175" customWidth="1"/>
    <col min="13317" max="13317" width="39.85546875" style="175" customWidth="1"/>
    <col min="13318" max="13318" width="11.42578125" style="175"/>
    <col min="13319" max="13319" width="25.42578125" style="175" customWidth="1"/>
    <col min="13320" max="13568" width="11.42578125" style="175"/>
    <col min="13569" max="13569" width="6.5703125" style="175" customWidth="1"/>
    <col min="13570" max="13570" width="43.7109375" style="175" customWidth="1"/>
    <col min="13571" max="13571" width="49.42578125" style="175" customWidth="1"/>
    <col min="13572" max="13572" width="8" style="175" customWidth="1"/>
    <col min="13573" max="13573" width="39.85546875" style="175" customWidth="1"/>
    <col min="13574" max="13574" width="11.42578125" style="175"/>
    <col min="13575" max="13575" width="25.42578125" style="175" customWidth="1"/>
    <col min="13576" max="13824" width="11.42578125" style="175"/>
    <col min="13825" max="13825" width="6.5703125" style="175" customWidth="1"/>
    <col min="13826" max="13826" width="43.7109375" style="175" customWidth="1"/>
    <col min="13827" max="13827" width="49.42578125" style="175" customWidth="1"/>
    <col min="13828" max="13828" width="8" style="175" customWidth="1"/>
    <col min="13829" max="13829" width="39.85546875" style="175" customWidth="1"/>
    <col min="13830" max="13830" width="11.42578125" style="175"/>
    <col min="13831" max="13831" width="25.42578125" style="175" customWidth="1"/>
    <col min="13832" max="14080" width="11.42578125" style="175"/>
    <col min="14081" max="14081" width="6.5703125" style="175" customWidth="1"/>
    <col min="14082" max="14082" width="43.7109375" style="175" customWidth="1"/>
    <col min="14083" max="14083" width="49.42578125" style="175" customWidth="1"/>
    <col min="14084" max="14084" width="8" style="175" customWidth="1"/>
    <col min="14085" max="14085" width="39.85546875" style="175" customWidth="1"/>
    <col min="14086" max="14086" width="11.42578125" style="175"/>
    <col min="14087" max="14087" width="25.42578125" style="175" customWidth="1"/>
    <col min="14088" max="14336" width="11.42578125" style="175"/>
    <col min="14337" max="14337" width="6.5703125" style="175" customWidth="1"/>
    <col min="14338" max="14338" width="43.7109375" style="175" customWidth="1"/>
    <col min="14339" max="14339" width="49.42578125" style="175" customWidth="1"/>
    <col min="14340" max="14340" width="8" style="175" customWidth="1"/>
    <col min="14341" max="14341" width="39.85546875" style="175" customWidth="1"/>
    <col min="14342" max="14342" width="11.42578125" style="175"/>
    <col min="14343" max="14343" width="25.42578125" style="175" customWidth="1"/>
    <col min="14344" max="14592" width="11.42578125" style="175"/>
    <col min="14593" max="14593" width="6.5703125" style="175" customWidth="1"/>
    <col min="14594" max="14594" width="43.7109375" style="175" customWidth="1"/>
    <col min="14595" max="14595" width="49.42578125" style="175" customWidth="1"/>
    <col min="14596" max="14596" width="8" style="175" customWidth="1"/>
    <col min="14597" max="14597" width="39.85546875" style="175" customWidth="1"/>
    <col min="14598" max="14598" width="11.42578125" style="175"/>
    <col min="14599" max="14599" width="25.42578125" style="175" customWidth="1"/>
    <col min="14600" max="14848" width="11.42578125" style="175"/>
    <col min="14849" max="14849" width="6.5703125" style="175" customWidth="1"/>
    <col min="14850" max="14850" width="43.7109375" style="175" customWidth="1"/>
    <col min="14851" max="14851" width="49.42578125" style="175" customWidth="1"/>
    <col min="14852" max="14852" width="8" style="175" customWidth="1"/>
    <col min="14853" max="14853" width="39.85546875" style="175" customWidth="1"/>
    <col min="14854" max="14854" width="11.42578125" style="175"/>
    <col min="14855" max="14855" width="25.42578125" style="175" customWidth="1"/>
    <col min="14856" max="15104" width="11.42578125" style="175"/>
    <col min="15105" max="15105" width="6.5703125" style="175" customWidth="1"/>
    <col min="15106" max="15106" width="43.7109375" style="175" customWidth="1"/>
    <col min="15107" max="15107" width="49.42578125" style="175" customWidth="1"/>
    <col min="15108" max="15108" width="8" style="175" customWidth="1"/>
    <col min="15109" max="15109" width="39.85546875" style="175" customWidth="1"/>
    <col min="15110" max="15110" width="11.42578125" style="175"/>
    <col min="15111" max="15111" width="25.42578125" style="175" customWidth="1"/>
    <col min="15112" max="15360" width="11.42578125" style="175"/>
    <col min="15361" max="15361" width="6.5703125" style="175" customWidth="1"/>
    <col min="15362" max="15362" width="43.7109375" style="175" customWidth="1"/>
    <col min="15363" max="15363" width="49.42578125" style="175" customWidth="1"/>
    <col min="15364" max="15364" width="8" style="175" customWidth="1"/>
    <col min="15365" max="15365" width="39.85546875" style="175" customWidth="1"/>
    <col min="15366" max="15366" width="11.42578125" style="175"/>
    <col min="15367" max="15367" width="25.42578125" style="175" customWidth="1"/>
    <col min="15368" max="15616" width="11.42578125" style="175"/>
    <col min="15617" max="15617" width="6.5703125" style="175" customWidth="1"/>
    <col min="15618" max="15618" width="43.7109375" style="175" customWidth="1"/>
    <col min="15619" max="15619" width="49.42578125" style="175" customWidth="1"/>
    <col min="15620" max="15620" width="8" style="175" customWidth="1"/>
    <col min="15621" max="15621" width="39.85546875" style="175" customWidth="1"/>
    <col min="15622" max="15622" width="11.42578125" style="175"/>
    <col min="15623" max="15623" width="25.42578125" style="175" customWidth="1"/>
    <col min="15624" max="15872" width="11.42578125" style="175"/>
    <col min="15873" max="15873" width="6.5703125" style="175" customWidth="1"/>
    <col min="15874" max="15874" width="43.7109375" style="175" customWidth="1"/>
    <col min="15875" max="15875" width="49.42578125" style="175" customWidth="1"/>
    <col min="15876" max="15876" width="8" style="175" customWidth="1"/>
    <col min="15877" max="15877" width="39.85546875" style="175" customWidth="1"/>
    <col min="15878" max="15878" width="11.42578125" style="175"/>
    <col min="15879" max="15879" width="25.42578125" style="175" customWidth="1"/>
    <col min="15880" max="16128" width="11.42578125" style="175"/>
    <col min="16129" max="16129" width="6.5703125" style="175" customWidth="1"/>
    <col min="16130" max="16130" width="43.7109375" style="175" customWidth="1"/>
    <col min="16131" max="16131" width="49.42578125" style="175" customWidth="1"/>
    <col min="16132" max="16132" width="8" style="175" customWidth="1"/>
    <col min="16133" max="16133" width="39.85546875" style="175" customWidth="1"/>
    <col min="16134" max="16134" width="11.42578125" style="175"/>
    <col min="16135" max="16135" width="25.42578125" style="175" customWidth="1"/>
    <col min="16136" max="16384" width="11.42578125" style="175"/>
  </cols>
  <sheetData>
    <row r="2" spans="1:8" ht="13.5" thickBot="1" x14ac:dyDescent="0.25">
      <c r="A2" s="174"/>
      <c r="B2" s="174"/>
      <c r="C2" s="174"/>
      <c r="D2" s="174"/>
      <c r="E2" s="174"/>
      <c r="F2" s="174"/>
      <c r="G2" s="174"/>
      <c r="H2" s="174"/>
    </row>
    <row r="3" spans="1:8" ht="39" customHeight="1" thickBot="1" x14ac:dyDescent="0.25">
      <c r="A3" s="178"/>
      <c r="B3" s="176"/>
      <c r="C3" s="176"/>
      <c r="D3" s="211" t="str">
        <f>ADDRESS(ROW(),COLUMN(),4)</f>
        <v>D3</v>
      </c>
      <c r="E3" s="176" t="s">
        <v>379</v>
      </c>
      <c r="F3" s="176"/>
      <c r="G3" s="176"/>
      <c r="H3" s="178"/>
    </row>
    <row r="4" spans="1:8" ht="13.5" thickBot="1" x14ac:dyDescent="0.25">
      <c r="A4" s="178"/>
      <c r="B4" s="178"/>
      <c r="C4" s="178"/>
      <c r="D4" s="178"/>
      <c r="E4" s="178"/>
      <c r="F4" s="178"/>
      <c r="G4" s="178"/>
      <c r="H4" s="178"/>
    </row>
    <row r="5" spans="1:8" ht="33.75" thickBot="1" x14ac:dyDescent="0.25">
      <c r="A5" s="178"/>
      <c r="B5" s="209" t="s">
        <v>212</v>
      </c>
      <c r="C5" s="176"/>
      <c r="D5" s="176"/>
      <c r="E5" s="176"/>
      <c r="F5" s="176"/>
      <c r="G5" s="176"/>
      <c r="H5" s="178"/>
    </row>
    <row r="6" spans="1:8" ht="25.5" x14ac:dyDescent="0.2">
      <c r="A6" s="178"/>
      <c r="B6" s="204" t="s">
        <v>213</v>
      </c>
      <c r="C6" s="204"/>
      <c r="D6" s="204"/>
      <c r="E6" s="204"/>
      <c r="F6" s="204"/>
      <c r="G6" s="204"/>
      <c r="H6" s="178"/>
    </row>
    <row r="7" spans="1:8" ht="25.5" x14ac:dyDescent="0.2">
      <c r="A7" s="178"/>
      <c r="B7" s="210" t="s">
        <v>214</v>
      </c>
      <c r="C7" s="210"/>
      <c r="D7" s="210"/>
      <c r="E7" s="210"/>
      <c r="F7" s="210"/>
      <c r="G7" s="210"/>
      <c r="H7" s="178"/>
    </row>
    <row r="8" spans="1:8" ht="26.25" thickBot="1" x14ac:dyDescent="0.25">
      <c r="A8" s="178"/>
      <c r="B8" s="188" t="s">
        <v>215</v>
      </c>
      <c r="C8" s="188"/>
      <c r="D8" s="188"/>
      <c r="E8" s="188"/>
      <c r="F8" s="188"/>
      <c r="G8" s="188"/>
      <c r="H8" s="178"/>
    </row>
    <row r="9" spans="1:8" x14ac:dyDescent="0.2">
      <c r="A9" s="178"/>
      <c r="B9" s="178"/>
      <c r="C9" s="178"/>
      <c r="D9" s="178"/>
      <c r="E9" s="178"/>
      <c r="F9" s="178"/>
      <c r="G9" s="178"/>
      <c r="H9" s="178"/>
    </row>
    <row r="10" spans="1:8" x14ac:dyDescent="0.2">
      <c r="A10" s="178"/>
      <c r="B10" s="178"/>
      <c r="C10" s="178"/>
      <c r="D10" s="178"/>
      <c r="E10" s="178"/>
      <c r="F10" s="178"/>
      <c r="G10" s="178"/>
      <c r="H10" s="178"/>
    </row>
    <row r="11" spans="1:8" x14ac:dyDescent="0.2">
      <c r="A11" s="178"/>
      <c r="B11" s="178"/>
      <c r="C11" s="178"/>
      <c r="D11" s="178"/>
      <c r="E11" s="178"/>
      <c r="F11" s="178"/>
      <c r="G11" s="178"/>
      <c r="H11" s="178"/>
    </row>
    <row r="12" spans="1:8" x14ac:dyDescent="0.2">
      <c r="A12" s="178"/>
      <c r="B12" s="178"/>
      <c r="C12" s="178"/>
      <c r="D12" s="178"/>
      <c r="E12" s="178"/>
      <c r="F12" s="178"/>
      <c r="G12" s="178"/>
      <c r="H12" s="178"/>
    </row>
    <row r="13" spans="1:8" x14ac:dyDescent="0.2">
      <c r="A13" s="178"/>
      <c r="B13" s="178"/>
      <c r="C13" s="178"/>
      <c r="D13" s="178"/>
      <c r="E13" s="178"/>
      <c r="F13" s="178"/>
      <c r="G13" s="178"/>
      <c r="H13" s="178"/>
    </row>
    <row r="14" spans="1:8" x14ac:dyDescent="0.2">
      <c r="A14" s="178"/>
      <c r="B14" s="178"/>
      <c r="C14" s="178"/>
      <c r="D14" s="178"/>
      <c r="E14" s="178"/>
      <c r="F14" s="178"/>
      <c r="G14" s="178"/>
      <c r="H14" s="178"/>
    </row>
    <row r="15" spans="1:8" x14ac:dyDescent="0.2">
      <c r="A15" s="178"/>
      <c r="B15" s="178"/>
      <c r="C15" s="178"/>
      <c r="D15" s="178"/>
      <c r="E15" s="178"/>
      <c r="F15" s="178"/>
      <c r="G15" s="178"/>
      <c r="H15" s="178"/>
    </row>
    <row r="16" spans="1:8" x14ac:dyDescent="0.2">
      <c r="A16" s="178"/>
      <c r="B16" s="178"/>
      <c r="C16" s="178"/>
      <c r="D16" s="178"/>
      <c r="E16" s="178"/>
      <c r="F16" s="178"/>
      <c r="G16" s="178"/>
      <c r="H16" s="178"/>
    </row>
    <row r="17" spans="1:8" x14ac:dyDescent="0.2">
      <c r="A17" s="178"/>
      <c r="B17" s="178"/>
      <c r="C17" s="178"/>
      <c r="D17" s="178"/>
      <c r="E17" s="178"/>
      <c r="F17" s="178"/>
      <c r="G17" s="178"/>
      <c r="H17" s="178"/>
    </row>
    <row r="18" spans="1:8" x14ac:dyDescent="0.2">
      <c r="A18" s="178"/>
      <c r="B18" s="178"/>
      <c r="C18" s="178"/>
      <c r="D18" s="178"/>
      <c r="E18" s="178"/>
      <c r="F18" s="178"/>
      <c r="G18" s="178"/>
      <c r="H18" s="178"/>
    </row>
    <row r="19" spans="1:8" x14ac:dyDescent="0.2">
      <c r="A19" s="178"/>
      <c r="B19" s="178"/>
      <c r="C19" s="178"/>
      <c r="D19" s="178"/>
      <c r="E19" s="178"/>
      <c r="F19" s="178"/>
      <c r="G19" s="178"/>
      <c r="H19" s="178"/>
    </row>
    <row r="20" spans="1:8" x14ac:dyDescent="0.2">
      <c r="A20" s="178"/>
      <c r="B20" s="178"/>
      <c r="C20" s="178"/>
      <c r="D20" s="178"/>
      <c r="E20" s="178"/>
      <c r="F20" s="178"/>
      <c r="G20" s="178"/>
      <c r="H20" s="178"/>
    </row>
    <row r="21" spans="1:8" x14ac:dyDescent="0.2">
      <c r="A21" s="178"/>
      <c r="B21" s="178"/>
      <c r="C21" s="178"/>
      <c r="D21" s="178"/>
      <c r="E21" s="178"/>
      <c r="F21" s="178"/>
      <c r="G21" s="178"/>
      <c r="H21" s="178"/>
    </row>
    <row r="22" spans="1:8" x14ac:dyDescent="0.2">
      <c r="A22" s="178"/>
      <c r="B22" s="178"/>
      <c r="C22" s="178"/>
      <c r="D22" s="178"/>
      <c r="E22" s="178"/>
      <c r="F22" s="178"/>
      <c r="G22" s="178"/>
      <c r="H22" s="178"/>
    </row>
    <row r="23" spans="1:8" x14ac:dyDescent="0.2">
      <c r="A23" s="178"/>
      <c r="B23" s="178"/>
      <c r="C23" s="178"/>
      <c r="D23" s="178"/>
      <c r="E23" s="178"/>
      <c r="F23" s="178"/>
      <c r="G23" s="178"/>
      <c r="H23" s="178"/>
    </row>
    <row r="24" spans="1:8" x14ac:dyDescent="0.2">
      <c r="A24" s="178"/>
      <c r="B24" s="178"/>
      <c r="C24" s="178"/>
      <c r="D24" s="178"/>
      <c r="E24" s="178"/>
      <c r="F24" s="178"/>
      <c r="G24" s="178"/>
      <c r="H24" s="178"/>
    </row>
    <row r="25" spans="1:8" x14ac:dyDescent="0.2">
      <c r="A25" s="178"/>
      <c r="B25" s="178"/>
      <c r="C25" s="178"/>
      <c r="D25" s="178"/>
      <c r="E25" s="178"/>
      <c r="F25" s="178"/>
      <c r="G25" s="178"/>
      <c r="H25" s="178"/>
    </row>
    <row r="26" spans="1:8" x14ac:dyDescent="0.2">
      <c r="A26" s="178"/>
      <c r="B26" s="178"/>
      <c r="C26" s="178"/>
      <c r="D26" s="178"/>
      <c r="E26" s="178"/>
      <c r="F26" s="178"/>
      <c r="G26" s="178"/>
      <c r="H26" s="178"/>
    </row>
    <row r="27" spans="1:8" ht="13.5" thickBot="1" x14ac:dyDescent="0.25">
      <c r="A27" s="178"/>
      <c r="B27" s="178"/>
      <c r="C27" s="178"/>
      <c r="D27" s="178"/>
      <c r="E27" s="178"/>
      <c r="F27" s="178"/>
      <c r="G27" s="178"/>
      <c r="H27" s="178"/>
    </row>
    <row r="28" spans="1:8" ht="26.25" thickBot="1" x14ac:dyDescent="0.25">
      <c r="A28" s="178"/>
      <c r="B28" s="179"/>
      <c r="C28" s="179" t="s">
        <v>216</v>
      </c>
      <c r="D28" s="179"/>
      <c r="E28" s="180" t="s">
        <v>213</v>
      </c>
      <c r="F28" s="180"/>
      <c r="G28" s="180" t="s">
        <v>217</v>
      </c>
      <c r="H28" s="178"/>
    </row>
    <row r="29" spans="1:8" ht="26.25" thickBot="1" x14ac:dyDescent="0.25">
      <c r="A29" s="178"/>
      <c r="B29" s="181" t="s">
        <v>218</v>
      </c>
      <c r="C29" s="182">
        <f>CODE("A")</f>
        <v>65</v>
      </c>
      <c r="D29" s="182" t="str">
        <f>ADDRESS(ROW(E29),COLUMN(E29),4)</f>
        <v>E29</v>
      </c>
      <c r="E29" s="176" t="s">
        <v>219</v>
      </c>
      <c r="F29" s="176"/>
      <c r="G29" s="182">
        <v>65</v>
      </c>
      <c r="H29" s="178"/>
    </row>
    <row r="30" spans="1:8" ht="26.25" thickBot="1" x14ac:dyDescent="0.25">
      <c r="A30" s="178"/>
      <c r="B30" s="181" t="s">
        <v>220</v>
      </c>
      <c r="C30" s="182">
        <f>CODE("!")</f>
        <v>33</v>
      </c>
      <c r="D30" s="182"/>
      <c r="E30" s="176" t="s">
        <v>221</v>
      </c>
      <c r="F30" s="176"/>
      <c r="G30" s="182">
        <v>33</v>
      </c>
      <c r="H30" s="178"/>
    </row>
    <row r="31" spans="1:8" x14ac:dyDescent="0.2">
      <c r="A31" s="178"/>
      <c r="H31" s="178"/>
    </row>
    <row r="32" spans="1:8" x14ac:dyDescent="0.2">
      <c r="A32" s="174"/>
      <c r="B32" s="174"/>
      <c r="C32" s="174"/>
      <c r="D32" s="174"/>
      <c r="E32" s="174"/>
      <c r="F32" s="174"/>
      <c r="G32" s="174"/>
      <c r="H32" s="174"/>
    </row>
    <row r="33" spans="1:8" x14ac:dyDescent="0.2">
      <c r="A33" s="178"/>
      <c r="B33" s="178"/>
      <c r="C33" s="178"/>
      <c r="D33" s="178"/>
      <c r="E33" s="178"/>
      <c r="F33" s="178"/>
      <c r="G33" s="178"/>
      <c r="H33" s="178"/>
    </row>
    <row r="34" spans="1:8" ht="13.5" thickBot="1" x14ac:dyDescent="0.25">
      <c r="A34" s="178"/>
      <c r="B34" s="178"/>
      <c r="C34" s="178"/>
      <c r="D34" s="178"/>
      <c r="E34" s="178"/>
      <c r="F34" s="178"/>
      <c r="G34" s="178"/>
      <c r="H34" s="178"/>
    </row>
    <row r="35" spans="1:8" ht="33.75" thickBot="1" x14ac:dyDescent="0.25">
      <c r="A35" s="178"/>
      <c r="B35" s="209" t="s">
        <v>222</v>
      </c>
      <c r="C35" s="176"/>
      <c r="D35" s="176"/>
      <c r="E35" s="176"/>
      <c r="F35" s="176"/>
      <c r="G35" s="176"/>
      <c r="H35" s="178"/>
    </row>
    <row r="36" spans="1:8" ht="26.25" thickBot="1" x14ac:dyDescent="0.25">
      <c r="A36" s="178"/>
      <c r="B36" s="177" t="s">
        <v>213</v>
      </c>
      <c r="C36" s="177"/>
      <c r="D36" s="177"/>
      <c r="E36" s="177"/>
      <c r="F36" s="177"/>
      <c r="G36" s="177"/>
      <c r="H36" s="178"/>
    </row>
    <row r="37" spans="1:8" ht="26.25" thickBot="1" x14ac:dyDescent="0.25">
      <c r="A37" s="178"/>
      <c r="B37" s="176" t="s">
        <v>223</v>
      </c>
      <c r="C37" s="176"/>
      <c r="D37" s="176"/>
      <c r="E37" s="176"/>
      <c r="F37" s="176"/>
      <c r="G37" s="176"/>
      <c r="H37" s="178"/>
    </row>
    <row r="38" spans="1:8" ht="26.25" thickBot="1" x14ac:dyDescent="0.25">
      <c r="A38" s="178"/>
      <c r="B38" s="176" t="s">
        <v>224</v>
      </c>
      <c r="C38" s="176"/>
      <c r="D38" s="176"/>
      <c r="E38" s="176"/>
      <c r="F38" s="176"/>
      <c r="G38" s="176"/>
      <c r="H38" s="178"/>
    </row>
    <row r="39" spans="1:8" x14ac:dyDescent="0.2">
      <c r="A39" s="178"/>
      <c r="B39" s="178"/>
      <c r="C39" s="178"/>
      <c r="D39" s="178"/>
      <c r="E39" s="178"/>
      <c r="F39" s="178"/>
      <c r="G39" s="178"/>
      <c r="H39" s="178"/>
    </row>
    <row r="40" spans="1:8" x14ac:dyDescent="0.2">
      <c r="A40" s="178"/>
      <c r="B40" s="178"/>
      <c r="C40" s="178"/>
      <c r="D40" s="178"/>
      <c r="E40" s="178"/>
      <c r="F40" s="178"/>
      <c r="G40" s="178"/>
      <c r="H40" s="178"/>
    </row>
    <row r="41" spans="1:8" x14ac:dyDescent="0.2">
      <c r="A41" s="178"/>
      <c r="B41" s="178"/>
      <c r="C41" s="178"/>
      <c r="D41" s="178"/>
      <c r="E41" s="178"/>
      <c r="F41" s="178"/>
      <c r="G41" s="178"/>
      <c r="H41" s="178"/>
    </row>
    <row r="42" spans="1:8" x14ac:dyDescent="0.2">
      <c r="A42" s="178"/>
      <c r="B42" s="178"/>
      <c r="C42" s="178"/>
      <c r="D42" s="178"/>
      <c r="E42" s="178"/>
      <c r="F42" s="178"/>
      <c r="G42" s="178"/>
      <c r="H42" s="178"/>
    </row>
    <row r="43" spans="1:8" x14ac:dyDescent="0.2">
      <c r="A43" s="178"/>
      <c r="B43" s="178"/>
      <c r="C43" s="178"/>
      <c r="D43" s="178"/>
      <c r="E43" s="178"/>
      <c r="F43" s="178"/>
      <c r="G43" s="178"/>
      <c r="H43" s="178"/>
    </row>
    <row r="44" spans="1:8" x14ac:dyDescent="0.2">
      <c r="A44" s="178"/>
      <c r="B44" s="178"/>
      <c r="C44" s="178"/>
      <c r="D44" s="178"/>
      <c r="E44" s="178"/>
      <c r="F44" s="178"/>
      <c r="G44" s="178"/>
      <c r="H44" s="178"/>
    </row>
    <row r="45" spans="1:8" x14ac:dyDescent="0.2">
      <c r="A45" s="178"/>
      <c r="B45" s="178"/>
      <c r="C45" s="178"/>
      <c r="D45" s="178"/>
      <c r="E45" s="178"/>
      <c r="F45" s="178"/>
      <c r="G45" s="178"/>
      <c r="H45" s="178"/>
    </row>
    <row r="46" spans="1:8" x14ac:dyDescent="0.2">
      <c r="A46" s="178"/>
      <c r="B46" s="178"/>
      <c r="C46" s="178"/>
      <c r="D46" s="178"/>
      <c r="E46" s="178"/>
      <c r="F46" s="178"/>
      <c r="G46" s="178"/>
      <c r="H46" s="178"/>
    </row>
    <row r="47" spans="1:8" x14ac:dyDescent="0.2">
      <c r="A47" s="178"/>
      <c r="B47" s="178"/>
      <c r="C47" s="178"/>
      <c r="D47" s="178"/>
      <c r="E47" s="178"/>
      <c r="F47" s="178"/>
      <c r="G47" s="178"/>
      <c r="H47" s="178"/>
    </row>
    <row r="48" spans="1:8" x14ac:dyDescent="0.2">
      <c r="A48" s="178"/>
      <c r="B48" s="178"/>
      <c r="C48" s="178"/>
      <c r="D48" s="178"/>
      <c r="E48" s="178"/>
      <c r="F48" s="178"/>
      <c r="G48" s="178"/>
      <c r="H48" s="178"/>
    </row>
    <row r="49" spans="1:8" x14ac:dyDescent="0.2">
      <c r="A49" s="178"/>
      <c r="B49" s="178"/>
      <c r="C49" s="178"/>
      <c r="D49" s="178"/>
      <c r="E49" s="178"/>
      <c r="F49" s="178"/>
      <c r="G49" s="178"/>
      <c r="H49" s="178"/>
    </row>
    <row r="50" spans="1:8" x14ac:dyDescent="0.2">
      <c r="A50" s="178"/>
      <c r="B50" s="178"/>
      <c r="C50" s="178"/>
      <c r="D50" s="178"/>
      <c r="E50" s="178"/>
      <c r="F50" s="178"/>
      <c r="G50" s="178"/>
      <c r="H50" s="178"/>
    </row>
    <row r="51" spans="1:8" x14ac:dyDescent="0.2">
      <c r="A51" s="178"/>
      <c r="B51" s="178"/>
      <c r="C51" s="178"/>
      <c r="D51" s="178"/>
      <c r="E51" s="178"/>
      <c r="F51" s="178"/>
      <c r="G51" s="178"/>
      <c r="H51" s="178"/>
    </row>
    <row r="52" spans="1:8" x14ac:dyDescent="0.2">
      <c r="A52" s="178"/>
      <c r="B52" s="178"/>
      <c r="C52" s="178"/>
      <c r="D52" s="178"/>
      <c r="E52" s="178"/>
      <c r="F52" s="178"/>
      <c r="G52" s="178"/>
      <c r="H52" s="178"/>
    </row>
    <row r="53" spans="1:8" x14ac:dyDescent="0.2">
      <c r="A53" s="178"/>
      <c r="B53" s="178"/>
      <c r="C53" s="178"/>
      <c r="D53" s="178"/>
      <c r="E53" s="178"/>
      <c r="F53" s="178"/>
      <c r="G53" s="178"/>
      <c r="H53" s="178"/>
    </row>
    <row r="54" spans="1:8" x14ac:dyDescent="0.2">
      <c r="A54" s="178"/>
      <c r="B54" s="178"/>
      <c r="C54" s="178"/>
      <c r="D54" s="178"/>
      <c r="E54" s="178"/>
      <c r="F54" s="178"/>
      <c r="G54" s="178"/>
      <c r="H54" s="178"/>
    </row>
    <row r="55" spans="1:8" x14ac:dyDescent="0.2">
      <c r="A55" s="178"/>
      <c r="B55" s="178"/>
      <c r="C55" s="178"/>
      <c r="D55" s="178"/>
      <c r="E55" s="178"/>
      <c r="F55" s="178"/>
      <c r="G55" s="178"/>
      <c r="H55" s="178"/>
    </row>
    <row r="56" spans="1:8" x14ac:dyDescent="0.2">
      <c r="A56" s="178"/>
      <c r="B56" s="178"/>
      <c r="C56" s="178"/>
      <c r="D56" s="178"/>
      <c r="E56" s="178"/>
      <c r="F56" s="178"/>
      <c r="G56" s="178"/>
      <c r="H56" s="178"/>
    </row>
    <row r="57" spans="1:8" x14ac:dyDescent="0.2">
      <c r="A57" s="178"/>
      <c r="B57" s="178"/>
      <c r="C57" s="178"/>
      <c r="D57" s="178"/>
      <c r="E57" s="178"/>
      <c r="F57" s="178"/>
      <c r="G57" s="178"/>
      <c r="H57" s="178"/>
    </row>
    <row r="58" spans="1:8" x14ac:dyDescent="0.2">
      <c r="A58" s="178"/>
      <c r="B58" s="178"/>
      <c r="C58" s="178"/>
      <c r="D58" s="178"/>
      <c r="E58" s="178"/>
      <c r="F58" s="178"/>
      <c r="G58" s="178"/>
      <c r="H58" s="178"/>
    </row>
    <row r="59" spans="1:8" x14ac:dyDescent="0.2">
      <c r="A59" s="178"/>
      <c r="B59" s="178"/>
      <c r="C59" s="178"/>
      <c r="D59" s="178"/>
      <c r="E59" s="178"/>
      <c r="F59" s="178"/>
      <c r="G59" s="178"/>
      <c r="H59" s="178"/>
    </row>
    <row r="60" spans="1:8" x14ac:dyDescent="0.2">
      <c r="A60" s="178"/>
      <c r="B60" s="178"/>
      <c r="C60" s="178"/>
      <c r="D60" s="178"/>
      <c r="E60" s="178"/>
      <c r="F60" s="178"/>
      <c r="G60" s="178"/>
      <c r="H60" s="178"/>
    </row>
    <row r="61" spans="1:8" x14ac:dyDescent="0.2">
      <c r="A61" s="178"/>
      <c r="B61" s="178"/>
      <c r="C61" s="178"/>
      <c r="D61" s="178"/>
      <c r="E61" s="178"/>
      <c r="F61" s="178"/>
      <c r="G61" s="178"/>
      <c r="H61" s="178"/>
    </row>
    <row r="62" spans="1:8" x14ac:dyDescent="0.2">
      <c r="A62" s="178"/>
      <c r="B62" s="178"/>
      <c r="C62" s="178"/>
      <c r="D62" s="178"/>
      <c r="E62" s="178"/>
      <c r="F62" s="178"/>
      <c r="G62" s="178"/>
      <c r="H62" s="178"/>
    </row>
    <row r="63" spans="1:8" x14ac:dyDescent="0.2">
      <c r="A63" s="178"/>
      <c r="B63" s="178"/>
      <c r="C63" s="178"/>
      <c r="D63" s="178"/>
      <c r="E63" s="178"/>
      <c r="F63" s="178"/>
      <c r="G63" s="178"/>
      <c r="H63" s="178"/>
    </row>
    <row r="64" spans="1:8" x14ac:dyDescent="0.2">
      <c r="A64" s="178"/>
      <c r="B64" s="178"/>
      <c r="C64" s="178"/>
      <c r="D64" s="178"/>
      <c r="E64" s="178"/>
      <c r="F64" s="178"/>
      <c r="G64" s="178"/>
      <c r="H64" s="178"/>
    </row>
    <row r="65" spans="1:8" x14ac:dyDescent="0.2">
      <c r="A65" s="178"/>
      <c r="B65" s="178"/>
      <c r="C65" s="178"/>
      <c r="D65" s="178"/>
      <c r="E65" s="178"/>
      <c r="F65" s="178"/>
      <c r="G65" s="178"/>
      <c r="H65" s="178"/>
    </row>
    <row r="66" spans="1:8" x14ac:dyDescent="0.2">
      <c r="A66" s="178"/>
      <c r="B66" s="178"/>
      <c r="C66" s="178"/>
      <c r="D66" s="178"/>
      <c r="E66" s="178"/>
      <c r="F66" s="178"/>
      <c r="G66" s="178"/>
      <c r="H66" s="178"/>
    </row>
    <row r="67" spans="1:8" x14ac:dyDescent="0.2">
      <c r="A67" s="178"/>
      <c r="B67" s="178"/>
      <c r="C67" s="178"/>
      <c r="D67" s="178"/>
      <c r="E67" s="178"/>
      <c r="F67" s="178"/>
      <c r="G67" s="178"/>
      <c r="H67" s="178"/>
    </row>
    <row r="68" spans="1:8" x14ac:dyDescent="0.2">
      <c r="A68" s="178"/>
      <c r="B68" s="178"/>
      <c r="C68" s="178"/>
      <c r="D68" s="178"/>
      <c r="E68" s="178"/>
      <c r="F68" s="178"/>
      <c r="G68" s="178"/>
      <c r="H68" s="178"/>
    </row>
    <row r="69" spans="1:8" x14ac:dyDescent="0.2">
      <c r="A69" s="178"/>
      <c r="B69" s="178"/>
      <c r="C69" s="178"/>
      <c r="D69" s="178"/>
      <c r="E69" s="178"/>
      <c r="F69" s="178"/>
      <c r="G69" s="178"/>
      <c r="H69" s="178"/>
    </row>
    <row r="70" spans="1:8" x14ac:dyDescent="0.2">
      <c r="A70" s="178"/>
      <c r="B70" s="178"/>
      <c r="C70" s="178"/>
      <c r="D70" s="178"/>
      <c r="E70" s="178"/>
      <c r="F70" s="178"/>
      <c r="G70" s="178"/>
      <c r="H70" s="178"/>
    </row>
    <row r="71" spans="1:8" x14ac:dyDescent="0.2">
      <c r="A71" s="178"/>
      <c r="B71" s="178"/>
      <c r="C71" s="178"/>
      <c r="D71" s="178"/>
      <c r="E71" s="178"/>
      <c r="F71" s="178"/>
      <c r="G71" s="178"/>
      <c r="H71" s="178"/>
    </row>
    <row r="72" spans="1:8" x14ac:dyDescent="0.2">
      <c r="A72" s="178"/>
      <c r="B72" s="178"/>
      <c r="C72" s="178"/>
      <c r="D72" s="178"/>
      <c r="E72" s="178"/>
      <c r="F72" s="178"/>
      <c r="G72" s="178"/>
      <c r="H72" s="178"/>
    </row>
    <row r="73" spans="1:8" x14ac:dyDescent="0.2">
      <c r="A73" s="178"/>
      <c r="B73" s="178"/>
      <c r="C73" s="178"/>
      <c r="D73" s="178"/>
      <c r="E73" s="178"/>
      <c r="F73" s="178"/>
      <c r="G73" s="178"/>
      <c r="H73" s="178"/>
    </row>
    <row r="74" spans="1:8" x14ac:dyDescent="0.2">
      <c r="A74" s="178"/>
      <c r="B74" s="178"/>
      <c r="C74" s="178"/>
      <c r="D74" s="178"/>
      <c r="E74" s="178"/>
      <c r="F74" s="178"/>
      <c r="G74" s="178"/>
      <c r="H74" s="178"/>
    </row>
    <row r="75" spans="1:8" x14ac:dyDescent="0.2">
      <c r="A75" s="178"/>
      <c r="B75" s="178"/>
      <c r="C75" s="178"/>
      <c r="D75" s="178"/>
      <c r="E75" s="178"/>
      <c r="F75" s="178"/>
      <c r="G75" s="178"/>
      <c r="H75" s="178"/>
    </row>
    <row r="76" spans="1:8" x14ac:dyDescent="0.2">
      <c r="A76" s="178"/>
      <c r="B76" s="178"/>
      <c r="C76" s="178"/>
      <c r="D76" s="178"/>
      <c r="E76" s="178"/>
      <c r="F76" s="178"/>
      <c r="G76" s="178"/>
      <c r="H76" s="178"/>
    </row>
    <row r="77" spans="1:8" ht="13.5" thickBot="1" x14ac:dyDescent="0.25">
      <c r="A77" s="178"/>
      <c r="B77" s="178"/>
      <c r="C77" s="178"/>
      <c r="D77" s="178"/>
      <c r="E77" s="178"/>
      <c r="F77" s="178"/>
      <c r="G77" s="178"/>
      <c r="H77" s="178"/>
    </row>
    <row r="78" spans="1:8" ht="25.5" x14ac:dyDescent="0.2">
      <c r="A78" s="178"/>
      <c r="B78" s="183" t="s">
        <v>256</v>
      </c>
      <c r="C78" s="184" t="str">
        <f>MID(E78,1,5)</f>
        <v>Renvo</v>
      </c>
      <c r="D78" s="185" t="str">
        <f>ADDRESS(ROW(E78),COLUMN(E78),4)</f>
        <v>E78</v>
      </c>
      <c r="E78" s="186" t="s">
        <v>271</v>
      </c>
      <c r="F78" s="184"/>
      <c r="G78" s="184"/>
      <c r="H78" s="178"/>
    </row>
    <row r="79" spans="1:8" ht="26.25" thickBot="1" x14ac:dyDescent="0.25">
      <c r="A79" s="178"/>
      <c r="B79" s="187"/>
      <c r="C79" s="188"/>
      <c r="D79" s="188"/>
      <c r="E79" s="189" t="s">
        <v>225</v>
      </c>
      <c r="F79" s="188"/>
      <c r="G79" s="188"/>
      <c r="H79" s="178"/>
    </row>
    <row r="80" spans="1:8" ht="25.5" x14ac:dyDescent="0.2">
      <c r="A80" s="178"/>
      <c r="B80" s="183" t="s">
        <v>257</v>
      </c>
      <c r="C80" s="184" t="str">
        <f>MID(E80,7,20)</f>
        <v>e 20 caractères de l</v>
      </c>
      <c r="D80" s="185" t="str">
        <f>ADDRESS(ROW(E80),COLUMN(E80),4)</f>
        <v>E80</v>
      </c>
      <c r="E80" s="190" t="s">
        <v>272</v>
      </c>
      <c r="F80" s="184"/>
      <c r="G80" s="184"/>
      <c r="H80" s="178" t="s">
        <v>24</v>
      </c>
    </row>
    <row r="81" spans="1:8" ht="25.5" x14ac:dyDescent="0.2">
      <c r="A81" s="178"/>
      <c r="B81" s="191"/>
      <c r="C81" s="192" t="s">
        <v>273</v>
      </c>
      <c r="D81" s="192"/>
      <c r="E81" s="192"/>
      <c r="F81" s="193"/>
      <c r="G81" s="193"/>
      <c r="H81" s="178"/>
    </row>
    <row r="82" spans="1:8" ht="25.5" x14ac:dyDescent="0.2">
      <c r="A82" s="178"/>
      <c r="B82" s="191"/>
      <c r="C82" s="192" t="s">
        <v>226</v>
      </c>
      <c r="D82" s="192"/>
      <c r="E82" s="192"/>
      <c r="F82" s="193"/>
      <c r="G82" s="193"/>
      <c r="H82" s="178"/>
    </row>
    <row r="83" spans="1:8" ht="26.25" thickBot="1" x14ac:dyDescent="0.25">
      <c r="A83" s="178"/>
      <c r="B83" s="187"/>
      <c r="C83" s="189" t="s">
        <v>227</v>
      </c>
      <c r="D83" s="189"/>
      <c r="E83" s="189"/>
      <c r="F83" s="188"/>
      <c r="G83" s="188"/>
      <c r="H83" s="178"/>
    </row>
    <row r="84" spans="1:8" ht="25.5" x14ac:dyDescent="0.2">
      <c r="A84" s="178"/>
      <c r="B84" s="183" t="s">
        <v>258</v>
      </c>
      <c r="C84" s="184" t="str">
        <f>MID(E84,20,5)</f>
        <v>étant</v>
      </c>
      <c r="D84" s="185" t="str">
        <f>ADDRESS(ROW(E84),COLUMN(E84),4)</f>
        <v>E84</v>
      </c>
      <c r="E84" s="186" t="s">
        <v>228</v>
      </c>
      <c r="F84" s="184"/>
      <c r="G84" s="184"/>
      <c r="H84" s="178"/>
    </row>
    <row r="85" spans="1:8" ht="26.25" thickBot="1" x14ac:dyDescent="0.25">
      <c r="A85" s="178"/>
      <c r="B85" s="187"/>
      <c r="C85" s="188"/>
      <c r="D85" s="194"/>
      <c r="E85" s="189" t="s">
        <v>229</v>
      </c>
      <c r="F85" s="188"/>
      <c r="G85" s="188"/>
      <c r="H85" s="178"/>
    </row>
    <row r="86" spans="1:8" ht="26.25" thickBot="1" x14ac:dyDescent="0.25">
      <c r="A86" s="178"/>
      <c r="B86" s="181" t="s">
        <v>259</v>
      </c>
      <c r="C86" s="195" t="str">
        <f>MID(E86,6,LEN(E86)-1)</f>
        <v>n fait, à la suite des références, il y a des espaces insécables.</v>
      </c>
      <c r="D86" s="182" t="str">
        <f>ADDRESS(ROW(E86),COLUMN(E86),4)</f>
        <v>E86</v>
      </c>
      <c r="E86" s="196" t="s">
        <v>230</v>
      </c>
      <c r="F86" s="176"/>
      <c r="G86" s="176"/>
      <c r="H86" s="178"/>
    </row>
    <row r="87" spans="1:8" x14ac:dyDescent="0.2">
      <c r="A87" s="178"/>
      <c r="B87" s="178"/>
      <c r="C87" s="178"/>
      <c r="D87" s="178"/>
      <c r="E87" s="178"/>
      <c r="F87" s="178"/>
      <c r="G87" s="178"/>
      <c r="H87" s="178"/>
    </row>
    <row r="88" spans="1:8" x14ac:dyDescent="0.2">
      <c r="A88" s="178"/>
      <c r="B88" s="178"/>
      <c r="C88" s="178"/>
      <c r="D88" s="178"/>
      <c r="E88" s="178"/>
      <c r="F88" s="178"/>
      <c r="G88" s="178"/>
      <c r="H88" s="178"/>
    </row>
    <row r="89" spans="1:8" x14ac:dyDescent="0.2">
      <c r="A89" s="178"/>
      <c r="B89" s="178"/>
      <c r="C89" s="178"/>
      <c r="D89" s="178"/>
      <c r="E89" s="178"/>
      <c r="F89" s="178"/>
      <c r="G89" s="178"/>
      <c r="H89" s="178"/>
    </row>
    <row r="90" spans="1:8" ht="13.5" thickBot="1" x14ac:dyDescent="0.25">
      <c r="A90" s="178"/>
      <c r="B90" s="178"/>
      <c r="C90" s="178"/>
      <c r="D90" s="178"/>
      <c r="E90" s="178"/>
      <c r="F90" s="178"/>
      <c r="G90" s="178"/>
      <c r="H90" s="178"/>
    </row>
    <row r="91" spans="1:8" ht="26.25" thickBot="1" x14ac:dyDescent="0.25">
      <c r="A91" s="178"/>
      <c r="B91" s="176" t="s">
        <v>231</v>
      </c>
      <c r="C91" s="176"/>
      <c r="D91" s="176"/>
      <c r="E91" s="176"/>
      <c r="F91" s="176"/>
      <c r="G91" s="176"/>
      <c r="H91" s="178"/>
    </row>
    <row r="92" spans="1:8" ht="26.25" thickBot="1" x14ac:dyDescent="0.25">
      <c r="A92" s="178"/>
      <c r="B92" s="177" t="s">
        <v>213</v>
      </c>
      <c r="C92" s="177"/>
      <c r="D92" s="177"/>
      <c r="E92" s="177"/>
      <c r="F92" s="177"/>
      <c r="G92" s="177"/>
      <c r="H92" s="178"/>
    </row>
    <row r="93" spans="1:8" ht="25.5" x14ac:dyDescent="0.2">
      <c r="A93" s="178"/>
      <c r="B93" s="184" t="s">
        <v>232</v>
      </c>
      <c r="C93" s="184"/>
      <c r="D93" s="184"/>
      <c r="E93" s="184"/>
      <c r="F93" s="184"/>
      <c r="G93" s="184"/>
      <c r="H93" s="178"/>
    </row>
    <row r="94" spans="1:8" ht="25.5" x14ac:dyDescent="0.2">
      <c r="A94" s="178"/>
      <c r="B94" s="193" t="s">
        <v>233</v>
      </c>
      <c r="C94" s="193"/>
      <c r="D94" s="193"/>
      <c r="E94" s="193"/>
      <c r="F94" s="193"/>
      <c r="G94" s="193"/>
      <c r="H94" s="178"/>
    </row>
    <row r="95" spans="1:8" ht="26.25" thickBot="1" x14ac:dyDescent="0.25">
      <c r="A95" s="178"/>
      <c r="B95" s="188" t="s">
        <v>234</v>
      </c>
      <c r="C95" s="188"/>
      <c r="D95" s="188"/>
      <c r="E95" s="188"/>
      <c r="F95" s="188"/>
      <c r="G95" s="188"/>
      <c r="H95" s="178"/>
    </row>
    <row r="96" spans="1:8" x14ac:dyDescent="0.2">
      <c r="A96" s="178"/>
      <c r="B96" s="178"/>
      <c r="C96" s="178"/>
      <c r="D96" s="178"/>
      <c r="E96" s="178"/>
      <c r="F96" s="178"/>
      <c r="G96" s="178"/>
      <c r="H96" s="178"/>
    </row>
    <row r="97" spans="1:8" x14ac:dyDescent="0.2">
      <c r="A97" s="178"/>
      <c r="B97" s="178"/>
      <c r="C97" s="178"/>
      <c r="D97" s="178"/>
      <c r="E97" s="178"/>
      <c r="F97" s="178"/>
      <c r="G97" s="178"/>
      <c r="H97" s="178"/>
    </row>
    <row r="98" spans="1:8" x14ac:dyDescent="0.2">
      <c r="A98" s="178"/>
      <c r="B98" s="178"/>
      <c r="C98" s="178"/>
      <c r="D98" s="178"/>
      <c r="E98" s="178"/>
      <c r="F98" s="178"/>
      <c r="G98" s="178"/>
      <c r="H98" s="178"/>
    </row>
    <row r="99" spans="1:8" x14ac:dyDescent="0.2">
      <c r="A99" s="178"/>
      <c r="B99" s="178"/>
      <c r="C99" s="178"/>
      <c r="D99" s="178"/>
      <c r="E99" s="178"/>
      <c r="F99" s="178"/>
      <c r="G99" s="178"/>
      <c r="H99" s="178"/>
    </row>
    <row r="100" spans="1:8" x14ac:dyDescent="0.2">
      <c r="A100" s="178"/>
      <c r="B100" s="178"/>
      <c r="C100" s="178"/>
      <c r="D100" s="178"/>
      <c r="E100" s="178"/>
      <c r="F100" s="178"/>
      <c r="G100" s="178"/>
      <c r="H100" s="178"/>
    </row>
    <row r="101" spans="1:8" x14ac:dyDescent="0.2">
      <c r="A101" s="178"/>
      <c r="B101" s="178"/>
      <c r="C101" s="178"/>
      <c r="D101" s="178"/>
      <c r="E101" s="178"/>
      <c r="F101" s="178"/>
      <c r="G101" s="178"/>
      <c r="H101" s="178"/>
    </row>
    <row r="102" spans="1:8" x14ac:dyDescent="0.2">
      <c r="A102" s="178"/>
      <c r="B102" s="178"/>
      <c r="C102" s="178"/>
      <c r="D102" s="178"/>
      <c r="E102" s="178"/>
      <c r="F102" s="178"/>
      <c r="G102" s="178"/>
      <c r="H102" s="178"/>
    </row>
    <row r="103" spans="1:8" x14ac:dyDescent="0.2">
      <c r="A103" s="178"/>
      <c r="B103" s="178"/>
      <c r="C103" s="178"/>
      <c r="D103" s="178"/>
      <c r="E103" s="178"/>
      <c r="F103" s="178"/>
      <c r="G103" s="178"/>
      <c r="H103" s="178"/>
    </row>
    <row r="104" spans="1:8" x14ac:dyDescent="0.2">
      <c r="A104" s="178"/>
      <c r="B104" s="178"/>
      <c r="C104" s="178"/>
      <c r="D104" s="178"/>
      <c r="E104" s="178"/>
      <c r="F104" s="178"/>
      <c r="G104" s="178"/>
      <c r="H104" s="178"/>
    </row>
    <row r="105" spans="1:8" x14ac:dyDescent="0.2">
      <c r="A105" s="178"/>
      <c r="B105" s="178"/>
      <c r="C105" s="178"/>
      <c r="D105" s="178"/>
      <c r="E105" s="178"/>
      <c r="F105" s="178"/>
      <c r="G105" s="178"/>
      <c r="H105" s="178"/>
    </row>
    <row r="106" spans="1:8" x14ac:dyDescent="0.2">
      <c r="A106" s="178"/>
      <c r="B106" s="178"/>
      <c r="C106" s="178"/>
      <c r="D106" s="178"/>
      <c r="E106" s="178"/>
      <c r="F106" s="178"/>
      <c r="G106" s="178"/>
      <c r="H106" s="178"/>
    </row>
    <row r="107" spans="1:8" x14ac:dyDescent="0.2">
      <c r="A107" s="178"/>
      <c r="B107" s="178"/>
      <c r="C107" s="178"/>
      <c r="D107" s="178"/>
      <c r="E107" s="178"/>
      <c r="F107" s="178"/>
      <c r="G107" s="178"/>
      <c r="H107" s="178"/>
    </row>
    <row r="108" spans="1:8" x14ac:dyDescent="0.2">
      <c r="A108" s="178"/>
      <c r="B108" s="178"/>
      <c r="C108" s="178"/>
      <c r="D108" s="178"/>
      <c r="E108" s="178"/>
      <c r="F108" s="178"/>
      <c r="G108" s="178"/>
      <c r="H108" s="178"/>
    </row>
    <row r="109" spans="1:8" x14ac:dyDescent="0.2">
      <c r="A109" s="178"/>
      <c r="B109" s="178"/>
      <c r="C109" s="178"/>
      <c r="D109" s="178"/>
      <c r="E109" s="178"/>
      <c r="F109" s="178"/>
      <c r="G109" s="178"/>
      <c r="H109" s="178"/>
    </row>
    <row r="110" spans="1:8" x14ac:dyDescent="0.2">
      <c r="A110" s="178"/>
      <c r="B110" s="178"/>
      <c r="C110" s="178"/>
      <c r="D110" s="178"/>
      <c r="E110" s="178"/>
      <c r="F110" s="178"/>
      <c r="G110" s="178"/>
      <c r="H110" s="178"/>
    </row>
    <row r="111" spans="1:8" x14ac:dyDescent="0.2">
      <c r="A111" s="178"/>
      <c r="B111" s="178"/>
      <c r="C111" s="178"/>
      <c r="D111" s="178"/>
      <c r="E111" s="178"/>
      <c r="F111" s="178"/>
      <c r="G111" s="178"/>
      <c r="H111" s="178"/>
    </row>
    <row r="112" spans="1:8" x14ac:dyDescent="0.2">
      <c r="A112" s="178"/>
      <c r="B112" s="178"/>
      <c r="C112" s="178"/>
      <c r="D112" s="178"/>
      <c r="E112" s="178"/>
      <c r="F112" s="178"/>
      <c r="G112" s="178"/>
      <c r="H112" s="178"/>
    </row>
    <row r="113" spans="1:8" x14ac:dyDescent="0.2">
      <c r="A113" s="178"/>
      <c r="B113" s="178"/>
      <c r="C113" s="178"/>
      <c r="D113" s="178"/>
      <c r="E113" s="178"/>
      <c r="F113" s="178"/>
      <c r="G113" s="178"/>
      <c r="H113" s="178"/>
    </row>
    <row r="114" spans="1:8" x14ac:dyDescent="0.2">
      <c r="A114" s="178"/>
      <c r="B114" s="178"/>
      <c r="C114" s="178"/>
      <c r="D114" s="178"/>
      <c r="E114" s="178"/>
      <c r="F114" s="178"/>
      <c r="G114" s="178"/>
      <c r="H114" s="178"/>
    </row>
    <row r="115" spans="1:8" x14ac:dyDescent="0.2">
      <c r="A115" s="178"/>
      <c r="B115" s="178"/>
      <c r="C115" s="178"/>
      <c r="D115" s="178"/>
      <c r="E115" s="178"/>
      <c r="F115" s="178"/>
      <c r="G115" s="178"/>
      <c r="H115" s="178"/>
    </row>
    <row r="116" spans="1:8" x14ac:dyDescent="0.2">
      <c r="A116" s="178"/>
      <c r="B116" s="178"/>
      <c r="C116" s="178"/>
      <c r="D116" s="178"/>
      <c r="E116" s="178"/>
      <c r="F116" s="178"/>
      <c r="G116" s="178"/>
      <c r="H116" s="178"/>
    </row>
    <row r="117" spans="1:8" x14ac:dyDescent="0.2">
      <c r="A117" s="178"/>
      <c r="B117" s="178"/>
      <c r="C117" s="178"/>
      <c r="D117" s="178"/>
      <c r="E117" s="178"/>
      <c r="F117" s="178"/>
      <c r="G117" s="178"/>
      <c r="H117" s="178"/>
    </row>
    <row r="118" spans="1:8" x14ac:dyDescent="0.2">
      <c r="A118" s="178"/>
      <c r="B118" s="178"/>
      <c r="C118" s="178"/>
      <c r="D118" s="178"/>
      <c r="E118" s="178"/>
      <c r="F118" s="178"/>
      <c r="G118" s="178"/>
      <c r="H118" s="178"/>
    </row>
    <row r="119" spans="1:8" x14ac:dyDescent="0.2">
      <c r="A119" s="178"/>
      <c r="B119" s="178"/>
      <c r="C119" s="178"/>
      <c r="D119" s="178"/>
      <c r="E119" s="178"/>
      <c r="F119" s="178"/>
      <c r="G119" s="178"/>
      <c r="H119" s="178"/>
    </row>
    <row r="120" spans="1:8" x14ac:dyDescent="0.2">
      <c r="A120" s="178"/>
      <c r="B120" s="178"/>
      <c r="C120" s="178"/>
      <c r="D120" s="178"/>
      <c r="E120" s="178"/>
      <c r="F120" s="178"/>
      <c r="G120" s="178"/>
      <c r="H120" s="178"/>
    </row>
    <row r="121" spans="1:8" x14ac:dyDescent="0.2">
      <c r="A121" s="178"/>
      <c r="B121" s="178"/>
      <c r="C121" s="178"/>
      <c r="D121" s="178"/>
      <c r="E121" s="178"/>
      <c r="F121" s="178"/>
      <c r="G121" s="178"/>
      <c r="H121" s="178"/>
    </row>
    <row r="122" spans="1:8" x14ac:dyDescent="0.2">
      <c r="A122" s="178"/>
      <c r="B122" s="178"/>
      <c r="C122" s="178"/>
      <c r="D122" s="178"/>
      <c r="E122" s="178"/>
      <c r="F122" s="178"/>
      <c r="G122" s="178"/>
      <c r="H122" s="178"/>
    </row>
    <row r="123" spans="1:8" x14ac:dyDescent="0.2">
      <c r="A123" s="178"/>
      <c r="B123" s="178"/>
      <c r="C123" s="178"/>
      <c r="D123" s="178"/>
      <c r="E123" s="178"/>
      <c r="F123" s="178"/>
      <c r="G123" s="178"/>
      <c r="H123" s="178"/>
    </row>
    <row r="124" spans="1:8" x14ac:dyDescent="0.2">
      <c r="A124" s="178"/>
      <c r="B124" s="178"/>
      <c r="C124" s="178"/>
      <c r="D124" s="178"/>
      <c r="E124" s="178"/>
      <c r="F124" s="178"/>
      <c r="G124" s="178"/>
      <c r="H124" s="178"/>
    </row>
    <row r="125" spans="1:8" x14ac:dyDescent="0.2">
      <c r="A125" s="178"/>
      <c r="B125" s="178"/>
      <c r="C125" s="178"/>
      <c r="D125" s="178"/>
      <c r="E125" s="178"/>
      <c r="F125" s="178"/>
      <c r="G125" s="178"/>
      <c r="H125" s="178"/>
    </row>
    <row r="126" spans="1:8" x14ac:dyDescent="0.2">
      <c r="A126" s="178"/>
      <c r="B126" s="178"/>
      <c r="C126" s="178"/>
      <c r="D126" s="178"/>
      <c r="E126" s="178"/>
      <c r="F126" s="178"/>
      <c r="G126" s="178"/>
      <c r="H126" s="178"/>
    </row>
    <row r="127" spans="1:8" x14ac:dyDescent="0.2">
      <c r="A127" s="178"/>
      <c r="B127" s="178"/>
      <c r="C127" s="178"/>
      <c r="D127" s="178"/>
      <c r="E127" s="178"/>
      <c r="F127" s="178"/>
      <c r="G127" s="178"/>
      <c r="H127" s="178"/>
    </row>
    <row r="128" spans="1:8" x14ac:dyDescent="0.2">
      <c r="A128" s="178"/>
      <c r="B128" s="178"/>
      <c r="C128" s="178"/>
      <c r="D128" s="178"/>
      <c r="E128" s="178"/>
      <c r="F128" s="178"/>
      <c r="G128" s="178"/>
      <c r="H128" s="178"/>
    </row>
    <row r="129" spans="1:8" x14ac:dyDescent="0.2">
      <c r="A129" s="178"/>
      <c r="B129" s="178"/>
      <c r="C129" s="178"/>
      <c r="D129" s="178"/>
      <c r="E129" s="178"/>
      <c r="F129" s="178"/>
      <c r="G129" s="178"/>
      <c r="H129" s="178"/>
    </row>
    <row r="130" spans="1:8" x14ac:dyDescent="0.2">
      <c r="A130" s="178"/>
      <c r="B130" s="178"/>
      <c r="C130" s="178"/>
      <c r="D130" s="178"/>
      <c r="E130" s="178"/>
      <c r="F130" s="178"/>
      <c r="G130" s="178"/>
      <c r="H130" s="178"/>
    </row>
    <row r="131" spans="1:8" x14ac:dyDescent="0.2">
      <c r="A131" s="178"/>
      <c r="B131" s="178"/>
      <c r="C131" s="178"/>
      <c r="D131" s="178"/>
      <c r="E131" s="178"/>
      <c r="F131" s="178"/>
      <c r="G131" s="178"/>
      <c r="H131" s="178"/>
    </row>
    <row r="132" spans="1:8" x14ac:dyDescent="0.2">
      <c r="A132" s="178"/>
      <c r="B132" s="178"/>
      <c r="C132" s="178"/>
      <c r="D132" s="178"/>
      <c r="E132" s="178"/>
      <c r="F132" s="178"/>
      <c r="G132" s="178"/>
      <c r="H132" s="178"/>
    </row>
    <row r="133" spans="1:8" ht="13.5" thickBot="1" x14ac:dyDescent="0.25">
      <c r="A133" s="178"/>
      <c r="B133" s="178"/>
      <c r="C133" s="178"/>
      <c r="D133" s="178"/>
      <c r="E133" s="178"/>
      <c r="F133" s="178"/>
      <c r="G133" s="178"/>
      <c r="H133" s="178"/>
    </row>
    <row r="134" spans="1:8" ht="51.75" customHeight="1" thickBot="1" x14ac:dyDescent="0.25">
      <c r="B134" s="197"/>
      <c r="C134" s="198" t="s">
        <v>216</v>
      </c>
      <c r="D134" s="199" t="s">
        <v>235</v>
      </c>
      <c r="E134" s="198"/>
      <c r="F134" s="432" t="s">
        <v>217</v>
      </c>
      <c r="G134" s="432"/>
      <c r="H134" s="178"/>
    </row>
    <row r="135" spans="1:8" ht="51.75" thickBot="1" x14ac:dyDescent="0.25">
      <c r="B135" s="181" t="s">
        <v>260</v>
      </c>
      <c r="C135" s="200" t="str">
        <f>SUBSTITUTE(E135,"Ventes","Coût")</f>
        <v>Remplace Coût par Coût (Données coût)</v>
      </c>
      <c r="D135" s="182" t="str">
        <f>ADDRESS(ROW(E135),COLUMN(E135),4)</f>
        <v>E135</v>
      </c>
      <c r="E135" s="201" t="s">
        <v>236</v>
      </c>
      <c r="F135" s="176" t="s">
        <v>237</v>
      </c>
      <c r="G135" s="176"/>
      <c r="H135" s="178"/>
    </row>
    <row r="136" spans="1:8" ht="61.5" thickBot="1" x14ac:dyDescent="0.25">
      <c r="B136" s="181" t="s">
        <v>261</v>
      </c>
      <c r="C136" s="200" t="str">
        <f>SUBSTITUTE(E136,"1","2",1)</f>
        <v>Remplace la première instance de « 2 » par « 2 » (Trimestre 2, 2008)</v>
      </c>
      <c r="D136" s="182" t="str">
        <f>ADDRESS(ROW(E136),COLUMN(E136),4)</f>
        <v>E136</v>
      </c>
      <c r="E136" s="201" t="s">
        <v>238</v>
      </c>
      <c r="F136" s="176" t="s">
        <v>239</v>
      </c>
      <c r="G136" s="176"/>
      <c r="H136" s="178"/>
    </row>
    <row r="137" spans="1:8" ht="61.5" thickBot="1" x14ac:dyDescent="0.25">
      <c r="B137" s="181" t="s">
        <v>262</v>
      </c>
      <c r="C137" s="200" t="str">
        <f>SUBSTITUTE(E137,"1","2", 3)</f>
        <v>Remplace la troisième instance de « 1 » par « 2 » (Trimestre 1, 2022)</v>
      </c>
      <c r="D137" s="182" t="str">
        <f>ADDRESS(ROW(E137),COLUMN(E137),4)</f>
        <v>E137</v>
      </c>
      <c r="E137" s="201" t="s">
        <v>240</v>
      </c>
      <c r="F137" s="176" t="s">
        <v>241</v>
      </c>
      <c r="G137" s="176"/>
      <c r="H137" s="178"/>
    </row>
    <row r="138" spans="1:8" ht="51.75" thickBot="1" x14ac:dyDescent="0.25">
      <c r="B138" s="181" t="s">
        <v>263</v>
      </c>
      <c r="C138" s="200" t="str">
        <f>SUBSTITUTE(E138,CHAR(160),"")</f>
        <v xml:space="preserve">    Le code de l'espace insécable est 0160</v>
      </c>
      <c r="D138" s="182" t="str">
        <f>ADDRESS(ROW(E138),COLUMN(E138),4)</f>
        <v>E138</v>
      </c>
      <c r="E138" s="202" t="s">
        <v>242</v>
      </c>
      <c r="F138" s="176"/>
      <c r="G138" s="176"/>
      <c r="H138" s="178"/>
    </row>
    <row r="139" spans="1:8" ht="26.25" thickBot="1" x14ac:dyDescent="0.25">
      <c r="B139" s="176"/>
      <c r="C139" s="176"/>
      <c r="D139" s="176"/>
      <c r="E139" s="203" t="s">
        <v>243</v>
      </c>
      <c r="F139" s="176"/>
      <c r="G139" s="176"/>
      <c r="H139" s="178"/>
    </row>
    <row r="140" spans="1:8" ht="26.25" thickBot="1" x14ac:dyDescent="0.25">
      <c r="B140" s="181" t="s">
        <v>264</v>
      </c>
      <c r="C140" s="200" t="str">
        <f>SUBSTITUTE(E140,CHAR(32),"")</f>
        <v>-Edition/Remplacer</v>
      </c>
      <c r="D140" s="182" t="str">
        <f>ADDRESS(ROW(E140),COLUMN(E140),4)</f>
        <v>E140</v>
      </c>
      <c r="E140" s="202" t="s">
        <v>244</v>
      </c>
      <c r="F140" s="176"/>
      <c r="G140" s="176"/>
      <c r="H140" s="178"/>
    </row>
    <row r="141" spans="1:8" ht="26.25" thickBot="1" x14ac:dyDescent="0.25">
      <c r="B141" s="181" t="s">
        <v>265</v>
      </c>
      <c r="C141" s="200" t="str">
        <f>SUBSTITUTE(E141,CHAR(32),"")</f>
        <v>-DansRechercher:taperALT+0160</v>
      </c>
      <c r="D141" s="182" t="str">
        <f t="shared" ref="D141:D142" si="0">ADDRESS(ROW(E141),COLUMN(E141),4)</f>
        <v>E141</v>
      </c>
      <c r="E141" s="202" t="s">
        <v>245</v>
      </c>
      <c r="F141" s="176"/>
      <c r="G141" s="176"/>
      <c r="H141" s="178"/>
    </row>
    <row r="142" spans="1:8" ht="26.25" thickBot="1" x14ac:dyDescent="0.25">
      <c r="B142" s="181" t="s">
        <v>266</v>
      </c>
      <c r="C142" s="200" t="str">
        <f>SUBSTITUTE(E142,CHAR(32),"")</f>
        <v>-DansRemplacerpar:nerienmettre</v>
      </c>
      <c r="D142" s="182" t="str">
        <f t="shared" si="0"/>
        <v>E142</v>
      </c>
      <c r="E142" s="202" t="s">
        <v>246</v>
      </c>
      <c r="F142" s="176"/>
      <c r="G142" s="176"/>
      <c r="H142" s="178"/>
    </row>
    <row r="143" spans="1:8" x14ac:dyDescent="0.2">
      <c r="A143" s="178"/>
      <c r="B143" s="178"/>
      <c r="C143" s="178"/>
      <c r="D143" s="178"/>
      <c r="E143" s="178"/>
      <c r="F143" s="178"/>
      <c r="G143" s="178"/>
      <c r="H143" s="178"/>
    </row>
    <row r="144" spans="1:8" x14ac:dyDescent="0.2">
      <c r="A144" s="178"/>
      <c r="B144" s="178"/>
      <c r="C144" s="178"/>
      <c r="D144" s="178"/>
      <c r="E144" s="178"/>
      <c r="F144" s="178"/>
      <c r="G144" s="178"/>
      <c r="H144" s="178"/>
    </row>
    <row r="145" spans="1:8" x14ac:dyDescent="0.2">
      <c r="A145" s="174"/>
      <c r="B145" s="174"/>
      <c r="C145" s="174"/>
      <c r="D145" s="174"/>
      <c r="E145" s="174"/>
      <c r="F145" s="174"/>
      <c r="G145" s="174"/>
      <c r="H145" s="174"/>
    </row>
    <row r="146" spans="1:8" ht="13.5" thickBot="1" x14ac:dyDescent="0.25">
      <c r="A146" s="178"/>
      <c r="B146" s="178"/>
      <c r="C146" s="178"/>
      <c r="D146" s="178"/>
      <c r="E146" s="178"/>
      <c r="F146" s="178"/>
      <c r="G146" s="178"/>
      <c r="H146" s="178"/>
    </row>
    <row r="147" spans="1:8" ht="33.75" thickBot="1" x14ac:dyDescent="0.25">
      <c r="A147" s="178"/>
      <c r="B147" s="209" t="s">
        <v>247</v>
      </c>
      <c r="C147" s="207"/>
      <c r="D147" s="207"/>
      <c r="E147" s="207"/>
      <c r="F147" s="207"/>
      <c r="G147" s="207"/>
      <c r="H147" s="178"/>
    </row>
    <row r="148" spans="1:8" ht="25.5" x14ac:dyDescent="0.2">
      <c r="A148" s="178"/>
      <c r="B148" s="208" t="s">
        <v>213</v>
      </c>
      <c r="C148" s="208"/>
      <c r="D148" s="208"/>
      <c r="E148" s="208"/>
      <c r="F148" s="208"/>
      <c r="G148" s="208"/>
      <c r="H148" s="178"/>
    </row>
    <row r="149" spans="1:8" ht="25.5" x14ac:dyDescent="0.2">
      <c r="A149" s="178"/>
      <c r="B149" s="205" t="s">
        <v>248</v>
      </c>
      <c r="C149" s="205"/>
      <c r="D149" s="205"/>
      <c r="E149" s="205"/>
      <c r="F149" s="205"/>
      <c r="G149" s="205"/>
      <c r="H149" s="178"/>
    </row>
    <row r="150" spans="1:8" ht="26.25" thickBot="1" x14ac:dyDescent="0.25">
      <c r="A150" s="178"/>
      <c r="B150" s="206" t="s">
        <v>249</v>
      </c>
      <c r="C150" s="206"/>
      <c r="D150" s="206"/>
      <c r="E150" s="206"/>
      <c r="F150" s="206"/>
      <c r="G150" s="206"/>
      <c r="H150" s="178"/>
    </row>
    <row r="151" spans="1:8" x14ac:dyDescent="0.2">
      <c r="A151" s="178"/>
      <c r="B151" s="178"/>
      <c r="C151" s="178"/>
      <c r="D151" s="178"/>
      <c r="E151" s="178"/>
      <c r="F151" s="178"/>
      <c r="G151" s="178"/>
      <c r="H151" s="178"/>
    </row>
    <row r="152" spans="1:8" x14ac:dyDescent="0.2">
      <c r="A152" s="178"/>
      <c r="B152" s="178"/>
      <c r="C152" s="178"/>
      <c r="D152" s="178"/>
      <c r="E152" s="178"/>
      <c r="F152" s="178"/>
      <c r="G152" s="178"/>
      <c r="H152" s="178"/>
    </row>
    <row r="153" spans="1:8" x14ac:dyDescent="0.2">
      <c r="A153" s="178"/>
      <c r="B153" s="178"/>
      <c r="C153" s="178"/>
      <c r="D153" s="178"/>
      <c r="E153" s="178"/>
      <c r="F153" s="178"/>
      <c r="G153" s="178"/>
      <c r="H153" s="178"/>
    </row>
    <row r="154" spans="1:8" x14ac:dyDescent="0.2">
      <c r="A154" s="178"/>
      <c r="B154" s="178"/>
      <c r="C154" s="178"/>
      <c r="D154" s="178"/>
      <c r="E154" s="178"/>
      <c r="F154" s="178"/>
      <c r="G154" s="178"/>
      <c r="H154" s="178"/>
    </row>
    <row r="155" spans="1:8" x14ac:dyDescent="0.2">
      <c r="A155" s="178"/>
      <c r="B155" s="178"/>
      <c r="C155" s="178"/>
      <c r="D155" s="178"/>
      <c r="E155" s="178"/>
      <c r="F155" s="178"/>
      <c r="G155" s="178"/>
      <c r="H155" s="178"/>
    </row>
    <row r="156" spans="1:8" x14ac:dyDescent="0.2">
      <c r="A156" s="178"/>
      <c r="B156" s="178"/>
      <c r="C156" s="178"/>
      <c r="D156" s="178"/>
      <c r="E156" s="178"/>
      <c r="F156" s="178"/>
      <c r="G156" s="178"/>
      <c r="H156" s="178"/>
    </row>
    <row r="157" spans="1:8" x14ac:dyDescent="0.2">
      <c r="A157" s="178"/>
      <c r="B157" s="178"/>
      <c r="C157" s="178"/>
      <c r="D157" s="178"/>
      <c r="E157" s="178"/>
      <c r="F157" s="178"/>
      <c r="G157" s="178"/>
      <c r="H157" s="178"/>
    </row>
    <row r="158" spans="1:8" x14ac:dyDescent="0.2">
      <c r="A158" s="178"/>
      <c r="B158" s="178"/>
      <c r="C158" s="178"/>
      <c r="D158" s="178"/>
      <c r="E158" s="178"/>
      <c r="F158" s="178"/>
      <c r="G158" s="178"/>
      <c r="H158" s="178"/>
    </row>
    <row r="159" spans="1:8" x14ac:dyDescent="0.2">
      <c r="A159" s="178"/>
      <c r="B159" s="178"/>
      <c r="C159" s="178"/>
      <c r="D159" s="178"/>
      <c r="E159" s="178"/>
      <c r="F159" s="178"/>
      <c r="G159" s="178"/>
      <c r="H159" s="178"/>
    </row>
    <row r="160" spans="1:8" x14ac:dyDescent="0.2">
      <c r="A160" s="178"/>
      <c r="B160" s="178"/>
      <c r="C160" s="178"/>
      <c r="D160" s="178"/>
      <c r="E160" s="178"/>
      <c r="F160" s="178"/>
      <c r="G160" s="178"/>
      <c r="H160" s="178"/>
    </row>
    <row r="161" spans="1:8" x14ac:dyDescent="0.2">
      <c r="A161" s="178"/>
      <c r="B161" s="178"/>
      <c r="C161" s="178"/>
      <c r="D161" s="178"/>
      <c r="E161" s="178"/>
      <c r="F161" s="178"/>
      <c r="G161" s="178"/>
      <c r="H161" s="178"/>
    </row>
    <row r="162" spans="1:8" x14ac:dyDescent="0.2">
      <c r="A162" s="178"/>
      <c r="B162" s="178"/>
      <c r="C162" s="178"/>
      <c r="D162" s="178"/>
      <c r="E162" s="178"/>
      <c r="F162" s="178"/>
      <c r="G162" s="178"/>
      <c r="H162" s="178"/>
    </row>
    <row r="163" spans="1:8" x14ac:dyDescent="0.2">
      <c r="A163" s="178"/>
      <c r="B163" s="178"/>
      <c r="C163" s="178"/>
      <c r="D163" s="178"/>
      <c r="E163" s="178"/>
      <c r="F163" s="178"/>
      <c r="G163" s="178"/>
      <c r="H163" s="178"/>
    </row>
    <row r="164" spans="1:8" x14ac:dyDescent="0.2">
      <c r="A164" s="178"/>
      <c r="B164" s="178"/>
      <c r="C164" s="178"/>
      <c r="D164" s="178"/>
      <c r="E164" s="178"/>
      <c r="F164" s="178"/>
      <c r="G164" s="178"/>
      <c r="H164" s="178"/>
    </row>
    <row r="165" spans="1:8" x14ac:dyDescent="0.2">
      <c r="A165" s="178"/>
      <c r="B165" s="178"/>
      <c r="C165" s="178"/>
      <c r="D165" s="178"/>
      <c r="E165" s="178"/>
      <c r="F165" s="178"/>
      <c r="G165" s="178"/>
      <c r="H165" s="178"/>
    </row>
    <row r="166" spans="1:8" x14ac:dyDescent="0.2">
      <c r="A166" s="178"/>
      <c r="B166" s="178"/>
      <c r="C166" s="178"/>
      <c r="D166" s="178"/>
      <c r="E166" s="178"/>
      <c r="F166" s="178"/>
      <c r="G166" s="178"/>
      <c r="H166" s="178"/>
    </row>
    <row r="167" spans="1:8" x14ac:dyDescent="0.2">
      <c r="A167" s="178"/>
      <c r="B167" s="178"/>
      <c r="C167" s="178"/>
      <c r="D167" s="178"/>
      <c r="E167" s="178"/>
      <c r="F167" s="178"/>
      <c r="G167" s="178"/>
      <c r="H167" s="178"/>
    </row>
    <row r="168" spans="1:8" x14ac:dyDescent="0.2">
      <c r="A168" s="178"/>
      <c r="B168" s="178"/>
      <c r="C168" s="178"/>
      <c r="D168" s="178"/>
      <c r="E168" s="178"/>
      <c r="F168" s="178"/>
      <c r="G168" s="178"/>
      <c r="H168" s="178"/>
    </row>
    <row r="169" spans="1:8" x14ac:dyDescent="0.2">
      <c r="A169" s="178"/>
      <c r="B169" s="178"/>
      <c r="C169" s="178"/>
      <c r="D169" s="178"/>
      <c r="E169" s="178"/>
      <c r="F169" s="178"/>
      <c r="G169" s="178"/>
      <c r="H169" s="178"/>
    </row>
    <row r="170" spans="1:8" x14ac:dyDescent="0.2">
      <c r="A170" s="178"/>
      <c r="B170" s="178"/>
      <c r="C170" s="178"/>
      <c r="D170" s="178"/>
      <c r="E170" s="178"/>
      <c r="F170" s="178"/>
      <c r="G170" s="178"/>
      <c r="H170" s="178"/>
    </row>
    <row r="171" spans="1:8" x14ac:dyDescent="0.2">
      <c r="A171" s="178"/>
      <c r="B171" s="178"/>
      <c r="C171" s="178"/>
      <c r="D171" s="178"/>
      <c r="E171" s="178"/>
      <c r="F171" s="178"/>
      <c r="G171" s="178"/>
      <c r="H171" s="178"/>
    </row>
    <row r="172" spans="1:8" x14ac:dyDescent="0.2">
      <c r="A172" s="178"/>
      <c r="B172" s="178"/>
      <c r="C172" s="178"/>
      <c r="D172" s="178"/>
      <c r="E172" s="178"/>
      <c r="F172" s="178"/>
      <c r="G172" s="178"/>
      <c r="H172" s="178"/>
    </row>
    <row r="173" spans="1:8" x14ac:dyDescent="0.2">
      <c r="A173" s="178"/>
      <c r="B173" s="178"/>
      <c r="C173" s="178"/>
      <c r="D173" s="178"/>
      <c r="E173" s="178"/>
      <c r="F173" s="178"/>
      <c r="G173" s="178"/>
      <c r="H173" s="178"/>
    </row>
    <row r="174" spans="1:8" x14ac:dyDescent="0.2">
      <c r="A174" s="178"/>
      <c r="B174" s="178"/>
      <c r="C174" s="178"/>
      <c r="D174" s="178"/>
      <c r="E174" s="178"/>
      <c r="F174" s="178"/>
      <c r="G174" s="178"/>
      <c r="H174" s="178"/>
    </row>
    <row r="175" spans="1:8" x14ac:dyDescent="0.2">
      <c r="A175" s="178"/>
      <c r="B175" s="178"/>
      <c r="C175" s="178"/>
      <c r="D175" s="178"/>
      <c r="E175" s="178"/>
      <c r="F175" s="178"/>
      <c r="G175" s="178"/>
      <c r="H175" s="178"/>
    </row>
    <row r="176" spans="1:8" x14ac:dyDescent="0.2">
      <c r="A176" s="178"/>
      <c r="B176" s="178"/>
      <c r="C176" s="178"/>
      <c r="D176" s="178"/>
      <c r="E176" s="178"/>
      <c r="F176" s="178"/>
      <c r="G176" s="178"/>
      <c r="H176" s="178"/>
    </row>
    <row r="177" spans="1:8" x14ac:dyDescent="0.2">
      <c r="A177" s="178"/>
      <c r="B177" s="178"/>
      <c r="C177" s="178"/>
      <c r="D177" s="178"/>
      <c r="E177" s="178"/>
      <c r="F177" s="178"/>
      <c r="G177" s="178"/>
      <c r="H177" s="178"/>
    </row>
    <row r="178" spans="1:8" x14ac:dyDescent="0.2">
      <c r="A178" s="178"/>
      <c r="B178" s="178"/>
      <c r="C178" s="178"/>
      <c r="D178" s="178"/>
      <c r="E178" s="178"/>
      <c r="F178" s="178"/>
      <c r="G178" s="178"/>
      <c r="H178" s="178"/>
    </row>
    <row r="179" spans="1:8" x14ac:dyDescent="0.2">
      <c r="A179" s="178"/>
      <c r="B179" s="178"/>
      <c r="C179" s="178"/>
      <c r="D179" s="178"/>
      <c r="E179" s="178"/>
      <c r="F179" s="178"/>
      <c r="G179" s="178"/>
      <c r="H179" s="178"/>
    </row>
    <row r="180" spans="1:8" x14ac:dyDescent="0.2">
      <c r="A180" s="178"/>
      <c r="B180" s="178"/>
      <c r="C180" s="178"/>
      <c r="D180" s="178"/>
      <c r="E180" s="178"/>
      <c r="F180" s="178"/>
      <c r="G180" s="178"/>
      <c r="H180" s="178"/>
    </row>
    <row r="181" spans="1:8" x14ac:dyDescent="0.2">
      <c r="A181" s="178"/>
      <c r="B181" s="178"/>
      <c r="C181" s="178"/>
      <c r="D181" s="178"/>
      <c r="E181" s="178"/>
      <c r="F181" s="178"/>
      <c r="G181" s="178"/>
      <c r="H181" s="178"/>
    </row>
    <row r="182" spans="1:8" ht="43.5" customHeight="1" thickBot="1" x14ac:dyDescent="0.25">
      <c r="A182" s="178"/>
      <c r="B182" s="178"/>
      <c r="C182" s="178"/>
      <c r="D182" s="178"/>
      <c r="E182" s="178"/>
      <c r="F182" s="178"/>
      <c r="G182" s="178"/>
      <c r="H182" s="178"/>
    </row>
    <row r="183" spans="1:8" ht="43.5" customHeight="1" thickBot="1" x14ac:dyDescent="0.25">
      <c r="B183" s="197"/>
      <c r="C183" s="198" t="s">
        <v>216</v>
      </c>
      <c r="D183" s="199" t="s">
        <v>213</v>
      </c>
      <c r="E183" s="198"/>
      <c r="F183" s="432" t="s">
        <v>217</v>
      </c>
      <c r="G183" s="432"/>
      <c r="H183" s="178"/>
    </row>
    <row r="184" spans="1:8" ht="25.5" x14ac:dyDescent="0.2">
      <c r="B184" s="183" t="s">
        <v>250</v>
      </c>
      <c r="C184" s="212" t="str">
        <f>TRIM(" Revenus premier trimestre ")</f>
        <v>Revenus premier trimestre</v>
      </c>
      <c r="D184" s="185"/>
      <c r="E184" s="190" t="s">
        <v>251</v>
      </c>
      <c r="F184" s="184"/>
      <c r="G184" s="184"/>
      <c r="H184" s="178"/>
    </row>
    <row r="185" spans="1:8" ht="26.25" thickBot="1" x14ac:dyDescent="0.25">
      <c r="B185" s="187"/>
      <c r="C185" s="213"/>
      <c r="D185" s="194"/>
      <c r="E185" s="214" t="s">
        <v>252</v>
      </c>
      <c r="F185" s="188"/>
      <c r="G185" s="188"/>
      <c r="H185" s="178"/>
    </row>
    <row r="186" spans="1:8" ht="26.25" thickBot="1" x14ac:dyDescent="0.25">
      <c r="B186" s="181" t="s">
        <v>269</v>
      </c>
      <c r="C186" s="200" t="str">
        <f>TRIM(E186)</f>
        <v>ça fonctionne ...</v>
      </c>
      <c r="D186" s="182" t="str">
        <f t="shared" ref="D186:D189" si="1">ADDRESS(ROW(E186),COLUMN(E186),4)</f>
        <v>E186</v>
      </c>
      <c r="E186" s="201" t="s">
        <v>253</v>
      </c>
      <c r="F186" s="176"/>
      <c r="G186" s="176"/>
      <c r="H186" s="178"/>
    </row>
    <row r="187" spans="1:8" ht="26.25" thickBot="1" x14ac:dyDescent="0.25">
      <c r="B187" s="181" t="s">
        <v>267</v>
      </c>
      <c r="C187" s="200" t="str">
        <f>TRIM(E187)</f>
        <v>- pommes vertes</v>
      </c>
      <c r="D187" s="182" t="str">
        <f t="shared" si="1"/>
        <v>E187</v>
      </c>
      <c r="E187" s="201" t="s">
        <v>254</v>
      </c>
      <c r="F187" s="176"/>
      <c r="G187" s="176"/>
      <c r="H187" s="178"/>
    </row>
    <row r="188" spans="1:8" ht="26.25" thickBot="1" x14ac:dyDescent="0.25">
      <c r="B188" s="181" t="s">
        <v>270</v>
      </c>
      <c r="C188" s="200" t="str">
        <f>SUBSTITUTE(E188,MID(E188,2,2),"")</f>
        <v xml:space="preserve"> pommes vertes</v>
      </c>
      <c r="D188" s="182" t="str">
        <f t="shared" si="1"/>
        <v>E188</v>
      </c>
      <c r="E188" s="201" t="s">
        <v>255</v>
      </c>
      <c r="F188" s="176"/>
      <c r="G188" s="176"/>
      <c r="H188" s="178"/>
    </row>
    <row r="189" spans="1:8" ht="26.25" thickBot="1" x14ac:dyDescent="0.25">
      <c r="B189" s="181" t="s">
        <v>268</v>
      </c>
      <c r="C189" s="200" t="str">
        <f>SUBSTITUTE(E189,MID(E189,2,2),"")</f>
        <v>- pommes vertes</v>
      </c>
      <c r="D189" s="182" t="str">
        <f t="shared" si="1"/>
        <v>E189</v>
      </c>
      <c r="E189" s="201" t="s">
        <v>254</v>
      </c>
      <c r="F189" s="176"/>
      <c r="G189" s="176"/>
      <c r="H189" s="178"/>
    </row>
    <row r="190" spans="1:8" x14ac:dyDescent="0.2">
      <c r="A190" s="178"/>
      <c r="B190" s="178"/>
      <c r="C190" s="178"/>
      <c r="D190" s="178"/>
      <c r="E190" s="178"/>
      <c r="F190" s="178"/>
      <c r="G190" s="178"/>
      <c r="H190" s="178"/>
    </row>
    <row r="191" spans="1:8" ht="13.5" thickBot="1" x14ac:dyDescent="0.25">
      <c r="H191" s="178"/>
    </row>
    <row r="192" spans="1:8" ht="33.75" thickBot="1" x14ac:dyDescent="0.25">
      <c r="A192" s="178"/>
      <c r="B192" s="209" t="s">
        <v>275</v>
      </c>
      <c r="C192" s="209"/>
      <c r="D192" s="430" t="s">
        <v>274</v>
      </c>
      <c r="E192" s="430"/>
      <c r="F192" s="430"/>
      <c r="G192" s="430"/>
      <c r="H192" s="178"/>
    </row>
    <row r="193" spans="1:8" x14ac:dyDescent="0.2">
      <c r="H193" s="178"/>
    </row>
    <row r="194" spans="1:8" ht="13.5" thickBot="1" x14ac:dyDescent="0.25"/>
    <row r="195" spans="1:8" ht="33.75" thickBot="1" x14ac:dyDescent="0.25">
      <c r="A195" s="178"/>
      <c r="B195" s="209" t="s">
        <v>276</v>
      </c>
      <c r="C195" s="209"/>
      <c r="D195" s="430" t="s">
        <v>277</v>
      </c>
      <c r="E195" s="430"/>
      <c r="F195" s="430"/>
      <c r="G195" s="430"/>
      <c r="H195" s="178"/>
    </row>
    <row r="197" spans="1:8" ht="13.5" thickBot="1" x14ac:dyDescent="0.25"/>
    <row r="198" spans="1:8" ht="33" x14ac:dyDescent="0.2">
      <c r="A198" s="178"/>
      <c r="B198" s="215" t="s">
        <v>278</v>
      </c>
      <c r="C198" s="215"/>
      <c r="D198" s="216"/>
      <c r="E198" s="216"/>
      <c r="F198" s="216"/>
      <c r="G198" s="216"/>
      <c r="H198" s="178"/>
    </row>
    <row r="199" spans="1:8" ht="33.75" thickBot="1" x14ac:dyDescent="0.25">
      <c r="B199" s="217"/>
      <c r="C199" s="431" t="s">
        <v>279</v>
      </c>
      <c r="D199" s="431"/>
      <c r="E199" s="431"/>
      <c r="F199" s="431"/>
      <c r="G199" s="431"/>
    </row>
    <row r="200" spans="1:8" ht="13.5" thickBot="1" x14ac:dyDescent="0.25"/>
    <row r="201" spans="1:8" ht="33.75" thickBot="1" x14ac:dyDescent="0.25">
      <c r="A201" s="178"/>
      <c r="B201" s="218" t="s">
        <v>280</v>
      </c>
      <c r="C201" s="209"/>
      <c r="D201" s="430" t="s">
        <v>288</v>
      </c>
      <c r="E201" s="430"/>
      <c r="F201" s="430"/>
      <c r="G201" s="430"/>
      <c r="H201" s="178"/>
    </row>
    <row r="202" spans="1:8" ht="20.100000000000001" customHeight="1" x14ac:dyDescent="0.2">
      <c r="A202" s="178"/>
      <c r="B202" s="219" t="s">
        <v>281</v>
      </c>
      <c r="C202" s="215"/>
      <c r="D202" s="216"/>
      <c r="E202" s="216"/>
      <c r="F202" s="216"/>
      <c r="G202" s="216"/>
      <c r="H202" s="178"/>
    </row>
    <row r="203" spans="1:8" ht="20.100000000000001" customHeight="1" x14ac:dyDescent="0.2">
      <c r="A203" s="178"/>
      <c r="B203" s="220" t="s">
        <v>283</v>
      </c>
      <c r="C203" s="221"/>
      <c r="D203" s="222"/>
      <c r="E203" s="222"/>
      <c r="F203" s="222"/>
      <c r="G203" s="222"/>
      <c r="H203" s="178"/>
    </row>
    <row r="204" spans="1:8" ht="20.100000000000001" customHeight="1" x14ac:dyDescent="0.2">
      <c r="A204" s="178"/>
      <c r="B204" s="220" t="s">
        <v>284</v>
      </c>
      <c r="C204" s="221"/>
      <c r="D204" s="222"/>
      <c r="E204" s="222"/>
      <c r="F204" s="222"/>
      <c r="G204" s="222"/>
      <c r="H204" s="178"/>
    </row>
    <row r="205" spans="1:8" ht="20.100000000000001" customHeight="1" x14ac:dyDescent="0.2">
      <c r="A205" s="178"/>
      <c r="B205" s="220" t="s">
        <v>282</v>
      </c>
      <c r="C205" s="221"/>
      <c r="D205" s="222"/>
      <c r="E205" s="222"/>
      <c r="F205" s="222"/>
      <c r="G205" s="222"/>
      <c r="H205" s="178"/>
    </row>
    <row r="206" spans="1:8" ht="20.100000000000001" customHeight="1" x14ac:dyDescent="0.2">
      <c r="A206" s="178"/>
      <c r="B206" s="220" t="s">
        <v>285</v>
      </c>
      <c r="C206" s="221"/>
      <c r="D206" s="222"/>
      <c r="E206" s="222"/>
      <c r="F206" s="222"/>
      <c r="G206" s="222"/>
      <c r="H206" s="178"/>
    </row>
    <row r="207" spans="1:8" ht="20.100000000000001" customHeight="1" x14ac:dyDescent="0.2">
      <c r="A207" s="178"/>
      <c r="B207" s="220" t="s">
        <v>287</v>
      </c>
      <c r="C207" s="221"/>
      <c r="D207" s="222"/>
      <c r="E207" s="222"/>
      <c r="F207" s="222"/>
      <c r="G207" s="222"/>
      <c r="H207" s="178"/>
    </row>
    <row r="208" spans="1:8" ht="20.100000000000001" customHeight="1" thickBot="1" x14ac:dyDescent="0.25">
      <c r="A208" s="178"/>
      <c r="B208" s="223" t="s">
        <v>286</v>
      </c>
      <c r="C208" s="217"/>
      <c r="D208" s="224"/>
      <c r="E208" s="224"/>
      <c r="F208" s="224"/>
      <c r="G208" s="224"/>
      <c r="H208" s="178"/>
    </row>
    <row r="209" spans="2:7" x14ac:dyDescent="0.2">
      <c r="B209" s="178"/>
      <c r="C209" s="178"/>
      <c r="D209" s="178"/>
      <c r="E209" s="178"/>
      <c r="F209" s="178"/>
      <c r="G209" s="178"/>
    </row>
    <row r="210" spans="2:7" x14ac:dyDescent="0.2">
      <c r="B210" s="178"/>
      <c r="C210" s="178"/>
      <c r="D210" s="178"/>
      <c r="E210" s="178"/>
      <c r="F210" s="178"/>
      <c r="G210" s="178"/>
    </row>
    <row r="211" spans="2:7" x14ac:dyDescent="0.2">
      <c r="B211" s="178"/>
      <c r="C211" s="178"/>
      <c r="D211" s="178"/>
      <c r="E211" s="178"/>
      <c r="F211" s="178"/>
      <c r="G211" s="178"/>
    </row>
    <row r="212" spans="2:7" x14ac:dyDescent="0.2">
      <c r="B212" s="178"/>
      <c r="C212" s="178"/>
      <c r="D212" s="178"/>
      <c r="E212" s="178"/>
      <c r="F212" s="178"/>
      <c r="G212" s="178"/>
    </row>
    <row r="213" spans="2:7" x14ac:dyDescent="0.2">
      <c r="B213" s="178"/>
      <c r="C213" s="178"/>
      <c r="D213" s="178"/>
      <c r="E213" s="178"/>
      <c r="F213" s="178"/>
      <c r="G213" s="178"/>
    </row>
    <row r="214" spans="2:7" x14ac:dyDescent="0.2">
      <c r="B214" s="178"/>
      <c r="C214" s="178"/>
      <c r="D214" s="178"/>
      <c r="E214" s="178"/>
      <c r="F214" s="178"/>
      <c r="G214" s="178"/>
    </row>
    <row r="215" spans="2:7" x14ac:dyDescent="0.2">
      <c r="B215" s="178"/>
      <c r="C215" s="178"/>
      <c r="D215" s="178"/>
      <c r="E215" s="178"/>
      <c r="F215" s="178"/>
      <c r="G215" s="178"/>
    </row>
    <row r="216" spans="2:7" x14ac:dyDescent="0.2">
      <c r="B216" s="178"/>
      <c r="C216" s="178"/>
      <c r="D216" s="178"/>
      <c r="E216" s="178"/>
      <c r="F216" s="178"/>
      <c r="G216" s="178"/>
    </row>
    <row r="217" spans="2:7" x14ac:dyDescent="0.2">
      <c r="B217" s="178"/>
      <c r="C217" s="178"/>
      <c r="D217" s="178"/>
      <c r="E217" s="178"/>
      <c r="F217" s="178"/>
      <c r="G217" s="178"/>
    </row>
    <row r="218" spans="2:7" x14ac:dyDescent="0.2">
      <c r="B218" s="178"/>
      <c r="C218" s="178"/>
      <c r="D218" s="178"/>
      <c r="E218" s="178"/>
      <c r="F218" s="178"/>
      <c r="G218" s="178"/>
    </row>
    <row r="219" spans="2:7" x14ac:dyDescent="0.2">
      <c r="B219" s="178"/>
      <c r="C219" s="178"/>
      <c r="D219" s="178"/>
      <c r="E219" s="178"/>
      <c r="F219" s="178"/>
      <c r="G219" s="178"/>
    </row>
    <row r="220" spans="2:7" x14ac:dyDescent="0.2">
      <c r="B220" s="178"/>
      <c r="C220" s="178"/>
      <c r="D220" s="178"/>
      <c r="E220" s="178"/>
      <c r="F220" s="178"/>
      <c r="G220" s="178"/>
    </row>
    <row r="221" spans="2:7" x14ac:dyDescent="0.2">
      <c r="B221" s="178"/>
      <c r="C221" s="178"/>
      <c r="D221" s="178"/>
      <c r="E221" s="178"/>
      <c r="F221" s="178"/>
      <c r="G221" s="178"/>
    </row>
    <row r="222" spans="2:7" x14ac:dyDescent="0.2">
      <c r="B222" s="178"/>
      <c r="C222" s="178"/>
      <c r="D222" s="178"/>
      <c r="E222" s="178"/>
      <c r="F222" s="178"/>
      <c r="G222" s="178"/>
    </row>
    <row r="223" spans="2:7" x14ac:dyDescent="0.2">
      <c r="B223" s="178"/>
      <c r="C223" s="178"/>
      <c r="D223" s="178"/>
      <c r="E223" s="178"/>
      <c r="F223" s="178"/>
      <c r="G223" s="178"/>
    </row>
    <row r="224" spans="2:7" x14ac:dyDescent="0.2">
      <c r="B224" s="178"/>
      <c r="C224" s="178"/>
      <c r="D224" s="178"/>
      <c r="E224" s="178"/>
      <c r="F224" s="178"/>
      <c r="G224" s="178"/>
    </row>
    <row r="225" spans="1:8" ht="13.5" thickBot="1" x14ac:dyDescent="0.25"/>
    <row r="226" spans="1:8" ht="33" x14ac:dyDescent="0.2">
      <c r="A226" s="178"/>
      <c r="B226" s="215" t="s">
        <v>294</v>
      </c>
      <c r="C226" s="215"/>
      <c r="D226" s="216"/>
      <c r="E226" s="216"/>
      <c r="F226" s="216"/>
      <c r="G226" s="216"/>
      <c r="H226" s="178"/>
    </row>
    <row r="227" spans="1:8" ht="33.75" thickBot="1" x14ac:dyDescent="0.25">
      <c r="B227" s="217"/>
      <c r="C227" s="431" t="s">
        <v>295</v>
      </c>
      <c r="D227" s="431"/>
      <c r="E227" s="431"/>
      <c r="F227" s="431"/>
      <c r="G227" s="431"/>
    </row>
    <row r="228" spans="1:8" ht="13.5" thickBot="1" x14ac:dyDescent="0.25"/>
    <row r="229" spans="1:8" ht="33" x14ac:dyDescent="0.2">
      <c r="A229" s="178"/>
      <c r="B229" s="215" t="s">
        <v>296</v>
      </c>
      <c r="C229" s="215"/>
      <c r="D229" s="216"/>
      <c r="E229" s="216"/>
      <c r="F229" s="216"/>
      <c r="G229" s="216"/>
      <c r="H229" s="178"/>
    </row>
    <row r="230" spans="1:8" ht="33.75" thickBot="1" x14ac:dyDescent="0.25">
      <c r="B230" s="217"/>
      <c r="C230" s="431" t="s">
        <v>297</v>
      </c>
      <c r="D230" s="431"/>
      <c r="E230" s="431"/>
      <c r="F230" s="431"/>
      <c r="G230" s="431"/>
    </row>
    <row r="232" spans="1:8" ht="13.5" thickBot="1" x14ac:dyDescent="0.25"/>
    <row r="233" spans="1:8" ht="33" x14ac:dyDescent="0.2">
      <c r="A233" s="178"/>
      <c r="B233" s="215" t="s">
        <v>303</v>
      </c>
      <c r="C233" s="215"/>
      <c r="D233" s="216"/>
      <c r="E233" s="216"/>
      <c r="F233" s="216"/>
      <c r="G233" s="216"/>
      <c r="H233" s="178"/>
    </row>
    <row r="234" spans="1:8" ht="33" x14ac:dyDescent="0.2">
      <c r="B234" s="221"/>
      <c r="C234" s="433" t="s">
        <v>302</v>
      </c>
      <c r="D234" s="433"/>
      <c r="E234" s="433"/>
      <c r="F234" s="433"/>
      <c r="G234" s="433"/>
    </row>
    <row r="235" spans="1:8" ht="33.75" thickBot="1" x14ac:dyDescent="0.25">
      <c r="B235" s="217"/>
      <c r="C235" s="431" t="s">
        <v>304</v>
      </c>
      <c r="D235" s="431"/>
      <c r="E235" s="431"/>
      <c r="F235" s="431"/>
      <c r="G235" s="431"/>
    </row>
    <row r="236" spans="1:8" ht="13.5" thickBot="1" x14ac:dyDescent="0.25"/>
    <row r="237" spans="1:8" ht="33" x14ac:dyDescent="0.2">
      <c r="A237" s="178"/>
      <c r="B237" s="215" t="s">
        <v>306</v>
      </c>
      <c r="C237" s="215"/>
      <c r="D237" s="216"/>
      <c r="E237" s="216"/>
      <c r="F237" s="216"/>
      <c r="G237" s="216"/>
      <c r="H237" s="178"/>
    </row>
    <row r="238" spans="1:8" ht="33.75" thickBot="1" x14ac:dyDescent="0.25">
      <c r="B238" s="217"/>
      <c r="C238" s="431" t="s">
        <v>305</v>
      </c>
      <c r="D238" s="431"/>
      <c r="E238" s="431"/>
      <c r="F238" s="431"/>
      <c r="G238" s="431"/>
    </row>
    <row r="239" spans="1:8" ht="13.5" thickBot="1" x14ac:dyDescent="0.25"/>
    <row r="240" spans="1:8" ht="33" x14ac:dyDescent="0.2">
      <c r="A240" s="178"/>
      <c r="B240" s="215" t="s">
        <v>307</v>
      </c>
      <c r="C240" s="215"/>
      <c r="D240" s="216"/>
      <c r="E240" s="216"/>
      <c r="F240" s="216"/>
      <c r="G240" s="216"/>
      <c r="H240" s="178"/>
    </row>
    <row r="241" spans="1:8" ht="33.75" thickBot="1" x14ac:dyDescent="0.25">
      <c r="B241" s="217"/>
      <c r="C241" s="431" t="s">
        <v>308</v>
      </c>
      <c r="D241" s="431"/>
      <c r="E241" s="431"/>
      <c r="F241" s="431"/>
      <c r="G241" s="431"/>
    </row>
    <row r="242" spans="1:8" ht="13.5" thickBot="1" x14ac:dyDescent="0.25"/>
    <row r="243" spans="1:8" ht="33" x14ac:dyDescent="0.2">
      <c r="A243" s="178"/>
      <c r="B243" s="215" t="s">
        <v>309</v>
      </c>
      <c r="C243" s="215"/>
      <c r="D243" s="216"/>
      <c r="E243" s="216"/>
      <c r="F243" s="216"/>
      <c r="G243" s="216"/>
      <c r="H243" s="178"/>
    </row>
    <row r="244" spans="1:8" ht="33.75" thickBot="1" x14ac:dyDescent="0.25">
      <c r="B244" s="217"/>
      <c r="C244" s="431" t="s">
        <v>310</v>
      </c>
      <c r="D244" s="431"/>
      <c r="E244" s="431"/>
      <c r="F244" s="431"/>
      <c r="G244" s="431"/>
    </row>
    <row r="245" spans="1:8" ht="13.5" thickBot="1" x14ac:dyDescent="0.25"/>
    <row r="246" spans="1:8" ht="33" x14ac:dyDescent="0.2">
      <c r="A246" s="178"/>
      <c r="B246" s="215" t="s">
        <v>311</v>
      </c>
      <c r="C246" s="215"/>
      <c r="D246" s="216"/>
      <c r="E246" s="216"/>
      <c r="F246" s="216"/>
      <c r="G246" s="216"/>
      <c r="H246" s="178"/>
    </row>
    <row r="247" spans="1:8" ht="33.75" thickBot="1" x14ac:dyDescent="0.25">
      <c r="B247" s="217"/>
      <c r="C247" s="431" t="s">
        <v>312</v>
      </c>
      <c r="D247" s="431"/>
      <c r="E247" s="431"/>
      <c r="F247" s="431"/>
      <c r="G247" s="431"/>
    </row>
  </sheetData>
  <mergeCells count="14">
    <mergeCell ref="C244:G244"/>
    <mergeCell ref="C247:G247"/>
    <mergeCell ref="C230:G230"/>
    <mergeCell ref="C234:G234"/>
    <mergeCell ref="C235:G235"/>
    <mergeCell ref="C238:G238"/>
    <mergeCell ref="C241:G241"/>
    <mergeCell ref="D201:G201"/>
    <mergeCell ref="C227:G227"/>
    <mergeCell ref="C199:G199"/>
    <mergeCell ref="F134:G134"/>
    <mergeCell ref="F183:G183"/>
    <mergeCell ref="D192:G192"/>
    <mergeCell ref="D195:G195"/>
  </mergeCells>
  <hyperlinks>
    <hyperlink ref="D192" r:id="rId1" xr:uid="{FC9978D6-32E3-424F-B5A1-AF1B0F5FA134}"/>
    <hyperlink ref="D195" r:id="rId2" xr:uid="{B21C322E-7667-4542-B745-78224E537F45}"/>
    <hyperlink ref="C199" r:id="rId3" xr:uid="{321EDC1A-E5A6-4472-87D3-612402633116}"/>
    <hyperlink ref="D201" r:id="rId4" xr:uid="{8721433F-BBBB-4ECA-9BD3-EC77F5E8159B}"/>
    <hyperlink ref="C227" r:id="rId5" xr:uid="{9119B180-9E58-4503-B35B-FA6B81875D44}"/>
    <hyperlink ref="C230" r:id="rId6" xr:uid="{9932140D-726C-4931-957A-D7AD93C9814E}"/>
    <hyperlink ref="C234" r:id="rId7" xr:uid="{1323D580-126C-4340-A11B-20F0A45A1539}"/>
    <hyperlink ref="C235" r:id="rId8" xr:uid="{D6808CEA-DB17-4BA3-A55C-A6716A865236}"/>
    <hyperlink ref="C238" r:id="rId9" xr:uid="{A7203283-506C-4B55-BFA3-B6588FB39979}"/>
    <hyperlink ref="C241" r:id="rId10" xr:uid="{C7818319-D1DE-4177-89FC-88A0A1676B6A}"/>
    <hyperlink ref="C244" r:id="rId11" xr:uid="{46B2FFAD-81B2-4C90-BF77-D90F94DA5DE9}"/>
    <hyperlink ref="C247" r:id="rId12" xr:uid="{3668BC23-107E-4D96-9ABD-B40516CC99CD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Epurer.Mode.Emploi</vt:lpstr>
      <vt:lpstr>Epurer un texte</vt:lpstr>
      <vt:lpstr>Supprimer.espaces 1</vt:lpstr>
      <vt:lpstr>Supprimer.espaces 2 </vt:lpstr>
      <vt:lpstr>Fonctions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Joël Leboucher</cp:lastModifiedBy>
  <dcterms:created xsi:type="dcterms:W3CDTF">2011-08-24T18:42:39Z</dcterms:created>
  <dcterms:modified xsi:type="dcterms:W3CDTF">2020-11-17T08:40:24Z</dcterms:modified>
</cp:coreProperties>
</file>