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1 UPRT SITE WEB\uprt.fr\ff-fiches-fabrications\ff-documents-divers-maj-02-2015\"/>
    </mc:Choice>
  </mc:AlternateContent>
  <bookViews>
    <workbookView xWindow="0" yWindow="0" windowWidth="28800" windowHeight="12135" tabRatio="739" activeTab="1"/>
  </bookViews>
  <sheets>
    <sheet name="Nota" sheetId="35" r:id="rId1"/>
    <sheet name="Mode d'emploi" sheetId="33" r:id="rId2"/>
    <sheet name="Exemple Estouffade" sheetId="45" r:id="rId3"/>
    <sheet name="Exemple d'O.R.T" sheetId="38" r:id="rId4"/>
    <sheet name="Modèle vierge a dupliquer" sheetId="42" r:id="rId5"/>
    <sheet name="O.R.T.1" sheetId="44" r:id="rId6"/>
    <sheet name="O.R.T.2" sheetId="43" r:id="rId7"/>
    <sheet name="Important" sheetId="36" r:id="rId8"/>
    <sheet name="Vocabulaire" sheetId="31" r:id="rId9"/>
  </sheets>
  <definedNames>
    <definedName name="_xlnm._FilterDatabase" localSheetId="3" hidden="1">'Exemple d''O.R.T'!#REF!</definedName>
    <definedName name="_xlnm._FilterDatabase" localSheetId="2" hidden="1">'Exemple Estouffade'!#REF!</definedName>
    <definedName name="_xlnm._FilterDatabase" localSheetId="1" hidden="1">'Mode d''emploi'!#REF!</definedName>
    <definedName name="_xlnm._FilterDatabase" localSheetId="4" hidden="1">'Modèle vierge a dupliquer'!#REF!</definedName>
    <definedName name="_xlnm._FilterDatabase" localSheetId="0" hidden="1">Nota!#REF!</definedName>
    <definedName name="_xlnm._FilterDatabase" localSheetId="5" hidden="1">O.R.T.1!#REF!</definedName>
    <definedName name="_xlnm._FilterDatabase" localSheetId="8" hidden="1">Vocabulaire!#REF!</definedName>
    <definedName name="_xlnm.Print_Area" localSheetId="3">'Exemple d''O.R.T'!$B$1:$P$1</definedName>
    <definedName name="_xlnm.Print_Area" localSheetId="2">'Exemple Estouffade'!$A$1:$O$69</definedName>
    <definedName name="_xlnm.Print_Area" localSheetId="4">'Modèle vierge a dupliquer'!$A$1:$O$69</definedName>
    <definedName name="_xlnm.Print_Area" localSheetId="5">O.R.T.1!$A$1:$R$235</definedName>
    <definedName name="_xlnm.Print_Area" localSheetId="6">O.R.T.2!$A$1:$M$79</definedName>
  </definedNames>
  <calcPr calcId="152511"/>
</workbook>
</file>

<file path=xl/calcChain.xml><?xml version="1.0" encoding="utf-8"?>
<calcChain xmlns="http://schemas.openxmlformats.org/spreadsheetml/2006/main">
  <c r="U1" i="38" l="1"/>
  <c r="D1" i="38"/>
  <c r="C21" i="42" l="1"/>
  <c r="D21" i="42"/>
  <c r="C22" i="42"/>
  <c r="D22" i="42"/>
  <c r="C23" i="42"/>
  <c r="D23" i="42"/>
  <c r="C24" i="42"/>
  <c r="D24" i="42"/>
  <c r="T62" i="38"/>
  <c r="U62" i="38" s="1"/>
  <c r="V62" i="38" s="1"/>
  <c r="AG40" i="38"/>
  <c r="U24" i="38"/>
  <c r="V24" i="38" s="1"/>
  <c r="T24" i="38"/>
  <c r="AG2" i="38"/>
  <c r="L69" i="45"/>
  <c r="H69" i="45"/>
  <c r="AN68" i="45"/>
  <c r="AB68" i="45"/>
  <c r="I67" i="45"/>
  <c r="B67" i="45"/>
  <c r="S68" i="45" s="1"/>
  <c r="AB66" i="45"/>
  <c r="I65" i="45"/>
  <c r="B65" i="45"/>
  <c r="S66" i="45" s="1"/>
  <c r="AB64" i="45"/>
  <c r="I63" i="45"/>
  <c r="B62" i="45"/>
  <c r="AZ59" i="45"/>
  <c r="AZ61" i="45" s="1"/>
  <c r="AX59" i="45"/>
  <c r="AY47" i="45" s="1"/>
  <c r="AV59" i="45"/>
  <c r="AV61" i="45" s="1"/>
  <c r="AT59" i="45"/>
  <c r="AU55" i="45" s="1"/>
  <c r="AR59" i="45"/>
  <c r="AR61" i="45" s="1"/>
  <c r="BA58" i="45"/>
  <c r="AW58" i="45"/>
  <c r="U58" i="45"/>
  <c r="T58" i="45"/>
  <c r="S58" i="45"/>
  <c r="M58" i="45"/>
  <c r="K58" i="45"/>
  <c r="AE58" i="45" s="1"/>
  <c r="I58" i="45"/>
  <c r="G58" i="45"/>
  <c r="E58" i="45"/>
  <c r="D58" i="45"/>
  <c r="C58" i="45"/>
  <c r="AY57" i="45"/>
  <c r="U57" i="45"/>
  <c r="T57" i="45"/>
  <c r="S57" i="45"/>
  <c r="M57" i="45"/>
  <c r="AH57" i="45" s="1"/>
  <c r="K57" i="45"/>
  <c r="AE57" i="45" s="1"/>
  <c r="I57" i="45"/>
  <c r="AB57" i="45" s="1"/>
  <c r="G57" i="45"/>
  <c r="Y57" i="45" s="1"/>
  <c r="E57" i="45"/>
  <c r="V57" i="45" s="1"/>
  <c r="D57" i="45"/>
  <c r="C57" i="45"/>
  <c r="BA56" i="45"/>
  <c r="AS56" i="45"/>
  <c r="U56" i="45"/>
  <c r="T56" i="45"/>
  <c r="S56" i="45"/>
  <c r="M56" i="45"/>
  <c r="K56" i="45"/>
  <c r="I56" i="45"/>
  <c r="G56" i="45"/>
  <c r="E56" i="45"/>
  <c r="D56" i="45"/>
  <c r="C56" i="45"/>
  <c r="Y55" i="45"/>
  <c r="U55" i="45"/>
  <c r="T55" i="45"/>
  <c r="S55" i="45"/>
  <c r="M55" i="45"/>
  <c r="K55" i="45"/>
  <c r="I55" i="45"/>
  <c r="AB55" i="45" s="1"/>
  <c r="G55" i="45"/>
  <c r="E55" i="45"/>
  <c r="D55" i="45"/>
  <c r="C55" i="45"/>
  <c r="BA54" i="45"/>
  <c r="AS54" i="45"/>
  <c r="AB54" i="45"/>
  <c r="U54" i="45"/>
  <c r="T54" i="45"/>
  <c r="S54" i="45"/>
  <c r="M54" i="45"/>
  <c r="AH54" i="45" s="1"/>
  <c r="K54" i="45"/>
  <c r="AE54" i="45" s="1"/>
  <c r="I54" i="45"/>
  <c r="G54" i="45"/>
  <c r="Y54" i="45" s="1"/>
  <c r="E54" i="45"/>
  <c r="V54" i="45" s="1"/>
  <c r="D54" i="45"/>
  <c r="C54" i="45"/>
  <c r="AW53" i="45"/>
  <c r="U53" i="45"/>
  <c r="T53" i="45"/>
  <c r="S53" i="45"/>
  <c r="M53" i="45"/>
  <c r="AH53" i="45" s="1"/>
  <c r="K53" i="45"/>
  <c r="AE53" i="45" s="1"/>
  <c r="I53" i="45"/>
  <c r="G53" i="45"/>
  <c r="E53" i="45"/>
  <c r="D53" i="45"/>
  <c r="C53" i="45"/>
  <c r="BA52" i="45"/>
  <c r="AW52" i="45"/>
  <c r="AS52" i="45"/>
  <c r="U52" i="45"/>
  <c r="T52" i="45"/>
  <c r="S52" i="45"/>
  <c r="M52" i="45"/>
  <c r="AH52" i="45" s="1"/>
  <c r="K52" i="45"/>
  <c r="AE52" i="45" s="1"/>
  <c r="I52" i="45"/>
  <c r="G52" i="45"/>
  <c r="E52" i="45"/>
  <c r="V52" i="45" s="1"/>
  <c r="D52" i="45"/>
  <c r="C52" i="45"/>
  <c r="BA51" i="45"/>
  <c r="AS51" i="45"/>
  <c r="U51" i="45"/>
  <c r="T51" i="45"/>
  <c r="S51" i="45"/>
  <c r="M51" i="45"/>
  <c r="K51" i="45"/>
  <c r="AE51" i="45" s="1"/>
  <c r="I51" i="45"/>
  <c r="AB51" i="45" s="1"/>
  <c r="G51" i="45"/>
  <c r="E51" i="45"/>
  <c r="D51" i="45"/>
  <c r="C51" i="45"/>
  <c r="BA50" i="45"/>
  <c r="AY50" i="45"/>
  <c r="AW50" i="45"/>
  <c r="AS50" i="45"/>
  <c r="U50" i="45"/>
  <c r="T50" i="45"/>
  <c r="S50" i="45"/>
  <c r="M50" i="45"/>
  <c r="K50" i="45"/>
  <c r="I50" i="45"/>
  <c r="AB50" i="45" s="1"/>
  <c r="G50" i="45"/>
  <c r="E50" i="45"/>
  <c r="D50" i="45"/>
  <c r="C50" i="45"/>
  <c r="AU49" i="45"/>
  <c r="U49" i="45"/>
  <c r="AB49" i="45" s="1"/>
  <c r="T49" i="45"/>
  <c r="S49" i="45"/>
  <c r="M49" i="45"/>
  <c r="K49" i="45"/>
  <c r="AE49" i="45" s="1"/>
  <c r="I49" i="45"/>
  <c r="G49" i="45"/>
  <c r="E49" i="45"/>
  <c r="D49" i="45"/>
  <c r="C49" i="45"/>
  <c r="BA48" i="45"/>
  <c r="AS48" i="45"/>
  <c r="U48" i="45"/>
  <c r="T48" i="45"/>
  <c r="S48" i="45"/>
  <c r="M48" i="45"/>
  <c r="K48" i="45"/>
  <c r="AE48" i="45" s="1"/>
  <c r="I48" i="45"/>
  <c r="G48" i="45"/>
  <c r="Y48" i="45" s="1"/>
  <c r="E48" i="45"/>
  <c r="D48" i="45"/>
  <c r="C48" i="45"/>
  <c r="BA47" i="45"/>
  <c r="AW47" i="45"/>
  <c r="AU47" i="45"/>
  <c r="AS47" i="45"/>
  <c r="U47" i="45"/>
  <c r="T47" i="45"/>
  <c r="S47" i="45"/>
  <c r="M47" i="45"/>
  <c r="K47" i="45"/>
  <c r="AE47" i="45" s="1"/>
  <c r="I47" i="45"/>
  <c r="G47" i="45"/>
  <c r="E47" i="45"/>
  <c r="D47" i="45"/>
  <c r="C47" i="45"/>
  <c r="BA46" i="45"/>
  <c r="AS46" i="45"/>
  <c r="U46" i="45"/>
  <c r="T46" i="45"/>
  <c r="S46" i="45"/>
  <c r="M46" i="45"/>
  <c r="K46" i="45"/>
  <c r="AE46" i="45" s="1"/>
  <c r="I46" i="45"/>
  <c r="G46" i="45"/>
  <c r="Y46" i="45" s="1"/>
  <c r="E46" i="45"/>
  <c r="D46" i="45"/>
  <c r="C46" i="45"/>
  <c r="BA45" i="45"/>
  <c r="AW45" i="45"/>
  <c r="AU45" i="45"/>
  <c r="AS45" i="45"/>
  <c r="U45" i="45"/>
  <c r="AB45" i="45" s="1"/>
  <c r="T45" i="45"/>
  <c r="S45" i="45"/>
  <c r="M45" i="45"/>
  <c r="AH45" i="45" s="1"/>
  <c r="K45" i="45"/>
  <c r="AE45" i="45" s="1"/>
  <c r="I45" i="45"/>
  <c r="G45" i="45"/>
  <c r="E45" i="45"/>
  <c r="D45" i="45"/>
  <c r="C45" i="45"/>
  <c r="BA44" i="45"/>
  <c r="AW44" i="45"/>
  <c r="AS44" i="45"/>
  <c r="Y44" i="45"/>
  <c r="U44" i="45"/>
  <c r="T44" i="45"/>
  <c r="S44" i="45"/>
  <c r="M44" i="45"/>
  <c r="K44" i="45"/>
  <c r="AE44" i="45" s="1"/>
  <c r="I44" i="45"/>
  <c r="G44" i="45"/>
  <c r="E44" i="45"/>
  <c r="D44" i="45"/>
  <c r="C44" i="45"/>
  <c r="BA43" i="45"/>
  <c r="AU43" i="45"/>
  <c r="AS43" i="45"/>
  <c r="U43" i="45"/>
  <c r="T43" i="45"/>
  <c r="S43" i="45"/>
  <c r="M43" i="45"/>
  <c r="K43" i="45"/>
  <c r="AE43" i="45" s="1"/>
  <c r="I43" i="45"/>
  <c r="G43" i="45"/>
  <c r="E43" i="45"/>
  <c r="D43" i="45"/>
  <c r="C43" i="45"/>
  <c r="BA42" i="45"/>
  <c r="AW42" i="45"/>
  <c r="AU42" i="45"/>
  <c r="AS42" i="45"/>
  <c r="U42" i="45"/>
  <c r="T42" i="45"/>
  <c r="S42" i="45"/>
  <c r="M42" i="45"/>
  <c r="AH42" i="45" s="1"/>
  <c r="K42" i="45"/>
  <c r="AE42" i="45" s="1"/>
  <c r="I42" i="45"/>
  <c r="AB42" i="45" s="1"/>
  <c r="G42" i="45"/>
  <c r="Y42" i="45" s="1"/>
  <c r="E42" i="45"/>
  <c r="V42" i="45" s="1"/>
  <c r="D42" i="45"/>
  <c r="C42" i="45"/>
  <c r="BA41" i="45"/>
  <c r="AW41" i="45"/>
  <c r="AU41" i="45"/>
  <c r="AS41" i="45"/>
  <c r="U41" i="45"/>
  <c r="T41" i="45"/>
  <c r="S41" i="45"/>
  <c r="M41" i="45"/>
  <c r="AH41" i="45" s="1"/>
  <c r="K41" i="45"/>
  <c r="AE41" i="45" s="1"/>
  <c r="I41" i="45"/>
  <c r="AB41" i="45" s="1"/>
  <c r="G41" i="45"/>
  <c r="Y41" i="45" s="1"/>
  <c r="E41" i="45"/>
  <c r="V41" i="45" s="1"/>
  <c r="D41" i="45"/>
  <c r="C41" i="45"/>
  <c r="BA40" i="45"/>
  <c r="AW40" i="45"/>
  <c r="AU40" i="45"/>
  <c r="AS40" i="45"/>
  <c r="U40" i="45"/>
  <c r="AH40" i="45" s="1"/>
  <c r="T40" i="45"/>
  <c r="S40" i="45"/>
  <c r="M40" i="45"/>
  <c r="K40" i="45"/>
  <c r="AE40" i="45" s="1"/>
  <c r="I40" i="45"/>
  <c r="G40" i="45"/>
  <c r="E40" i="45"/>
  <c r="D40" i="45"/>
  <c r="C40" i="45"/>
  <c r="BA39" i="45"/>
  <c r="AY39" i="45"/>
  <c r="AW39" i="45"/>
  <c r="AU39" i="45"/>
  <c r="AS39" i="45"/>
  <c r="U39" i="45"/>
  <c r="T39" i="45"/>
  <c r="S39" i="45"/>
  <c r="M39" i="45"/>
  <c r="K39" i="45"/>
  <c r="I39" i="45"/>
  <c r="G39" i="45"/>
  <c r="E39" i="45"/>
  <c r="D39" i="45"/>
  <c r="C39" i="45"/>
  <c r="BA38" i="45"/>
  <c r="AW38" i="45"/>
  <c r="AU38" i="45"/>
  <c r="AS38" i="45"/>
  <c r="AB38" i="45"/>
  <c r="U38" i="45"/>
  <c r="T38" i="45"/>
  <c r="S38" i="45"/>
  <c r="M38" i="45"/>
  <c r="AH38" i="45" s="1"/>
  <c r="K38" i="45"/>
  <c r="AE38" i="45" s="1"/>
  <c r="I38" i="45"/>
  <c r="G38" i="45"/>
  <c r="Y38" i="45" s="1"/>
  <c r="E38" i="45"/>
  <c r="V38" i="45" s="1"/>
  <c r="D38" i="45"/>
  <c r="C38" i="45"/>
  <c r="BA37" i="45"/>
  <c r="AY37" i="45"/>
  <c r="AW37" i="45"/>
  <c r="AU37" i="45"/>
  <c r="AS37" i="45"/>
  <c r="AE37" i="45"/>
  <c r="U37" i="45"/>
  <c r="T37" i="45"/>
  <c r="S37" i="45"/>
  <c r="M37" i="45"/>
  <c r="AH37" i="45" s="1"/>
  <c r="K37" i="45"/>
  <c r="I37" i="45"/>
  <c r="AB37" i="45" s="1"/>
  <c r="G37" i="45"/>
  <c r="Y37" i="45" s="1"/>
  <c r="E37" i="45"/>
  <c r="V37" i="45" s="1"/>
  <c r="D37" i="45"/>
  <c r="C37" i="45"/>
  <c r="BA36" i="45"/>
  <c r="AY36" i="45"/>
  <c r="AW36" i="45"/>
  <c r="AU36" i="45"/>
  <c r="AS36" i="45"/>
  <c r="U36" i="45"/>
  <c r="AH36" i="45" s="1"/>
  <c r="T36" i="45"/>
  <c r="S36" i="45"/>
  <c r="M36" i="45"/>
  <c r="K36" i="45"/>
  <c r="AE36" i="45" s="1"/>
  <c r="I36" i="45"/>
  <c r="G36" i="45"/>
  <c r="E36" i="45"/>
  <c r="D36" i="45"/>
  <c r="C36" i="45"/>
  <c r="BA35" i="45"/>
  <c r="AW35" i="45"/>
  <c r="AU35" i="45"/>
  <c r="AS35" i="45"/>
  <c r="U35" i="45"/>
  <c r="T35" i="45"/>
  <c r="S35" i="45"/>
  <c r="M35" i="45"/>
  <c r="K35" i="45"/>
  <c r="I35" i="45"/>
  <c r="G35" i="45"/>
  <c r="E35" i="45"/>
  <c r="D35" i="45"/>
  <c r="C35" i="45"/>
  <c r="BA34" i="45"/>
  <c r="AW34" i="45"/>
  <c r="AU34" i="45"/>
  <c r="AS34" i="45"/>
  <c r="AH34" i="45"/>
  <c r="AB34" i="45"/>
  <c r="U34" i="45"/>
  <c r="T34" i="45"/>
  <c r="S34" i="45"/>
  <c r="M34" i="45"/>
  <c r="K34" i="45"/>
  <c r="AE34" i="45" s="1"/>
  <c r="I34" i="45"/>
  <c r="G34" i="45"/>
  <c r="Y34" i="45" s="1"/>
  <c r="E34" i="45"/>
  <c r="V34" i="45" s="1"/>
  <c r="D34" i="45"/>
  <c r="C34" i="45"/>
  <c r="BA33" i="45"/>
  <c r="AW33" i="45"/>
  <c r="AU33" i="45"/>
  <c r="AS33" i="45"/>
  <c r="U33" i="45"/>
  <c r="T33" i="45"/>
  <c r="S33" i="45"/>
  <c r="M33" i="45"/>
  <c r="AH33" i="45" s="1"/>
  <c r="K33" i="45"/>
  <c r="I33" i="45"/>
  <c r="AB33" i="45" s="1"/>
  <c r="G33" i="45"/>
  <c r="Y33" i="45" s="1"/>
  <c r="E33" i="45"/>
  <c r="V33" i="45" s="1"/>
  <c r="D33" i="45"/>
  <c r="C33" i="45"/>
  <c r="BA32" i="45"/>
  <c r="AW32" i="45"/>
  <c r="AU32" i="45"/>
  <c r="AS32" i="45"/>
  <c r="U32" i="45"/>
  <c r="T32" i="45"/>
  <c r="S32" i="45"/>
  <c r="M32" i="45"/>
  <c r="K32" i="45"/>
  <c r="AE32" i="45" s="1"/>
  <c r="I32" i="45"/>
  <c r="G32" i="45"/>
  <c r="E32" i="45"/>
  <c r="D32" i="45"/>
  <c r="C32" i="45"/>
  <c r="BA31" i="45"/>
  <c r="AW31" i="45"/>
  <c r="AU31" i="45"/>
  <c r="AS31" i="45"/>
  <c r="U31" i="45"/>
  <c r="T31" i="45"/>
  <c r="S31" i="45"/>
  <c r="M31" i="45"/>
  <c r="K31" i="45"/>
  <c r="I31" i="45"/>
  <c r="G31" i="45"/>
  <c r="E31" i="45"/>
  <c r="D31" i="45"/>
  <c r="C31" i="45"/>
  <c r="BA30" i="45"/>
  <c r="AY30" i="45"/>
  <c r="AW30" i="45"/>
  <c r="AU30" i="45"/>
  <c r="AS30" i="45"/>
  <c r="AB30" i="45"/>
  <c r="U30" i="45"/>
  <c r="AH30" i="45" s="1"/>
  <c r="T30" i="45"/>
  <c r="S30" i="45"/>
  <c r="M30" i="45"/>
  <c r="K30" i="45"/>
  <c r="AE30" i="45" s="1"/>
  <c r="I30" i="45"/>
  <c r="G30" i="45"/>
  <c r="Y30" i="45" s="1"/>
  <c r="E30" i="45"/>
  <c r="V30" i="45" s="1"/>
  <c r="D30" i="45"/>
  <c r="C30" i="45"/>
  <c r="BA29" i="45"/>
  <c r="AY29" i="45"/>
  <c r="AW29" i="45"/>
  <c r="AU29" i="45"/>
  <c r="AS29" i="45"/>
  <c r="AE29" i="45"/>
  <c r="U29" i="45"/>
  <c r="T29" i="45"/>
  <c r="S29" i="45"/>
  <c r="M29" i="45"/>
  <c r="AH29" i="45" s="1"/>
  <c r="K29" i="45"/>
  <c r="I29" i="45"/>
  <c r="AB29" i="45" s="1"/>
  <c r="G29" i="45"/>
  <c r="Y29" i="45" s="1"/>
  <c r="E29" i="45"/>
  <c r="V29" i="45" s="1"/>
  <c r="D29" i="45"/>
  <c r="C29" i="45"/>
  <c r="BA28" i="45"/>
  <c r="AY28" i="45"/>
  <c r="AW28" i="45"/>
  <c r="AU28" i="45"/>
  <c r="AS28" i="45"/>
  <c r="U28" i="45"/>
  <c r="AH28" i="45" s="1"/>
  <c r="T28" i="45"/>
  <c r="S28" i="45"/>
  <c r="M28" i="45"/>
  <c r="K28" i="45"/>
  <c r="AE28" i="45" s="1"/>
  <c r="I28" i="45"/>
  <c r="G28" i="45"/>
  <c r="E28" i="45"/>
  <c r="D28" i="45"/>
  <c r="C28" i="45"/>
  <c r="BA27" i="45"/>
  <c r="AW27" i="45"/>
  <c r="AU27" i="45"/>
  <c r="AS27" i="45"/>
  <c r="AI27" i="45"/>
  <c r="AE27" i="45"/>
  <c r="U27" i="45"/>
  <c r="T27" i="45"/>
  <c r="S27" i="45"/>
  <c r="N27" i="45"/>
  <c r="M27" i="45"/>
  <c r="AH27" i="45" s="1"/>
  <c r="L27" i="45"/>
  <c r="K27" i="45"/>
  <c r="J27" i="45"/>
  <c r="I27" i="45"/>
  <c r="AB27" i="45" s="1"/>
  <c r="H27" i="45"/>
  <c r="G27" i="45"/>
  <c r="Y27" i="45" s="1"/>
  <c r="F27" i="45"/>
  <c r="W27" i="45" s="1"/>
  <c r="E27" i="45"/>
  <c r="V27" i="45" s="1"/>
  <c r="D27" i="45"/>
  <c r="C27" i="45"/>
  <c r="BA26" i="45"/>
  <c r="AW26" i="45"/>
  <c r="AU26" i="45"/>
  <c r="AS26" i="45"/>
  <c r="U26" i="45"/>
  <c r="T26" i="45"/>
  <c r="S26" i="45"/>
  <c r="M26" i="45"/>
  <c r="K26" i="45"/>
  <c r="AE26" i="45" s="1"/>
  <c r="J26" i="45"/>
  <c r="I26" i="45"/>
  <c r="AB26" i="45" s="1"/>
  <c r="G26" i="45"/>
  <c r="Y26" i="45" s="1"/>
  <c r="E26" i="45"/>
  <c r="V26" i="45" s="1"/>
  <c r="D26" i="45"/>
  <c r="C26" i="45"/>
  <c r="BA25" i="45"/>
  <c r="AW25" i="45"/>
  <c r="AU25" i="45"/>
  <c r="AS25" i="45"/>
  <c r="U25" i="45"/>
  <c r="T25" i="45"/>
  <c r="S25" i="45"/>
  <c r="M25" i="45"/>
  <c r="K25" i="45"/>
  <c r="AE25" i="45" s="1"/>
  <c r="I25" i="45"/>
  <c r="G25" i="45"/>
  <c r="E25" i="45"/>
  <c r="D25" i="45"/>
  <c r="C25" i="45"/>
  <c r="BA24" i="45"/>
  <c r="AY24" i="45"/>
  <c r="AW24" i="45"/>
  <c r="AU24" i="45"/>
  <c r="AS24" i="45"/>
  <c r="U24" i="45"/>
  <c r="T24" i="45"/>
  <c r="S24" i="45"/>
  <c r="M24" i="45"/>
  <c r="AH24" i="45" s="1"/>
  <c r="K24" i="45"/>
  <c r="AE24" i="45" s="1"/>
  <c r="I24" i="45"/>
  <c r="G24" i="45"/>
  <c r="E24" i="45"/>
  <c r="V24" i="45" s="1"/>
  <c r="D24" i="45"/>
  <c r="C24" i="45"/>
  <c r="BA23" i="45"/>
  <c r="AY23" i="45"/>
  <c r="AW23" i="45"/>
  <c r="AU23" i="45"/>
  <c r="AS23" i="45"/>
  <c r="U23" i="45"/>
  <c r="T23" i="45"/>
  <c r="S23" i="45"/>
  <c r="M23" i="45"/>
  <c r="K23" i="45"/>
  <c r="AE23" i="45" s="1"/>
  <c r="I23" i="45"/>
  <c r="G23" i="45"/>
  <c r="Y23" i="45" s="1"/>
  <c r="E23" i="45"/>
  <c r="D23" i="45"/>
  <c r="C23" i="45"/>
  <c r="BA22" i="45"/>
  <c r="AW22" i="45"/>
  <c r="AU22" i="45"/>
  <c r="AS22" i="45"/>
  <c r="U22" i="45"/>
  <c r="T22" i="45"/>
  <c r="S22" i="45"/>
  <c r="M22" i="45"/>
  <c r="K22" i="45"/>
  <c r="AE22" i="45" s="1"/>
  <c r="J22" i="45"/>
  <c r="I22" i="45"/>
  <c r="G22" i="45"/>
  <c r="E22" i="45"/>
  <c r="D22" i="45"/>
  <c r="C22" i="45"/>
  <c r="BA21" i="45"/>
  <c r="AW21" i="45"/>
  <c r="AU21" i="45"/>
  <c r="AS21" i="45"/>
  <c r="U21" i="45"/>
  <c r="T21" i="45"/>
  <c r="S21" i="45"/>
  <c r="M21" i="45"/>
  <c r="K21" i="45"/>
  <c r="AE21" i="45" s="1"/>
  <c r="I21" i="45"/>
  <c r="G21" i="45"/>
  <c r="E21" i="45"/>
  <c r="D21" i="45"/>
  <c r="C21" i="45"/>
  <c r="BA20" i="45"/>
  <c r="AW20" i="45"/>
  <c r="AU20" i="45"/>
  <c r="AS20" i="45"/>
  <c r="U20" i="45"/>
  <c r="V20" i="45" s="1"/>
  <c r="T20" i="45"/>
  <c r="S20" i="45"/>
  <c r="N20" i="45"/>
  <c r="M20" i="45"/>
  <c r="K20" i="45"/>
  <c r="AE20" i="45" s="1"/>
  <c r="J20" i="45"/>
  <c r="I20" i="45"/>
  <c r="AB20" i="45" s="1"/>
  <c r="G20" i="45"/>
  <c r="Y20" i="45" s="1"/>
  <c r="E20" i="45"/>
  <c r="D20" i="45"/>
  <c r="C20" i="45"/>
  <c r="BA19" i="45"/>
  <c r="AY19" i="45"/>
  <c r="AW19" i="45"/>
  <c r="AU19" i="45"/>
  <c r="AS19" i="45"/>
  <c r="U19" i="45"/>
  <c r="T19" i="45"/>
  <c r="S19" i="45"/>
  <c r="M19" i="45"/>
  <c r="K19" i="45"/>
  <c r="I19" i="45"/>
  <c r="G19" i="45"/>
  <c r="E19" i="45"/>
  <c r="D19" i="45"/>
  <c r="C19" i="45"/>
  <c r="BA18" i="45"/>
  <c r="AW18" i="45"/>
  <c r="AU18" i="45"/>
  <c r="AS18" i="45"/>
  <c r="U18" i="45"/>
  <c r="AH18" i="45" s="1"/>
  <c r="T18" i="45"/>
  <c r="S18" i="45"/>
  <c r="M18" i="45"/>
  <c r="K18" i="45"/>
  <c r="AE18" i="45" s="1"/>
  <c r="I18" i="45"/>
  <c r="AB18" i="45" s="1"/>
  <c r="G18" i="45"/>
  <c r="Y18" i="45" s="1"/>
  <c r="E18" i="45"/>
  <c r="V18" i="45" s="1"/>
  <c r="D18" i="45"/>
  <c r="C18" i="45"/>
  <c r="BA17" i="45"/>
  <c r="AW17" i="45"/>
  <c r="AU17" i="45"/>
  <c r="AS17" i="45"/>
  <c r="U17" i="45"/>
  <c r="T17" i="45"/>
  <c r="S17" i="45"/>
  <c r="M17" i="45"/>
  <c r="K17" i="45"/>
  <c r="AE17" i="45" s="1"/>
  <c r="I17" i="45"/>
  <c r="G17" i="45"/>
  <c r="Y17" i="45" s="1"/>
  <c r="E17" i="45"/>
  <c r="D17" i="45"/>
  <c r="C17" i="45"/>
  <c r="BA16" i="45"/>
  <c r="AW16" i="45"/>
  <c r="AU16" i="45"/>
  <c r="AS16" i="45"/>
  <c r="U16" i="45"/>
  <c r="T16" i="45"/>
  <c r="S16" i="45"/>
  <c r="M16" i="45"/>
  <c r="K16" i="45"/>
  <c r="AE16" i="45" s="1"/>
  <c r="I16" i="45"/>
  <c r="G16" i="45"/>
  <c r="E16" i="45"/>
  <c r="D16" i="45"/>
  <c r="C16" i="45"/>
  <c r="BA15" i="45"/>
  <c r="AY15" i="45"/>
  <c r="AW15" i="45"/>
  <c r="AU15" i="45"/>
  <c r="AS15" i="45"/>
  <c r="U15" i="45"/>
  <c r="T15" i="45"/>
  <c r="S15" i="45"/>
  <c r="N15" i="45"/>
  <c r="AI15" i="45" s="1"/>
  <c r="M15" i="45"/>
  <c r="AH15" i="45" s="1"/>
  <c r="K15" i="45"/>
  <c r="AE15" i="45" s="1"/>
  <c r="J15" i="45"/>
  <c r="I15" i="45"/>
  <c r="AB15" i="45" s="1"/>
  <c r="G15" i="45"/>
  <c r="Y15" i="45" s="1"/>
  <c r="F15" i="45"/>
  <c r="W15" i="45" s="1"/>
  <c r="E15" i="45"/>
  <c r="V15" i="45" s="1"/>
  <c r="D15" i="45"/>
  <c r="C15" i="45"/>
  <c r="BA14" i="45"/>
  <c r="AW14" i="45"/>
  <c r="AU14" i="45"/>
  <c r="AS14" i="45"/>
  <c r="U14" i="45"/>
  <c r="T14" i="45"/>
  <c r="S14" i="45"/>
  <c r="M14" i="45"/>
  <c r="K14" i="45"/>
  <c r="AE14" i="45" s="1"/>
  <c r="I14" i="45"/>
  <c r="G14" i="45"/>
  <c r="E14" i="45"/>
  <c r="D14" i="45"/>
  <c r="C14" i="45"/>
  <c r="BA13" i="45"/>
  <c r="AW13" i="45"/>
  <c r="AU13" i="45"/>
  <c r="AS13" i="45"/>
  <c r="U13" i="45"/>
  <c r="T13" i="45"/>
  <c r="S13" i="45"/>
  <c r="M13" i="45"/>
  <c r="K13" i="45"/>
  <c r="AE13" i="45" s="1"/>
  <c r="I13" i="45"/>
  <c r="AB13" i="45" s="1"/>
  <c r="G13" i="45"/>
  <c r="E13" i="45"/>
  <c r="V13" i="45" s="1"/>
  <c r="D13" i="45"/>
  <c r="C13" i="45"/>
  <c r="BA12" i="45"/>
  <c r="AW12" i="45"/>
  <c r="AU12" i="45"/>
  <c r="AS12" i="45"/>
  <c r="U12" i="45"/>
  <c r="T12" i="45"/>
  <c r="S12" i="45"/>
  <c r="M12" i="45"/>
  <c r="K12" i="45"/>
  <c r="AE12" i="45" s="1"/>
  <c r="I12" i="45"/>
  <c r="G12" i="45"/>
  <c r="Y12" i="45" s="1"/>
  <c r="E12" i="45"/>
  <c r="V12" i="45" s="1"/>
  <c r="D12" i="45"/>
  <c r="C12" i="45"/>
  <c r="BA11" i="45"/>
  <c r="AY11" i="45"/>
  <c r="AW11" i="45"/>
  <c r="AU11" i="45"/>
  <c r="AS11" i="45"/>
  <c r="U11" i="45"/>
  <c r="T11" i="45"/>
  <c r="S11" i="45"/>
  <c r="N11" i="45"/>
  <c r="AI11" i="45" s="1"/>
  <c r="M11" i="45"/>
  <c r="AH11" i="45" s="1"/>
  <c r="K11" i="45"/>
  <c r="AE11" i="45" s="1"/>
  <c r="J11" i="45"/>
  <c r="I11" i="45"/>
  <c r="AB11" i="45" s="1"/>
  <c r="G11" i="45"/>
  <c r="Y11" i="45" s="1"/>
  <c r="F11" i="45"/>
  <c r="W11" i="45" s="1"/>
  <c r="E11" i="45"/>
  <c r="V11" i="45" s="1"/>
  <c r="D11" i="45"/>
  <c r="C11" i="45"/>
  <c r="BA10" i="45"/>
  <c r="AW10" i="45"/>
  <c r="AU10" i="45"/>
  <c r="AS10" i="45"/>
  <c r="U10" i="45"/>
  <c r="T10" i="45"/>
  <c r="S10" i="45"/>
  <c r="M10" i="45"/>
  <c r="K10" i="45"/>
  <c r="AE10" i="45" s="1"/>
  <c r="I10" i="45"/>
  <c r="G10" i="45"/>
  <c r="Y10" i="45" s="1"/>
  <c r="E10" i="45"/>
  <c r="D10" i="45"/>
  <c r="C10" i="45"/>
  <c r="BA9" i="45"/>
  <c r="AW9" i="45"/>
  <c r="AU9" i="45"/>
  <c r="AS9" i="45"/>
  <c r="U9" i="45"/>
  <c r="M9" i="45"/>
  <c r="M59" i="45" s="1"/>
  <c r="M60" i="45" s="1"/>
  <c r="AH63" i="45" s="1"/>
  <c r="K9" i="45"/>
  <c r="I9" i="45"/>
  <c r="G9" i="45"/>
  <c r="E9" i="45"/>
  <c r="E59" i="45" s="1"/>
  <c r="E60" i="45" s="1"/>
  <c r="V63" i="45" s="1"/>
  <c r="D9" i="45"/>
  <c r="T9" i="45" s="1"/>
  <c r="C9" i="45"/>
  <c r="S9" i="45" s="1"/>
  <c r="BA7" i="45"/>
  <c r="AZ8" i="45" s="1"/>
  <c r="N18" i="45" s="1"/>
  <c r="AZ7" i="45"/>
  <c r="AY7" i="45"/>
  <c r="AX8" i="45" s="1"/>
  <c r="AX7" i="45"/>
  <c r="AW7" i="45"/>
  <c r="AV8" i="45" s="1"/>
  <c r="J13" i="45" s="1"/>
  <c r="AV7" i="45"/>
  <c r="AU7" i="45"/>
  <c r="AT8" i="45" s="1"/>
  <c r="AT7" i="45"/>
  <c r="AS7" i="45"/>
  <c r="AR8" i="45" s="1"/>
  <c r="F26" i="45" s="1"/>
  <c r="W26" i="45" s="1"/>
  <c r="AR7" i="45"/>
  <c r="AI7" i="45"/>
  <c r="AH7" i="45"/>
  <c r="AF7" i="45"/>
  <c r="AE7" i="45"/>
  <c r="AC7" i="45"/>
  <c r="AB7" i="45"/>
  <c r="Z7" i="45"/>
  <c r="Y7" i="45"/>
  <c r="W7" i="45"/>
  <c r="V7" i="45"/>
  <c r="N7" i="45"/>
  <c r="J7" i="45"/>
  <c r="F7" i="45"/>
  <c r="AI6" i="45"/>
  <c r="AF6" i="45"/>
  <c r="AC6" i="45"/>
  <c r="Z6" i="45"/>
  <c r="W6" i="45"/>
  <c r="R6" i="45"/>
  <c r="B5" i="45"/>
  <c r="AF4" i="45"/>
  <c r="S4" i="45"/>
  <c r="H4" i="45"/>
  <c r="H7" i="45" s="1"/>
  <c r="AI3" i="45"/>
  <c r="AF3" i="45"/>
  <c r="S3" i="45"/>
  <c r="M3" i="45"/>
  <c r="C3" i="45"/>
  <c r="O4" i="45" s="1"/>
  <c r="O2" i="45"/>
  <c r="O67" i="45" s="1"/>
  <c r="AO1" i="45"/>
  <c r="S1" i="45"/>
  <c r="C1" i="45"/>
  <c r="B141" i="33"/>
  <c r="N80" i="43"/>
  <c r="F54" i="43"/>
  <c r="B54" i="43"/>
  <c r="L28" i="43"/>
  <c r="H28" i="43"/>
  <c r="F28" i="43"/>
  <c r="B28" i="43"/>
  <c r="L2" i="43"/>
  <c r="H2" i="43"/>
  <c r="F2" i="43"/>
  <c r="B2" i="43"/>
  <c r="E1" i="43"/>
  <c r="T1" i="44"/>
  <c r="Y24" i="38" l="1"/>
  <c r="W24" i="38"/>
  <c r="X24" i="38" s="1"/>
  <c r="W62" i="38"/>
  <c r="X62" i="38" s="1"/>
  <c r="Y62" i="38"/>
  <c r="F20" i="45"/>
  <c r="AH13" i="45"/>
  <c r="AH22" i="45"/>
  <c r="AH26" i="45"/>
  <c r="AH32" i="45"/>
  <c r="AH51" i="45"/>
  <c r="AH47" i="45"/>
  <c r="AY12" i="45"/>
  <c r="AY16" i="45"/>
  <c r="AY25" i="45"/>
  <c r="AY26" i="45"/>
  <c r="AE31" i="45"/>
  <c r="AY31" i="45"/>
  <c r="AY40" i="45"/>
  <c r="AY41" i="45"/>
  <c r="AY42" i="45"/>
  <c r="AY45" i="45"/>
  <c r="AY49" i="45"/>
  <c r="AE39" i="45"/>
  <c r="AY10" i="45"/>
  <c r="AY22" i="45"/>
  <c r="AY27" i="45"/>
  <c r="AE33" i="45"/>
  <c r="AY33" i="45"/>
  <c r="AE35" i="45"/>
  <c r="AY35" i="45"/>
  <c r="AY38" i="45"/>
  <c r="AY43" i="45"/>
  <c r="AY51" i="45"/>
  <c r="AY14" i="45"/>
  <c r="AY18" i="45"/>
  <c r="AY21" i="45"/>
  <c r="AY9" i="45"/>
  <c r="AY13" i="45"/>
  <c r="AY17" i="45"/>
  <c r="AY20" i="45"/>
  <c r="AY32" i="45"/>
  <c r="AY34" i="45"/>
  <c r="AE56" i="45"/>
  <c r="AB24" i="45"/>
  <c r="AW43" i="45"/>
  <c r="AW46" i="45"/>
  <c r="AW48" i="45"/>
  <c r="AW54" i="45"/>
  <c r="AW49" i="45"/>
  <c r="AB53" i="45"/>
  <c r="AW56" i="45"/>
  <c r="G59" i="45"/>
  <c r="G60" i="45" s="1"/>
  <c r="Y63" i="45" s="1"/>
  <c r="Y58" i="45"/>
  <c r="V55" i="45"/>
  <c r="AS58" i="45"/>
  <c r="V16" i="45"/>
  <c r="AH16" i="45"/>
  <c r="AH20" i="45"/>
  <c r="Y22" i="45"/>
  <c r="V22" i="45"/>
  <c r="V28" i="45"/>
  <c r="V31" i="45"/>
  <c r="AH31" i="45"/>
  <c r="V32" i="45"/>
  <c r="V35" i="45"/>
  <c r="AH35" i="45"/>
  <c r="V36" i="45"/>
  <c r="V39" i="45"/>
  <c r="AH39" i="45"/>
  <c r="V40" i="45"/>
  <c r="V43" i="45"/>
  <c r="AH43" i="45"/>
  <c r="V47" i="45"/>
  <c r="AH49" i="45"/>
  <c r="V49" i="45"/>
  <c r="V56" i="45"/>
  <c r="AH56" i="45"/>
  <c r="Y14" i="45"/>
  <c r="Y16" i="45"/>
  <c r="Y19" i="45"/>
  <c r="AB22" i="45"/>
  <c r="AB28" i="45"/>
  <c r="Y31" i="45"/>
  <c r="AB32" i="45"/>
  <c r="Y35" i="45"/>
  <c r="AB36" i="45"/>
  <c r="Y39" i="45"/>
  <c r="AB40" i="45"/>
  <c r="V45" i="45"/>
  <c r="AB47" i="45"/>
  <c r="Y49" i="45"/>
  <c r="V51" i="45"/>
  <c r="V53" i="45"/>
  <c r="AH55" i="45"/>
  <c r="Y56" i="45"/>
  <c r="AB31" i="45"/>
  <c r="AB35" i="45"/>
  <c r="AB39" i="45"/>
  <c r="AB43" i="45"/>
  <c r="Y45" i="45"/>
  <c r="Y53" i="45"/>
  <c r="AB56" i="45"/>
  <c r="H56" i="45"/>
  <c r="H52" i="45"/>
  <c r="Z52" i="45" s="1"/>
  <c r="H58" i="45"/>
  <c r="Z58" i="45" s="1"/>
  <c r="H51" i="45"/>
  <c r="Z51" i="45" s="1"/>
  <c r="H50" i="45"/>
  <c r="H46" i="45"/>
  <c r="Z46" i="45" s="1"/>
  <c r="H57" i="45"/>
  <c r="Z57" i="45" s="1"/>
  <c r="H53" i="45"/>
  <c r="Z53" i="45" s="1"/>
  <c r="H48" i="45"/>
  <c r="H44" i="45"/>
  <c r="H43" i="45"/>
  <c r="H39" i="45"/>
  <c r="Z39" i="45" s="1"/>
  <c r="H35" i="45"/>
  <c r="H31" i="45"/>
  <c r="Z31" i="45" s="1"/>
  <c r="H23" i="45"/>
  <c r="Z23" i="45" s="1"/>
  <c r="H19" i="45"/>
  <c r="Z19" i="45" s="1"/>
  <c r="H54" i="45"/>
  <c r="H41" i="45"/>
  <c r="H37" i="45"/>
  <c r="H33" i="45"/>
  <c r="Z33" i="45" s="1"/>
  <c r="H29" i="45"/>
  <c r="H25" i="45"/>
  <c r="Z25" i="45" s="1"/>
  <c r="H21" i="45"/>
  <c r="Z21" i="45" s="1"/>
  <c r="H17" i="45"/>
  <c r="Z17" i="45" s="1"/>
  <c r="H45" i="45"/>
  <c r="Z45" i="45" s="1"/>
  <c r="H42" i="45"/>
  <c r="Z42" i="45" s="1"/>
  <c r="H38" i="45"/>
  <c r="Z38" i="45" s="1"/>
  <c r="H34" i="45"/>
  <c r="Z34" i="45" s="1"/>
  <c r="H30" i="45"/>
  <c r="Z30" i="45" s="1"/>
  <c r="H16" i="45"/>
  <c r="Z16" i="45" s="1"/>
  <c r="H12" i="45"/>
  <c r="H26" i="45"/>
  <c r="Z26" i="45" s="1"/>
  <c r="H22" i="45"/>
  <c r="Z22" i="45" s="1"/>
  <c r="H49" i="45"/>
  <c r="Z49" i="45" s="1"/>
  <c r="H40" i="45"/>
  <c r="Z40" i="45" s="1"/>
  <c r="H36" i="45"/>
  <c r="Z36" i="45" s="1"/>
  <c r="H32" i="45"/>
  <c r="Z32" i="45" s="1"/>
  <c r="H28" i="45"/>
  <c r="Z28" i="45" s="1"/>
  <c r="H14" i="45"/>
  <c r="H10" i="45"/>
  <c r="Z10" i="45" s="1"/>
  <c r="H9" i="45"/>
  <c r="H55" i="45"/>
  <c r="Z55" i="45" s="1"/>
  <c r="H47" i="45"/>
  <c r="Z47" i="45" s="1"/>
  <c r="H18" i="45"/>
  <c r="Z18" i="45" s="1"/>
  <c r="H13" i="45"/>
  <c r="Z13" i="45" s="1"/>
  <c r="H20" i="45"/>
  <c r="Z20" i="45" s="1"/>
  <c r="H15" i="45"/>
  <c r="Z15" i="45" s="1"/>
  <c r="H11" i="45"/>
  <c r="Z11" i="45" s="1"/>
  <c r="H24" i="45"/>
  <c r="Z24" i="45" s="1"/>
  <c r="L56" i="45"/>
  <c r="AF56" i="45" s="1"/>
  <c r="L52" i="45"/>
  <c r="L58" i="45"/>
  <c r="L51" i="45"/>
  <c r="L46" i="45"/>
  <c r="L57" i="45"/>
  <c r="AF57" i="45" s="1"/>
  <c r="L54" i="45"/>
  <c r="AF54" i="45" s="1"/>
  <c r="L53" i="45"/>
  <c r="AF53" i="45" s="1"/>
  <c r="L48" i="45"/>
  <c r="AF48" i="45" s="1"/>
  <c r="L44" i="45"/>
  <c r="L43" i="45"/>
  <c r="AF43" i="45" s="1"/>
  <c r="L39" i="45"/>
  <c r="AF39" i="45" s="1"/>
  <c r="L35" i="45"/>
  <c r="AF35" i="45" s="1"/>
  <c r="L31" i="45"/>
  <c r="L23" i="45"/>
  <c r="AF23" i="45" s="1"/>
  <c r="L19" i="45"/>
  <c r="L41" i="45"/>
  <c r="AF41" i="45" s="1"/>
  <c r="L37" i="45"/>
  <c r="L33" i="45"/>
  <c r="AF33" i="45" s="1"/>
  <c r="L29" i="45"/>
  <c r="AF29" i="45" s="1"/>
  <c r="L25" i="45"/>
  <c r="L21" i="45"/>
  <c r="L17" i="45"/>
  <c r="AF17" i="45" s="1"/>
  <c r="L45" i="45"/>
  <c r="AF45" i="45" s="1"/>
  <c r="L42" i="45"/>
  <c r="AF42" i="45" s="1"/>
  <c r="L38" i="45"/>
  <c r="AF38" i="45" s="1"/>
  <c r="L34" i="45"/>
  <c r="AF34" i="45" s="1"/>
  <c r="L30" i="45"/>
  <c r="AF30" i="45" s="1"/>
  <c r="L16" i="45"/>
  <c r="L12" i="45"/>
  <c r="L26" i="45"/>
  <c r="AF26" i="45" s="1"/>
  <c r="L22" i="45"/>
  <c r="AF22" i="45" s="1"/>
  <c r="L50" i="45"/>
  <c r="AF50" i="45" s="1"/>
  <c r="L49" i="45"/>
  <c r="AF49" i="45" s="1"/>
  <c r="L40" i="45"/>
  <c r="AF40" i="45" s="1"/>
  <c r="L36" i="45"/>
  <c r="AF36" i="45" s="1"/>
  <c r="L32" i="45"/>
  <c r="AF32" i="45" s="1"/>
  <c r="L28" i="45"/>
  <c r="AF28" i="45" s="1"/>
  <c r="L14" i="45"/>
  <c r="AF14" i="45" s="1"/>
  <c r="L10" i="45"/>
  <c r="L9" i="45"/>
  <c r="L55" i="45"/>
  <c r="L47" i="45"/>
  <c r="AF47" i="45" s="1"/>
  <c r="L18" i="45"/>
  <c r="AF18" i="45" s="1"/>
  <c r="L20" i="45"/>
  <c r="AF20" i="45" s="1"/>
  <c r="L15" i="45"/>
  <c r="AF15" i="45" s="1"/>
  <c r="L11" i="45"/>
  <c r="AF11" i="45" s="1"/>
  <c r="L13" i="45"/>
  <c r="AF13" i="45" s="1"/>
  <c r="L24" i="45"/>
  <c r="AF24" i="45" s="1"/>
  <c r="Z14" i="45"/>
  <c r="Z43" i="45"/>
  <c r="I59" i="45"/>
  <c r="I60" i="45" s="1"/>
  <c r="AB63" i="45" s="1"/>
  <c r="V10" i="45"/>
  <c r="AH10" i="45"/>
  <c r="AB12" i="45"/>
  <c r="AC13" i="45"/>
  <c r="V14" i="45"/>
  <c r="AH14" i="45"/>
  <c r="AB16" i="45"/>
  <c r="F18" i="45"/>
  <c r="W18" i="45" s="1"/>
  <c r="J18" i="45"/>
  <c r="Y21" i="45"/>
  <c r="F22" i="45"/>
  <c r="W22" i="45" s="1"/>
  <c r="Y25" i="45"/>
  <c r="AE19" i="45"/>
  <c r="F58" i="45"/>
  <c r="F54" i="45"/>
  <c r="W54" i="45" s="1"/>
  <c r="F50" i="45"/>
  <c r="W50" i="45" s="1"/>
  <c r="F56" i="45"/>
  <c r="W56" i="45" s="1"/>
  <c r="F57" i="45"/>
  <c r="W57" i="45" s="1"/>
  <c r="F53" i="45"/>
  <c r="W53" i="45" s="1"/>
  <c r="F52" i="45"/>
  <c r="W52" i="45" s="1"/>
  <c r="F48" i="45"/>
  <c r="W48" i="45" s="1"/>
  <c r="F44" i="45"/>
  <c r="W44" i="45" s="1"/>
  <c r="F51" i="45"/>
  <c r="F46" i="45"/>
  <c r="W46" i="45" s="1"/>
  <c r="F41" i="45"/>
  <c r="W41" i="45" s="1"/>
  <c r="F37" i="45"/>
  <c r="W37" i="45" s="1"/>
  <c r="F33" i="45"/>
  <c r="W33" i="45" s="1"/>
  <c r="F29" i="45"/>
  <c r="W29" i="45" s="1"/>
  <c r="F25" i="45"/>
  <c r="F21" i="45"/>
  <c r="F17" i="45"/>
  <c r="W17" i="45" s="1"/>
  <c r="F43" i="45"/>
  <c r="W43" i="45" s="1"/>
  <c r="F39" i="45"/>
  <c r="W39" i="45" s="1"/>
  <c r="F35" i="45"/>
  <c r="W35" i="45" s="1"/>
  <c r="F31" i="45"/>
  <c r="W31" i="45" s="1"/>
  <c r="F23" i="45"/>
  <c r="W23" i="45" s="1"/>
  <c r="F19" i="45"/>
  <c r="W19" i="45" s="1"/>
  <c r="F49" i="45"/>
  <c r="W49" i="45" s="1"/>
  <c r="F40" i="45"/>
  <c r="W40" i="45" s="1"/>
  <c r="F36" i="45"/>
  <c r="W36" i="45" s="1"/>
  <c r="F32" i="45"/>
  <c r="W32" i="45" s="1"/>
  <c r="F28" i="45"/>
  <c r="F14" i="45"/>
  <c r="W14" i="45" s="1"/>
  <c r="F10" i="45"/>
  <c r="W10" i="45" s="1"/>
  <c r="F9" i="45"/>
  <c r="F55" i="45"/>
  <c r="F47" i="45"/>
  <c r="F24" i="45"/>
  <c r="W24" i="45" s="1"/>
  <c r="F45" i="45"/>
  <c r="W45" i="45" s="1"/>
  <c r="F42" i="45"/>
  <c r="W42" i="45" s="1"/>
  <c r="F38" i="45"/>
  <c r="W38" i="45" s="1"/>
  <c r="F34" i="45"/>
  <c r="W34" i="45" s="1"/>
  <c r="F30" i="45"/>
  <c r="W30" i="45" s="1"/>
  <c r="F16" i="45"/>
  <c r="W16" i="45" s="1"/>
  <c r="F12" i="45"/>
  <c r="N58" i="45"/>
  <c r="AI58" i="45" s="1"/>
  <c r="N54" i="45"/>
  <c r="AI54" i="45" s="1"/>
  <c r="N50" i="45"/>
  <c r="N56" i="45"/>
  <c r="AI56" i="45" s="1"/>
  <c r="N57" i="45"/>
  <c r="AI57" i="45" s="1"/>
  <c r="N53" i="45"/>
  <c r="AI53" i="45" s="1"/>
  <c r="N48" i="45"/>
  <c r="N44" i="45"/>
  <c r="AI44" i="45" s="1"/>
  <c r="N52" i="45"/>
  <c r="N51" i="45"/>
  <c r="AI51" i="45" s="1"/>
  <c r="N46" i="45"/>
  <c r="N41" i="45"/>
  <c r="AI41" i="45" s="1"/>
  <c r="N37" i="45"/>
  <c r="AI37" i="45" s="1"/>
  <c r="N33" i="45"/>
  <c r="AI33" i="45" s="1"/>
  <c r="N29" i="45"/>
  <c r="AI29" i="45" s="1"/>
  <c r="N25" i="45"/>
  <c r="AI25" i="45" s="1"/>
  <c r="N21" i="45"/>
  <c r="AI21" i="45" s="1"/>
  <c r="N17" i="45"/>
  <c r="AI17" i="45" s="1"/>
  <c r="N43" i="45"/>
  <c r="N39" i="45"/>
  <c r="AI39" i="45" s="1"/>
  <c r="N35" i="45"/>
  <c r="AI35" i="45" s="1"/>
  <c r="N31" i="45"/>
  <c r="AI31" i="45" s="1"/>
  <c r="N23" i="45"/>
  <c r="AI23" i="45" s="1"/>
  <c r="N19" i="45"/>
  <c r="AI19" i="45" s="1"/>
  <c r="N49" i="45"/>
  <c r="AI49" i="45" s="1"/>
  <c r="N40" i="45"/>
  <c r="N36" i="45"/>
  <c r="N32" i="45"/>
  <c r="N28" i="45"/>
  <c r="N14" i="45"/>
  <c r="N10" i="45"/>
  <c r="N9" i="45"/>
  <c r="N55" i="45"/>
  <c r="N47" i="45"/>
  <c r="AI47" i="45" s="1"/>
  <c r="N24" i="45"/>
  <c r="N45" i="45"/>
  <c r="AI45" i="45" s="1"/>
  <c r="N42" i="45"/>
  <c r="AI42" i="45" s="1"/>
  <c r="N38" i="45"/>
  <c r="AI38" i="45" s="1"/>
  <c r="N34" i="45"/>
  <c r="AI34" i="45" s="1"/>
  <c r="N30" i="45"/>
  <c r="AI30" i="45" s="1"/>
  <c r="N16" i="45"/>
  <c r="AI16" i="45" s="1"/>
  <c r="N12" i="45"/>
  <c r="AI12" i="45" s="1"/>
  <c r="K59" i="45"/>
  <c r="K60" i="45" s="1"/>
  <c r="AE63" i="45" s="1"/>
  <c r="AF12" i="45"/>
  <c r="Z12" i="45"/>
  <c r="F13" i="45"/>
  <c r="W13" i="45" s="1"/>
  <c r="N13" i="45"/>
  <c r="AF16" i="45"/>
  <c r="AF10" i="45"/>
  <c r="AF19" i="45"/>
  <c r="J58" i="45"/>
  <c r="AC58" i="45" s="1"/>
  <c r="J54" i="45"/>
  <c r="AC54" i="45" s="1"/>
  <c r="J50" i="45"/>
  <c r="J56" i="45"/>
  <c r="AC56" i="45" s="1"/>
  <c r="J57" i="45"/>
  <c r="J53" i="45"/>
  <c r="AC53" i="45" s="1"/>
  <c r="J48" i="45"/>
  <c r="AC48" i="45" s="1"/>
  <c r="J44" i="45"/>
  <c r="J51" i="45"/>
  <c r="AC51" i="45" s="1"/>
  <c r="J46" i="45"/>
  <c r="AC46" i="45" s="1"/>
  <c r="J41" i="45"/>
  <c r="AC41" i="45" s="1"/>
  <c r="J37" i="45"/>
  <c r="AC37" i="45" s="1"/>
  <c r="J33" i="45"/>
  <c r="J29" i="45"/>
  <c r="AC29" i="45" s="1"/>
  <c r="J25" i="45"/>
  <c r="AC25" i="45" s="1"/>
  <c r="J21" i="45"/>
  <c r="AC21" i="45" s="1"/>
  <c r="J17" i="45"/>
  <c r="AC17" i="45" s="1"/>
  <c r="J52" i="45"/>
  <c r="J43" i="45"/>
  <c r="AC43" i="45" s="1"/>
  <c r="J39" i="45"/>
  <c r="J35" i="45"/>
  <c r="J31" i="45"/>
  <c r="AC31" i="45" s="1"/>
  <c r="J23" i="45"/>
  <c r="AC23" i="45" s="1"/>
  <c r="J19" i="45"/>
  <c r="AC19" i="45" s="1"/>
  <c r="J49" i="45"/>
  <c r="J40" i="45"/>
  <c r="AC40" i="45" s="1"/>
  <c r="J36" i="45"/>
  <c r="J32" i="45"/>
  <c r="J28" i="45"/>
  <c r="J14" i="45"/>
  <c r="AC14" i="45" s="1"/>
  <c r="J10" i="45"/>
  <c r="AC10" i="45" s="1"/>
  <c r="J9" i="45"/>
  <c r="J55" i="45"/>
  <c r="J47" i="45"/>
  <c r="AC47" i="45" s="1"/>
  <c r="J24" i="45"/>
  <c r="AC24" i="45" s="1"/>
  <c r="J45" i="45"/>
  <c r="AC45" i="45" s="1"/>
  <c r="J42" i="45"/>
  <c r="J38" i="45"/>
  <c r="AC38" i="45" s="1"/>
  <c r="J34" i="45"/>
  <c r="AC34" i="45" s="1"/>
  <c r="J30" i="45"/>
  <c r="J16" i="45"/>
  <c r="AC16" i="45" s="1"/>
  <c r="J12" i="45"/>
  <c r="AC12" i="45" s="1"/>
  <c r="AB10" i="45"/>
  <c r="AI10" i="45"/>
  <c r="AC11" i="45"/>
  <c r="AH12" i="45"/>
  <c r="W12" i="45"/>
  <c r="AB14" i="45"/>
  <c r="AI14" i="45"/>
  <c r="AC15" i="45"/>
  <c r="AF21" i="45"/>
  <c r="W21" i="45"/>
  <c r="N22" i="45"/>
  <c r="AI22" i="45" s="1"/>
  <c r="AF25" i="45"/>
  <c r="W25" i="45"/>
  <c r="N26" i="45"/>
  <c r="AI26" i="45" s="1"/>
  <c r="AC44" i="45"/>
  <c r="AC30" i="45"/>
  <c r="AC42" i="45"/>
  <c r="AF46" i="45"/>
  <c r="AI46" i="45"/>
  <c r="L7" i="45"/>
  <c r="AI13" i="45"/>
  <c r="V17" i="45"/>
  <c r="AH17" i="45"/>
  <c r="AB19" i="45"/>
  <c r="AC20" i="45"/>
  <c r="V21" i="45"/>
  <c r="AH21" i="45"/>
  <c r="AB23" i="45"/>
  <c r="V25" i="45"/>
  <c r="AH25" i="45"/>
  <c r="Z29" i="45"/>
  <c r="AC33" i="45"/>
  <c r="Z37" i="45"/>
  <c r="AF37" i="45"/>
  <c r="Z41" i="45"/>
  <c r="Y43" i="45"/>
  <c r="Z48" i="45"/>
  <c r="AI48" i="45"/>
  <c r="Z50" i="45"/>
  <c r="AC50" i="45"/>
  <c r="AI50" i="45"/>
  <c r="AF52" i="45"/>
  <c r="AI52" i="45"/>
  <c r="AC52" i="45"/>
  <c r="AC28" i="45"/>
  <c r="AC32" i="45"/>
  <c r="AC36" i="45"/>
  <c r="AC57" i="45"/>
  <c r="Y13" i="45"/>
  <c r="AB17" i="45"/>
  <c r="AI18" i="45"/>
  <c r="V19" i="45"/>
  <c r="AH19" i="45"/>
  <c r="AB21" i="45"/>
  <c r="AC22" i="45"/>
  <c r="V23" i="45"/>
  <c r="AH23" i="45"/>
  <c r="AB25" i="45"/>
  <c r="AC26" i="45"/>
  <c r="AF27" i="45"/>
  <c r="Z27" i="45"/>
  <c r="AC27" i="45"/>
  <c r="AF31" i="45"/>
  <c r="Z35" i="45"/>
  <c r="AC35" i="45"/>
  <c r="AC39" i="45"/>
  <c r="AI43" i="45"/>
  <c r="Z44" i="45"/>
  <c r="AF44" i="45"/>
  <c r="AC18" i="45"/>
  <c r="W20" i="45"/>
  <c r="AI20" i="45"/>
  <c r="AI24" i="45"/>
  <c r="W28" i="45"/>
  <c r="AI28" i="45"/>
  <c r="AI32" i="45"/>
  <c r="AI36" i="45"/>
  <c r="AI40" i="45"/>
  <c r="AB44" i="45"/>
  <c r="AB46" i="45"/>
  <c r="AB48" i="45"/>
  <c r="Y50" i="45"/>
  <c r="AF58" i="45"/>
  <c r="W58" i="45"/>
  <c r="AY56" i="45"/>
  <c r="AY52" i="45"/>
  <c r="AX61" i="45"/>
  <c r="AY58" i="45"/>
  <c r="AY55" i="45"/>
  <c r="AY54" i="45"/>
  <c r="AY46" i="45"/>
  <c r="AY53" i="45"/>
  <c r="AY48" i="45"/>
  <c r="AY44" i="45"/>
  <c r="AY59" i="45" s="1"/>
  <c r="Y24" i="45"/>
  <c r="Y28" i="45"/>
  <c r="Y32" i="45"/>
  <c r="Y36" i="45"/>
  <c r="Y40" i="45"/>
  <c r="V44" i="45"/>
  <c r="AH44" i="45"/>
  <c r="V46" i="45"/>
  <c r="AH46" i="45"/>
  <c r="V48" i="45"/>
  <c r="AH48" i="45"/>
  <c r="AC49" i="45"/>
  <c r="AE50" i="45"/>
  <c r="W51" i="45"/>
  <c r="Y51" i="45"/>
  <c r="AF51" i="45"/>
  <c r="Y52" i="45"/>
  <c r="AC55" i="45"/>
  <c r="AT61" i="45"/>
  <c r="AU58" i="45"/>
  <c r="AU54" i="45"/>
  <c r="AU50" i="45"/>
  <c r="AU56" i="45"/>
  <c r="AU57" i="45"/>
  <c r="AU53" i="45"/>
  <c r="AU48" i="45"/>
  <c r="AU44" i="45"/>
  <c r="AU52" i="45"/>
  <c r="AU51" i="45"/>
  <c r="AU46" i="45"/>
  <c r="W47" i="45"/>
  <c r="V50" i="45"/>
  <c r="AB52" i="45"/>
  <c r="Z54" i="45"/>
  <c r="AE55" i="45"/>
  <c r="Z56" i="45"/>
  <c r="AB58" i="45"/>
  <c r="AS57" i="45"/>
  <c r="AS53" i="45"/>
  <c r="AS49" i="45"/>
  <c r="AS55" i="45"/>
  <c r="BA57" i="45"/>
  <c r="BA53" i="45"/>
  <c r="BA49" i="45"/>
  <c r="BA55" i="45"/>
  <c r="Y47" i="45"/>
  <c r="AH50" i="45"/>
  <c r="AI55" i="45"/>
  <c r="W55" i="45"/>
  <c r="AF55" i="45"/>
  <c r="V58" i="45"/>
  <c r="AH58" i="45"/>
  <c r="AW55" i="45"/>
  <c r="AW51" i="45"/>
  <c r="AW57" i="45"/>
  <c r="AF62" i="38" l="1"/>
  <c r="Z62" i="38"/>
  <c r="AA62" i="38" s="1"/>
  <c r="AB62" i="38" s="1"/>
  <c r="AC62" i="38" s="1"/>
  <c r="AD62" i="38" s="1"/>
  <c r="AE62" i="38" s="1"/>
  <c r="Z24" i="38"/>
  <c r="AA24" i="38" s="1"/>
  <c r="AB24" i="38" s="1"/>
  <c r="AC24" i="38" s="1"/>
  <c r="AD24" i="38" s="1"/>
  <c r="AE24" i="38" s="1"/>
  <c r="AF24" i="38"/>
  <c r="BA59" i="45"/>
  <c r="AE59" i="45"/>
  <c r="AE60" i="45" s="1"/>
  <c r="K61" i="45" s="1"/>
  <c r="AW59" i="45"/>
  <c r="AU59" i="45"/>
  <c r="AS59" i="45"/>
  <c r="Y59" i="45"/>
  <c r="Y60" i="45" s="1"/>
  <c r="Y62" i="45" s="1"/>
  <c r="G61" i="45"/>
  <c r="AD45" i="45"/>
  <c r="Z59" i="45"/>
  <c r="Z60" i="45" s="1"/>
  <c r="AA39" i="45"/>
  <c r="AC59" i="45"/>
  <c r="AC60" i="45" s="1"/>
  <c r="AD12" i="45"/>
  <c r="AD29" i="45"/>
  <c r="AA31" i="45"/>
  <c r="AA27" i="45"/>
  <c r="AA23" i="45"/>
  <c r="AD50" i="45"/>
  <c r="AD41" i="45"/>
  <c r="AA33" i="45"/>
  <c r="AD38" i="45"/>
  <c r="AD54" i="45"/>
  <c r="N59" i="45"/>
  <c r="N60" i="45" s="1"/>
  <c r="AI63" i="45" s="1"/>
  <c r="V59" i="45"/>
  <c r="V60" i="45" s="1"/>
  <c r="L59" i="45"/>
  <c r="L60" i="45" s="1"/>
  <c r="AF63" i="45" s="1"/>
  <c r="AA28" i="45"/>
  <c r="AA49" i="45"/>
  <c r="AA16" i="45"/>
  <c r="AA52" i="45"/>
  <c r="AA58" i="45"/>
  <c r="AD35" i="45"/>
  <c r="AA37" i="45"/>
  <c r="AI59" i="45"/>
  <c r="AJ31" i="45" s="1"/>
  <c r="AD17" i="45"/>
  <c r="AD13" i="45"/>
  <c r="AA24" i="45"/>
  <c r="AA13" i="45"/>
  <c r="H59" i="45"/>
  <c r="H60" i="45" s="1"/>
  <c r="Z63" i="45" s="1"/>
  <c r="AA32" i="45"/>
  <c r="AA22" i="45"/>
  <c r="AA30" i="45"/>
  <c r="AA45" i="45"/>
  <c r="AD55" i="45"/>
  <c r="AJ24" i="45"/>
  <c r="AD18" i="45"/>
  <c r="AA44" i="45"/>
  <c r="AD39" i="45"/>
  <c r="AA35" i="45"/>
  <c r="AD26" i="45"/>
  <c r="AD40" i="45"/>
  <c r="AD52" i="45"/>
  <c r="AA51" i="45"/>
  <c r="AA50" i="45"/>
  <c r="AA48" i="45"/>
  <c r="AA41" i="45"/>
  <c r="AD33" i="45"/>
  <c r="AD24" i="45"/>
  <c r="AD20" i="45"/>
  <c r="AD53" i="45"/>
  <c r="AD30" i="45"/>
  <c r="AA21" i="45"/>
  <c r="AB59" i="45"/>
  <c r="AB60" i="45" s="1"/>
  <c r="J59" i="45"/>
  <c r="J60" i="45" s="1"/>
  <c r="AC63" i="45" s="1"/>
  <c r="AD21" i="45"/>
  <c r="AF59" i="45"/>
  <c r="AF60" i="45" s="1"/>
  <c r="F59" i="45"/>
  <c r="F60" i="45" s="1"/>
  <c r="W63" i="45" s="1"/>
  <c r="AA14" i="45"/>
  <c r="W59" i="45"/>
  <c r="X53" i="45" s="1"/>
  <c r="AA11" i="45"/>
  <c r="AA18" i="45"/>
  <c r="AA36" i="45"/>
  <c r="AA26" i="45"/>
  <c r="AA34" i="45"/>
  <c r="AA53" i="45"/>
  <c r="AD27" i="45"/>
  <c r="AD22" i="45"/>
  <c r="AD36" i="45"/>
  <c r="AD23" i="45"/>
  <c r="AA29" i="45"/>
  <c r="AD42" i="45"/>
  <c r="AD15" i="45"/>
  <c r="AD43" i="45"/>
  <c r="AD25" i="45"/>
  <c r="AD48" i="45"/>
  <c r="AA12" i="45"/>
  <c r="AH59" i="45"/>
  <c r="AH60" i="45" s="1"/>
  <c r="AA43" i="45"/>
  <c r="AA15" i="45"/>
  <c r="AA47" i="45"/>
  <c r="AA40" i="45"/>
  <c r="AA38" i="45"/>
  <c r="AA57" i="45"/>
  <c r="AJ37" i="45" l="1"/>
  <c r="AE62" i="45"/>
  <c r="AD58" i="45"/>
  <c r="AD28" i="45"/>
  <c r="AD57" i="45"/>
  <c r="X52" i="45"/>
  <c r="X21" i="45"/>
  <c r="X29" i="45"/>
  <c r="X13" i="45"/>
  <c r="X58" i="45"/>
  <c r="AG26" i="45"/>
  <c r="X56" i="45"/>
  <c r="X30" i="45"/>
  <c r="X22" i="45"/>
  <c r="X50" i="45"/>
  <c r="X14" i="45"/>
  <c r="AJ55" i="45"/>
  <c r="X10" i="45"/>
  <c r="X41" i="45"/>
  <c r="X51" i="45"/>
  <c r="X37" i="45"/>
  <c r="AA54" i="45"/>
  <c r="AA55" i="45"/>
  <c r="X12" i="45"/>
  <c r="X49" i="45"/>
  <c r="AG49" i="45"/>
  <c r="X34" i="45"/>
  <c r="X24" i="45"/>
  <c r="X45" i="45"/>
  <c r="X55" i="45"/>
  <c r="X16" i="45"/>
  <c r="X28" i="45"/>
  <c r="AI60" i="45"/>
  <c r="AJ27" i="45"/>
  <c r="AJ11" i="45"/>
  <c r="AJ15" i="45"/>
  <c r="AG32" i="45"/>
  <c r="AG39" i="45"/>
  <c r="AJ28" i="45"/>
  <c r="AG51" i="45"/>
  <c r="AG55" i="45"/>
  <c r="AJ17" i="45"/>
  <c r="AG41" i="45"/>
  <c r="AJ45" i="45"/>
  <c r="AG43" i="45"/>
  <c r="AJ51" i="45"/>
  <c r="AG28" i="45"/>
  <c r="AJ35" i="45"/>
  <c r="AG40" i="45"/>
  <c r="W60" i="45"/>
  <c r="X11" i="45"/>
  <c r="X27" i="45"/>
  <c r="X15" i="45"/>
  <c r="X26" i="45"/>
  <c r="X39" i="45"/>
  <c r="AJ54" i="45"/>
  <c r="AJ38" i="45"/>
  <c r="AG46" i="45"/>
  <c r="AJ32" i="45"/>
  <c r="AG22" i="45"/>
  <c r="X35" i="45"/>
  <c r="AJ34" i="45"/>
  <c r="AD51" i="45"/>
  <c r="AG21" i="45"/>
  <c r="AG52" i="45"/>
  <c r="AJ43" i="45"/>
  <c r="X36" i="45"/>
  <c r="AA42" i="45"/>
  <c r="AA20" i="45"/>
  <c r="AA17" i="45"/>
  <c r="X33" i="45"/>
  <c r="AJ41" i="45"/>
  <c r="AG12" i="45"/>
  <c r="AD11" i="45"/>
  <c r="AD44" i="45"/>
  <c r="AG37" i="45"/>
  <c r="AJ52" i="45"/>
  <c r="X23" i="45"/>
  <c r="X43" i="45"/>
  <c r="AJ36" i="45"/>
  <c r="X47" i="45"/>
  <c r="AA46" i="45"/>
  <c r="AG56" i="45"/>
  <c r="AD46" i="45"/>
  <c r="X18" i="45"/>
  <c r="AJ44" i="45"/>
  <c r="AD10" i="45"/>
  <c r="AA10" i="45"/>
  <c r="AG23" i="45"/>
  <c r="AD56" i="45"/>
  <c r="AJ47" i="45"/>
  <c r="M61" i="45"/>
  <c r="AH62" i="45"/>
  <c r="AF62" i="45"/>
  <c r="L61" i="45"/>
  <c r="AG30" i="45"/>
  <c r="AJ29" i="45"/>
  <c r="AJ56" i="45"/>
  <c r="AG25" i="45"/>
  <c r="AG14" i="45"/>
  <c r="AG57" i="45"/>
  <c r="AG15" i="45"/>
  <c r="AJ49" i="45"/>
  <c r="AJ48" i="45"/>
  <c r="AG47" i="45"/>
  <c r="AJ53" i="45"/>
  <c r="AJ16" i="45"/>
  <c r="AJ22" i="45"/>
  <c r="AG29" i="45"/>
  <c r="AJ40" i="45"/>
  <c r="AG53" i="45"/>
  <c r="AG36" i="45"/>
  <c r="AJ26" i="45"/>
  <c r="AG44" i="45"/>
  <c r="AG42" i="45"/>
  <c r="AG20" i="45"/>
  <c r="AJ23" i="45"/>
  <c r="X31" i="45"/>
  <c r="AJ39" i="45"/>
  <c r="AG16" i="45"/>
  <c r="AJ14" i="45"/>
  <c r="X44" i="45"/>
  <c r="AG58" i="45"/>
  <c r="AG48" i="45"/>
  <c r="X17" i="45"/>
  <c r="AJ25" i="45"/>
  <c r="AC62" i="45"/>
  <c r="J61" i="45"/>
  <c r="Z62" i="45"/>
  <c r="H61" i="45"/>
  <c r="AG33" i="45"/>
  <c r="AD37" i="45"/>
  <c r="AJ12" i="45"/>
  <c r="AG13" i="45"/>
  <c r="E61" i="45"/>
  <c r="V62" i="45"/>
  <c r="AJ30" i="45"/>
  <c r="AG38" i="45"/>
  <c r="AJ57" i="45"/>
  <c r="AJ42" i="45"/>
  <c r="AJ46" i="45"/>
  <c r="AJ50" i="45"/>
  <c r="AJ18" i="45"/>
  <c r="AG34" i="45"/>
  <c r="AG11" i="45"/>
  <c r="AJ33" i="45"/>
  <c r="AG10" i="45"/>
  <c r="I61" i="45"/>
  <c r="AB62" i="45"/>
  <c r="X25" i="45"/>
  <c r="AJ13" i="45"/>
  <c r="AG31" i="45"/>
  <c r="AJ58" i="45"/>
  <c r="AG45" i="45"/>
  <c r="AG18" i="45"/>
  <c r="X57" i="45"/>
  <c r="X42" i="45"/>
  <c r="AG19" i="45"/>
  <c r="AJ10" i="45"/>
  <c r="AG27" i="45"/>
  <c r="X20" i="45"/>
  <c r="AD49" i="45"/>
  <c r="AG50" i="45"/>
  <c r="AG24" i="45"/>
  <c r="X54" i="45"/>
  <c r="X38" i="45"/>
  <c r="AA19" i="45"/>
  <c r="AJ21" i="45"/>
  <c r="X46" i="45"/>
  <c r="X48" i="45"/>
  <c r="AD32" i="45"/>
  <c r="AD31" i="45"/>
  <c r="AJ20" i="45"/>
  <c r="AD47" i="45"/>
  <c r="AA56" i="45"/>
  <c r="X19" i="45"/>
  <c r="AA25" i="45"/>
  <c r="AG35" i="45"/>
  <c r="AD14" i="45"/>
  <c r="X40" i="45"/>
  <c r="AJ19" i="45"/>
  <c r="AD34" i="45"/>
  <c r="AG54" i="45"/>
  <c r="AG17" i="45"/>
  <c r="AD19" i="45"/>
  <c r="X32" i="45"/>
  <c r="AD16" i="45"/>
  <c r="AJ59" i="45" l="1"/>
  <c r="X59" i="45"/>
  <c r="AG59" i="45"/>
  <c r="AA59" i="45"/>
  <c r="AD59" i="45"/>
  <c r="W62" i="45"/>
  <c r="F61" i="45"/>
  <c r="AI62" i="45"/>
  <c r="N61" i="45"/>
  <c r="AN68" i="42" l="1"/>
  <c r="B221" i="44" l="1"/>
  <c r="C221" i="44" s="1"/>
  <c r="D221" i="44" s="1"/>
  <c r="R193" i="44"/>
  <c r="R190" i="44"/>
  <c r="R233" i="44" s="1"/>
  <c r="B174" i="44"/>
  <c r="C174" i="44" s="1"/>
  <c r="D174" i="44" s="1"/>
  <c r="J174" i="44" s="1"/>
  <c r="R143" i="44"/>
  <c r="R186" i="44" s="1"/>
  <c r="R146" i="44"/>
  <c r="Q127" i="44"/>
  <c r="B127" i="44"/>
  <c r="C127" i="44" s="1"/>
  <c r="D127" i="44" s="1"/>
  <c r="J127" i="44" s="1"/>
  <c r="R96" i="44"/>
  <c r="R139" i="44" s="1"/>
  <c r="B80" i="44"/>
  <c r="C80" i="44" s="1"/>
  <c r="D80" i="44" s="1"/>
  <c r="J80" i="44" s="1"/>
  <c r="Q80" i="44" s="1"/>
  <c r="R52" i="44"/>
  <c r="R49" i="44"/>
  <c r="R92" i="44" s="1"/>
  <c r="B33" i="44"/>
  <c r="C33" i="44" s="1"/>
  <c r="D33" i="44" s="1"/>
  <c r="R2" i="44"/>
  <c r="R45" i="44" s="1"/>
  <c r="R5" i="44"/>
  <c r="R99" i="44"/>
  <c r="S3" i="42"/>
  <c r="B62" i="42"/>
  <c r="H69" i="42"/>
  <c r="L69" i="42"/>
  <c r="BA7" i="42"/>
  <c r="AZ7" i="42"/>
  <c r="AY7" i="42"/>
  <c r="AX7" i="42"/>
  <c r="AW7" i="42"/>
  <c r="AV7" i="42"/>
  <c r="AU7" i="42"/>
  <c r="AT7" i="42"/>
  <c r="AS7" i="42"/>
  <c r="AR7" i="42"/>
  <c r="AI7" i="42"/>
  <c r="AF7" i="42"/>
  <c r="AC7" i="42"/>
  <c r="Z7" i="42"/>
  <c r="W7" i="42"/>
  <c r="H4" i="42"/>
  <c r="L7" i="42" s="1"/>
  <c r="F7" i="42" l="1"/>
  <c r="J7" i="42"/>
  <c r="N7" i="42"/>
  <c r="H80" i="44"/>
  <c r="I80" i="44" s="1"/>
  <c r="H127" i="44"/>
  <c r="I127" i="44" s="1"/>
  <c r="H174" i="44"/>
  <c r="I174" i="44" s="1"/>
  <c r="K174" i="44" s="1"/>
  <c r="L174" i="44" s="1"/>
  <c r="M174" i="44" s="1"/>
  <c r="N174" i="44" s="1"/>
  <c r="O174" i="44" s="1"/>
  <c r="P174" i="44" s="1"/>
  <c r="J33" i="44"/>
  <c r="H33" i="44"/>
  <c r="I33" i="44" s="1"/>
  <c r="Q174" i="44"/>
  <c r="J221" i="44"/>
  <c r="H221" i="44"/>
  <c r="I221" i="44" s="1"/>
  <c r="K80" i="44"/>
  <c r="L80" i="44" s="1"/>
  <c r="M80" i="44" s="1"/>
  <c r="N80" i="44" s="1"/>
  <c r="O80" i="44" s="1"/>
  <c r="P80" i="44" s="1"/>
  <c r="K127" i="44"/>
  <c r="L127" i="44" s="1"/>
  <c r="M127" i="44" s="1"/>
  <c r="N127" i="44" s="1"/>
  <c r="O127" i="44" s="1"/>
  <c r="P127" i="44" s="1"/>
  <c r="H7" i="42"/>
  <c r="K221" i="44" l="1"/>
  <c r="L221" i="44" s="1"/>
  <c r="M221" i="44" s="1"/>
  <c r="N221" i="44" s="1"/>
  <c r="O221" i="44" s="1"/>
  <c r="P221" i="44" s="1"/>
  <c r="Q221" i="44"/>
  <c r="K33" i="44"/>
  <c r="L33" i="44" s="1"/>
  <c r="M33" i="44" s="1"/>
  <c r="N33" i="44" s="1"/>
  <c r="O33" i="44" s="1"/>
  <c r="P33" i="44" s="1"/>
  <c r="Q33" i="44"/>
  <c r="R6" i="42" l="1"/>
  <c r="S11" i="42"/>
  <c r="S12" i="42"/>
  <c r="S13" i="42"/>
  <c r="S14" i="42"/>
  <c r="S15" i="42"/>
  <c r="S16" i="42"/>
  <c r="S17" i="42"/>
  <c r="S18" i="42"/>
  <c r="S19" i="42"/>
  <c r="S20" i="42"/>
  <c r="S21" i="42"/>
  <c r="S22" i="42"/>
  <c r="S23" i="42"/>
  <c r="S24" i="42"/>
  <c r="S25" i="42"/>
  <c r="S26" i="42"/>
  <c r="S27" i="42"/>
  <c r="S28" i="42"/>
  <c r="S29" i="42"/>
  <c r="S30" i="42"/>
  <c r="S31" i="42"/>
  <c r="S32" i="42"/>
  <c r="S33" i="42"/>
  <c r="S34" i="42"/>
  <c r="S35" i="42"/>
  <c r="S36" i="42"/>
  <c r="S37" i="42"/>
  <c r="S38" i="42"/>
  <c r="S39" i="42"/>
  <c r="S40" i="42"/>
  <c r="S41" i="42"/>
  <c r="S42" i="42"/>
  <c r="S43" i="42"/>
  <c r="S44" i="42"/>
  <c r="S45" i="42"/>
  <c r="S46" i="42"/>
  <c r="S47" i="42"/>
  <c r="S48" i="42"/>
  <c r="S49" i="42"/>
  <c r="S50" i="42"/>
  <c r="S51" i="42"/>
  <c r="S52" i="42"/>
  <c r="S53" i="42"/>
  <c r="S54" i="42"/>
  <c r="S55" i="42"/>
  <c r="S56" i="42"/>
  <c r="S57" i="42"/>
  <c r="S58" i="42"/>
  <c r="S10" i="42"/>
  <c r="T11" i="42"/>
  <c r="T12" i="42"/>
  <c r="T13" i="42"/>
  <c r="T14" i="42"/>
  <c r="T15" i="42"/>
  <c r="T16" i="42"/>
  <c r="T17" i="42"/>
  <c r="T18" i="42"/>
  <c r="T19" i="42"/>
  <c r="T20" i="42"/>
  <c r="T21" i="42"/>
  <c r="T22" i="42"/>
  <c r="T23" i="42"/>
  <c r="T24" i="42"/>
  <c r="T25" i="42"/>
  <c r="T26" i="42"/>
  <c r="T27" i="42"/>
  <c r="T28" i="42"/>
  <c r="T29" i="42"/>
  <c r="T30" i="42"/>
  <c r="T31" i="42"/>
  <c r="T32" i="42"/>
  <c r="T33" i="42"/>
  <c r="T34" i="42"/>
  <c r="T35" i="42"/>
  <c r="T36" i="42"/>
  <c r="T37" i="42"/>
  <c r="T38" i="42"/>
  <c r="T39" i="42"/>
  <c r="T40" i="42"/>
  <c r="T41" i="42"/>
  <c r="T42" i="42"/>
  <c r="T43" i="42"/>
  <c r="T44" i="42"/>
  <c r="T45" i="42"/>
  <c r="T46" i="42"/>
  <c r="T47" i="42"/>
  <c r="T48" i="42"/>
  <c r="T49" i="42"/>
  <c r="T50" i="42"/>
  <c r="T51" i="42"/>
  <c r="T52" i="42"/>
  <c r="T53" i="42"/>
  <c r="T54" i="42"/>
  <c r="T55" i="42"/>
  <c r="T56" i="42"/>
  <c r="T57" i="42"/>
  <c r="T58" i="42"/>
  <c r="T10" i="42"/>
  <c r="AB68" i="42"/>
  <c r="I67" i="42"/>
  <c r="B67" i="42"/>
  <c r="S68" i="42" s="1"/>
  <c r="AB66" i="42"/>
  <c r="I65" i="42"/>
  <c r="B65" i="42"/>
  <c r="S66" i="42" s="1"/>
  <c r="AB64" i="42"/>
  <c r="I63" i="42"/>
  <c r="AZ59" i="42"/>
  <c r="AZ61" i="42" s="1"/>
  <c r="AX59" i="42"/>
  <c r="AY51" i="42" s="1"/>
  <c r="AV59" i="42"/>
  <c r="AV61" i="42" s="1"/>
  <c r="AT59" i="42"/>
  <c r="AU42" i="42" s="1"/>
  <c r="AR59" i="42"/>
  <c r="AS58" i="42" s="1"/>
  <c r="U58" i="42"/>
  <c r="D58" i="42"/>
  <c r="C58" i="42"/>
  <c r="U57" i="42"/>
  <c r="D57" i="42"/>
  <c r="C57" i="42"/>
  <c r="U56" i="42"/>
  <c r="D56" i="42"/>
  <c r="C56" i="42"/>
  <c r="U55" i="42"/>
  <c r="D55" i="42"/>
  <c r="C55" i="42"/>
  <c r="U54" i="42"/>
  <c r="D54" i="42"/>
  <c r="C54" i="42"/>
  <c r="U53" i="42"/>
  <c r="D53" i="42"/>
  <c r="C53" i="42"/>
  <c r="U52" i="42"/>
  <c r="D52" i="42"/>
  <c r="C52" i="42"/>
  <c r="U51" i="42"/>
  <c r="D51" i="42"/>
  <c r="C51" i="42"/>
  <c r="U50" i="42"/>
  <c r="D50" i="42"/>
  <c r="C50" i="42"/>
  <c r="U49" i="42"/>
  <c r="D49" i="42"/>
  <c r="C49" i="42"/>
  <c r="U48" i="42"/>
  <c r="D48" i="42"/>
  <c r="C48" i="42"/>
  <c r="U47" i="42"/>
  <c r="D47" i="42"/>
  <c r="C47" i="42"/>
  <c r="U46" i="42"/>
  <c r="D46" i="42"/>
  <c r="C46" i="42"/>
  <c r="U45" i="42"/>
  <c r="D45" i="42"/>
  <c r="C45" i="42"/>
  <c r="U44" i="42"/>
  <c r="D44" i="42"/>
  <c r="C44" i="42"/>
  <c r="U43" i="42"/>
  <c r="D43" i="42"/>
  <c r="C43" i="42"/>
  <c r="AY42" i="42"/>
  <c r="U42" i="42"/>
  <c r="D42" i="42"/>
  <c r="C42" i="42"/>
  <c r="U41" i="42"/>
  <c r="D41" i="42"/>
  <c r="C41" i="42"/>
  <c r="U40" i="42"/>
  <c r="D40" i="42"/>
  <c r="C40" i="42"/>
  <c r="U39" i="42"/>
  <c r="D39" i="42"/>
  <c r="C39" i="42"/>
  <c r="U38" i="42"/>
  <c r="D38" i="42"/>
  <c r="C38" i="42"/>
  <c r="AY37" i="42"/>
  <c r="U37" i="42"/>
  <c r="D37" i="42"/>
  <c r="C37" i="42"/>
  <c r="U36" i="42"/>
  <c r="D36" i="42"/>
  <c r="C36" i="42"/>
  <c r="U35" i="42"/>
  <c r="D35" i="42"/>
  <c r="C35" i="42"/>
  <c r="U34" i="42"/>
  <c r="D34" i="42"/>
  <c r="C34" i="42"/>
  <c r="U33" i="42"/>
  <c r="D33" i="42"/>
  <c r="C33" i="42"/>
  <c r="U32" i="42"/>
  <c r="D32" i="42"/>
  <c r="C32" i="42"/>
  <c r="U31" i="42"/>
  <c r="D31" i="42"/>
  <c r="C31" i="42"/>
  <c r="U30" i="42"/>
  <c r="D30" i="42"/>
  <c r="C30" i="42"/>
  <c r="AY29" i="42"/>
  <c r="U29" i="42"/>
  <c r="D29" i="42"/>
  <c r="C29" i="42"/>
  <c r="U28" i="42"/>
  <c r="D28" i="42"/>
  <c r="C28" i="42"/>
  <c r="AY27" i="42"/>
  <c r="AW27" i="42"/>
  <c r="AU27" i="42"/>
  <c r="U27" i="42"/>
  <c r="M27" i="42"/>
  <c r="AH27" i="42" s="1"/>
  <c r="K27" i="42"/>
  <c r="AE27" i="42" s="1"/>
  <c r="I27" i="42"/>
  <c r="AB27" i="42" s="1"/>
  <c r="G27" i="42"/>
  <c r="Y27" i="42" s="1"/>
  <c r="E27" i="42"/>
  <c r="V27" i="42" s="1"/>
  <c r="D27" i="42"/>
  <c r="C27" i="42"/>
  <c r="AW26" i="42"/>
  <c r="U26" i="42"/>
  <c r="D26" i="42"/>
  <c r="C26" i="42"/>
  <c r="U25" i="42"/>
  <c r="D25" i="42"/>
  <c r="C25" i="42"/>
  <c r="U24" i="42"/>
  <c r="U23" i="42"/>
  <c r="AY22" i="42"/>
  <c r="U22" i="42"/>
  <c r="AW21" i="42"/>
  <c r="U21" i="42"/>
  <c r="AW20" i="42"/>
  <c r="U20" i="42"/>
  <c r="D20" i="42"/>
  <c r="C20" i="42"/>
  <c r="AW19" i="42"/>
  <c r="U19" i="42"/>
  <c r="D19" i="42"/>
  <c r="C19" i="42"/>
  <c r="AW18" i="42"/>
  <c r="U18" i="42"/>
  <c r="D18" i="42"/>
  <c r="C18" i="42"/>
  <c r="AW17" i="42"/>
  <c r="U17" i="42"/>
  <c r="D17" i="42"/>
  <c r="C17" i="42"/>
  <c r="AW16" i="42"/>
  <c r="U16" i="42"/>
  <c r="D16" i="42"/>
  <c r="C16" i="42"/>
  <c r="U15" i="42"/>
  <c r="D15" i="42"/>
  <c r="C15" i="42"/>
  <c r="U14" i="42"/>
  <c r="D14" i="42"/>
  <c r="C14" i="42"/>
  <c r="AY13" i="42"/>
  <c r="AW13" i="42"/>
  <c r="U13" i="42"/>
  <c r="D13" i="42"/>
  <c r="C13" i="42"/>
  <c r="AW12" i="42"/>
  <c r="U12" i="42"/>
  <c r="D12" i="42"/>
  <c r="C12" i="42"/>
  <c r="AY11" i="42"/>
  <c r="AW11" i="42"/>
  <c r="U11" i="42"/>
  <c r="D11" i="42"/>
  <c r="C11" i="42"/>
  <c r="AW10" i="42"/>
  <c r="U10" i="42"/>
  <c r="D10" i="42"/>
  <c r="C10" i="42"/>
  <c r="U9" i="42"/>
  <c r="D9" i="42"/>
  <c r="T9" i="42" s="1"/>
  <c r="C9" i="42"/>
  <c r="S9" i="42" s="1"/>
  <c r="AZ8" i="42"/>
  <c r="N45" i="42" s="1"/>
  <c r="AX8" i="42"/>
  <c r="L46" i="42" s="1"/>
  <c r="AV8" i="42"/>
  <c r="J11" i="42" s="1"/>
  <c r="AT8" i="42"/>
  <c r="H43" i="42" s="1"/>
  <c r="M17" i="42"/>
  <c r="K42" i="42"/>
  <c r="I49" i="42"/>
  <c r="E33" i="42"/>
  <c r="V33" i="42" s="1"/>
  <c r="AI6" i="42"/>
  <c r="AF6" i="42"/>
  <c r="AC6" i="42"/>
  <c r="Z6" i="42"/>
  <c r="B5" i="42"/>
  <c r="AF4" i="42"/>
  <c r="S4" i="42"/>
  <c r="AI3" i="42"/>
  <c r="AF3" i="42"/>
  <c r="M3" i="42"/>
  <c r="O2" i="42" s="1"/>
  <c r="O67" i="42" s="1"/>
  <c r="C3" i="42"/>
  <c r="O4" i="42" s="1"/>
  <c r="AO1" i="42"/>
  <c r="S1" i="42"/>
  <c r="C1" i="42"/>
  <c r="N27" i="42" l="1"/>
  <c r="L27" i="42"/>
  <c r="J27" i="42"/>
  <c r="H27" i="42"/>
  <c r="Z27" i="42" s="1"/>
  <c r="BA27" i="42"/>
  <c r="AY34" i="42"/>
  <c r="AW35" i="42"/>
  <c r="AS27" i="42"/>
  <c r="AB49" i="42"/>
  <c r="AS32" i="42"/>
  <c r="AS33" i="42"/>
  <c r="AS34" i="42"/>
  <c r="AS37" i="42"/>
  <c r="BA21" i="42"/>
  <c r="AS18" i="42"/>
  <c r="AS30" i="42"/>
  <c r="AU36" i="42"/>
  <c r="AW23" i="42"/>
  <c r="AW24" i="42"/>
  <c r="AW25" i="42"/>
  <c r="AU26" i="42"/>
  <c r="AW47" i="42"/>
  <c r="AW48" i="42"/>
  <c r="AW49" i="42"/>
  <c r="AW50" i="42"/>
  <c r="AW51" i="42"/>
  <c r="AW52" i="42"/>
  <c r="AW53" i="42"/>
  <c r="AI45" i="42"/>
  <c r="AW22" i="42"/>
  <c r="AF27" i="42"/>
  <c r="AW36" i="42"/>
  <c r="AU25" i="42"/>
  <c r="AW28" i="42"/>
  <c r="AW29" i="42"/>
  <c r="AW31" i="42"/>
  <c r="AW37" i="42"/>
  <c r="AU55" i="42"/>
  <c r="AU12" i="42"/>
  <c r="AU23" i="42"/>
  <c r="AU30" i="42"/>
  <c r="AU13" i="42"/>
  <c r="AU24" i="42"/>
  <c r="AW30" i="42"/>
  <c r="AU31" i="42"/>
  <c r="AU37" i="42"/>
  <c r="AU57" i="42"/>
  <c r="AW58" i="42"/>
  <c r="AS44" i="42"/>
  <c r="AS46" i="42"/>
  <c r="AS51" i="42"/>
  <c r="AS12" i="42"/>
  <c r="AS19" i="42"/>
  <c r="AS22" i="42"/>
  <c r="AS24" i="42"/>
  <c r="AS26" i="42"/>
  <c r="AS28" i="42"/>
  <c r="AS35" i="42"/>
  <c r="AS48" i="42"/>
  <c r="AS52" i="42"/>
  <c r="AS43" i="42"/>
  <c r="AS45" i="42"/>
  <c r="AS47" i="42"/>
  <c r="AS9" i="42"/>
  <c r="AS10" i="42"/>
  <c r="AS14" i="42"/>
  <c r="AS15" i="42"/>
  <c r="AS16" i="42"/>
  <c r="AS20" i="42"/>
  <c r="AS29" i="42"/>
  <c r="AS31" i="42"/>
  <c r="AS36" i="42"/>
  <c r="AS49" i="42"/>
  <c r="AS53" i="42"/>
  <c r="AS11" i="42"/>
  <c r="AS13" i="42"/>
  <c r="AS17" i="42"/>
  <c r="AS21" i="42"/>
  <c r="AS23" i="42"/>
  <c r="AS25" i="42"/>
  <c r="AS38" i="42"/>
  <c r="AS39" i="42"/>
  <c r="AS40" i="42"/>
  <c r="AS41" i="42"/>
  <c r="AS42" i="42"/>
  <c r="AS50" i="42"/>
  <c r="AS54" i="42"/>
  <c r="AS56" i="42"/>
  <c r="BA19" i="42"/>
  <c r="BA25" i="42"/>
  <c r="BA17" i="42"/>
  <c r="BA10" i="42"/>
  <c r="BA15" i="42"/>
  <c r="BA34" i="42"/>
  <c r="BA43" i="42"/>
  <c r="BA24" i="42"/>
  <c r="BA30" i="42"/>
  <c r="BA32" i="42"/>
  <c r="BA36" i="42"/>
  <c r="BA37" i="42"/>
  <c r="BA41" i="42"/>
  <c r="BA44" i="42"/>
  <c r="BA47" i="42"/>
  <c r="BA49" i="42"/>
  <c r="BA51" i="42"/>
  <c r="BA53" i="42"/>
  <c r="BA9" i="42"/>
  <c r="BA12" i="42"/>
  <c r="BA13" i="42"/>
  <c r="BA16" i="42"/>
  <c r="BA18" i="42"/>
  <c r="BA20" i="42"/>
  <c r="BA23" i="42"/>
  <c r="BA29" i="42"/>
  <c r="BA33" i="42"/>
  <c r="BA35" i="42"/>
  <c r="BA38" i="42"/>
  <c r="BA45" i="42"/>
  <c r="BA56" i="42"/>
  <c r="BA31" i="42"/>
  <c r="BA40" i="42"/>
  <c r="BA11" i="42"/>
  <c r="BA14" i="42"/>
  <c r="BA22" i="42"/>
  <c r="BA26" i="42"/>
  <c r="BA28" i="42"/>
  <c r="BA39" i="42"/>
  <c r="BA42" i="42"/>
  <c r="BA46" i="42"/>
  <c r="BA48" i="42"/>
  <c r="BA50" i="42"/>
  <c r="BA52" i="42"/>
  <c r="BA58" i="42"/>
  <c r="AY46" i="42"/>
  <c r="AU9" i="42"/>
  <c r="AW14" i="42"/>
  <c r="N15" i="42"/>
  <c r="AI15" i="42" s="1"/>
  <c r="AU15" i="42"/>
  <c r="AW32" i="42"/>
  <c r="AW33" i="42"/>
  <c r="AW34" i="42"/>
  <c r="AW38" i="42"/>
  <c r="AW39" i="42"/>
  <c r="AW40" i="42"/>
  <c r="AW41" i="42"/>
  <c r="AW42" i="42"/>
  <c r="AU43" i="42"/>
  <c r="AU44" i="42"/>
  <c r="AU45" i="42"/>
  <c r="AU46" i="42"/>
  <c r="AW56" i="42"/>
  <c r="AH17" i="42"/>
  <c r="AW9" i="42"/>
  <c r="N10" i="42"/>
  <c r="AI10" i="42" s="1"/>
  <c r="AU10" i="42"/>
  <c r="AU11" i="42"/>
  <c r="AW15" i="42"/>
  <c r="AU16" i="42"/>
  <c r="AU17" i="42"/>
  <c r="AU18" i="42"/>
  <c r="AU19" i="42"/>
  <c r="AU20" i="42"/>
  <c r="AU21" i="42"/>
  <c r="AU22" i="42"/>
  <c r="AU28" i="42"/>
  <c r="AU29" i="42"/>
  <c r="H35" i="42"/>
  <c r="Z35" i="42" s="1"/>
  <c r="AU35" i="42"/>
  <c r="AW43" i="42"/>
  <c r="AW44" i="42"/>
  <c r="AW45" i="42"/>
  <c r="AW46" i="42"/>
  <c r="AU47" i="42"/>
  <c r="AU48" i="42"/>
  <c r="AU49" i="42"/>
  <c r="AU50" i="42"/>
  <c r="AU51" i="42"/>
  <c r="AU52" i="42"/>
  <c r="AU53" i="42"/>
  <c r="AW54" i="42"/>
  <c r="AU14" i="42"/>
  <c r="AU32" i="42"/>
  <c r="AU33" i="42"/>
  <c r="AU34" i="42"/>
  <c r="AU38" i="42"/>
  <c r="AU39" i="42"/>
  <c r="AU40" i="42"/>
  <c r="AU41" i="42"/>
  <c r="E14" i="42"/>
  <c r="V14" i="42" s="1"/>
  <c r="AY9" i="42"/>
  <c r="E10" i="42"/>
  <c r="V10" i="42" s="1"/>
  <c r="AY10" i="42"/>
  <c r="AY12" i="42"/>
  <c r="AY15" i="42"/>
  <c r="H16" i="42"/>
  <c r="Z16" i="42" s="1"/>
  <c r="AY19" i="42"/>
  <c r="E20" i="42"/>
  <c r="V20" i="42" s="1"/>
  <c r="AY21" i="42"/>
  <c r="AY24" i="42"/>
  <c r="AI27" i="42"/>
  <c r="AY28" i="42"/>
  <c r="AY38" i="42"/>
  <c r="E39" i="42"/>
  <c r="V39" i="42" s="1"/>
  <c r="AY40" i="42"/>
  <c r="AY44" i="42"/>
  <c r="AY48" i="42"/>
  <c r="AR61" i="42"/>
  <c r="AE42" i="42"/>
  <c r="AY14" i="42"/>
  <c r="AY17" i="42"/>
  <c r="H20" i="42"/>
  <c r="Z20" i="42" s="1"/>
  <c r="AY25" i="42"/>
  <c r="AY31" i="42"/>
  <c r="AY33" i="42"/>
  <c r="AY35" i="42"/>
  <c r="H39" i="42"/>
  <c r="Z39" i="42" s="1"/>
  <c r="AY41" i="42"/>
  <c r="AY45" i="42"/>
  <c r="AY50" i="42"/>
  <c r="H51" i="42"/>
  <c r="Z51" i="42" s="1"/>
  <c r="V7" i="42"/>
  <c r="AF46" i="42"/>
  <c r="AY16" i="42"/>
  <c r="AY18" i="42"/>
  <c r="AY20" i="42"/>
  <c r="AY23" i="42"/>
  <c r="AY26" i="42"/>
  <c r="AY30" i="42"/>
  <c r="AY32" i="42"/>
  <c r="AY36" i="42"/>
  <c r="E37" i="42"/>
  <c r="V37" i="42" s="1"/>
  <c r="AY39" i="42"/>
  <c r="AY43" i="42"/>
  <c r="AY47" i="42"/>
  <c r="N22" i="42"/>
  <c r="AI22" i="42" s="1"/>
  <c r="N41" i="42"/>
  <c r="AI41" i="42" s="1"/>
  <c r="AC27" i="42"/>
  <c r="I25" i="42"/>
  <c r="AB25" i="42" s="1"/>
  <c r="I40" i="42"/>
  <c r="AB40" i="42" s="1"/>
  <c r="I21" i="42"/>
  <c r="AB21" i="42" s="1"/>
  <c r="N37" i="42"/>
  <c r="AI37" i="42" s="1"/>
  <c r="N11" i="42"/>
  <c r="AI11" i="42" s="1"/>
  <c r="N14" i="42"/>
  <c r="AI14" i="42" s="1"/>
  <c r="N18" i="42"/>
  <c r="AI18" i="42" s="1"/>
  <c r="N26" i="42"/>
  <c r="AI26" i="42" s="1"/>
  <c r="N29" i="42"/>
  <c r="AI29" i="42" s="1"/>
  <c r="N33" i="42"/>
  <c r="AI33" i="42" s="1"/>
  <c r="L17" i="42"/>
  <c r="AF17" i="42" s="1"/>
  <c r="L9" i="42"/>
  <c r="L55" i="42"/>
  <c r="AF55" i="42" s="1"/>
  <c r="L13" i="42"/>
  <c r="AF13" i="42" s="1"/>
  <c r="L12" i="42"/>
  <c r="AF12" i="42" s="1"/>
  <c r="L23" i="42"/>
  <c r="AF23" i="42" s="1"/>
  <c r="J15" i="42"/>
  <c r="AC15" i="42" s="1"/>
  <c r="H9" i="42"/>
  <c r="H12" i="42"/>
  <c r="Z12" i="42" s="1"/>
  <c r="H13" i="42"/>
  <c r="Z13" i="42" s="1"/>
  <c r="H17" i="42"/>
  <c r="Z17" i="42" s="1"/>
  <c r="H24" i="42"/>
  <c r="Z24" i="42" s="1"/>
  <c r="H31" i="42"/>
  <c r="Z31" i="42" s="1"/>
  <c r="M33" i="42"/>
  <c r="AH33" i="42" s="1"/>
  <c r="M10" i="42"/>
  <c r="AH10" i="42" s="1"/>
  <c r="M24" i="42"/>
  <c r="AH24" i="42" s="1"/>
  <c r="M14" i="42"/>
  <c r="AH14" i="42" s="1"/>
  <c r="M18" i="42"/>
  <c r="AH18" i="42" s="1"/>
  <c r="M29" i="42"/>
  <c r="AH29" i="42" s="1"/>
  <c r="K15" i="42"/>
  <c r="AE15" i="42" s="1"/>
  <c r="K23" i="42"/>
  <c r="AE23" i="42" s="1"/>
  <c r="K38" i="42"/>
  <c r="AE38" i="42" s="1"/>
  <c r="K50" i="42"/>
  <c r="AE50" i="42" s="1"/>
  <c r="K16" i="42"/>
  <c r="AE16" i="42" s="1"/>
  <c r="K19" i="42"/>
  <c r="AE19" i="42" s="1"/>
  <c r="K34" i="42"/>
  <c r="AE34" i="42" s="1"/>
  <c r="K54" i="42"/>
  <c r="AE54" i="42" s="1"/>
  <c r="K11" i="42"/>
  <c r="AE11" i="42" s="1"/>
  <c r="K30" i="42"/>
  <c r="AE30" i="42" s="1"/>
  <c r="K56" i="42"/>
  <c r="AE56" i="42" s="1"/>
  <c r="AE7" i="42"/>
  <c r="K12" i="42"/>
  <c r="AE12" i="42" s="1"/>
  <c r="I10" i="42"/>
  <c r="AB10" i="42" s="1"/>
  <c r="I14" i="42"/>
  <c r="AB14" i="42" s="1"/>
  <c r="I17" i="42"/>
  <c r="AB17" i="42" s="1"/>
  <c r="I18" i="42"/>
  <c r="AB18" i="42" s="1"/>
  <c r="I9" i="42"/>
  <c r="I13" i="42"/>
  <c r="AB13" i="42" s="1"/>
  <c r="I28" i="42"/>
  <c r="AB28" i="42" s="1"/>
  <c r="I32" i="42"/>
  <c r="AB32" i="42" s="1"/>
  <c r="I36" i="42"/>
  <c r="AB36" i="42" s="1"/>
  <c r="I44" i="42"/>
  <c r="AB44" i="42" s="1"/>
  <c r="E18" i="42"/>
  <c r="V18" i="42" s="1"/>
  <c r="G57" i="42"/>
  <c r="Y57" i="42" s="1"/>
  <c r="G55" i="42"/>
  <c r="Y55" i="42" s="1"/>
  <c r="G58" i="42"/>
  <c r="Y58" i="42" s="1"/>
  <c r="G53" i="42"/>
  <c r="Y53" i="42" s="1"/>
  <c r="G51" i="42"/>
  <c r="Y51" i="42" s="1"/>
  <c r="G56" i="42"/>
  <c r="Y56" i="42" s="1"/>
  <c r="G52" i="42"/>
  <c r="Y52" i="42" s="1"/>
  <c r="G48" i="42"/>
  <c r="Y48" i="42" s="1"/>
  <c r="G47" i="42"/>
  <c r="Y47" i="42" s="1"/>
  <c r="G43" i="42"/>
  <c r="Y43" i="42" s="1"/>
  <c r="G39" i="42"/>
  <c r="Y39" i="42" s="1"/>
  <c r="G50" i="42"/>
  <c r="Y50" i="42" s="1"/>
  <c r="G44" i="42"/>
  <c r="Y44" i="42" s="1"/>
  <c r="G40" i="42"/>
  <c r="Y40" i="42" s="1"/>
  <c r="G36" i="42"/>
  <c r="Y36" i="42" s="1"/>
  <c r="G32" i="42"/>
  <c r="Y32" i="42" s="1"/>
  <c r="G28" i="42"/>
  <c r="Y28" i="42" s="1"/>
  <c r="G24" i="42"/>
  <c r="Y24" i="42" s="1"/>
  <c r="G20" i="42"/>
  <c r="Y20" i="42" s="1"/>
  <c r="G46" i="42"/>
  <c r="Y46" i="42" s="1"/>
  <c r="G42" i="42"/>
  <c r="Y42" i="42" s="1"/>
  <c r="G37" i="42"/>
  <c r="Y37" i="42" s="1"/>
  <c r="G33" i="42"/>
  <c r="Y33" i="42" s="1"/>
  <c r="G29" i="42"/>
  <c r="Y29" i="42" s="1"/>
  <c r="G25" i="42"/>
  <c r="Y25" i="42" s="1"/>
  <c r="G21" i="42"/>
  <c r="Y21" i="42" s="1"/>
  <c r="G54" i="42"/>
  <c r="Y54" i="42" s="1"/>
  <c r="G41" i="42"/>
  <c r="Y41" i="42" s="1"/>
  <c r="G38" i="42"/>
  <c r="Y38" i="42" s="1"/>
  <c r="G34" i="42"/>
  <c r="Y34" i="42" s="1"/>
  <c r="G30" i="42"/>
  <c r="Y30" i="42" s="1"/>
  <c r="G17" i="42"/>
  <c r="Y17" i="42" s="1"/>
  <c r="G13" i="42"/>
  <c r="Y13" i="42" s="1"/>
  <c r="G9" i="42"/>
  <c r="G26" i="42"/>
  <c r="Y26" i="42" s="1"/>
  <c r="G23" i="42"/>
  <c r="Y23" i="42" s="1"/>
  <c r="G19" i="42"/>
  <c r="Y19" i="42" s="1"/>
  <c r="G18" i="42"/>
  <c r="Y18" i="42" s="1"/>
  <c r="G14" i="42"/>
  <c r="Y14" i="42" s="1"/>
  <c r="G10" i="42"/>
  <c r="Y10" i="42" s="1"/>
  <c r="Y7" i="42"/>
  <c r="G12" i="42"/>
  <c r="Y12" i="42" s="1"/>
  <c r="G16" i="42"/>
  <c r="Y16" i="42" s="1"/>
  <c r="G45" i="42"/>
  <c r="Y45" i="42" s="1"/>
  <c r="J56" i="42"/>
  <c r="AC56" i="42" s="1"/>
  <c r="J58" i="42"/>
  <c r="AC58" i="42" s="1"/>
  <c r="J52" i="42"/>
  <c r="AC52" i="42" s="1"/>
  <c r="J55" i="42"/>
  <c r="AC55" i="42" s="1"/>
  <c r="J54" i="42"/>
  <c r="AC54" i="42" s="1"/>
  <c r="J50" i="42"/>
  <c r="AC50" i="42" s="1"/>
  <c r="J57" i="42"/>
  <c r="AC57" i="42" s="1"/>
  <c r="J51" i="42"/>
  <c r="AC51" i="42" s="1"/>
  <c r="J46" i="42"/>
  <c r="AC46" i="42" s="1"/>
  <c r="J42" i="42"/>
  <c r="AC42" i="42" s="1"/>
  <c r="J38" i="42"/>
  <c r="AC38" i="42" s="1"/>
  <c r="J53" i="42"/>
  <c r="AC53" i="42" s="1"/>
  <c r="J49" i="42"/>
  <c r="AC49" i="42" s="1"/>
  <c r="J47" i="42"/>
  <c r="AC47" i="42" s="1"/>
  <c r="J43" i="42"/>
  <c r="AC43" i="42" s="1"/>
  <c r="J39" i="42"/>
  <c r="AC39" i="42" s="1"/>
  <c r="J48" i="42"/>
  <c r="AC48" i="42" s="1"/>
  <c r="J35" i="42"/>
  <c r="AC35" i="42" s="1"/>
  <c r="J31" i="42"/>
  <c r="AC31" i="42" s="1"/>
  <c r="J23" i="42"/>
  <c r="AC23" i="42" s="1"/>
  <c r="J19" i="42"/>
  <c r="AC19" i="42" s="1"/>
  <c r="J45" i="42"/>
  <c r="AC45" i="42" s="1"/>
  <c r="J41" i="42"/>
  <c r="AC41" i="42" s="1"/>
  <c r="J36" i="42"/>
  <c r="AC36" i="42" s="1"/>
  <c r="J32" i="42"/>
  <c r="AC32" i="42" s="1"/>
  <c r="J28" i="42"/>
  <c r="AC28" i="42" s="1"/>
  <c r="J24" i="42"/>
  <c r="AC24" i="42" s="1"/>
  <c r="J20" i="42"/>
  <c r="AC20" i="42" s="1"/>
  <c r="J37" i="42"/>
  <c r="AC37" i="42" s="1"/>
  <c r="J33" i="42"/>
  <c r="AC33" i="42" s="1"/>
  <c r="J29" i="42"/>
  <c r="AC29" i="42" s="1"/>
  <c r="J16" i="42"/>
  <c r="AC16" i="42" s="1"/>
  <c r="J12" i="42"/>
  <c r="AC12" i="42" s="1"/>
  <c r="J40" i="42"/>
  <c r="AC40" i="42" s="1"/>
  <c r="J25" i="42"/>
  <c r="AC25" i="42" s="1"/>
  <c r="J44" i="42"/>
  <c r="AC44" i="42" s="1"/>
  <c r="J26" i="42"/>
  <c r="AC26" i="42" s="1"/>
  <c r="J22" i="42"/>
  <c r="AC22" i="42" s="1"/>
  <c r="J17" i="42"/>
  <c r="AC17" i="42" s="1"/>
  <c r="J13" i="42"/>
  <c r="AC13" i="42" s="1"/>
  <c r="J9" i="42"/>
  <c r="J34" i="42"/>
  <c r="AC34" i="42" s="1"/>
  <c r="AH7" i="42"/>
  <c r="L58" i="42"/>
  <c r="AF58" i="42" s="1"/>
  <c r="L56" i="42"/>
  <c r="AF56" i="42" s="1"/>
  <c r="L54" i="42"/>
  <c r="AF54" i="42" s="1"/>
  <c r="L57" i="42"/>
  <c r="AF57" i="42" s="1"/>
  <c r="L52" i="42"/>
  <c r="AF52" i="42" s="1"/>
  <c r="L53" i="42"/>
  <c r="AF53" i="42" s="1"/>
  <c r="L49" i="42"/>
  <c r="AF49" i="42" s="1"/>
  <c r="L51" i="42"/>
  <c r="AF51" i="42" s="1"/>
  <c r="L44" i="42"/>
  <c r="AF44" i="42" s="1"/>
  <c r="L40" i="42"/>
  <c r="AF40" i="42" s="1"/>
  <c r="L48" i="42"/>
  <c r="AF48" i="42" s="1"/>
  <c r="L45" i="42"/>
  <c r="AF45" i="42" s="1"/>
  <c r="L41" i="42"/>
  <c r="AF41" i="42" s="1"/>
  <c r="L47" i="42"/>
  <c r="AF47" i="42" s="1"/>
  <c r="L43" i="42"/>
  <c r="AF43" i="42" s="1"/>
  <c r="L39" i="42"/>
  <c r="AF39" i="42" s="1"/>
  <c r="L37" i="42"/>
  <c r="AF37" i="42" s="1"/>
  <c r="L33" i="42"/>
  <c r="AF33" i="42" s="1"/>
  <c r="L29" i="42"/>
  <c r="AF29" i="42" s="1"/>
  <c r="L25" i="42"/>
  <c r="AF25" i="42" s="1"/>
  <c r="L21" i="42"/>
  <c r="AF21" i="42" s="1"/>
  <c r="L34" i="42"/>
  <c r="AF34" i="42" s="1"/>
  <c r="L30" i="42"/>
  <c r="AF30" i="42" s="1"/>
  <c r="L26" i="42"/>
  <c r="AF26" i="42" s="1"/>
  <c r="L22" i="42"/>
  <c r="AF22" i="42" s="1"/>
  <c r="L42" i="42"/>
  <c r="AF42" i="42" s="1"/>
  <c r="L35" i="42"/>
  <c r="AF35" i="42" s="1"/>
  <c r="L31" i="42"/>
  <c r="AF31" i="42" s="1"/>
  <c r="L24" i="42"/>
  <c r="AF24" i="42" s="1"/>
  <c r="L20" i="42"/>
  <c r="AF20" i="42" s="1"/>
  <c r="L18" i="42"/>
  <c r="AF18" i="42" s="1"/>
  <c r="L14" i="42"/>
  <c r="AF14" i="42" s="1"/>
  <c r="L10" i="42"/>
  <c r="AF10" i="42" s="1"/>
  <c r="L38" i="42"/>
  <c r="AF38" i="42" s="1"/>
  <c r="L36" i="42"/>
  <c r="AF36" i="42" s="1"/>
  <c r="L32" i="42"/>
  <c r="AF32" i="42" s="1"/>
  <c r="L28" i="42"/>
  <c r="AF28" i="42" s="1"/>
  <c r="L15" i="42"/>
  <c r="AF15" i="42" s="1"/>
  <c r="L11" i="42"/>
  <c r="AF11" i="42" s="1"/>
  <c r="L50" i="42"/>
  <c r="AF50" i="42" s="1"/>
  <c r="E9" i="42"/>
  <c r="M9" i="42"/>
  <c r="E13" i="42"/>
  <c r="V13" i="42" s="1"/>
  <c r="M13" i="42"/>
  <c r="AH13" i="42" s="1"/>
  <c r="E17" i="42"/>
  <c r="V17" i="42" s="1"/>
  <c r="J21" i="42"/>
  <c r="AC21" i="42" s="1"/>
  <c r="E24" i="42"/>
  <c r="V24" i="42" s="1"/>
  <c r="J30" i="42"/>
  <c r="AC30" i="42" s="1"/>
  <c r="G35" i="42"/>
  <c r="Y35" i="42" s="1"/>
  <c r="AC11" i="42"/>
  <c r="G22" i="42"/>
  <c r="Y22" i="42" s="1"/>
  <c r="G49" i="42"/>
  <c r="Y49" i="42" s="1"/>
  <c r="E55" i="42"/>
  <c r="V55" i="42" s="1"/>
  <c r="E57" i="42"/>
  <c r="V57" i="42" s="1"/>
  <c r="E56" i="42"/>
  <c r="V56" i="42" s="1"/>
  <c r="E53" i="42"/>
  <c r="V53" i="42" s="1"/>
  <c r="E54" i="42"/>
  <c r="V54" i="42" s="1"/>
  <c r="E50" i="42"/>
  <c r="V50" i="42" s="1"/>
  <c r="E52" i="42"/>
  <c r="V52" i="42" s="1"/>
  <c r="E45" i="42"/>
  <c r="V45" i="42" s="1"/>
  <c r="E41" i="42"/>
  <c r="V41" i="42" s="1"/>
  <c r="E49" i="42"/>
  <c r="V49" i="42" s="1"/>
  <c r="E46" i="42"/>
  <c r="V46" i="42" s="1"/>
  <c r="E42" i="42"/>
  <c r="V42" i="42" s="1"/>
  <c r="E51" i="42"/>
  <c r="V51" i="42" s="1"/>
  <c r="E38" i="42"/>
  <c r="V38" i="42" s="1"/>
  <c r="E34" i="42"/>
  <c r="V34" i="42" s="1"/>
  <c r="E30" i="42"/>
  <c r="V30" i="42" s="1"/>
  <c r="E26" i="42"/>
  <c r="V26" i="42" s="1"/>
  <c r="E22" i="42"/>
  <c r="V22" i="42" s="1"/>
  <c r="E58" i="42"/>
  <c r="V58" i="42" s="1"/>
  <c r="E44" i="42"/>
  <c r="V44" i="42" s="1"/>
  <c r="E40" i="42"/>
  <c r="V40" i="42" s="1"/>
  <c r="E35" i="42"/>
  <c r="V35" i="42" s="1"/>
  <c r="E31" i="42"/>
  <c r="V31" i="42" s="1"/>
  <c r="E23" i="42"/>
  <c r="V23" i="42" s="1"/>
  <c r="E19" i="42"/>
  <c r="V19" i="42" s="1"/>
  <c r="E15" i="42"/>
  <c r="V15" i="42" s="1"/>
  <c r="E11" i="42"/>
  <c r="V11" i="42" s="1"/>
  <c r="E48" i="42"/>
  <c r="V48" i="42" s="1"/>
  <c r="E47" i="42"/>
  <c r="V47" i="42" s="1"/>
  <c r="E36" i="42"/>
  <c r="V36" i="42" s="1"/>
  <c r="E32" i="42"/>
  <c r="V32" i="42" s="1"/>
  <c r="E28" i="42"/>
  <c r="V28" i="42" s="1"/>
  <c r="E25" i="42"/>
  <c r="V25" i="42" s="1"/>
  <c r="E21" i="42"/>
  <c r="V21" i="42" s="1"/>
  <c r="E16" i="42"/>
  <c r="V16" i="42" s="1"/>
  <c r="E12" i="42"/>
  <c r="V12" i="42" s="1"/>
  <c r="E43" i="42"/>
  <c r="V43" i="42" s="1"/>
  <c r="M55" i="42"/>
  <c r="AH55" i="42" s="1"/>
  <c r="M57" i="42"/>
  <c r="AH57" i="42" s="1"/>
  <c r="M56" i="42"/>
  <c r="AH56" i="42" s="1"/>
  <c r="M53" i="42"/>
  <c r="AH53" i="42" s="1"/>
  <c r="M54" i="42"/>
  <c r="AH54" i="42" s="1"/>
  <c r="M50" i="42"/>
  <c r="AH50" i="42" s="1"/>
  <c r="M48" i="42"/>
  <c r="AH48" i="42" s="1"/>
  <c r="M45" i="42"/>
  <c r="AH45" i="42" s="1"/>
  <c r="M41" i="42"/>
  <c r="AH41" i="42" s="1"/>
  <c r="M46" i="42"/>
  <c r="AH46" i="42" s="1"/>
  <c r="M42" i="42"/>
  <c r="AH42" i="42" s="1"/>
  <c r="M38" i="42"/>
  <c r="AH38" i="42" s="1"/>
  <c r="M58" i="42"/>
  <c r="AH58" i="42" s="1"/>
  <c r="M34" i="42"/>
  <c r="AH34" i="42" s="1"/>
  <c r="M30" i="42"/>
  <c r="AH30" i="42" s="1"/>
  <c r="M26" i="42"/>
  <c r="AH26" i="42" s="1"/>
  <c r="M22" i="42"/>
  <c r="AH22" i="42" s="1"/>
  <c r="M52" i="42"/>
  <c r="AH52" i="42" s="1"/>
  <c r="M49" i="42"/>
  <c r="AH49" i="42" s="1"/>
  <c r="M44" i="42"/>
  <c r="AH44" i="42" s="1"/>
  <c r="M40" i="42"/>
  <c r="AH40" i="42" s="1"/>
  <c r="M35" i="42"/>
  <c r="AH35" i="42" s="1"/>
  <c r="M31" i="42"/>
  <c r="AH31" i="42" s="1"/>
  <c r="M23" i="42"/>
  <c r="AH23" i="42" s="1"/>
  <c r="M19" i="42"/>
  <c r="AH19" i="42" s="1"/>
  <c r="M43" i="42"/>
  <c r="AH43" i="42" s="1"/>
  <c r="M15" i="42"/>
  <c r="AH15" i="42" s="1"/>
  <c r="M11" i="42"/>
  <c r="AH11" i="42" s="1"/>
  <c r="M51" i="42"/>
  <c r="AH51" i="42" s="1"/>
  <c r="M39" i="42"/>
  <c r="AH39" i="42" s="1"/>
  <c r="M36" i="42"/>
  <c r="AH36" i="42" s="1"/>
  <c r="M32" i="42"/>
  <c r="AH32" i="42" s="1"/>
  <c r="M28" i="42"/>
  <c r="AH28" i="42" s="1"/>
  <c r="M25" i="42"/>
  <c r="AH25" i="42" s="1"/>
  <c r="M21" i="42"/>
  <c r="AH21" i="42" s="1"/>
  <c r="M16" i="42"/>
  <c r="AH16" i="42" s="1"/>
  <c r="M12" i="42"/>
  <c r="AH12" i="42" s="1"/>
  <c r="J10" i="42"/>
  <c r="AC10" i="42" s="1"/>
  <c r="G11" i="42"/>
  <c r="Y11" i="42" s="1"/>
  <c r="J14" i="42"/>
  <c r="AC14" i="42" s="1"/>
  <c r="G15" i="42"/>
  <c r="Y15" i="42" s="1"/>
  <c r="L16" i="42"/>
  <c r="AF16" i="42" s="1"/>
  <c r="J18" i="42"/>
  <c r="AC18" i="42" s="1"/>
  <c r="L19" i="42"/>
  <c r="AF19" i="42" s="1"/>
  <c r="M20" i="42"/>
  <c r="AH20" i="42" s="1"/>
  <c r="E29" i="42"/>
  <c r="V29" i="42" s="1"/>
  <c r="G31" i="42"/>
  <c r="Y31" i="42" s="1"/>
  <c r="M37" i="42"/>
  <c r="AH37" i="42" s="1"/>
  <c r="M47" i="42"/>
  <c r="AH47" i="42" s="1"/>
  <c r="I55" i="42"/>
  <c r="AB55" i="42" s="1"/>
  <c r="I57" i="42"/>
  <c r="AB57" i="42" s="1"/>
  <c r="I56" i="42"/>
  <c r="AB56" i="42" s="1"/>
  <c r="I53" i="42"/>
  <c r="AB53" i="42" s="1"/>
  <c r="I58" i="42"/>
  <c r="AB58" i="42" s="1"/>
  <c r="I54" i="42"/>
  <c r="AB54" i="42" s="1"/>
  <c r="I50" i="42"/>
  <c r="AB50" i="42" s="1"/>
  <c r="I45" i="42"/>
  <c r="AB45" i="42" s="1"/>
  <c r="I41" i="42"/>
  <c r="AB41" i="42" s="1"/>
  <c r="I51" i="42"/>
  <c r="AB51" i="42" s="1"/>
  <c r="I46" i="42"/>
  <c r="AB46" i="42" s="1"/>
  <c r="I42" i="42"/>
  <c r="AB42" i="42" s="1"/>
  <c r="I38" i="42"/>
  <c r="AB38" i="42" s="1"/>
  <c r="I34" i="42"/>
  <c r="AB34" i="42" s="1"/>
  <c r="I30" i="42"/>
  <c r="AB30" i="42" s="1"/>
  <c r="I26" i="42"/>
  <c r="AB26" i="42" s="1"/>
  <c r="I22" i="42"/>
  <c r="AB22" i="42" s="1"/>
  <c r="I48" i="42"/>
  <c r="AB48" i="42" s="1"/>
  <c r="I47" i="42"/>
  <c r="AB47" i="42" s="1"/>
  <c r="I43" i="42"/>
  <c r="AB43" i="42" s="1"/>
  <c r="I39" i="42"/>
  <c r="AB39" i="42" s="1"/>
  <c r="I35" i="42"/>
  <c r="AB35" i="42" s="1"/>
  <c r="I31" i="42"/>
  <c r="AB31" i="42" s="1"/>
  <c r="I23" i="42"/>
  <c r="AB23" i="42" s="1"/>
  <c r="I19" i="42"/>
  <c r="AB19" i="42" s="1"/>
  <c r="N56" i="42"/>
  <c r="AI56" i="42" s="1"/>
  <c r="N58" i="42"/>
  <c r="AI58" i="42" s="1"/>
  <c r="N54" i="42"/>
  <c r="AI54" i="42" s="1"/>
  <c r="N55" i="42"/>
  <c r="AI55" i="42" s="1"/>
  <c r="N52" i="42"/>
  <c r="AI52" i="42" s="1"/>
  <c r="N50" i="42"/>
  <c r="AI50" i="42" s="1"/>
  <c r="N51" i="42"/>
  <c r="AI51" i="42" s="1"/>
  <c r="N53" i="42"/>
  <c r="AI53" i="42" s="1"/>
  <c r="N46" i="42"/>
  <c r="AI46" i="42" s="1"/>
  <c r="N42" i="42"/>
  <c r="AI42" i="42" s="1"/>
  <c r="N38" i="42"/>
  <c r="AI38" i="42" s="1"/>
  <c r="N47" i="42"/>
  <c r="AI47" i="42" s="1"/>
  <c r="N43" i="42"/>
  <c r="AI43" i="42" s="1"/>
  <c r="N39" i="42"/>
  <c r="AI39" i="42" s="1"/>
  <c r="N57" i="42"/>
  <c r="AI57" i="42" s="1"/>
  <c r="N49" i="42"/>
  <c r="AI49" i="42" s="1"/>
  <c r="N44" i="42"/>
  <c r="AI44" i="42" s="1"/>
  <c r="N40" i="42"/>
  <c r="AI40" i="42" s="1"/>
  <c r="N35" i="42"/>
  <c r="AI35" i="42" s="1"/>
  <c r="N31" i="42"/>
  <c r="AI31" i="42" s="1"/>
  <c r="N23" i="42"/>
  <c r="AI23" i="42" s="1"/>
  <c r="N19" i="42"/>
  <c r="AI19" i="42" s="1"/>
  <c r="N36" i="42"/>
  <c r="AI36" i="42" s="1"/>
  <c r="N32" i="42"/>
  <c r="AI32" i="42" s="1"/>
  <c r="N28" i="42"/>
  <c r="AI28" i="42" s="1"/>
  <c r="N24" i="42"/>
  <c r="AI24" i="42" s="1"/>
  <c r="N20" i="42"/>
  <c r="AI20" i="42" s="1"/>
  <c r="N9" i="42"/>
  <c r="K10" i="42"/>
  <c r="AE10" i="42" s="1"/>
  <c r="H11" i="42"/>
  <c r="Z11" i="42" s="1"/>
  <c r="I12" i="42"/>
  <c r="AB12" i="42" s="1"/>
  <c r="N13" i="42"/>
  <c r="AI13" i="42" s="1"/>
  <c r="K14" i="42"/>
  <c r="AE14" i="42" s="1"/>
  <c r="H15" i="42"/>
  <c r="Z15" i="42" s="1"/>
  <c r="I16" i="42"/>
  <c r="AB16" i="42" s="1"/>
  <c r="N17" i="42"/>
  <c r="AI17" i="42" s="1"/>
  <c r="K18" i="42"/>
  <c r="AE18" i="42" s="1"/>
  <c r="I20" i="42"/>
  <c r="AB20" i="42" s="1"/>
  <c r="I24" i="42"/>
  <c r="AB24" i="42" s="1"/>
  <c r="I29" i="42"/>
  <c r="AB29" i="42" s="1"/>
  <c r="N30" i="42"/>
  <c r="AI30" i="42" s="1"/>
  <c r="K31" i="42"/>
  <c r="AE31" i="42" s="1"/>
  <c r="I33" i="42"/>
  <c r="AB33" i="42" s="1"/>
  <c r="N34" i="42"/>
  <c r="AI34" i="42" s="1"/>
  <c r="K35" i="42"/>
  <c r="AE35" i="42" s="1"/>
  <c r="I37" i="42"/>
  <c r="AB37" i="42" s="1"/>
  <c r="I52" i="42"/>
  <c r="AB52" i="42" s="1"/>
  <c r="K57" i="42"/>
  <c r="AE57" i="42" s="1"/>
  <c r="K55" i="42"/>
  <c r="AE55" i="42" s="1"/>
  <c r="K53" i="42"/>
  <c r="AE53" i="42" s="1"/>
  <c r="K58" i="42"/>
  <c r="AE58" i="42" s="1"/>
  <c r="K51" i="42"/>
  <c r="AE51" i="42" s="1"/>
  <c r="K52" i="42"/>
  <c r="AE52" i="42" s="1"/>
  <c r="K48" i="42"/>
  <c r="AE48" i="42" s="1"/>
  <c r="K49" i="42"/>
  <c r="AE49" i="42" s="1"/>
  <c r="K47" i="42"/>
  <c r="AE47" i="42" s="1"/>
  <c r="K43" i="42"/>
  <c r="AE43" i="42" s="1"/>
  <c r="K39" i="42"/>
  <c r="AE39" i="42" s="1"/>
  <c r="K44" i="42"/>
  <c r="AE44" i="42" s="1"/>
  <c r="K40" i="42"/>
  <c r="AE40" i="42" s="1"/>
  <c r="K45" i="42"/>
  <c r="AE45" i="42" s="1"/>
  <c r="K41" i="42"/>
  <c r="AE41" i="42" s="1"/>
  <c r="K36" i="42"/>
  <c r="AE36" i="42" s="1"/>
  <c r="K32" i="42"/>
  <c r="AE32" i="42" s="1"/>
  <c r="K28" i="42"/>
  <c r="AE28" i="42" s="1"/>
  <c r="K24" i="42"/>
  <c r="AE24" i="42" s="1"/>
  <c r="K20" i="42"/>
  <c r="AE20" i="42" s="1"/>
  <c r="K37" i="42"/>
  <c r="AE37" i="42" s="1"/>
  <c r="K33" i="42"/>
  <c r="AE33" i="42" s="1"/>
  <c r="K29" i="42"/>
  <c r="AE29" i="42" s="1"/>
  <c r="K25" i="42"/>
  <c r="AE25" i="42" s="1"/>
  <c r="K21" i="42"/>
  <c r="AE21" i="42" s="1"/>
  <c r="AB7" i="42"/>
  <c r="H58" i="42"/>
  <c r="Z58" i="42" s="1"/>
  <c r="H56" i="42"/>
  <c r="Z56" i="42" s="1"/>
  <c r="H57" i="42"/>
  <c r="Z57" i="42" s="1"/>
  <c r="H54" i="42"/>
  <c r="Z54" i="42" s="1"/>
  <c r="H52" i="42"/>
  <c r="Z52" i="42" s="1"/>
  <c r="H55" i="42"/>
  <c r="Z55" i="42" s="1"/>
  <c r="H53" i="42"/>
  <c r="Z53" i="42" s="1"/>
  <c r="H49" i="42"/>
  <c r="Z49" i="42" s="1"/>
  <c r="H50" i="42"/>
  <c r="Z50" i="42" s="1"/>
  <c r="H48" i="42"/>
  <c r="Z48" i="42" s="1"/>
  <c r="H44" i="42"/>
  <c r="Z44" i="42" s="1"/>
  <c r="H40" i="42"/>
  <c r="Z40" i="42" s="1"/>
  <c r="H45" i="42"/>
  <c r="Z45" i="42" s="1"/>
  <c r="H41" i="42"/>
  <c r="Z41" i="42" s="1"/>
  <c r="H46" i="42"/>
  <c r="Z46" i="42" s="1"/>
  <c r="H42" i="42"/>
  <c r="Z42" i="42" s="1"/>
  <c r="H37" i="42"/>
  <c r="Z37" i="42" s="1"/>
  <c r="H33" i="42"/>
  <c r="Z33" i="42" s="1"/>
  <c r="H29" i="42"/>
  <c r="Z29" i="42" s="1"/>
  <c r="H25" i="42"/>
  <c r="Z25" i="42" s="1"/>
  <c r="H21" i="42"/>
  <c r="Z21" i="42" s="1"/>
  <c r="H38" i="42"/>
  <c r="Z38" i="42" s="1"/>
  <c r="H34" i="42"/>
  <c r="Z34" i="42" s="1"/>
  <c r="H30" i="42"/>
  <c r="Z30" i="42" s="1"/>
  <c r="H26" i="42"/>
  <c r="Z26" i="42" s="1"/>
  <c r="H22" i="42"/>
  <c r="Z22" i="42" s="1"/>
  <c r="K9" i="42"/>
  <c r="H10" i="42"/>
  <c r="Z10" i="42" s="1"/>
  <c r="I11" i="42"/>
  <c r="AB11" i="42" s="1"/>
  <c r="N12" i="42"/>
  <c r="AI12" i="42" s="1"/>
  <c r="K13" i="42"/>
  <c r="AE13" i="42" s="1"/>
  <c r="H14" i="42"/>
  <c r="Z14" i="42" s="1"/>
  <c r="I15" i="42"/>
  <c r="AB15" i="42" s="1"/>
  <c r="N16" i="42"/>
  <c r="AI16" i="42" s="1"/>
  <c r="K17" i="42"/>
  <c r="AE17" i="42" s="1"/>
  <c r="H18" i="42"/>
  <c r="Z18" i="42" s="1"/>
  <c r="H19" i="42"/>
  <c r="Z19" i="42" s="1"/>
  <c r="N21" i="42"/>
  <c r="AI21" i="42" s="1"/>
  <c r="K22" i="42"/>
  <c r="AE22" i="42" s="1"/>
  <c r="H23" i="42"/>
  <c r="Z23" i="42" s="1"/>
  <c r="N25" i="42"/>
  <c r="AI25" i="42" s="1"/>
  <c r="K26" i="42"/>
  <c r="AE26" i="42" s="1"/>
  <c r="H28" i="42"/>
  <c r="Z28" i="42" s="1"/>
  <c r="H32" i="42"/>
  <c r="Z32" i="42" s="1"/>
  <c r="H36" i="42"/>
  <c r="Z36" i="42" s="1"/>
  <c r="K46" i="42"/>
  <c r="AE46" i="42" s="1"/>
  <c r="H47" i="42"/>
  <c r="Z47" i="42" s="1"/>
  <c r="N48" i="42"/>
  <c r="AI48" i="42" s="1"/>
  <c r="Z43" i="42"/>
  <c r="AX61" i="42"/>
  <c r="AY58" i="42"/>
  <c r="AY54" i="42"/>
  <c r="AY56" i="42"/>
  <c r="AY57" i="42"/>
  <c r="AY52" i="42"/>
  <c r="AY55" i="42"/>
  <c r="AY53" i="42"/>
  <c r="AY49" i="42"/>
  <c r="BA54" i="42"/>
  <c r="AU56" i="42"/>
  <c r="AT61" i="42"/>
  <c r="AU58" i="42"/>
  <c r="AU54" i="42"/>
  <c r="AW57" i="42"/>
  <c r="AW55" i="42"/>
  <c r="AS55" i="42"/>
  <c r="AS57" i="42"/>
  <c r="BA55" i="42"/>
  <c r="BA57" i="42"/>
  <c r="AW59" i="42" l="1"/>
  <c r="BA59" i="42"/>
  <c r="AY59" i="42"/>
  <c r="AS59" i="42"/>
  <c r="AB59" i="42"/>
  <c r="AB60" i="42" s="1"/>
  <c r="AU59" i="42"/>
  <c r="L59" i="42"/>
  <c r="L60" i="42" s="1"/>
  <c r="AF63" i="42" s="1"/>
  <c r="N59" i="42"/>
  <c r="N60" i="42" s="1"/>
  <c r="AI63" i="42" s="1"/>
  <c r="H59" i="42"/>
  <c r="H60" i="42" s="1"/>
  <c r="Z63" i="42" s="1"/>
  <c r="E59" i="42"/>
  <c r="E60" i="42" s="1"/>
  <c r="V63" i="42" s="1"/>
  <c r="V59" i="42"/>
  <c r="V60" i="42" s="1"/>
  <c r="Z59" i="42"/>
  <c r="AA11" i="42" s="1"/>
  <c r="J59" i="42"/>
  <c r="J60" i="42" s="1"/>
  <c r="AC63" i="42" s="1"/>
  <c r="K59" i="42"/>
  <c r="K60" i="42" s="1"/>
  <c r="AE63" i="42" s="1"/>
  <c r="AE59" i="42"/>
  <c r="AE60" i="42" s="1"/>
  <c r="AF59" i="42"/>
  <c r="AG58" i="42" s="1"/>
  <c r="M59" i="42"/>
  <c r="M60" i="42" s="1"/>
  <c r="AH63" i="42" s="1"/>
  <c r="AH59" i="42"/>
  <c r="AH60" i="42" s="1"/>
  <c r="I59" i="42"/>
  <c r="I60" i="42" s="1"/>
  <c r="AB63" i="42" s="1"/>
  <c r="G59" i="42"/>
  <c r="G60" i="42" s="1"/>
  <c r="Y63" i="42" s="1"/>
  <c r="Y59" i="42"/>
  <c r="Y60" i="42" s="1"/>
  <c r="AG19" i="42" l="1"/>
  <c r="AG53" i="42"/>
  <c r="AG47" i="42"/>
  <c r="AG22" i="42"/>
  <c r="AG44" i="42"/>
  <c r="AG56" i="42"/>
  <c r="AG42" i="42"/>
  <c r="AG37" i="42"/>
  <c r="AG20" i="42"/>
  <c r="AG16" i="42"/>
  <c r="AG38" i="42"/>
  <c r="AG29" i="42"/>
  <c r="AG48" i="42"/>
  <c r="AG13" i="42"/>
  <c r="AG54" i="42"/>
  <c r="AG31" i="42"/>
  <c r="AG30" i="42"/>
  <c r="AG43" i="42"/>
  <c r="AG10" i="42"/>
  <c r="AG18" i="42"/>
  <c r="AG45" i="42"/>
  <c r="AG35" i="42"/>
  <c r="AG33" i="42"/>
  <c r="AG24" i="42"/>
  <c r="AG57" i="42"/>
  <c r="AG32" i="42"/>
  <c r="AG39" i="42"/>
  <c r="AA50" i="42"/>
  <c r="AA20" i="42"/>
  <c r="AA13" i="42"/>
  <c r="AA41" i="42"/>
  <c r="AA54" i="42"/>
  <c r="AA43" i="42"/>
  <c r="Z60" i="42"/>
  <c r="AA31" i="42"/>
  <c r="AA27" i="42"/>
  <c r="AA35" i="42"/>
  <c r="AA25" i="42"/>
  <c r="AA34" i="42"/>
  <c r="AA10" i="42"/>
  <c r="AA16" i="42"/>
  <c r="AA26" i="42"/>
  <c r="AA39" i="42"/>
  <c r="AA46" i="42"/>
  <c r="AA47" i="42"/>
  <c r="AI59" i="42"/>
  <c r="AF60" i="42"/>
  <c r="AG27" i="42"/>
  <c r="AG23" i="42"/>
  <c r="AG12" i="42"/>
  <c r="AG55" i="42"/>
  <c r="AG46" i="42"/>
  <c r="AG28" i="42"/>
  <c r="AA55" i="42"/>
  <c r="AA49" i="42"/>
  <c r="AG41" i="42"/>
  <c r="AG52" i="42"/>
  <c r="AG17" i="42"/>
  <c r="AA42" i="42"/>
  <c r="AA53" i="42"/>
  <c r="AG40" i="42"/>
  <c r="AA40" i="42"/>
  <c r="AA58" i="42"/>
  <c r="AA33" i="42"/>
  <c r="AG14" i="42"/>
  <c r="AA44" i="42"/>
  <c r="G61" i="42"/>
  <c r="Y62" i="42"/>
  <c r="AC59" i="42"/>
  <c r="AH62" i="42"/>
  <c r="M61" i="42"/>
  <c r="AA45" i="42"/>
  <c r="AB62" i="42"/>
  <c r="I61" i="42"/>
  <c r="AA17" i="42"/>
  <c r="AA15" i="42"/>
  <c r="AA22" i="42"/>
  <c r="AA30" i="42"/>
  <c r="AA48" i="42"/>
  <c r="AG50" i="42"/>
  <c r="AG15" i="42"/>
  <c r="AG51" i="42"/>
  <c r="AA23" i="42"/>
  <c r="AG25" i="42"/>
  <c r="AA21" i="42"/>
  <c r="AG21" i="42"/>
  <c r="AA29" i="42"/>
  <c r="K61" i="42"/>
  <c r="AE62" i="42"/>
  <c r="AA12" i="42"/>
  <c r="AA18" i="42"/>
  <c r="AA37" i="42"/>
  <c r="AA52" i="42"/>
  <c r="AA57" i="42"/>
  <c r="AA32" i="42"/>
  <c r="AA56" i="42"/>
  <c r="AA38" i="42"/>
  <c r="V62" i="42"/>
  <c r="E61" i="42"/>
  <c r="AG11" i="42"/>
  <c r="AG34" i="42"/>
  <c r="AA51" i="42"/>
  <c r="AA24" i="42"/>
  <c r="AG49" i="42"/>
  <c r="AG36" i="42"/>
  <c r="AA28" i="42"/>
  <c r="AG26" i="42"/>
  <c r="AA14" i="42"/>
  <c r="AA36" i="42"/>
  <c r="AA19" i="42"/>
  <c r="AA59" i="42" l="1"/>
  <c r="AG59" i="42"/>
  <c r="Z62" i="42"/>
  <c r="H61" i="42"/>
  <c r="AC60" i="42"/>
  <c r="AD27" i="42"/>
  <c r="AD14" i="42"/>
  <c r="AD16" i="42"/>
  <c r="AD39" i="42"/>
  <c r="AD31" i="42"/>
  <c r="AD34" i="42"/>
  <c r="AD46" i="42"/>
  <c r="AD50" i="42"/>
  <c r="AD22" i="42"/>
  <c r="AD18" i="42"/>
  <c r="AD52" i="42"/>
  <c r="AD38" i="42"/>
  <c r="AD41" i="42"/>
  <c r="AD32" i="42"/>
  <c r="AD36" i="42"/>
  <c r="AD51" i="42"/>
  <c r="AD56" i="42"/>
  <c r="AD24" i="42"/>
  <c r="AD54" i="42"/>
  <c r="AD42" i="42"/>
  <c r="AD11" i="42"/>
  <c r="AD40" i="42"/>
  <c r="AD30" i="42"/>
  <c r="AD20" i="42"/>
  <c r="AD53" i="42"/>
  <c r="AD57" i="42"/>
  <c r="AD29" i="42"/>
  <c r="AD35" i="42"/>
  <c r="AD15" i="42"/>
  <c r="AD48" i="42"/>
  <c r="AD17" i="42"/>
  <c r="AD49" i="42"/>
  <c r="AD43" i="42"/>
  <c r="AD37" i="42"/>
  <c r="AD58" i="42"/>
  <c r="AD25" i="42"/>
  <c r="AD10" i="42"/>
  <c r="AD19" i="42"/>
  <c r="AD45" i="42"/>
  <c r="AD12" i="42"/>
  <c r="AD21" i="42"/>
  <c r="AD44" i="42"/>
  <c r="AD23" i="42"/>
  <c r="AD55" i="42"/>
  <c r="AD28" i="42"/>
  <c r="AD13" i="42"/>
  <c r="AD26" i="42"/>
  <c r="AD33" i="42"/>
  <c r="AD47" i="42"/>
  <c r="AI60" i="42"/>
  <c r="AJ27" i="42"/>
  <c r="AJ11" i="42"/>
  <c r="AJ15" i="42"/>
  <c r="AJ26" i="42"/>
  <c r="AJ41" i="42"/>
  <c r="AJ45" i="42"/>
  <c r="AJ22" i="42"/>
  <c r="AJ28" i="42"/>
  <c r="AJ32" i="42"/>
  <c r="AJ12" i="42"/>
  <c r="AJ36" i="42"/>
  <c r="AJ51" i="42"/>
  <c r="AJ38" i="42"/>
  <c r="AJ57" i="42"/>
  <c r="AJ50" i="42"/>
  <c r="AJ14" i="42"/>
  <c r="AJ39" i="42"/>
  <c r="AJ25" i="42"/>
  <c r="AJ34" i="42"/>
  <c r="AJ16" i="42"/>
  <c r="AJ19" i="42"/>
  <c r="AJ44" i="42"/>
  <c r="AJ21" i="42"/>
  <c r="AJ49" i="42"/>
  <c r="AJ55" i="42"/>
  <c r="AJ43" i="42"/>
  <c r="AJ47" i="42"/>
  <c r="AJ56" i="42"/>
  <c r="AJ24" i="42"/>
  <c r="AJ30" i="42"/>
  <c r="AJ58" i="42"/>
  <c r="AJ18" i="42"/>
  <c r="AJ48" i="42"/>
  <c r="AJ13" i="42"/>
  <c r="AJ20" i="42"/>
  <c r="AJ17" i="42"/>
  <c r="AJ33" i="42"/>
  <c r="AJ53" i="42"/>
  <c r="AJ37" i="42"/>
  <c r="AJ46" i="42"/>
  <c r="AJ52" i="42"/>
  <c r="AJ29" i="42"/>
  <c r="AJ35" i="42"/>
  <c r="AJ31" i="42"/>
  <c r="AJ10" i="42"/>
  <c r="AJ42" i="42"/>
  <c r="AJ54" i="42"/>
  <c r="AJ40" i="42"/>
  <c r="AJ23" i="42"/>
  <c r="AF62" i="42"/>
  <c r="L61" i="42"/>
  <c r="AJ59" i="42" l="1"/>
  <c r="AD59" i="42"/>
  <c r="J61" i="42"/>
  <c r="AC62" i="42"/>
  <c r="N61" i="42"/>
  <c r="AI62" i="42"/>
  <c r="C114" i="38" l="1"/>
  <c r="D114" i="38" s="1"/>
  <c r="E114" i="38" s="1"/>
  <c r="C70" i="38"/>
  <c r="D70" i="38" s="1"/>
  <c r="E70" i="38" s="1"/>
  <c r="F70" i="38" s="1"/>
  <c r="G70" i="38" s="1"/>
  <c r="C33" i="38"/>
  <c r="D33" i="38" s="1"/>
  <c r="E33" i="38" s="1"/>
  <c r="P2" i="38"/>
  <c r="P49" i="38"/>
  <c r="P86" i="38"/>
  <c r="D34" i="36"/>
  <c r="D35" i="36" s="1"/>
  <c r="D36" i="36" s="1"/>
  <c r="H70" i="38" l="1"/>
  <c r="O70" i="38" s="1"/>
  <c r="F33" i="38"/>
  <c r="G33" i="38" s="1"/>
  <c r="H33" i="38"/>
  <c r="O33" i="38" s="1"/>
  <c r="F114" i="38"/>
  <c r="G114" i="38" s="1"/>
  <c r="H114" i="38"/>
  <c r="O114" i="38"/>
  <c r="I70" i="38" l="1"/>
  <c r="J70" i="38" s="1"/>
  <c r="K70" i="38" s="1"/>
  <c r="L70" i="38" s="1"/>
  <c r="M70" i="38" s="1"/>
  <c r="N70" i="38" s="1"/>
  <c r="I114" i="38"/>
  <c r="J114" i="38" s="1"/>
  <c r="K114" i="38" s="1"/>
  <c r="L114" i="38" s="1"/>
  <c r="M114" i="38" s="1"/>
  <c r="N114" i="38" s="1"/>
  <c r="I33" i="38"/>
  <c r="J33" i="38" s="1"/>
  <c r="K33" i="38" s="1"/>
  <c r="L33" i="38" s="1"/>
  <c r="M33" i="38" s="1"/>
  <c r="N33" i="38" s="1"/>
  <c r="W6" i="42" l="1"/>
  <c r="AR8" i="42"/>
  <c r="F34" i="42" l="1"/>
  <c r="W34" i="42" s="1"/>
  <c r="F27" i="42"/>
  <c r="W27" i="42" s="1"/>
  <c r="F23" i="42"/>
  <c r="W23" i="42" s="1"/>
  <c r="F18" i="42"/>
  <c r="W18" i="42" s="1"/>
  <c r="F25" i="42"/>
  <c r="W25" i="42" s="1"/>
  <c r="F41" i="42"/>
  <c r="W41" i="42" s="1"/>
  <c r="F38" i="42"/>
  <c r="W38" i="42" s="1"/>
  <c r="F47" i="42"/>
  <c r="W47" i="42" s="1"/>
  <c r="F51" i="42"/>
  <c r="W51" i="42" s="1"/>
  <c r="F50" i="42"/>
  <c r="W50" i="42" s="1"/>
  <c r="F49" i="42"/>
  <c r="W49" i="42" s="1"/>
  <c r="F35" i="42"/>
  <c r="W35" i="42" s="1"/>
  <c r="F55" i="42"/>
  <c r="W55" i="42" s="1"/>
  <c r="F24" i="42"/>
  <c r="W24" i="42" s="1"/>
  <c r="F58" i="42"/>
  <c r="W58" i="42" s="1"/>
  <c r="F22" i="42"/>
  <c r="W22" i="42" s="1"/>
  <c r="F54" i="42"/>
  <c r="W54" i="42" s="1"/>
  <c r="F57" i="42"/>
  <c r="W57" i="42" s="1"/>
  <c r="F13" i="42"/>
  <c r="W13" i="42" s="1"/>
  <c r="F40" i="42"/>
  <c r="W40" i="42" s="1"/>
  <c r="F45" i="42"/>
  <c r="W45" i="42" s="1"/>
  <c r="F21" i="42"/>
  <c r="W21" i="42" s="1"/>
  <c r="F26" i="42"/>
  <c r="W26" i="42" s="1"/>
  <c r="F48" i="42"/>
  <c r="W48" i="42" s="1"/>
  <c r="F29" i="42"/>
  <c r="W29" i="42" s="1"/>
  <c r="F56" i="42"/>
  <c r="W56" i="42" s="1"/>
  <c r="F33" i="42"/>
  <c r="W33" i="42" s="1"/>
  <c r="F9" i="42"/>
  <c r="F28" i="42"/>
  <c r="W28" i="42" s="1"/>
  <c r="F17" i="42"/>
  <c r="W17" i="42" s="1"/>
  <c r="F15" i="42"/>
  <c r="W15" i="42" s="1"/>
  <c r="F31" i="42"/>
  <c r="W31" i="42" s="1"/>
  <c r="F32" i="42"/>
  <c r="W32" i="42" s="1"/>
  <c r="F11" i="42"/>
  <c r="W11" i="42" s="1"/>
  <c r="F37" i="42"/>
  <c r="W37" i="42" s="1"/>
  <c r="F46" i="42"/>
  <c r="W46" i="42" s="1"/>
  <c r="F30" i="42"/>
  <c r="W30" i="42" s="1"/>
  <c r="F52" i="42"/>
  <c r="W52" i="42" s="1"/>
  <c r="F53" i="42"/>
  <c r="W53" i="42" s="1"/>
  <c r="F14" i="42"/>
  <c r="W14" i="42" s="1"/>
  <c r="F16" i="42"/>
  <c r="W16" i="42" s="1"/>
  <c r="F39" i="42"/>
  <c r="W39" i="42" s="1"/>
  <c r="F20" i="42"/>
  <c r="W20" i="42" s="1"/>
  <c r="F12" i="42"/>
  <c r="W12" i="42" s="1"/>
  <c r="F36" i="42"/>
  <c r="W36" i="42" s="1"/>
  <c r="F42" i="42"/>
  <c r="W42" i="42" s="1"/>
  <c r="F10" i="42"/>
  <c r="W10" i="42" s="1"/>
  <c r="F44" i="42"/>
  <c r="W44" i="42" s="1"/>
  <c r="F19" i="42"/>
  <c r="W19" i="42" s="1"/>
  <c r="F43" i="42"/>
  <c r="W43" i="42" s="1"/>
  <c r="F59" i="42" l="1"/>
  <c r="F60" i="42" s="1"/>
  <c r="W63" i="42" s="1"/>
  <c r="W59" i="42" l="1"/>
  <c r="X27" i="42" l="1"/>
  <c r="W60" i="42"/>
  <c r="X18" i="42"/>
  <c r="X48" i="42"/>
  <c r="X21" i="42"/>
  <c r="X40" i="42"/>
  <c r="X23" i="42"/>
  <c r="X29" i="42"/>
  <c r="X22" i="42"/>
  <c r="X58" i="42"/>
  <c r="X45" i="42"/>
  <c r="X50" i="42"/>
  <c r="X41" i="42"/>
  <c r="X13" i="42"/>
  <c r="X35" i="42"/>
  <c r="X47" i="42"/>
  <c r="X54" i="42"/>
  <c r="X26" i="42"/>
  <c r="X25" i="42"/>
  <c r="X55" i="42"/>
  <c r="X34" i="42"/>
  <c r="X38" i="42"/>
  <c r="X49" i="42"/>
  <c r="X24" i="42"/>
  <c r="X57" i="42"/>
  <c r="X51" i="42"/>
  <c r="X10" i="42"/>
  <c r="X42" i="42"/>
  <c r="X56" i="42"/>
  <c r="X30" i="42"/>
  <c r="X46" i="42"/>
  <c r="X37" i="42"/>
  <c r="X44" i="42"/>
  <c r="X53" i="42"/>
  <c r="X52" i="42"/>
  <c r="X19" i="42"/>
  <c r="X32" i="42"/>
  <c r="X33" i="42"/>
  <c r="X14" i="42"/>
  <c r="X15" i="42"/>
  <c r="X11" i="42"/>
  <c r="X36" i="42"/>
  <c r="X28" i="42"/>
  <c r="X39" i="42"/>
  <c r="X31" i="42"/>
  <c r="X43" i="42"/>
  <c r="X17" i="42"/>
  <c r="X16" i="42"/>
  <c r="X12" i="42"/>
  <c r="X20" i="42"/>
  <c r="X59" i="42" l="1"/>
  <c r="W62" i="42"/>
  <c r="F61" i="42"/>
</calcChain>
</file>

<file path=xl/comments1.xml><?xml version="1.0" encoding="utf-8"?>
<comments xmlns="http://schemas.openxmlformats.org/spreadsheetml/2006/main">
  <authors>
    <author>Chef de production</author>
  </authors>
  <commentList>
    <comment ref="F9" authorId="0" shapeId="0">
      <text>
        <r>
          <rPr>
            <sz val="12"/>
            <color indexed="81"/>
            <rFont val="Tahoma"/>
            <family val="2"/>
          </rPr>
          <t xml:space="preserve"> STOP INTERDIT DE SAISIR QUOI QUE CE SOIT </t>
        </r>
        <r>
          <rPr>
            <b/>
            <sz val="12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Calcul automatique
</t>
        </r>
        <r>
          <rPr>
            <b/>
            <sz val="12"/>
            <color indexed="81"/>
            <rFont val="Tahoma"/>
            <family val="2"/>
          </rPr>
          <t>Poids NET des produits saisis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9" authorId="0" shapeId="0">
      <text>
        <r>
          <rPr>
            <sz val="12"/>
            <color indexed="81"/>
            <rFont val="Tahoma"/>
            <family val="2"/>
          </rPr>
          <t xml:space="preserve"> STOP INTERDIT DE SAISIR QUOI QUE CE SOIT </t>
        </r>
        <r>
          <rPr>
            <b/>
            <sz val="12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Calcul automatique
</t>
        </r>
        <r>
          <rPr>
            <b/>
            <sz val="12"/>
            <color indexed="81"/>
            <rFont val="Tahoma"/>
            <family val="2"/>
          </rPr>
          <t>Poids NET des produits saisis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9" authorId="0" shapeId="0">
      <text>
        <r>
          <rPr>
            <sz val="12"/>
            <color indexed="81"/>
            <rFont val="Tahoma"/>
            <family val="2"/>
          </rPr>
          <t xml:space="preserve"> STOP INTERDIT DE SAISIR QUOI QUE CE SOIT </t>
        </r>
        <r>
          <rPr>
            <b/>
            <sz val="12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Calcul automatique
</t>
        </r>
        <r>
          <rPr>
            <b/>
            <sz val="12"/>
            <color indexed="81"/>
            <rFont val="Tahoma"/>
            <family val="2"/>
          </rPr>
          <t>Poids NET des produits saisis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9" authorId="0" shapeId="0">
      <text>
        <r>
          <rPr>
            <sz val="12"/>
            <color indexed="81"/>
            <rFont val="Tahoma"/>
            <family val="2"/>
          </rPr>
          <t xml:space="preserve"> STOP INTERDIT DE SAISIR QUOI QUE CE SOIT </t>
        </r>
        <r>
          <rPr>
            <b/>
            <sz val="12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Calcul automatique
</t>
        </r>
        <r>
          <rPr>
            <b/>
            <sz val="12"/>
            <color indexed="81"/>
            <rFont val="Tahoma"/>
            <family val="2"/>
          </rPr>
          <t>Poids NET des produits saisis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9" authorId="0" shapeId="0">
      <text>
        <r>
          <rPr>
            <sz val="12"/>
            <color indexed="81"/>
            <rFont val="Tahoma"/>
            <family val="2"/>
          </rPr>
          <t xml:space="preserve"> STOP INTERDIT DE SAISIR QUOI QUE CE SOIT </t>
        </r>
        <r>
          <rPr>
            <b/>
            <sz val="12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Calcul automatique
</t>
        </r>
        <r>
          <rPr>
            <b/>
            <sz val="12"/>
            <color indexed="81"/>
            <rFont val="Tahoma"/>
            <family val="2"/>
          </rPr>
          <t>Poids NET des produits saisis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Chef de production</author>
  </authors>
  <commentList>
    <comment ref="F9" authorId="0" shapeId="0">
      <text>
        <r>
          <rPr>
            <sz val="12"/>
            <color indexed="81"/>
            <rFont val="Tahoma"/>
            <family val="2"/>
          </rPr>
          <t xml:space="preserve"> STOP INTERDIT DE SAISIR QUOI QUE CE SOIT </t>
        </r>
        <r>
          <rPr>
            <b/>
            <sz val="12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Calcul automatique
</t>
        </r>
        <r>
          <rPr>
            <b/>
            <sz val="12"/>
            <color indexed="81"/>
            <rFont val="Tahoma"/>
            <family val="2"/>
          </rPr>
          <t>Poids NET des produits saisis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9" authorId="0" shapeId="0">
      <text>
        <r>
          <rPr>
            <sz val="12"/>
            <color indexed="81"/>
            <rFont val="Tahoma"/>
            <family val="2"/>
          </rPr>
          <t xml:space="preserve"> STOP INTERDIT DE SAISIR QUOI QUE CE SOIT </t>
        </r>
        <r>
          <rPr>
            <b/>
            <sz val="12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Calcul automatique
</t>
        </r>
        <r>
          <rPr>
            <b/>
            <sz val="12"/>
            <color indexed="81"/>
            <rFont val="Tahoma"/>
            <family val="2"/>
          </rPr>
          <t>Poids NET des produits saisis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9" authorId="0" shapeId="0">
      <text>
        <r>
          <rPr>
            <sz val="12"/>
            <color indexed="81"/>
            <rFont val="Tahoma"/>
            <family val="2"/>
          </rPr>
          <t xml:space="preserve"> STOP INTERDIT DE SAISIR QUOI QUE CE SOIT </t>
        </r>
        <r>
          <rPr>
            <b/>
            <sz val="12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Calcul automatique
</t>
        </r>
        <r>
          <rPr>
            <b/>
            <sz val="12"/>
            <color indexed="81"/>
            <rFont val="Tahoma"/>
            <family val="2"/>
          </rPr>
          <t>Poids NET des produits saisis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9" authorId="0" shapeId="0">
      <text>
        <r>
          <rPr>
            <sz val="12"/>
            <color indexed="81"/>
            <rFont val="Tahoma"/>
            <family val="2"/>
          </rPr>
          <t xml:space="preserve"> STOP INTERDIT DE SAISIR QUOI QUE CE SOIT </t>
        </r>
        <r>
          <rPr>
            <b/>
            <sz val="12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Calcul automatique
</t>
        </r>
        <r>
          <rPr>
            <b/>
            <sz val="12"/>
            <color indexed="81"/>
            <rFont val="Tahoma"/>
            <family val="2"/>
          </rPr>
          <t>Poids NET des produits saisis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9" authorId="0" shapeId="0">
      <text>
        <r>
          <rPr>
            <sz val="12"/>
            <color indexed="81"/>
            <rFont val="Tahoma"/>
            <family val="2"/>
          </rPr>
          <t xml:space="preserve"> STOP INTERDIT DE SAISIR QUOI QUE CE SOIT </t>
        </r>
        <r>
          <rPr>
            <b/>
            <sz val="12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Calcul automatique
</t>
        </r>
        <r>
          <rPr>
            <b/>
            <sz val="12"/>
            <color indexed="81"/>
            <rFont val="Tahoma"/>
            <family val="2"/>
          </rPr>
          <t>Poids NET des produits saisis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<sst xmlns="http://schemas.openxmlformats.org/spreadsheetml/2006/main" count="1522" uniqueCount="691">
  <si>
    <t>NE PAS IMPRIMER CETTE PARTIE</t>
  </si>
  <si>
    <t>Recette éditée le :</t>
  </si>
  <si>
    <t>Fiche N°</t>
  </si>
  <si>
    <t>AIDE A LA DÉCISION : NE PAS IMPRIMER</t>
  </si>
  <si>
    <t xml:space="preserve">ESTOUFFADE DE  BŒUF </t>
  </si>
  <si>
    <t>N° 1</t>
  </si>
  <si>
    <t>N° 2</t>
  </si>
  <si>
    <t>Effectifs</t>
  </si>
  <si>
    <t>%</t>
  </si>
  <si>
    <t>UNITE</t>
  </si>
  <si>
    <t>A</t>
  </si>
  <si>
    <t>B</t>
  </si>
  <si>
    <t>Prix unitaire</t>
  </si>
  <si>
    <t>€ %</t>
  </si>
  <si>
    <t>AU CHOIX une des trois viandes suivantes</t>
  </si>
  <si>
    <t>OU collier,jarret de bœuf sans os</t>
  </si>
  <si>
    <t>Kg</t>
  </si>
  <si>
    <t>OU bœuf paré NOIX DE JOUE ( 3 X 60g )</t>
  </si>
  <si>
    <t>OU sauté de bœuf paré sans os</t>
  </si>
  <si>
    <t xml:space="preserve">AU CHOIX </t>
  </si>
  <si>
    <t>lard de poitrine</t>
  </si>
  <si>
    <t>lard à piquer</t>
  </si>
  <si>
    <t>morceau de carré de couenne</t>
  </si>
  <si>
    <t>Mx</t>
  </si>
  <si>
    <t>lard demi-sel</t>
  </si>
  <si>
    <t>lard fumé</t>
  </si>
  <si>
    <t>FACULTATIF</t>
  </si>
  <si>
    <t>pied de veau (1 pied 450g)</t>
  </si>
  <si>
    <t>jarret de veau (un = 600g)</t>
  </si>
  <si>
    <t>abatis de poulet</t>
  </si>
  <si>
    <t>GARNITURE AROMATIQUE</t>
  </si>
  <si>
    <t>carottes</t>
  </si>
  <si>
    <t>oignons moyens (70g pièce)</t>
  </si>
  <si>
    <t>ail frais</t>
  </si>
  <si>
    <t>PM</t>
  </si>
  <si>
    <t>bouquet garni</t>
  </si>
  <si>
    <t>bouquet</t>
  </si>
  <si>
    <t>romarin</t>
  </si>
  <si>
    <t>clou de girofle</t>
  </si>
  <si>
    <t>clou</t>
  </si>
  <si>
    <t>persil</t>
  </si>
  <si>
    <t>vin rouge de bourgogne</t>
  </si>
  <si>
    <t>fine champagne</t>
  </si>
  <si>
    <t>eau</t>
  </si>
  <si>
    <t>Sel</t>
  </si>
  <si>
    <t>Poivre</t>
  </si>
  <si>
    <t>huile</t>
  </si>
  <si>
    <t>GARNITURE DE FINITION</t>
  </si>
  <si>
    <t>champignons de paris</t>
  </si>
  <si>
    <t>petits oignons blancs (10g)</t>
  </si>
  <si>
    <t>navets frais</t>
  </si>
  <si>
    <t xml:space="preserve">tomates concassées </t>
  </si>
  <si>
    <t>laitue</t>
  </si>
  <si>
    <t>cougettes</t>
  </si>
  <si>
    <t>vin blanc</t>
  </si>
  <si>
    <t>sucre en poudre</t>
  </si>
  <si>
    <t>jus de citron</t>
  </si>
  <si>
    <t>SAUCE</t>
  </si>
  <si>
    <t xml:space="preserve">cuisson pour la sauce </t>
  </si>
  <si>
    <t>fond brun lié CHEF déshydraté</t>
  </si>
  <si>
    <t>beurre ou margarine</t>
  </si>
  <si>
    <t>Roux à l'huile</t>
  </si>
  <si>
    <t>farine</t>
  </si>
  <si>
    <t>POIDS pour 1 couvert et pour 1 Kg de produit de référence</t>
  </si>
  <si>
    <t>COUT POUR 1 COUVERT ET POUR 1KG DE PRODUIT DE RÉFÉRENCE</t>
  </si>
  <si>
    <t>Coût pour 1 couvert et pour 1 Kg de produit de référence</t>
  </si>
  <si>
    <t>Coefficients de vente</t>
  </si>
  <si>
    <t>Prix de vente pour 1 couvert et pour 1Kg de produit de référence</t>
  </si>
  <si>
    <t>AUTEURS des recettes - livre - éditeur - année - page</t>
  </si>
  <si>
    <t>N° 3</t>
  </si>
  <si>
    <t>ALI-BAB Gastronomie Pratique 1928 Edi.Flammarion - BŒUF A LA BOURGUIGNONNE</t>
  </si>
  <si>
    <t>N° 4</t>
  </si>
  <si>
    <t>A et JP DOMERGUES Orléans 1981-  RAGOUT DE BŒUF A LA BOURGUIGNONNE</t>
  </si>
  <si>
    <t>N° 5</t>
  </si>
  <si>
    <t>?  ESTOUFFADE DE BŒUF AUX LÉGUMES ( formule ALLÉGÉE )</t>
  </si>
  <si>
    <t xml:space="preserve"> Recette collectivité économique  BŒUF SAUTÉ Ragoût de viande non rissolé</t>
  </si>
  <si>
    <t xml:space="preserve">CHEF NESTLÉ 2001 - BŒUF BOURGUIGNON </t>
  </si>
  <si>
    <t>ORGANISATION RAISONNÉE DU TRAVAIL ET HACCP</t>
  </si>
  <si>
    <t>PRÉPARER LA VEILLE LE FOND DE VEAU</t>
  </si>
  <si>
    <t>dégraissez le liquide de la braisière; concentrez -le s'il est nécessaire</t>
  </si>
  <si>
    <t>le lendemain, peler les champignons,passer les chapeaux dans le jus de citron et réserver</t>
  </si>
  <si>
    <t>dresser le bœuf sur un plat de service, masquez le avec la sauce, entourez le avec sa garniture</t>
  </si>
  <si>
    <t>mettez dans le fond de veau les pides et les épluchures lavés des champignons</t>
  </si>
  <si>
    <t>d'oignons glacés, de lardons rissolés et de champignons sautés, puis servez</t>
  </si>
  <si>
    <t>faites réduire de façon à obtenir 900g environ de liquide concentré, passez le</t>
  </si>
  <si>
    <t>couper le lard à piquer en aiguillettes,assaisonnez-les; piquez-en la viande que</t>
  </si>
  <si>
    <t>VARIANTES</t>
  </si>
  <si>
    <t>vous ferez revenir ensuite dans du beurre ou dans de la graisse de rôti</t>
  </si>
  <si>
    <t>cette pièce de bœuf, dressée sur un socle de riz et entourée de croquettes de pommes de terre,</t>
  </si>
  <si>
    <t>pendant 20 à 30minutes en la retournant de tous côtés.</t>
  </si>
  <si>
    <t>de petites timbales aux choux ou de petites barquettes de légumes printaniers,</t>
  </si>
  <si>
    <t>mettez la viande revenue dans une braisière; flambez-la avec la fine champagne;</t>
  </si>
  <si>
    <t>de laitues braisées, de fonds d'artichauts garnis de pointes d'asperges et de petits pois,</t>
  </si>
  <si>
    <t>assaisonnez avec sel et poivre; mouillez avec le fond de veau concentré et le vin:</t>
  </si>
  <si>
    <t>prend le nom de "BŒUF A LA PARISIENNE"</t>
  </si>
  <si>
    <t>chauffez, puis faites braiser au four, à petit feu, pendant six heures environ</t>
  </si>
  <si>
    <t>PRÉPAREZ LA GARNITURE</t>
  </si>
  <si>
    <t>en remplaçant la garniture du bœuf à la bourguignonne par des choux braisés, des carottes</t>
  </si>
  <si>
    <t xml:space="preserve">épluchez les petits oignons, mettez-les dans une sauteuse avec du beurre; </t>
  </si>
  <si>
    <t>des navets, des pommes de terre, des tranches de saucisson et de cervelas</t>
  </si>
  <si>
    <t>saupoudrez avec du sucre et salez un peu; chauffez, puis faites sauter les oignons</t>
  </si>
  <si>
    <t>on aura le "BŒUF A LA FLAMANDE"</t>
  </si>
  <si>
    <t>de manière que le caramel fourni par le sucre en recouvre la surface</t>
  </si>
  <si>
    <t>mouillez avec 150 grammes environ de jus de braisière et laissez cuire jusqu'à ce que</t>
  </si>
  <si>
    <t>en remplaçant dans la formule du bœuf à la bourguignonne le beaune par du chanti rouge</t>
  </si>
  <si>
    <t>la cuisson soit réduite à l'état de demi-glace. Les oignons doivent rester entiers</t>
  </si>
  <si>
    <t>et en accompagnant la viande avec des pâtes, notamment des spaghettis aux tomates</t>
  </si>
  <si>
    <t>coupez le lard de poitrine en petites tranches ou en dés; faites-les rissoler.</t>
  </si>
  <si>
    <t>et au parmesan, le tout arrosé avec le jus de cuisson,</t>
  </si>
  <si>
    <t>faites sauter les chapeaux de champignons dans du beurre</t>
  </si>
  <si>
    <t>on aura un excellent "BŒUF A L'ITALIENNE"</t>
  </si>
  <si>
    <t>OBSERVATIONS</t>
  </si>
  <si>
    <t>POINTS DELICATS</t>
  </si>
  <si>
    <t>sauté de bœuf paré sans os</t>
  </si>
  <si>
    <t>pied de veau</t>
  </si>
  <si>
    <t>jarret de veau</t>
  </si>
  <si>
    <t>CONSEILS HYGIÈNE</t>
  </si>
  <si>
    <t>Les points à risque</t>
  </si>
  <si>
    <t>Les mesures préventives</t>
  </si>
  <si>
    <t>C</t>
  </si>
  <si>
    <t>D</t>
  </si>
  <si>
    <t>E</t>
  </si>
  <si>
    <t>F</t>
  </si>
  <si>
    <t>G</t>
  </si>
  <si>
    <t>H</t>
  </si>
  <si>
    <t>I</t>
  </si>
  <si>
    <t>J</t>
  </si>
  <si>
    <t>K</t>
  </si>
  <si>
    <t>couper la viande en morceaux (3 par personne)</t>
  </si>
  <si>
    <t>décanter</t>
  </si>
  <si>
    <t>la faire rissoler</t>
  </si>
  <si>
    <t>passer la sauce sur les morceaux</t>
  </si>
  <si>
    <t>ajouter la mirepoix, laisser colorer</t>
  </si>
  <si>
    <t>ajouter la garniture traitée - petits oignons - champignons et lardons</t>
  </si>
  <si>
    <t>singer</t>
  </si>
  <si>
    <t>mouiller à hauteur</t>
  </si>
  <si>
    <t>finir la garniture aromatique</t>
  </si>
  <si>
    <t>cuire 2H1/2 à 3H</t>
  </si>
  <si>
    <t>dépouiller</t>
  </si>
  <si>
    <t xml:space="preserve"> collier,jarret de bœuf sans os</t>
  </si>
  <si>
    <t>verifier le parage de la viande</t>
  </si>
  <si>
    <t>laver, éplucher les courgettes</t>
  </si>
  <si>
    <t>éplucher, laver et émincer les oignons et l'ail</t>
  </si>
  <si>
    <t>les couper en rondelles</t>
  </si>
  <si>
    <t>les faire revenir à sec ou les braiser dans une sauteuse</t>
  </si>
  <si>
    <t>les cuire à l'eau bouillante ou à la vapeur 20 minutes</t>
  </si>
  <si>
    <t>faire suer 5 minutes</t>
  </si>
  <si>
    <t>ajouter aux autres légumes</t>
  </si>
  <si>
    <t>ajouter la viande,la faire revenir à sec</t>
  </si>
  <si>
    <t>déglacer au vin blanc</t>
  </si>
  <si>
    <t>PRÉSENTATION PAR PORTION</t>
  </si>
  <si>
    <t>ajouter le fond brun et le bouquet garni</t>
  </si>
  <si>
    <t>dresser les trois morceaux de viande sur assiette</t>
  </si>
  <si>
    <t>éplucher et laver les légumes</t>
  </si>
  <si>
    <t>napper de sauce</t>
  </si>
  <si>
    <t>couper les carottes en batonnets, les navets et les tomates en quartiers</t>
  </si>
  <si>
    <t>disposer les légumes autour</t>
  </si>
  <si>
    <t>les ajouter à la viande</t>
  </si>
  <si>
    <t>ajouter le thym, le romarin, le sel et le poivre</t>
  </si>
  <si>
    <t>GARNITURE :</t>
  </si>
  <si>
    <t>faire cuire 2H 30 minimum</t>
  </si>
  <si>
    <t>courgettes / carottes / navets</t>
  </si>
  <si>
    <t>éplucher et laver les laitues</t>
  </si>
  <si>
    <t>les couper et les ajouter en fin de cuisson</t>
  </si>
  <si>
    <t>mettre en plaque</t>
  </si>
  <si>
    <t>bœuf paré NOIX DE JOUE ( 3 X 60g )</t>
  </si>
  <si>
    <t>Mise en œuvre</t>
  </si>
  <si>
    <t>* Vérifier : poids - température - DLC</t>
  </si>
  <si>
    <t>* Porter à ébullition</t>
  </si>
  <si>
    <t>* Respecter le protocole de dessouvidage</t>
  </si>
  <si>
    <t xml:space="preserve">* Ajouter la viande crue en deux fois avec reprise d'ébulition entre chaque fois   </t>
  </si>
  <si>
    <t>* Faire revenir la GA taillée en mirepoix avec une forte coloration</t>
  </si>
  <si>
    <t xml:space="preserve">  Mélanger régulièrement pour façiliter la coagulation.</t>
  </si>
  <si>
    <t>* Déglacer à l'eau</t>
  </si>
  <si>
    <t>* Cuire à la limite de l'ébullition à couvert, à frémissement</t>
  </si>
  <si>
    <t>* Ajouter l'assaisonnement</t>
  </si>
  <si>
    <t>* Au terme de la cuisson, décanter la viande en bacs couverts</t>
  </si>
  <si>
    <t>* Ajuster le jus à 8 litres pour 100 couverts</t>
  </si>
  <si>
    <t>rissoler la viande dans l'huile, assaisonner</t>
  </si>
  <si>
    <t>ajouter la viande</t>
  </si>
  <si>
    <t>ajouter les carottes et les oignons taillés en mirepoix et laisser suer quelques minutes</t>
  </si>
  <si>
    <t>rectifier l'assaisonnement</t>
  </si>
  <si>
    <t>déglacer avec le vin rouge</t>
  </si>
  <si>
    <t>ATTENTION les grammages des produits CHEF correspondent à la gamme de 2001</t>
  </si>
  <si>
    <t xml:space="preserve">mouiller avec le fond brun lié CHEF reconstitué. </t>
  </si>
  <si>
    <t>voyez votre commercial pour ajuster avec la nouvelle gamme</t>
  </si>
  <si>
    <t xml:space="preserve">porter à ébullition </t>
  </si>
  <si>
    <t>SUGGESTION ET PERSONNALISATION</t>
  </si>
  <si>
    <t>cuire le bourguignon pendant 2H / 2H30</t>
  </si>
  <si>
    <t>garnir de tagliateles au beurre et parsemer la viande de persil haché frais</t>
  </si>
  <si>
    <t>en fin de cuisson, décanter la viande, passer la sauce au chinois</t>
  </si>
  <si>
    <t>accompagner de petits croûtons grillés</t>
  </si>
  <si>
    <t>ajouter les petist oignons glacés à brun, les lardons et les champignons sautés</t>
  </si>
  <si>
    <t>u</t>
  </si>
  <si>
    <t>Produit de référence et quantités</t>
  </si>
  <si>
    <t xml:space="preserve">LISTE DES PRODUITS </t>
  </si>
  <si>
    <t>UNITÉS</t>
  </si>
  <si>
    <t>Tarif édité le :</t>
  </si>
  <si>
    <t>A - SAISIE DES DONNÉES</t>
  </si>
  <si>
    <t>C - PRIX DES DENRÉES ET %</t>
  </si>
  <si>
    <t>COMPARAISON DE RECETTES    TABLEAU N° 2</t>
  </si>
  <si>
    <t>COMPARAISON DE RECETTES    TABLEAU N° 3</t>
  </si>
  <si>
    <t>Bonne utilisation et… à chacun d'améliorer et d'adapter ces documents</t>
  </si>
  <si>
    <t>Joël LEBOUCHER …Rochefort Janvier 2014</t>
  </si>
  <si>
    <t>?</t>
  </si>
  <si>
    <t>NOM DU PLAT</t>
  </si>
  <si>
    <t>ALBERT</t>
  </si>
  <si>
    <t>PAUL</t>
  </si>
  <si>
    <t>EMILE</t>
  </si>
  <si>
    <t>VICTOR</t>
  </si>
  <si>
    <t>ET LES AUTRES</t>
  </si>
  <si>
    <t>PRÉPARER</t>
  </si>
  <si>
    <t>l'Académie Nationale de Cuisine</t>
  </si>
  <si>
    <t>Mode emploi fiche "Comparaison de recettes"</t>
  </si>
  <si>
    <t>Police Wingdings 2</t>
  </si>
  <si>
    <t>j</t>
  </si>
  <si>
    <t xml:space="preserve">VOCABULAIRE PROFESSIONNEL " CUISINE DE COMPOSITION" </t>
  </si>
  <si>
    <t>VOCABULAIRE PROFESSIONNEL "La CUISINE DE REFERENCE" Michel MAINCENT</t>
  </si>
  <si>
    <t>v</t>
  </si>
  <si>
    <t>k</t>
  </si>
  <si>
    <t>P</t>
  </si>
  <si>
    <t>R</t>
  </si>
  <si>
    <t>w</t>
  </si>
  <si>
    <t>l</t>
  </si>
  <si>
    <t>❶</t>
  </si>
  <si>
    <t>Abaisser la temp. à coeur</t>
  </si>
  <si>
    <t>①</t>
  </si>
  <si>
    <t>Egrener</t>
  </si>
  <si>
    <t>Parfumer</t>
  </si>
  <si>
    <t>Respecter le délai de 2 H</t>
  </si>
  <si>
    <t>Abaisser</t>
  </si>
  <si>
    <t>Dépouiller</t>
  </si>
  <si>
    <t>Habiller</t>
  </si>
  <si>
    <t>Réduire</t>
  </si>
  <si>
    <t>x</t>
  </si>
  <si>
    <t>m</t>
  </si>
  <si>
    <t>❷</t>
  </si>
  <si>
    <t>Accompagner</t>
  </si>
  <si>
    <t>②</t>
  </si>
  <si>
    <t>Eliminer</t>
  </si>
  <si>
    <t>Parsemer</t>
  </si>
  <si>
    <t>Retirer</t>
  </si>
  <si>
    <t>Abricoter</t>
  </si>
  <si>
    <t>Dérober</t>
  </si>
  <si>
    <t>Hacher</t>
  </si>
  <si>
    <t>Relever</t>
  </si>
  <si>
    <t>y</t>
  </si>
  <si>
    <t>n</t>
  </si>
  <si>
    <t>❸</t>
  </si>
  <si>
    <t>Additionner</t>
  </si>
  <si>
    <t>③</t>
  </si>
  <si>
    <t>Enfourner</t>
  </si>
  <si>
    <t>Peler</t>
  </si>
  <si>
    <t>Retourner</t>
  </si>
  <si>
    <t>Arroser</t>
  </si>
  <si>
    <t>Désosser</t>
  </si>
  <si>
    <t>Historier</t>
  </si>
  <si>
    <t>Remonter</t>
  </si>
  <si>
    <t>z</t>
  </si>
  <si>
    <t>o</t>
  </si>
  <si>
    <t>❹</t>
  </si>
  <si>
    <t>Adjoindre</t>
  </si>
  <si>
    <t>④</t>
  </si>
  <si>
    <t>Porter à ébullition</t>
  </si>
  <si>
    <t>Rincer</t>
  </si>
  <si>
    <t>Assaisonner</t>
  </si>
  <si>
    <t>Dessécher</t>
  </si>
  <si>
    <t>Revenir</t>
  </si>
  <si>
    <t>{</t>
  </si>
  <si>
    <t>p</t>
  </si>
  <si>
    <t>❺</t>
  </si>
  <si>
    <t>Agir rapidement</t>
  </si>
  <si>
    <t>⑤</t>
  </si>
  <si>
    <t>Etaler</t>
  </si>
  <si>
    <t>Préchauffer</t>
  </si>
  <si>
    <t>S</t>
  </si>
  <si>
    <t>Détendre</t>
  </si>
  <si>
    <t>Inciser</t>
  </si>
  <si>
    <t>Rissoler</t>
  </si>
  <si>
    <t>|</t>
  </si>
  <si>
    <t>q</t>
  </si>
  <si>
    <t>❻</t>
  </si>
  <si>
    <t>Ajouter</t>
  </si>
  <si>
    <t>Prélever</t>
  </si>
  <si>
    <t>Saupoudrer</t>
  </si>
  <si>
    <t>Barder</t>
  </si>
  <si>
    <t>⑥</t>
  </si>
  <si>
    <t>Dorer</t>
  </si>
  <si>
    <t>L</t>
  </si>
  <si>
    <t>Rompre</t>
  </si>
  <si>
    <t>}</t>
  </si>
  <si>
    <t>r</t>
  </si>
  <si>
    <t>❼</t>
  </si>
  <si>
    <t>Aplatir</t>
  </si>
  <si>
    <t>Faire bouillir</t>
  </si>
  <si>
    <t>Préparer</t>
  </si>
  <si>
    <t>Servir</t>
  </si>
  <si>
    <t>Beurrer</t>
  </si>
  <si>
    <t>⑦</t>
  </si>
  <si>
    <t>Dresser</t>
  </si>
  <si>
    <t>Lier</t>
  </si>
  <si>
    <t>Rôtir</t>
  </si>
  <si>
    <t>~</t>
  </si>
  <si>
    <t>s</t>
  </si>
  <si>
    <t>❽</t>
  </si>
  <si>
    <t>Protéger</t>
  </si>
  <si>
    <t>Snacker</t>
  </si>
  <si>
    <t>Blanchir</t>
  </si>
  <si>
    <t>Limoner</t>
  </si>
  <si>
    <t>¦</t>
  </si>
  <si>
    <t>Battre</t>
  </si>
  <si>
    <t>Garnir</t>
  </si>
  <si>
    <t>T</t>
  </si>
  <si>
    <t>Blondir</t>
  </si>
  <si>
    <t>Ebarber</t>
  </si>
  <si>
    <t>Lisser</t>
  </si>
  <si>
    <t>Saigner</t>
  </si>
  <si>
    <t>á</t>
  </si>
  <si>
    <t>Réaliser</t>
  </si>
  <si>
    <t>Terminer</t>
  </si>
  <si>
    <t>Bouler</t>
  </si>
  <si>
    <t>Ecailler</t>
  </si>
  <si>
    <t>Lustrer</t>
  </si>
  <si>
    <t>Saisir</t>
  </si>
  <si>
    <t>Chauffer</t>
  </si>
  <si>
    <t>Incorporer</t>
  </si>
  <si>
    <t>Réchauffer en moins d'1 H</t>
  </si>
  <si>
    <t>U</t>
  </si>
  <si>
    <t>Braiser</t>
  </si>
  <si>
    <t>Ecaler</t>
  </si>
  <si>
    <t>M</t>
  </si>
  <si>
    <t>Sangler</t>
  </si>
  <si>
    <t xml:space="preserve">Police Wingdings </t>
  </si>
  <si>
    <t>Conserver</t>
  </si>
  <si>
    <t>Indications packaging</t>
  </si>
  <si>
    <t>Recouvrir</t>
  </si>
  <si>
    <t>Utiliser</t>
  </si>
  <si>
    <t>Brider</t>
  </si>
  <si>
    <t>Ecorcher</t>
  </si>
  <si>
    <t>Macérer</t>
  </si>
  <si>
    <t>Sauter</t>
  </si>
  <si>
    <t>ç</t>
  </si>
  <si>
    <t>Contrôler</t>
  </si>
  <si>
    <t>Rectifier</t>
  </si>
  <si>
    <t>V</t>
  </si>
  <si>
    <t>Ecosser</t>
  </si>
  <si>
    <t>Manchonner</t>
  </si>
  <si>
    <t>Serrer</t>
  </si>
  <si>
    <t>è</t>
  </si>
  <si>
    <t>ê</t>
  </si>
  <si>
    <t>Jeter</t>
  </si>
  <si>
    <t>Refroidir</t>
  </si>
  <si>
    <t>Vérifier la temp.</t>
  </si>
  <si>
    <t>Canneler</t>
  </si>
  <si>
    <t>Ecumer</t>
  </si>
  <si>
    <t>Marbrer</t>
  </si>
  <si>
    <t>Singer</t>
  </si>
  <si>
    <t>Décorer</t>
  </si>
  <si>
    <t>Réhydrater</t>
  </si>
  <si>
    <t>Verser</t>
  </si>
  <si>
    <t>Caraméliser</t>
  </si>
  <si>
    <t>Effilandrer</t>
  </si>
  <si>
    <t>Mariner</t>
  </si>
  <si>
    <t>Suer</t>
  </si>
  <si>
    <t>Symboles</t>
  </si>
  <si>
    <t>Délayer</t>
  </si>
  <si>
    <t>Laver</t>
  </si>
  <si>
    <t>Remonter en température</t>
  </si>
  <si>
    <t>Châtrer</t>
  </si>
  <si>
    <t>⑧</t>
  </si>
  <si>
    <t>Effiler</t>
  </si>
  <si>
    <t>Masquer</t>
  </si>
  <si>
    <t>Disperser</t>
  </si>
  <si>
    <t>Remplacer</t>
  </si>
  <si>
    <t>Chaufroiter</t>
  </si>
  <si>
    <t>⑨</t>
  </si>
  <si>
    <t>Egermer</t>
  </si>
  <si>
    <t>Masser</t>
  </si>
  <si>
    <t>Tailler</t>
  </si>
  <si>
    <t>Disposer</t>
  </si>
  <si>
    <t>Maintenir en temp. sup à 63°</t>
  </si>
  <si>
    <t>❾</t>
  </si>
  <si>
    <t>Remuer</t>
  </si>
  <si>
    <t>Chemiser</t>
  </si>
  <si>
    <t>⑩</t>
  </si>
  <si>
    <t>Egoutter</t>
  </si>
  <si>
    <t>Meringuer</t>
  </si>
  <si>
    <t>Tamiser</t>
  </si>
  <si>
    <t>Manipuler</t>
  </si>
  <si>
    <t>❿</t>
  </si>
  <si>
    <t>Répartir</t>
  </si>
  <si>
    <t>Chiqueter</t>
  </si>
  <si>
    <t>⑪</t>
  </si>
  <si>
    <t>Egrapper</t>
  </si>
  <si>
    <t>Mijoter</t>
  </si>
  <si>
    <t>Tamponner</t>
  </si>
  <si>
    <t>Mélanger</t>
  </si>
  <si>
    <t>⓫</t>
  </si>
  <si>
    <t>Repasser</t>
  </si>
  <si>
    <t>Ciseler</t>
  </si>
  <si>
    <t>⑫</t>
  </si>
  <si>
    <t>Monder</t>
  </si>
  <si>
    <t>Tapisser</t>
  </si>
  <si>
    <t>Mettre en cuisson</t>
  </si>
  <si>
    <t>Citronner</t>
  </si>
  <si>
    <t>⑬</t>
  </si>
  <si>
    <t>Emincer</t>
  </si>
  <si>
    <t>Monter</t>
  </si>
  <si>
    <t>Tourer</t>
  </si>
  <si>
    <t>Mixer</t>
  </si>
  <si>
    <t>Clarifier</t>
  </si>
  <si>
    <t>⑭</t>
  </si>
  <si>
    <t>Enrober</t>
  </si>
  <si>
    <t>Mortifier</t>
  </si>
  <si>
    <t>Tourner</t>
  </si>
  <si>
    <t>Coller</t>
  </si>
  <si>
    <t>⑮</t>
  </si>
  <si>
    <t>Eplucher</t>
  </si>
  <si>
    <t>⓬</t>
  </si>
  <si>
    <t>Mouiller</t>
  </si>
  <si>
    <t>Travailler</t>
  </si>
  <si>
    <t>Compoter</t>
  </si>
  <si>
    <t>⑯</t>
  </si>
  <si>
    <t>Escaloper</t>
  </si>
  <si>
    <t>N</t>
  </si>
  <si>
    <t>Tremper</t>
  </si>
  <si>
    <t>Concasser</t>
  </si>
  <si>
    <t>⑰</t>
  </si>
  <si>
    <t>Etuver</t>
  </si>
  <si>
    <t>Nacrer</t>
  </si>
  <si>
    <t>Tronçonner</t>
  </si>
  <si>
    <t>⓭</t>
  </si>
  <si>
    <t>Confire</t>
  </si>
  <si>
    <t>⑱</t>
  </si>
  <si>
    <t>Evider</t>
  </si>
  <si>
    <t>Napper</t>
  </si>
  <si>
    <t>Trousser</t>
  </si>
  <si>
    <t>⓮</t>
  </si>
  <si>
    <t>Contiser</t>
  </si>
  <si>
    <t>⑲</t>
  </si>
  <si>
    <t>Exprimer</t>
  </si>
  <si>
    <t>Turbiner</t>
  </si>
  <si>
    <t>⓯</t>
  </si>
  <si>
    <t>Corner</t>
  </si>
  <si>
    <t>⓰</t>
  </si>
  <si>
    <t>Corser</t>
  </si>
  <si>
    <t>Farcir</t>
  </si>
  <si>
    <t>Paner</t>
  </si>
  <si>
    <t>⓱</t>
  </si>
  <si>
    <t>Coucher</t>
  </si>
  <si>
    <t>Festonner</t>
  </si>
  <si>
    <t>Papilloter</t>
  </si>
  <si>
    <t>Vanner</t>
  </si>
  <si>
    <t>⓲</t>
  </si>
  <si>
    <t>Flamber</t>
  </si>
  <si>
    <t>Passer</t>
  </si>
  <si>
    <t>Videler</t>
  </si>
  <si>
    <t>⓳</t>
  </si>
  <si>
    <t>Crémer</t>
  </si>
  <si>
    <t>Flanquer</t>
  </si>
  <si>
    <t>Persiller</t>
  </si>
  <si>
    <t>Voiler</t>
  </si>
  <si>
    <t>⓴</t>
  </si>
  <si>
    <t>Crever</t>
  </si>
  <si>
    <t>Fleurer</t>
  </si>
  <si>
    <t>Piler</t>
  </si>
  <si>
    <t>Cuire</t>
  </si>
  <si>
    <t>Foisonner</t>
  </si>
  <si>
    <t>Pincer</t>
  </si>
  <si>
    <t>Z</t>
  </si>
  <si>
    <t>Foncer</t>
  </si>
  <si>
    <t>Piquer</t>
  </si>
  <si>
    <t>Zester</t>
  </si>
  <si>
    <t>⑳</t>
  </si>
  <si>
    <t>Décanter</t>
  </si>
  <si>
    <t>Fondre</t>
  </si>
  <si>
    <t>Pocher</t>
  </si>
  <si>
    <t>Décercler</t>
  </si>
  <si>
    <t>Fouler</t>
  </si>
  <si>
    <t>Poêler</t>
  </si>
  <si>
    <t>Décortiquer</t>
  </si>
  <si>
    <t>Fraiser</t>
  </si>
  <si>
    <t>Pousser</t>
  </si>
  <si>
    <t>Décuire</t>
  </si>
  <si>
    <t>Fileter</t>
  </si>
  <si>
    <t>Puncher</t>
  </si>
  <si>
    <t>Déffilandrer</t>
  </si>
  <si>
    <t>Frapper</t>
  </si>
  <si>
    <t>Q</t>
  </si>
  <si>
    <t>Déglacer</t>
  </si>
  <si>
    <t>Frémir</t>
  </si>
  <si>
    <t>Quadriller</t>
  </si>
  <si>
    <t>Dégorger</t>
  </si>
  <si>
    <t>Frire</t>
  </si>
  <si>
    <t>Dégourdir</t>
  </si>
  <si>
    <t>Dégraisser</t>
  </si>
  <si>
    <t>Glacer</t>
  </si>
  <si>
    <t>Rabattre</t>
  </si>
  <si>
    <t>Déhousser</t>
  </si>
  <si>
    <t>Gommer</t>
  </si>
  <si>
    <t>Rafraîchir</t>
  </si>
  <si>
    <t>Dénerver</t>
  </si>
  <si>
    <t>Graisser</t>
  </si>
  <si>
    <t>Raidir</t>
  </si>
  <si>
    <t>Dénoyauter</t>
  </si>
  <si>
    <t>Gratiner</t>
  </si>
  <si>
    <t>Rassir</t>
  </si>
  <si>
    <t>Denteler</t>
  </si>
  <si>
    <t>Griller</t>
  </si>
  <si>
    <t>Rayer</t>
  </si>
  <si>
    <t>Ces documents sont les fruits :</t>
  </si>
  <si>
    <t>de mon expérience et des utilitaires de la restauration collective</t>
  </si>
  <si>
    <t>de documents mis sur le net par des passionnés de cuisine</t>
  </si>
  <si>
    <t>Je les mets à disposition des professionnels et des jeunes cuisiniers en formation .</t>
  </si>
  <si>
    <t>A chacun de faire évoluer ces documents et de les modifier pour son utilisation.......</t>
  </si>
  <si>
    <t>Transmettez votre savoir et votre savoir faire  peu importe qui le récupère; pourvu qu'un plus grand nombre puisse en bénéficier.</t>
  </si>
  <si>
    <t>Joël LEBOUCHER …Octobre 2015</t>
  </si>
  <si>
    <t>Cuisine Centrale de Rochefort sur Mer  jusqu'en 2013</t>
  </si>
  <si>
    <t>Adhérent de :</t>
  </si>
  <si>
    <r>
      <t xml:space="preserve">l'UPRT : </t>
    </r>
    <r>
      <rPr>
        <sz val="22"/>
        <color indexed="9"/>
        <rFont val="Arial"/>
        <family val="2"/>
      </rPr>
      <t>Union des Personnels dela Restauration Territoriale</t>
    </r>
  </si>
  <si>
    <r>
      <t xml:space="preserve">l'ACEHF   </t>
    </r>
    <r>
      <rPr>
        <sz val="22"/>
        <color indexed="9"/>
        <rFont val="Arial"/>
        <family val="2"/>
      </rPr>
      <t>Association Culinaire des Etablissements Hospitaliers de France</t>
    </r>
  </si>
  <si>
    <r>
      <t>Restau'Co :</t>
    </r>
    <r>
      <rPr>
        <sz val="22"/>
        <color indexed="9"/>
        <rFont val="Arial"/>
        <family val="2"/>
      </rPr>
      <t xml:space="preserve"> réseau animateur au service de la restauration collective</t>
    </r>
  </si>
  <si>
    <r>
      <t xml:space="preserve">Participant : </t>
    </r>
    <r>
      <rPr>
        <sz val="22"/>
        <color indexed="9"/>
        <rFont val="Arial"/>
        <family val="2"/>
      </rPr>
      <t>au site National de ressources "Hotellerie-Restauration"</t>
    </r>
  </si>
  <si>
    <t>Jury AFPA : cuisiniers et Agents de Restauration</t>
  </si>
  <si>
    <t>Cuisiniers : PESEZ …..Evitez les volumes , n'utilisez que les poids comme les pâtissiers</t>
  </si>
  <si>
    <t>Les cuisiniers "sont des artistes"……..ce qui ne doit pas les empêcher … d'UTILISEZ UNE BALANCE…...les résultats seront plus réguliers</t>
  </si>
  <si>
    <t>Cuisiniers : PESEZ …..même le sel…..on ne sale pas 50L de sauce à la "chichette" au "pif" ou à l'expérience</t>
  </si>
  <si>
    <t xml:space="preserve"> la sauce crémée ne se sale pas comme la sauce tomatée etc…….</t>
  </si>
  <si>
    <t xml:space="preserve">J'attire votre attention pour la saisie des quantités    supposons qu'il y ait 400g de beurre - 2 œufs ou 2 pieds de veau et 5 cl de crème dans la recette </t>
  </si>
  <si>
    <t>rapportez tout au Kg = 0,400 Kg pour le beurre</t>
  </si>
  <si>
    <t>si vous saisissez 2 œufs c'est possible; mais cela faussera le poids total et le % Inc</t>
  </si>
  <si>
    <t>Excel calculera 2 comme 2 Kg</t>
  </si>
  <si>
    <t>soit vous faites la conversion (2X50g =100g) = 0,100Kg</t>
  </si>
  <si>
    <t>les ¼ de botte de fines herbes en 0,25</t>
  </si>
  <si>
    <t xml:space="preserve">soit vous vous fichez du poids total parce qu'il ne vous servira pas et vous saisissez 2 pièces idem pour les feuilles de gélatine ou les pieds de veau </t>
  </si>
  <si>
    <t>MAIS cela affectera les Inc% indications de pourcentages</t>
  </si>
  <si>
    <t xml:space="preserve">Convertissez tout de suite les volumes en poids sur la base de 1L = 1Kg </t>
  </si>
  <si>
    <t xml:space="preserve">sauf cas exeptionnel pour recettes de précision </t>
  </si>
  <si>
    <t xml:space="preserve">Pour le lait entier, la densité donnée habituellement est de 1,03 par rapport à l'eau qui est de 1. </t>
  </si>
  <si>
    <t xml:space="preserve">On peut donc considérer que les 0,03 corespondent à la graisse du lait entier. </t>
  </si>
  <si>
    <t xml:space="preserve">Pour le lait demi-écrémé, la graisse ne devrait représenter que 0,03/2, donc 0,015. </t>
  </si>
  <si>
    <t>Donc la masse d'un litre de lait demi-écrémé doit être de 1,015 Kg (1015 g).</t>
  </si>
  <si>
    <t>l'huile = 0,920 Kg/L</t>
  </si>
  <si>
    <t>Alcool = 0,800 Kg/L</t>
  </si>
  <si>
    <t>eau salée nature = 1,130 Kg/L en fonction du sel ajouté</t>
  </si>
  <si>
    <t>densité des liquides pour cocktails</t>
  </si>
  <si>
    <t>Pour les volumes :</t>
  </si>
  <si>
    <t>hg</t>
  </si>
  <si>
    <t>dag</t>
  </si>
  <si>
    <t>gr</t>
  </si>
  <si>
    <t>Saisissez votre volume</t>
  </si>
  <si>
    <t>dl</t>
  </si>
  <si>
    <t>cl</t>
  </si>
  <si>
    <t>ml</t>
  </si>
  <si>
    <t>Joël LEBOUCHER …Cuisine Centrale de Rochefort sur Mer Février 2014</t>
  </si>
  <si>
    <t>Différence entre un fichier XLS et XLSX (ou XLSM)</t>
  </si>
  <si>
    <t>ICI</t>
  </si>
  <si>
    <t>PHASES ESSENTIELLES  DE PROGRESSION</t>
  </si>
  <si>
    <t>Avant de saisir quoi que ce soit dans une cellule - cliquez dessus pour vérifier qu'il n'y ait pas de formule</t>
  </si>
  <si>
    <t xml:space="preserve"> ❺ Nb de portions - Si vous estimez que les grammages sont trop ou pas assez copieux pour vos convives : modifiez les sur ces tableaux les modifications se feront sur le tableau à imprimer</t>
  </si>
  <si>
    <t>Pas assez copieux : diminuez le nombre de portions cela augmentera les grammages à la portion sur le tableau à imprimer</t>
  </si>
  <si>
    <t>Trop copieux : augmentez le nombre de portions cela diminuera les grammages à la portion sur le tableau à imprimer</t>
  </si>
  <si>
    <t xml:space="preserve">pour comparer des recettes il faut avoir un produit commun utilisé dans toutes les recettes  </t>
  </si>
  <si>
    <t xml:space="preserve">donc choisissez par exemple l'élément principal (ou autre) </t>
  </si>
  <si>
    <t>http://www.expressio.fr/expressions/une-verite-de-la-palice-une-lapalissade.php</t>
  </si>
  <si>
    <t>dans la cellule ❷ saisissez le nom du produit de référence que vous avez choisi</t>
  </si>
  <si>
    <t>❺ &gt; &gt;</t>
  </si>
  <si>
    <t>❻ &gt; &gt;</t>
  </si>
  <si>
    <t>❶saisir le  NOM du plat et le N° ? de la fiche</t>
  </si>
  <si>
    <t>Prix unitaire : saisissez le prix au Kg ou à l'unité</t>
  </si>
  <si>
    <t xml:space="preserve">H  &gt; </t>
  </si>
  <si>
    <t xml:space="preserve">G  &gt; </t>
  </si>
  <si>
    <t xml:space="preserve">F  &gt; </t>
  </si>
  <si>
    <t xml:space="preserve">E  &gt; </t>
  </si>
  <si>
    <t xml:space="preserve">D  &gt; </t>
  </si>
  <si>
    <t xml:space="preserve">C  &gt; </t>
  </si>
  <si>
    <t xml:space="preserve">B  &gt; </t>
  </si>
  <si>
    <t xml:space="preserve">A  &gt; </t>
  </si>
  <si>
    <t>❹ &gt; &gt;</t>
  </si>
  <si>
    <t xml:space="preserve">Produit de référence </t>
  </si>
  <si>
    <t>couverts</t>
  </si>
  <si>
    <t>Recette N° 1</t>
  </si>
  <si>
    <t>Recette N° 2</t>
  </si>
  <si>
    <t>Recette N° 3</t>
  </si>
  <si>
    <t>Recette N° 4</t>
  </si>
  <si>
    <t>Recette N° 5</t>
  </si>
  <si>
    <t>COMPARAISON DE RECETTES    TABLEAU N° 1  QUANTITÉS A FABRIQUER</t>
  </si>
  <si>
    <t xml:space="preserve">Produit de référence et      ❸  Unité comparée      ↓   ↓   </t>
  </si>
  <si>
    <t>❸  unité comparée  &gt;  &gt;</t>
  </si>
  <si>
    <t>dans les cellules  ❷ saisissez les poids de ce produit de référence que vous voulez utiliser - si vous voulez COMPARER les recettes saisissez le même poids dans (ces cellules fond jaune encre verte) sinon  saisissez les poids que vous voulez mettre en oeuvre</t>
  </si>
  <si>
    <t>❺ &gt; &gt; chaque Auteur à prévu sa recette pour combien de couverts  ? (cellules jaunes encre verte)</t>
  </si>
  <si>
    <t>❻ &gt; &gt;  Effectifs et quantités du produit de référence  saisis sur le tableau N° 1</t>
  </si>
  <si>
    <t>Unité comparée ❸ ça peut-être des poids Kg - des produits à la pièce : des morceaux - des tranches - des steacks des carottes… ou ce que vous voulez comparer en rapport avec le produit de référence</t>
  </si>
  <si>
    <t>LISTE et prix DES PRODUITS à saisir dans les colonnes ci-dessous</t>
  </si>
  <si>
    <t>Vos effectifs et quantités du produit de référence  saisis sur le tableau N° 1</t>
  </si>
  <si>
    <t>Quantités  et nombre de couverts de l'Auteur</t>
  </si>
  <si>
    <t>Colonne A pour vos effectifs - Colonne B  pour le produit de référence</t>
  </si>
  <si>
    <t>A  saisissez votre Nombre  de couverts  &gt; &gt;❶</t>
  </si>
  <si>
    <t>B Produit de référence saisissez vos Quantités  &gt; &gt; ❷</t>
  </si>
  <si>
    <t>❷ &gt;</t>
  </si>
  <si>
    <t>❶ &gt;</t>
  </si>
  <si>
    <t>UNITE : à spécifier pour chaque ingrédientcela peut être des Kg des gr - des œufs - des C/C cuillères à café ou C/P cuillères à potage - des feuilles etc</t>
  </si>
  <si>
    <t xml:space="preserve">POIDS OU QUANTITÉ  pour 1 couvert </t>
  </si>
  <si>
    <t>Mode d'emploi du tableau  N° 1 quantités à fabriquer</t>
  </si>
  <si>
    <t>❶ &gt; &gt; si vous voulez COMPARER  les recettes - saisissez le même nombre de couverts pour toutes les recettes - (cellules jaunes encre marron) sinon saisez le nombre de couverts que vous voulez servir</t>
  </si>
  <si>
    <t>Tableau N° 2  Prix des denrées</t>
  </si>
  <si>
    <t>Vous n'avez RIEN A SAISIR tout est automatique</t>
  </si>
  <si>
    <t>Sauf les Coefficients de vente en bas de tableau</t>
  </si>
  <si>
    <t xml:space="preserve">I  &gt; </t>
  </si>
  <si>
    <t>en bas de tableau saisissez les références bibliographiques AUTEURS des recettes - livre - éditeur - année - page - ou lien internet</t>
  </si>
  <si>
    <t>un verbe  = une action</t>
  </si>
  <si>
    <t>COMPARAISON DE RECETTES</t>
  </si>
  <si>
    <t>faire court : 1 verbe = 1 action</t>
  </si>
  <si>
    <t>si vous collez du texte  : choisissez collage spécial Valeurs</t>
  </si>
  <si>
    <t>Copiez / Collez au choix</t>
  </si>
  <si>
    <r>
      <t xml:space="preserve">Tableau N ° 3   </t>
    </r>
    <r>
      <rPr>
        <i/>
        <sz val="36"/>
        <color indexed="62"/>
        <rFont val="Arial"/>
        <family val="2"/>
      </rPr>
      <t>ne pas imprimer</t>
    </r>
  </si>
  <si>
    <t>toutes les premières saisies se font sur ce tableau</t>
  </si>
  <si>
    <t>Mode d'emploi du tableau de saisie N° 3 ce tableau commande les autres</t>
  </si>
  <si>
    <t>pour les galettes choisissez la farine  -  les  desserts  exp: crème liquide à base d'œuf choisissez la crème     etc..</t>
  </si>
  <si>
    <t xml:space="preserve">avec ce document que pourrez vous faire ?     vous pouvez comparer 5 recettes de bourguignon -  de galettes -  de desserts  </t>
  </si>
  <si>
    <t>pour de la génoise en feuille cela peut-être une plaque 60X40    etc…</t>
  </si>
  <si>
    <t>si vous voulez comparer des bourguignons choisissez la viande comme référence - pour les potées avec plusieurs viandes….choisissez 1 morceaux de viande utilisé par tous les auteurs</t>
  </si>
  <si>
    <t xml:space="preserve">dans les cellules  ❹ saisissez les quantités de ce produit de référence utilisés  par les Auteurs  (cellules fond blanc encre bleue) </t>
  </si>
  <si>
    <t>cas extrème pour une salade de fruits cela peut être des grains de raisin les auteurs en utilisent tous alors saisissez le nombre de grains utilisés par chacun</t>
  </si>
  <si>
    <t>les recettes en fonction des Auteurs sont parfois prévues pour 6 - 10 - 12 - 20  saisissez pour chacun le nombre de couverts ou portion qu'il a prévu</t>
  </si>
  <si>
    <t xml:space="preserve"> Nb de portions - Si vous estimez que les grammages sont trop ou pas assez copieux pour vos convives : modifiez les sur ces tableaux les modifications se feront sur le tableau à imprimer</t>
  </si>
  <si>
    <t>exemple : vous trouvez une recette qui vous convient sur le net ou dans un livre :</t>
  </si>
  <si>
    <t xml:space="preserve">l'auteur à décidé que sa  recette était élaborée pour 8 convives </t>
  </si>
  <si>
    <t>supposons que ces grammages pour 8 ne vous conviennent pas</t>
  </si>
  <si>
    <t xml:space="preserve">effectivement 8 …...mais quelle famille de convives servez vous </t>
  </si>
  <si>
    <t>enfants scolarisés en classes maternelles</t>
  </si>
  <si>
    <t>adultes travailleurs de force</t>
  </si>
  <si>
    <t>enfants scolarisés en classes du primaire</t>
  </si>
  <si>
    <t>personne hospitalisée</t>
  </si>
  <si>
    <t>étudiants à l'appétit féroce</t>
  </si>
  <si>
    <t>seniors ayant un bon coup de fourchette</t>
  </si>
  <si>
    <t>adultes sédentaires</t>
  </si>
  <si>
    <t>seniors à petit appétit ou à portions contrôlées</t>
  </si>
  <si>
    <t>etc…</t>
  </si>
  <si>
    <t>Si vous estimez que les grammages sont trop ou pas assez copieux pour vos convives : modifiez le nombre de convives proposés par l'Auteur</t>
  </si>
  <si>
    <t>vous ne saisissez rien dans ce tableau</t>
  </si>
  <si>
    <t>les saisies se font dans le premier tableau - pourqoi ? Parce que vous visualisez en direct l'impact que cela peut avoir dans les colonnes A et B</t>
  </si>
  <si>
    <t>volontairement je n'ai pas formaté les nombres excepté pour les prix en €</t>
  </si>
  <si>
    <t>c'est pour cela que chaque nombre peut exprimer une quantié de ce que vous aurez voulu</t>
  </si>
  <si>
    <t>Il est parfois difficile de comparer une même recette ou 5 différentes ; chaque Auteur ajoute ou pas des ingrédients; ces recettes sont prévues pour 6 - 10 - 12 - 20…alors comment comparer</t>
  </si>
  <si>
    <t>c'est une autre façon d'utiliser de ce document</t>
  </si>
  <si>
    <t>une autre façon détournée d'utiliser de ce document :</t>
  </si>
  <si>
    <t>pour une recette de galettes par exemple vous constatez qu'il ne vous reste que 0.500 Kg de farine !</t>
  </si>
  <si>
    <t>à condition évidemment que vous ayez déclaré sur le tableau N° 3 cellule ❷ que c'était votre produit de référence</t>
  </si>
  <si>
    <t>saisissez donc dans ce  tableau N° 1 cette valeur dans la cellule ❷  de la recette qui vous convient - tous les autres ingrédients seront recalculés pour respecter cette recette</t>
  </si>
  <si>
    <t>Ce que vous avez à saisir :</t>
  </si>
  <si>
    <t>Si une recette vous convient et que vous souhaitez la dupliquer pour l'utiliser saisissez votre effectif dans la cellule ❶ de la recette correspondante pour calculer les quantités utiles</t>
  </si>
  <si>
    <r>
      <t xml:space="preserve">Tableau N ° 1   </t>
    </r>
    <r>
      <rPr>
        <i/>
        <sz val="36"/>
        <color indexed="62"/>
        <rFont val="Arial"/>
        <family val="2"/>
      </rPr>
      <t>à imprimer</t>
    </r>
  </si>
  <si>
    <r>
      <t xml:space="preserve">Tableau N ° 2   </t>
    </r>
    <r>
      <rPr>
        <i/>
        <sz val="36"/>
        <color indexed="62"/>
        <rFont val="Arial"/>
        <family val="2"/>
      </rPr>
      <t>ne pas imprimer</t>
    </r>
  </si>
  <si>
    <t xml:space="preserve">les résultats s'affichent dans les colonnes </t>
  </si>
  <si>
    <t>sur ce tableau vous pourrez visualiser où vous pourriez peut-être faire des "économies" en diminuant  certains grammages</t>
  </si>
  <si>
    <t>la fonction : POIDS pour 1 couvert et pour 1 Kg de produit de référence ne peut-être juste que si vous ne saisissez que des poids si dans la liste vous avez 2 bananes Excel considèrera que ces "2" sont des poids - de même si vous mélanger Kg et gr excel ne fera pas la différence - lisez l'onglet "Important"</t>
  </si>
  <si>
    <t>et voila c'est tout simple</t>
  </si>
  <si>
    <t>sans transmission de savoirs faire la vie professionnelle n'a pas de sens</t>
  </si>
  <si>
    <t xml:space="preserve">je vous en souhaite bonne utilisation. Faites évoluer ce document et transmettez aux jeunes en formation </t>
  </si>
  <si>
    <t xml:space="preserve">Tout simplement en remplissant ce document; vous pouvez même en détourner l'utilisation en décomposant une seule recette en 5 parties               </t>
  </si>
  <si>
    <t xml:space="preserve">Cette fiche est constituée de 3 tableaux et de 2 pages O.R.T. Organisation Raisonnée du Travail </t>
  </si>
  <si>
    <t>Pour imprimer : sélectionnez les recettes qui vous conviennent : définir la zone d'impression -Mise à l'échelle : Ajuster la feuille à 1 page</t>
  </si>
  <si>
    <t>Unité comparée ❸ ça peut-être des poids Kg - des produits à la pièce : des morceaux - des tranches - des steacks des carottes… ou ce que vous voulez comparer en rapport avec le produit de référence ( mais cela peut être facultatif) vous n'aurez pas de précision sur le tableau N°1</t>
  </si>
  <si>
    <t>les pourcentages dans les colonnes fond gris ne sont "fiables" que si vous ne mélangez pas Poids et produits à la Pièce</t>
  </si>
  <si>
    <t>Pour une présentation sympatique rien ne vous interdit de coloriser certaines lignes</t>
  </si>
  <si>
    <t>Saisissez la liste des produits et les prix (facultatif) dans les colonnes correspondantes</t>
  </si>
  <si>
    <t>essayez de scinder les utilisations :</t>
  </si>
  <si>
    <t>garniture aromatique</t>
  </si>
  <si>
    <t>garniture de finition</t>
  </si>
  <si>
    <t xml:space="preserve">pour les recettes complexes exemple Bourguignon essayez de scinder ou hiérarchiser la présentation </t>
  </si>
  <si>
    <t>eléments pricipaux</t>
  </si>
  <si>
    <t>composants pour la sauce</t>
  </si>
  <si>
    <t>une utilisation détournée de ce document consiste non plus à comparer des recettes mais à saisir les différentes recettes composant ce gâteau dans des colonnes différentes</t>
  </si>
  <si>
    <t>pour lister tous les produits utilisés ce n'est pas toujours simple certains produits ne sont utilisés que par un seul Auteur</t>
  </si>
  <si>
    <t>les oignons par tout le monde; evitez d'avoir  5 lignes d'oignons regroupez sauf s'ils sont utilisés à des étapes différentes de la recette</t>
  </si>
  <si>
    <t>cliquez sur l'onglet DONNÉES  utilisez la fonction Trier puis supprimez les lignes en doublon</t>
  </si>
  <si>
    <t>pour faire simple : collez (bout à bout et sans espace) toutes les listes de produits sur une feuille vierge</t>
  </si>
  <si>
    <t>vous avez le même soucis pour les gâteaux. Vous avez souvent plusieurs recettes composantes</t>
  </si>
  <si>
    <t>avantage : si vous souhaiter utiliser X Poids ou Portion d'une sous recette pour une autre utilisation vous pourrez le faire</t>
  </si>
  <si>
    <t>ces pages O.R.T. ont leurs entêtes liées avec le tableau N3 choisissez le modèle qui vous convient</t>
  </si>
  <si>
    <t>Version B du 17 Octobre 2017 annule et remplace les versions précédentes</t>
  </si>
  <si>
    <t>MAIS : en restauration commerciale - restauration sociale - à l'assiette - en libre service ? etc…</t>
  </si>
  <si>
    <t>une façon détournée d'utiliser ce document:</t>
  </si>
  <si>
    <t>utilisez ce document pour 1 seule recette saisissez les mêmes quantités dans les colonnes AH - AT - AV - AX et AZ - MAIS dans les cellules</t>
  </si>
  <si>
    <t>Maternelles</t>
  </si>
  <si>
    <t>Primaires</t>
  </si>
  <si>
    <t>Adolescents</t>
  </si>
  <si>
    <t>Adultes</t>
  </si>
  <si>
    <t>Seniors</t>
  </si>
  <si>
    <t>saisissez le nombre de portions  pour maternelles - enfants du primaire - adolescents -adultes-seniors - que vous pourrez servir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</si>
</sst>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164" formatCode="dddd\ dd\ mmmm\ yyyy"/>
    <numFmt numFmtId="165" formatCode="\ hh&quot;H&quot;mm\.s"/>
    <numFmt numFmtId="166" formatCode="0.000"/>
    <numFmt numFmtId="167" formatCode="#,##0.00\ &quot;€&quot;"/>
    <numFmt numFmtId="168" formatCode="0.0%"/>
    <numFmt numFmtId="169" formatCode="0.000&quot; Kg&quot;"/>
  </numFmts>
  <fonts count="15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b/>
      <sz val="18"/>
      <name val="Arial"/>
      <family val="2"/>
    </font>
    <font>
      <sz val="22"/>
      <name val="Arial"/>
      <family val="2"/>
    </font>
    <font>
      <sz val="16"/>
      <name val="Arial"/>
      <family val="2"/>
    </font>
    <font>
      <b/>
      <sz val="26"/>
      <name val="Arial"/>
      <family val="2"/>
    </font>
    <font>
      <b/>
      <sz val="24"/>
      <name val="Arial"/>
      <family val="2"/>
    </font>
    <font>
      <b/>
      <sz val="28"/>
      <color indexed="16"/>
      <name val="Arial"/>
      <family val="2"/>
    </font>
    <font>
      <b/>
      <sz val="28"/>
      <name val="Arial"/>
      <family val="2"/>
    </font>
    <font>
      <b/>
      <sz val="36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22"/>
      <name val="Wingdings 3"/>
      <family val="1"/>
      <charset val="2"/>
    </font>
    <font>
      <sz val="16"/>
      <color indexed="12"/>
      <name val="Arial"/>
      <family val="2"/>
    </font>
    <font>
      <sz val="12"/>
      <color indexed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11"/>
      <color indexed="12"/>
      <name val="Arial"/>
      <family val="2"/>
    </font>
    <font>
      <b/>
      <sz val="10"/>
      <name val="Arial"/>
      <family val="2"/>
    </font>
    <font>
      <sz val="14"/>
      <color indexed="12"/>
      <name val="Arial"/>
      <family val="2"/>
    </font>
    <font>
      <b/>
      <sz val="14"/>
      <color indexed="12"/>
      <name val="Arial"/>
      <family val="2"/>
    </font>
    <font>
      <b/>
      <sz val="12"/>
      <name val="Arial"/>
      <family val="2"/>
    </font>
    <font>
      <b/>
      <sz val="14"/>
      <color indexed="10"/>
      <name val="Arial"/>
      <family val="2"/>
    </font>
    <font>
      <sz val="14"/>
      <color indexed="10"/>
      <name val="Arial"/>
      <family val="2"/>
    </font>
    <font>
      <b/>
      <sz val="20"/>
      <name val="Arial"/>
      <family val="2"/>
    </font>
    <font>
      <sz val="12"/>
      <color indexed="81"/>
      <name val="Tahoma"/>
      <family val="2"/>
    </font>
    <font>
      <b/>
      <sz val="12"/>
      <color indexed="81"/>
      <name val="Tahom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b/>
      <sz val="12"/>
      <color indexed="12"/>
      <name val="Arial"/>
      <family val="2"/>
    </font>
    <font>
      <sz val="10"/>
      <name val="Arial"/>
      <family val="2"/>
    </font>
    <font>
      <u/>
      <sz val="15"/>
      <color indexed="12"/>
      <name val="Arial"/>
      <family val="2"/>
    </font>
    <font>
      <sz val="18"/>
      <name val="Arial"/>
      <family val="2"/>
    </font>
    <font>
      <sz val="22"/>
      <name val="Wingdings 2"/>
      <family val="1"/>
      <charset val="2"/>
    </font>
    <font>
      <b/>
      <sz val="7"/>
      <name val="Arial"/>
      <family val="2"/>
    </font>
    <font>
      <b/>
      <sz val="18"/>
      <name val="Wingdings 2"/>
      <family val="1"/>
      <charset val="2"/>
    </font>
    <font>
      <b/>
      <sz val="18"/>
      <name val="Wingdings"/>
      <charset val="2"/>
    </font>
    <font>
      <sz val="18"/>
      <name val="Wingdings"/>
      <charset val="2"/>
    </font>
    <font>
      <i/>
      <sz val="36"/>
      <color indexed="62"/>
      <name val="Arial"/>
      <family val="2"/>
    </font>
    <font>
      <b/>
      <sz val="11"/>
      <name val="Arial"/>
      <family val="2"/>
    </font>
    <font>
      <sz val="22"/>
      <color indexed="9"/>
      <name val="Arial"/>
      <family val="2"/>
    </font>
    <font>
      <u/>
      <sz val="24"/>
      <color indexed="12"/>
      <name val="Arial"/>
      <family val="2"/>
    </font>
    <font>
      <sz val="11"/>
      <color theme="1"/>
      <name val="Calibri"/>
      <family val="2"/>
      <scheme val="minor"/>
    </font>
    <font>
      <sz val="16"/>
      <color theme="4" tint="-0.249977111117893"/>
      <name val="Arial"/>
      <family val="2"/>
    </font>
    <font>
      <sz val="12"/>
      <color rgb="FFFF0000"/>
      <name val="Arial"/>
      <family val="2"/>
    </font>
    <font>
      <b/>
      <sz val="14"/>
      <color rgb="FF008000"/>
      <name val="Arial"/>
      <family val="2"/>
    </font>
    <font>
      <b/>
      <sz val="14"/>
      <color theme="9" tint="-0.499984740745262"/>
      <name val="Arial"/>
      <family val="2"/>
    </font>
    <font>
      <i/>
      <sz val="10"/>
      <color theme="0" tint="-0.14999847407452621"/>
      <name val="Arial"/>
      <family val="2"/>
    </font>
    <font>
      <b/>
      <sz val="16"/>
      <color theme="9" tint="-0.499984740745262"/>
      <name val="Arial"/>
      <family val="2"/>
    </font>
    <font>
      <b/>
      <sz val="16"/>
      <color rgb="FF009900"/>
      <name val="Arial"/>
      <family val="2"/>
    </font>
    <font>
      <b/>
      <sz val="16"/>
      <color rgb="FFFF0000"/>
      <name val="Arial"/>
      <family val="2"/>
    </font>
    <font>
      <b/>
      <sz val="14"/>
      <color rgb="FF009900"/>
      <name val="Arial"/>
      <family val="2"/>
    </font>
    <font>
      <sz val="14"/>
      <color rgb="FFC00000"/>
      <name val="Arial"/>
      <family val="2"/>
    </font>
    <font>
      <b/>
      <sz val="14"/>
      <color rgb="FFFF0000"/>
      <name val="Arial"/>
      <family val="2"/>
    </font>
    <font>
      <b/>
      <sz val="14"/>
      <color rgb="FF0000FF"/>
      <name val="Arial"/>
      <family val="2"/>
    </font>
    <font>
      <b/>
      <sz val="12"/>
      <color rgb="FFC00000"/>
      <name val="Arial"/>
      <family val="2"/>
    </font>
    <font>
      <b/>
      <sz val="16"/>
      <color theme="9" tint="-0.499984740745262"/>
      <name val="Wingdings 3"/>
      <family val="1"/>
      <charset val="2"/>
    </font>
    <font>
      <b/>
      <sz val="16"/>
      <color rgb="FF008000"/>
      <name val="Wingdings 3"/>
      <family val="1"/>
      <charset val="2"/>
    </font>
    <font>
      <b/>
      <sz val="12"/>
      <color rgb="FF008000"/>
      <name val="Arial"/>
      <family val="2"/>
    </font>
    <font>
      <sz val="12"/>
      <color rgb="FF008000"/>
      <name val="Arial"/>
      <family val="2"/>
    </font>
    <font>
      <b/>
      <sz val="18"/>
      <color rgb="FF008000"/>
      <name val="Arial"/>
      <family val="2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rgb="FF0070C0"/>
      <name val="Arial"/>
      <family val="2"/>
    </font>
    <font>
      <b/>
      <sz val="18"/>
      <name val="Calibri"/>
      <family val="2"/>
      <scheme val="minor"/>
    </font>
    <font>
      <b/>
      <sz val="18"/>
      <color theme="9" tint="-0.249977111117893"/>
      <name val="Arial"/>
      <family val="2"/>
    </font>
    <font>
      <b/>
      <sz val="18"/>
      <color rgb="FFFF0000"/>
      <name val="Arial"/>
      <family val="2"/>
    </font>
    <font>
      <b/>
      <sz val="18"/>
      <color rgb="FF339933"/>
      <name val="Arial"/>
      <family val="2"/>
    </font>
    <font>
      <b/>
      <sz val="18"/>
      <color theme="4" tint="-0.249977111117893"/>
      <name val="Arial"/>
      <family val="2"/>
    </font>
    <font>
      <b/>
      <sz val="18"/>
      <color rgb="FF7030A0"/>
      <name val="Arial"/>
      <family val="2"/>
    </font>
    <font>
      <sz val="22"/>
      <color theme="9" tint="-0.249977111117893"/>
      <name val="Wingdings 2"/>
      <family val="1"/>
      <charset val="2"/>
    </font>
    <font>
      <sz val="22"/>
      <color theme="4" tint="-0.249977111117893"/>
      <name val="Wingdings 2"/>
      <family val="1"/>
      <charset val="2"/>
    </font>
    <font>
      <sz val="22"/>
      <color rgb="FF7030A0"/>
      <name val="Wingdings 2"/>
      <family val="1"/>
      <charset val="2"/>
    </font>
    <font>
      <sz val="22"/>
      <color theme="8" tint="-0.249977111117893"/>
      <name val="Wingdings 2"/>
      <family val="1"/>
      <charset val="2"/>
    </font>
    <font>
      <sz val="10"/>
      <color rgb="FF00B050"/>
      <name val="Arial"/>
      <family val="2"/>
    </font>
    <font>
      <sz val="10"/>
      <color theme="9" tint="-0.249977111117893"/>
      <name val="Arial"/>
      <family val="2"/>
    </font>
    <font>
      <b/>
      <sz val="10"/>
      <color theme="9" tint="-0.249977111117893"/>
      <name val="Arial"/>
      <family val="2"/>
    </font>
    <font>
      <sz val="18"/>
      <color theme="8" tint="-0.249977111117893"/>
      <name val="Arial"/>
      <family val="2"/>
    </font>
    <font>
      <sz val="18"/>
      <color rgb="FF7030A0"/>
      <name val="Arial"/>
      <family val="2"/>
    </font>
    <font>
      <sz val="18"/>
      <color theme="9" tint="-0.249977111117893"/>
      <name val="Arial"/>
      <family val="2"/>
    </font>
    <font>
      <b/>
      <sz val="22"/>
      <color theme="0"/>
      <name val="Arial"/>
      <family val="2"/>
    </font>
    <font>
      <sz val="22"/>
      <color theme="0"/>
      <name val="Verdana"/>
      <family val="2"/>
    </font>
    <font>
      <sz val="22"/>
      <color theme="1"/>
      <name val="Verdana"/>
      <family val="2"/>
    </font>
    <font>
      <sz val="22"/>
      <color theme="0"/>
      <name val="Arial"/>
      <family val="2"/>
    </font>
    <font>
      <sz val="10"/>
      <color rgb="FFFF0000"/>
      <name val="Arial"/>
      <family val="2"/>
    </font>
    <font>
      <sz val="11"/>
      <color theme="4" tint="-0.499984740745262"/>
      <name val="Arial"/>
      <family val="2"/>
    </font>
    <font>
      <u/>
      <sz val="11"/>
      <color theme="10"/>
      <name val="Calibri"/>
      <family val="2"/>
    </font>
    <font>
      <b/>
      <sz val="12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5"/>
      <name val="Calibri"/>
      <family val="2"/>
      <scheme val="minor"/>
    </font>
    <font>
      <b/>
      <sz val="16"/>
      <color rgb="FF974807"/>
      <name val="Arial"/>
      <family val="2"/>
    </font>
    <font>
      <b/>
      <sz val="12"/>
      <color rgb="FFFF0000"/>
      <name val="Arial"/>
      <family val="2"/>
    </font>
    <font>
      <b/>
      <sz val="18"/>
      <color theme="0"/>
      <name val="Arial"/>
      <family val="2"/>
    </font>
    <font>
      <b/>
      <sz val="18"/>
      <color theme="4"/>
      <name val="Arial"/>
      <family val="2"/>
    </font>
    <font>
      <b/>
      <sz val="36"/>
      <color rgb="FF7030A0"/>
      <name val="Arial"/>
      <family val="2"/>
    </font>
    <font>
      <sz val="14"/>
      <color rgb="FF0000FF"/>
      <name val="Arial"/>
      <family val="2"/>
    </font>
    <font>
      <b/>
      <sz val="10"/>
      <color indexed="9"/>
      <name val="Arial"/>
      <family val="2"/>
    </font>
    <font>
      <b/>
      <sz val="14"/>
      <name val="Calibri"/>
      <family val="2"/>
    </font>
    <font>
      <b/>
      <sz val="14"/>
      <name val="Calibri"/>
      <family val="2"/>
      <scheme val="minor"/>
    </font>
    <font>
      <b/>
      <sz val="14"/>
      <color theme="1" tint="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28"/>
      <color rgb="FFFF0000"/>
      <name val="Arial"/>
      <family val="2"/>
    </font>
    <font>
      <b/>
      <sz val="36"/>
      <color rgb="FFFF0000"/>
      <name val="Arial"/>
      <family val="2"/>
    </font>
    <font>
      <b/>
      <sz val="16"/>
      <color rgb="FF0000FF"/>
      <name val="Calibri"/>
      <family val="2"/>
    </font>
    <font>
      <b/>
      <sz val="16"/>
      <color rgb="FF0000FF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008000"/>
      <name val="Calibri"/>
      <family val="2"/>
    </font>
    <font>
      <b/>
      <sz val="16"/>
      <color rgb="FF008000"/>
      <name val="Calibri"/>
      <family val="2"/>
      <scheme val="minor"/>
    </font>
    <font>
      <sz val="14"/>
      <color theme="1"/>
      <name val="Arial"/>
      <family val="2"/>
    </font>
    <font>
      <b/>
      <u/>
      <sz val="14"/>
      <color indexed="12"/>
      <name val="Arial"/>
      <family val="2"/>
    </font>
    <font>
      <b/>
      <sz val="16"/>
      <color theme="9" tint="-0.499984740745262"/>
      <name val="Calibri"/>
      <family val="2"/>
    </font>
    <font>
      <b/>
      <sz val="14"/>
      <color theme="0"/>
      <name val="Arial"/>
      <family val="2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rgb="FF008000"/>
      <name val="Arial"/>
      <family val="2"/>
    </font>
    <font>
      <sz val="14"/>
      <color theme="9" tint="-0.499984740745262"/>
      <name val="Arial"/>
      <family val="2"/>
    </font>
    <font>
      <i/>
      <sz val="12"/>
      <name val="Calibri"/>
      <family val="2"/>
    </font>
    <font>
      <b/>
      <sz val="16"/>
      <color theme="9" tint="-0.499984740745262"/>
      <name val="Calibri"/>
      <family val="2"/>
      <scheme val="minor"/>
    </font>
    <font>
      <b/>
      <sz val="16"/>
      <color indexed="12"/>
      <name val="Arial"/>
      <family val="2"/>
    </font>
    <font>
      <b/>
      <sz val="18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0" tint="-0.1499984740745262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22"/>
      <color rgb="FF0000FF"/>
      <name val="Wingdings 2"/>
      <family val="1"/>
      <charset val="2"/>
    </font>
    <font>
      <sz val="18"/>
      <color rgb="FF92D050"/>
      <name val="Arial"/>
      <family val="2"/>
    </font>
    <font>
      <b/>
      <sz val="18"/>
      <color rgb="FFC00000"/>
      <name val="Arial"/>
      <family val="2"/>
    </font>
    <font>
      <b/>
      <sz val="20"/>
      <name val="Calibri"/>
      <family val="2"/>
      <scheme val="minor"/>
    </font>
    <font>
      <b/>
      <sz val="20"/>
      <color rgb="FF008000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0"/>
      <name val="Arial"/>
      <family val="2"/>
    </font>
    <font>
      <b/>
      <u/>
      <sz val="20"/>
      <color indexed="12"/>
      <name val="Arial"/>
      <family val="2"/>
    </font>
    <font>
      <b/>
      <sz val="20"/>
      <color rgb="FFC00000"/>
      <name val="Calibri"/>
      <family val="2"/>
      <scheme val="minor"/>
    </font>
    <font>
      <b/>
      <sz val="20"/>
      <color theme="9" tint="-0.499984740745262"/>
      <name val="Calibri"/>
      <family val="2"/>
      <scheme val="minor"/>
    </font>
    <font>
      <b/>
      <sz val="16"/>
      <color rgb="FF0000FF"/>
      <name val="Arial"/>
      <family val="2"/>
    </font>
    <font>
      <i/>
      <sz val="16"/>
      <name val="Calibri"/>
      <family val="2"/>
    </font>
    <font>
      <b/>
      <sz val="18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4"/>
      <color rgb="FFFF6600"/>
      <name val="Arial"/>
      <family val="2"/>
    </font>
    <font>
      <b/>
      <sz val="22"/>
      <color rgb="FF92D050"/>
      <name val="Arial"/>
      <family val="2"/>
    </font>
    <font>
      <sz val="10"/>
      <color rgb="FF92D050"/>
      <name val="Arial"/>
      <family val="2"/>
    </font>
    <font>
      <b/>
      <sz val="22"/>
      <color rgb="FF92D05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gray0625"/>
    </fill>
    <fill>
      <patternFill patternType="solid">
        <fgColor indexed="10"/>
        <bgColor indexed="10"/>
      </patternFill>
    </fill>
    <fill>
      <patternFill patternType="solid">
        <fgColor indexed="42"/>
        <bgColor indexed="64"/>
      </patternFill>
    </fill>
    <fill>
      <patternFill patternType="solid">
        <fgColor theme="0" tint="-0.34998626667073579"/>
        <bgColor indexed="5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10"/>
      </patternFill>
    </fill>
    <fill>
      <patternFill patternType="solid">
        <fgColor theme="0" tint="-0.34998626667073579"/>
        <bgColor indexed="10"/>
      </patternFill>
    </fill>
    <fill>
      <patternFill patternType="solid">
        <fgColor theme="0"/>
        <bgColor indexed="50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36"/>
        <bgColor indexed="50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50"/>
      </patternFill>
    </fill>
    <fill>
      <patternFill patternType="solid">
        <fgColor rgb="FFFF6600"/>
        <bgColor indexed="64"/>
      </patternFill>
    </fill>
    <fill>
      <patternFill patternType="solid">
        <fgColor rgb="FFFF6600"/>
        <bgColor indexed="9"/>
      </patternFill>
    </fill>
    <fill>
      <patternFill patternType="solid">
        <fgColor rgb="FFFF0000"/>
        <bgColor indexed="9"/>
      </patternFill>
    </fill>
    <fill>
      <patternFill patternType="gray0625">
        <bgColor indexed="9"/>
      </patternFill>
    </fill>
    <fill>
      <patternFill patternType="gray0625"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50"/>
      </patternFill>
    </fill>
  </fills>
  <borders count="1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16"/>
      </bottom>
      <diagonal/>
    </border>
    <border>
      <left/>
      <right style="thin">
        <color indexed="64"/>
      </right>
      <top style="thin">
        <color indexed="64"/>
      </top>
      <bottom style="thin">
        <color indexed="16"/>
      </bottom>
      <diagonal/>
    </border>
    <border>
      <left/>
      <right/>
      <top style="thin">
        <color indexed="16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16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16"/>
      </left>
      <right/>
      <top style="hair">
        <color indexed="64"/>
      </top>
      <bottom/>
      <diagonal/>
    </border>
    <border>
      <left style="thin">
        <color indexed="16"/>
      </left>
      <right/>
      <top/>
      <bottom/>
      <diagonal/>
    </border>
    <border>
      <left style="medium">
        <color indexed="16"/>
      </left>
      <right/>
      <top/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 style="thin">
        <color indexed="16"/>
      </left>
      <right/>
      <top/>
      <bottom style="medium">
        <color indexed="16"/>
      </bottom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16"/>
      </bottom>
      <diagonal/>
    </border>
    <border>
      <left/>
      <right style="medium">
        <color indexed="64"/>
      </right>
      <top style="thin">
        <color indexed="64"/>
      </top>
      <bottom style="thin">
        <color indexed="16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16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16"/>
      </top>
      <bottom/>
      <diagonal/>
    </border>
    <border>
      <left/>
      <right/>
      <top/>
      <bottom style="hair">
        <color indexed="16"/>
      </bottom>
      <diagonal/>
    </border>
    <border>
      <left/>
      <right style="thin">
        <color indexed="64"/>
      </right>
      <top/>
      <bottom style="hair">
        <color indexed="16"/>
      </bottom>
      <diagonal/>
    </border>
    <border>
      <left style="medium">
        <color indexed="16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16"/>
      </right>
      <top style="hair">
        <color indexed="64"/>
      </top>
      <bottom/>
      <diagonal/>
    </border>
    <border>
      <left style="medium">
        <color indexed="16"/>
      </left>
      <right/>
      <top/>
      <bottom style="thin">
        <color indexed="64"/>
      </bottom>
      <diagonal/>
    </border>
    <border>
      <left/>
      <right style="thin">
        <color indexed="16"/>
      </right>
      <top style="thin">
        <color indexed="64"/>
      </top>
      <bottom style="thin">
        <color indexed="64"/>
      </bottom>
      <diagonal/>
    </border>
    <border>
      <left style="thin">
        <color indexed="16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16"/>
      </bottom>
      <diagonal/>
    </border>
    <border>
      <left/>
      <right style="thin">
        <color indexed="16"/>
      </right>
      <top/>
      <bottom style="medium">
        <color indexed="16"/>
      </bottom>
      <diagonal/>
    </border>
    <border>
      <left/>
      <right style="hair">
        <color indexed="64"/>
      </right>
      <top/>
      <bottom style="medium">
        <color indexed="16"/>
      </bottom>
      <diagonal/>
    </border>
    <border>
      <left style="hair">
        <color indexed="64"/>
      </left>
      <right/>
      <top/>
      <bottom style="medium">
        <color indexed="16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theme="9" tint="-0.24994659260841701"/>
      </left>
      <right/>
      <top style="medium">
        <color theme="9" tint="-0.24994659260841701"/>
      </top>
      <bottom/>
      <diagonal/>
    </border>
    <border>
      <left/>
      <right/>
      <top style="medium">
        <color theme="9" tint="-0.24994659260841701"/>
      </top>
      <bottom/>
      <diagonal/>
    </border>
    <border>
      <left style="medium">
        <color theme="9" tint="-0.24994659260841701"/>
      </left>
      <right/>
      <top/>
      <bottom/>
      <diagonal/>
    </border>
    <border>
      <left/>
      <right style="medium">
        <color theme="9" tint="-0.24994659260841701"/>
      </right>
      <top/>
      <bottom/>
      <diagonal/>
    </border>
    <border>
      <left style="medium">
        <color rgb="FFE46D0A"/>
      </left>
      <right/>
      <top/>
      <bottom/>
      <diagonal/>
    </border>
    <border>
      <left style="medium">
        <color theme="9" tint="-0.24994659260841701"/>
      </left>
      <right/>
      <top/>
      <bottom style="medium">
        <color theme="9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/>
      <right style="hair">
        <color theme="9" tint="-0.24994659260841701"/>
      </right>
      <top/>
      <bottom/>
      <diagonal/>
    </border>
    <border>
      <left/>
      <right style="thin">
        <color indexed="64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/>
      <top style="hair">
        <color indexed="64"/>
      </top>
      <bottom/>
      <diagonal/>
    </border>
    <border>
      <left style="medium">
        <color theme="9" tint="-0.24994659260841701"/>
      </left>
      <right/>
      <top style="thin">
        <color indexed="64"/>
      </top>
      <bottom/>
      <diagonal/>
    </border>
    <border>
      <left style="medium">
        <color theme="9" tint="-0.24994659260841701"/>
      </left>
      <right/>
      <top/>
      <bottom style="hair">
        <color indexed="64"/>
      </bottom>
      <diagonal/>
    </border>
    <border>
      <left/>
      <right style="medium">
        <color theme="9" tint="-0.499984740745262"/>
      </right>
      <top/>
      <bottom/>
      <diagonal/>
    </border>
    <border>
      <left style="medium">
        <color rgb="FF800000"/>
      </left>
      <right/>
      <top style="thin">
        <color indexed="64"/>
      </top>
      <bottom/>
      <diagonal/>
    </border>
    <border>
      <left style="medium">
        <color rgb="FF800000"/>
      </left>
      <right/>
      <top/>
      <bottom/>
      <diagonal/>
    </border>
    <border>
      <left/>
      <right style="thin">
        <color theme="9" tint="-0.499984740745262"/>
      </right>
      <top/>
      <bottom/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 style="medium">
        <color theme="9" tint="-0.24994659260841701"/>
      </right>
      <top/>
      <bottom/>
      <diagonal/>
    </border>
    <border>
      <left style="thin">
        <color theme="9" tint="-0.499984740745262"/>
      </left>
      <right style="medium">
        <color theme="9" tint="-0.499984740745262"/>
      </right>
      <top style="medium">
        <color theme="9" tint="-0.499984740745262"/>
      </top>
      <bottom/>
      <diagonal/>
    </border>
    <border>
      <left style="thin">
        <color theme="9" tint="-0.499984740745262"/>
      </left>
      <right style="medium">
        <color theme="9" tint="-0.499984740745262"/>
      </right>
      <top/>
      <bottom/>
      <diagonal/>
    </border>
    <border>
      <left style="thin">
        <color theme="9" tint="-0.499984740745262"/>
      </left>
      <right style="medium">
        <color theme="9" tint="-0.499984740745262"/>
      </right>
      <top/>
      <bottom style="medium">
        <color theme="9" tint="-0.499984740745262"/>
      </bottom>
      <diagonal/>
    </border>
    <border>
      <left/>
      <right style="thin">
        <color theme="9" tint="-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9" tint="-0.24994659260841701"/>
      </right>
      <top/>
      <bottom/>
      <diagonal/>
    </border>
    <border>
      <left style="thin">
        <color indexed="64"/>
      </left>
      <right style="medium">
        <color theme="9" tint="-0.24994659260841701"/>
      </right>
      <top/>
      <bottom style="thin">
        <color rgb="FFE46D0A"/>
      </bottom>
      <diagonal/>
    </border>
    <border>
      <left/>
      <right/>
      <top style="thin">
        <color rgb="FFE46D0A"/>
      </top>
      <bottom/>
      <diagonal/>
    </border>
    <border>
      <left/>
      <right style="hair">
        <color theme="9" tint="-0.24994659260841701"/>
      </right>
      <top/>
      <bottom style="medium">
        <color theme="9" tint="-0.24994659260841701"/>
      </bottom>
      <diagonal/>
    </border>
    <border>
      <left/>
      <right style="hair">
        <color theme="9" tint="-0.24994659260841701"/>
      </right>
      <top style="medium">
        <color theme="9" tint="-0.24994659260841701"/>
      </top>
      <bottom/>
      <diagonal/>
    </border>
    <border>
      <left/>
      <right style="medium">
        <color theme="9" tint="-0.24994659260841701"/>
      </right>
      <top style="medium">
        <color theme="9" tint="-0.24994659260841701"/>
      </top>
      <bottom/>
      <diagonal/>
    </border>
    <border>
      <left/>
      <right/>
      <top style="medium">
        <color theme="9" tint="-0.499984740745262"/>
      </top>
      <bottom/>
      <diagonal/>
    </border>
    <border>
      <left/>
      <right style="thin">
        <color theme="9" tint="-0.499984740745262"/>
      </right>
      <top/>
      <bottom style="thin">
        <color indexed="64"/>
      </bottom>
      <diagonal/>
    </border>
    <border>
      <left style="thin">
        <color theme="9" tint="-0.499984740745262"/>
      </left>
      <right style="medium">
        <color theme="9" tint="-0.499984740745262"/>
      </right>
      <top/>
      <bottom style="thin">
        <color rgb="FFE46D0A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/>
      <diagonal/>
    </border>
    <border>
      <left/>
      <right style="medium">
        <color theme="9" tint="-0.499984740745262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hair">
        <color indexed="64"/>
      </top>
      <bottom/>
      <diagonal/>
    </border>
    <border>
      <left style="mediumDashDotDot">
        <color rgb="FFFF0000"/>
      </left>
      <right style="mediumDashDotDot">
        <color rgb="FFFF0000"/>
      </right>
      <top style="mediumDashDotDot">
        <color rgb="FFFF0000"/>
      </top>
      <bottom style="mediumDashDotDot">
        <color rgb="FFFF0000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 style="medium">
        <color theme="9" tint="-0.24994659260841701"/>
      </left>
      <right/>
      <top/>
      <bottom style="thin">
        <color auto="1"/>
      </bottom>
      <diagonal/>
    </border>
    <border>
      <left style="medium">
        <color theme="9" tint="-0.24994659260841701"/>
      </left>
      <right/>
      <top/>
      <bottom style="medium">
        <color auto="1"/>
      </bottom>
      <diagonal/>
    </border>
    <border>
      <left style="medium">
        <color theme="9" tint="-0.2499465926084170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/>
      <top style="medium">
        <color indexed="16"/>
      </top>
      <bottom/>
      <diagonal/>
    </border>
    <border>
      <left/>
      <right/>
      <top style="thin">
        <color indexed="16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6"/>
      </left>
      <right/>
      <top style="hair">
        <color auto="1"/>
      </top>
      <bottom/>
      <diagonal/>
    </border>
    <border>
      <left/>
      <right style="thin">
        <color theme="9" tint="-0.499984740745262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16"/>
      </top>
      <bottom/>
      <diagonal/>
    </border>
    <border>
      <left/>
      <right style="medium">
        <color indexed="64"/>
      </right>
      <top style="thin">
        <color indexed="16"/>
      </top>
      <bottom/>
      <diagonal/>
    </border>
  </borders>
  <cellStyleXfs count="15">
    <xf numFmtId="0" fontId="0" fillId="0" borderId="0"/>
    <xf numFmtId="44" fontId="1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36" fillId="0" borderId="0"/>
    <xf numFmtId="0" fontId="1" fillId="0" borderId="0"/>
    <xf numFmtId="0" fontId="1" fillId="0" borderId="0"/>
    <xf numFmtId="0" fontId="38" fillId="0" borderId="0"/>
    <xf numFmtId="0" fontId="50" fillId="0" borderId="0"/>
    <xf numFmtId="0" fontId="1" fillId="0" borderId="0"/>
    <xf numFmtId="0" fontId="2" fillId="0" borderId="0"/>
    <xf numFmtId="0" fontId="1" fillId="0" borderId="0"/>
    <xf numFmtId="0" fontId="50" fillId="0" borderId="0"/>
    <xf numFmtId="0" fontId="35" fillId="0" borderId="0" applyNumberFormat="0" applyFill="0" applyBorder="0" applyAlignment="0" applyProtection="0"/>
  </cellStyleXfs>
  <cellXfs count="787">
    <xf numFmtId="0" fontId="0" fillId="0" borderId="0" xfId="0"/>
    <xf numFmtId="0" fontId="1" fillId="0" borderId="0" xfId="6" applyFont="1"/>
    <xf numFmtId="0" fontId="1" fillId="0" borderId="0" xfId="6" applyFont="1" applyFill="1" applyAlignment="1">
      <alignment horizontal="center" vertical="center"/>
    </xf>
    <xf numFmtId="0" fontId="1" fillId="0" borderId="0" xfId="6" applyFont="1" applyFill="1" applyAlignment="1">
      <alignment vertical="center"/>
    </xf>
    <xf numFmtId="0" fontId="3" fillId="7" borderId="0" xfId="11" applyFont="1" applyFill="1" applyBorder="1" applyAlignment="1">
      <alignment horizontal="center" vertical="center"/>
    </xf>
    <xf numFmtId="0" fontId="3" fillId="0" borderId="77" xfId="11" applyFont="1" applyFill="1" applyBorder="1" applyAlignment="1">
      <alignment horizontal="center" vertical="center"/>
    </xf>
    <xf numFmtId="0" fontId="4" fillId="0" borderId="78" xfId="6" applyFont="1" applyFill="1" applyBorder="1" applyAlignment="1">
      <alignment horizontal="left" vertical="center"/>
    </xf>
    <xf numFmtId="0" fontId="3" fillId="0" borderId="1" xfId="11" applyFont="1" applyFill="1" applyBorder="1" applyAlignment="1">
      <alignment horizontal="center" vertical="center"/>
    </xf>
    <xf numFmtId="0" fontId="1" fillId="0" borderId="2" xfId="6" applyFont="1" applyFill="1" applyBorder="1"/>
    <xf numFmtId="0" fontId="51" fillId="8" borderId="0" xfId="11" applyFont="1" applyFill="1" applyBorder="1" applyAlignment="1">
      <alignment horizontal="center" vertical="center"/>
    </xf>
    <xf numFmtId="0" fontId="51" fillId="0" borderId="79" xfId="11" applyFont="1" applyFill="1" applyBorder="1" applyAlignment="1">
      <alignment horizontal="center" vertical="center"/>
    </xf>
    <xf numFmtId="0" fontId="52" fillId="8" borderId="0" xfId="6" applyFont="1" applyFill="1" applyBorder="1" applyAlignment="1">
      <alignment horizontal="left" vertical="center" wrapText="1"/>
    </xf>
    <xf numFmtId="0" fontId="1" fillId="0" borderId="0" xfId="6" applyFont="1" applyBorder="1"/>
    <xf numFmtId="0" fontId="12" fillId="8" borderId="80" xfId="6" applyFont="1" applyFill="1" applyBorder="1" applyAlignment="1">
      <alignment vertical="center"/>
    </xf>
    <xf numFmtId="0" fontId="12" fillId="8" borderId="0" xfId="6" applyFont="1" applyFill="1" applyBorder="1" applyAlignment="1">
      <alignment vertical="center"/>
    </xf>
    <xf numFmtId="0" fontId="16" fillId="0" borderId="0" xfId="6" applyFont="1" applyFill="1" applyBorder="1" applyAlignment="1">
      <alignment horizontal="right" vertical="center"/>
    </xf>
    <xf numFmtId="166" fontId="17" fillId="0" borderId="5" xfId="11" applyNumberFormat="1" applyFont="1" applyFill="1" applyBorder="1" applyAlignment="1">
      <alignment horizontal="center" vertical="center"/>
    </xf>
    <xf numFmtId="0" fontId="14" fillId="8" borderId="80" xfId="6" applyFont="1" applyFill="1" applyBorder="1" applyAlignment="1" applyProtection="1">
      <alignment horizontal="center" vertical="center" wrapText="1"/>
      <protection hidden="1"/>
    </xf>
    <xf numFmtId="0" fontId="14" fillId="8" borderId="0" xfId="6" applyFont="1" applyFill="1" applyBorder="1" applyAlignment="1" applyProtection="1">
      <alignment horizontal="center" vertical="center" wrapText="1"/>
      <protection hidden="1"/>
    </xf>
    <xf numFmtId="166" fontId="11" fillId="8" borderId="80" xfId="6" applyNumberFormat="1" applyFont="1" applyFill="1" applyBorder="1" applyAlignment="1" applyProtection="1">
      <alignment horizontal="center" vertical="center"/>
    </xf>
    <xf numFmtId="0" fontId="56" fillId="0" borderId="10" xfId="6" applyFont="1" applyFill="1" applyBorder="1" applyAlignment="1" applyProtection="1">
      <alignment horizontal="center" vertical="center" wrapText="1"/>
      <protection hidden="1"/>
    </xf>
    <xf numFmtId="0" fontId="57" fillId="0" borderId="11" xfId="6" applyFont="1" applyFill="1" applyBorder="1" applyAlignment="1" applyProtection="1">
      <alignment horizontal="center" vertical="center" wrapText="1"/>
      <protection hidden="1"/>
    </xf>
    <xf numFmtId="166" fontId="11" fillId="8" borderId="0" xfId="6" applyNumberFormat="1" applyFont="1" applyFill="1" applyBorder="1" applyAlignment="1" applyProtection="1">
      <alignment horizontal="center" vertical="center"/>
    </xf>
    <xf numFmtId="166" fontId="17" fillId="0" borderId="3" xfId="11" applyNumberFormat="1" applyFont="1" applyFill="1" applyBorder="1" applyAlignment="1">
      <alignment horizontal="center" vertical="center"/>
    </xf>
    <xf numFmtId="168" fontId="12" fillId="13" borderId="6" xfId="11" applyNumberFormat="1" applyFont="1" applyFill="1" applyBorder="1" applyAlignment="1">
      <alignment horizontal="center" vertical="center"/>
    </xf>
    <xf numFmtId="168" fontId="19" fillId="8" borderId="80" xfId="11" applyNumberFormat="1" applyFont="1" applyFill="1" applyBorder="1" applyAlignment="1">
      <alignment horizontal="center" vertical="center"/>
    </xf>
    <xf numFmtId="168" fontId="19" fillId="0" borderId="79" xfId="11" applyNumberFormat="1" applyFont="1" applyFill="1" applyBorder="1" applyAlignment="1">
      <alignment horizontal="center" vertical="center"/>
    </xf>
    <xf numFmtId="0" fontId="58" fillId="0" borderId="0" xfId="6" applyFont="1" applyFill="1" applyBorder="1" applyAlignment="1">
      <alignment horizontal="left" vertical="center"/>
    </xf>
    <xf numFmtId="0" fontId="17" fillId="0" borderId="0" xfId="6" applyFont="1" applyFill="1" applyBorder="1" applyAlignment="1">
      <alignment horizontal="center" vertical="center"/>
    </xf>
    <xf numFmtId="2" fontId="54" fillId="2" borderId="5" xfId="11" applyNumberFormat="1" applyFont="1" applyFill="1" applyBorder="1" applyAlignment="1">
      <alignment horizontal="center" vertical="center"/>
    </xf>
    <xf numFmtId="2" fontId="59" fillId="2" borderId="15" xfId="11" applyNumberFormat="1" applyFont="1" applyFill="1" applyBorder="1" applyAlignment="1">
      <alignment horizontal="center" vertical="center"/>
    </xf>
    <xf numFmtId="2" fontId="59" fillId="2" borderId="16" xfId="11" applyNumberFormat="1" applyFont="1" applyFill="1" applyBorder="1" applyAlignment="1">
      <alignment horizontal="center" vertical="center"/>
    </xf>
    <xf numFmtId="168" fontId="19" fillId="8" borderId="0" xfId="11" applyNumberFormat="1" applyFont="1" applyFill="1" applyBorder="1" applyAlignment="1">
      <alignment horizontal="center" vertical="center"/>
    </xf>
    <xf numFmtId="168" fontId="19" fillId="0" borderId="3" xfId="11" applyNumberFormat="1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/>
    </xf>
    <xf numFmtId="167" fontId="60" fillId="14" borderId="17" xfId="6" applyNumberFormat="1" applyFont="1" applyFill="1" applyBorder="1" applyAlignment="1">
      <alignment vertical="center"/>
    </xf>
    <xf numFmtId="10" fontId="12" fillId="13" borderId="6" xfId="11" applyNumberFormat="1" applyFont="1" applyFill="1" applyBorder="1" applyAlignment="1">
      <alignment horizontal="center" vertical="center"/>
    </xf>
    <xf numFmtId="0" fontId="5" fillId="0" borderId="0" xfId="6" applyFont="1" applyFill="1" applyBorder="1" applyAlignment="1">
      <alignment horizontal="right" vertical="center"/>
    </xf>
    <xf numFmtId="2" fontId="54" fillId="9" borderId="5" xfId="11" applyNumberFormat="1" applyFont="1" applyFill="1" applyBorder="1" applyAlignment="1">
      <alignment horizontal="center" vertical="center"/>
    </xf>
    <xf numFmtId="0" fontId="58" fillId="0" borderId="0" xfId="6" applyFont="1" applyFill="1" applyBorder="1" applyAlignment="1">
      <alignment horizontal="right" vertical="center"/>
    </xf>
    <xf numFmtId="0" fontId="18" fillId="0" borderId="0" xfId="6" applyFont="1" applyFill="1" applyBorder="1" applyAlignment="1">
      <alignment horizontal="right" vertical="center"/>
    </xf>
    <xf numFmtId="0" fontId="5" fillId="12" borderId="0" xfId="6" applyFont="1" applyFill="1" applyBorder="1" applyAlignment="1">
      <alignment horizontal="right" vertical="center"/>
    </xf>
    <xf numFmtId="168" fontId="19" fillId="0" borderId="81" xfId="11" applyNumberFormat="1" applyFont="1" applyFill="1" applyBorder="1" applyAlignment="1">
      <alignment horizontal="center" vertical="center"/>
    </xf>
    <xf numFmtId="166" fontId="17" fillId="0" borderId="7" xfId="11" applyNumberFormat="1" applyFont="1" applyFill="1" applyBorder="1" applyAlignment="1">
      <alignment horizontal="center" vertical="center"/>
    </xf>
    <xf numFmtId="166" fontId="17" fillId="0" borderId="18" xfId="11" applyNumberFormat="1" applyFont="1" applyFill="1" applyBorder="1" applyAlignment="1">
      <alignment horizontal="center" vertical="center"/>
    </xf>
    <xf numFmtId="166" fontId="12" fillId="15" borderId="19" xfId="11" applyNumberFormat="1" applyFont="1" applyFill="1" applyBorder="1" applyAlignment="1">
      <alignment horizontal="center" vertical="center"/>
    </xf>
    <xf numFmtId="168" fontId="12" fillId="15" borderId="20" xfId="11" applyNumberFormat="1" applyFont="1" applyFill="1" applyBorder="1" applyAlignment="1">
      <alignment horizontal="center" vertical="center"/>
    </xf>
    <xf numFmtId="168" fontId="20" fillId="16" borderId="0" xfId="11" applyNumberFormat="1" applyFont="1" applyFill="1" applyBorder="1" applyAlignment="1">
      <alignment horizontal="center" vertical="center"/>
    </xf>
    <xf numFmtId="168" fontId="21" fillId="15" borderId="4" xfId="11" applyNumberFormat="1" applyFont="1" applyFill="1" applyBorder="1" applyAlignment="1">
      <alignment horizontal="center" vertical="center"/>
    </xf>
    <xf numFmtId="0" fontId="22" fillId="15" borderId="21" xfId="11" applyNumberFormat="1" applyFont="1" applyFill="1" applyBorder="1" applyAlignment="1">
      <alignment horizontal="center" vertical="center"/>
    </xf>
    <xf numFmtId="166" fontId="12" fillId="15" borderId="4" xfId="11" applyNumberFormat="1" applyFont="1" applyFill="1" applyBorder="1" applyAlignment="1">
      <alignment horizontal="center" vertical="center"/>
    </xf>
    <xf numFmtId="168" fontId="20" fillId="15" borderId="9" xfId="11" applyNumberFormat="1" applyFont="1" applyFill="1" applyBorder="1" applyAlignment="1">
      <alignment horizontal="center" vertical="center"/>
    </xf>
    <xf numFmtId="0" fontId="22" fillId="15" borderId="4" xfId="11" applyNumberFormat="1" applyFont="1" applyFill="1" applyBorder="1" applyAlignment="1">
      <alignment horizontal="center" vertical="center"/>
    </xf>
    <xf numFmtId="167" fontId="21" fillId="15" borderId="22" xfId="6" applyNumberFormat="1" applyFont="1" applyFill="1" applyBorder="1" applyAlignment="1">
      <alignment vertical="center"/>
    </xf>
    <xf numFmtId="166" fontId="12" fillId="15" borderId="9" xfId="11" applyNumberFormat="1" applyFont="1" applyFill="1" applyBorder="1" applyAlignment="1">
      <alignment horizontal="center" vertical="center"/>
    </xf>
    <xf numFmtId="168" fontId="12" fillId="15" borderId="22" xfId="11" applyNumberFormat="1" applyFont="1" applyFill="1" applyBorder="1" applyAlignment="1">
      <alignment horizontal="center" vertical="center"/>
    </xf>
    <xf numFmtId="0" fontId="20" fillId="8" borderId="0" xfId="6" applyFont="1" applyFill="1" applyBorder="1" applyAlignment="1">
      <alignment horizontal="centerContinuous" vertical="center" wrapText="1"/>
    </xf>
    <xf numFmtId="0" fontId="18" fillId="9" borderId="0" xfId="6" applyFont="1" applyFill="1" applyBorder="1" applyAlignment="1">
      <alignment vertical="center"/>
    </xf>
    <xf numFmtId="0" fontId="11" fillId="9" borderId="0" xfId="6" applyFont="1" applyFill="1" applyBorder="1" applyAlignment="1">
      <alignment horizontal="right" vertical="center"/>
    </xf>
    <xf numFmtId="166" fontId="54" fillId="9" borderId="23" xfId="11" applyNumberFormat="1" applyFont="1" applyFill="1" applyBorder="1" applyAlignment="1">
      <alignment horizontal="center" vertical="center"/>
    </xf>
    <xf numFmtId="166" fontId="59" fillId="9" borderId="15" xfId="11" applyNumberFormat="1" applyFont="1" applyFill="1" applyBorder="1" applyAlignment="1">
      <alignment horizontal="center" vertical="center"/>
    </xf>
    <xf numFmtId="0" fontId="14" fillId="9" borderId="8" xfId="6" applyFont="1" applyFill="1" applyBorder="1" applyAlignment="1">
      <alignment horizontal="right" vertical="center"/>
    </xf>
    <xf numFmtId="167" fontId="14" fillId="9" borderId="3" xfId="6" applyNumberFormat="1" applyFont="1" applyFill="1" applyBorder="1" applyAlignment="1">
      <alignment horizontal="right" vertical="center"/>
    </xf>
    <xf numFmtId="167" fontId="14" fillId="9" borderId="0" xfId="6" applyNumberFormat="1" applyFont="1" applyFill="1" applyBorder="1" applyAlignment="1">
      <alignment horizontal="right" vertical="center"/>
    </xf>
    <xf numFmtId="0" fontId="1" fillId="9" borderId="8" xfId="6" applyFont="1" applyFill="1" applyBorder="1" applyAlignment="1">
      <alignment vertical="center"/>
    </xf>
    <xf numFmtId="0" fontId="23" fillId="8" borderId="0" xfId="11" applyNumberFormat="1" applyFont="1" applyFill="1" applyBorder="1" applyAlignment="1">
      <alignment horizontal="center" vertical="center"/>
    </xf>
    <xf numFmtId="0" fontId="1" fillId="9" borderId="24" xfId="6" applyFont="1" applyFill="1" applyBorder="1" applyAlignment="1">
      <alignment vertical="center"/>
    </xf>
    <xf numFmtId="0" fontId="11" fillId="9" borderId="24" xfId="6" applyFont="1" applyFill="1" applyBorder="1" applyAlignment="1">
      <alignment horizontal="right" vertical="center"/>
    </xf>
    <xf numFmtId="167" fontId="14" fillId="9" borderId="25" xfId="6" applyNumberFormat="1" applyFont="1" applyFill="1" applyBorder="1" applyAlignment="1">
      <alignment vertical="center"/>
    </xf>
    <xf numFmtId="0" fontId="1" fillId="0" borderId="3" xfId="6" applyFont="1" applyBorder="1"/>
    <xf numFmtId="2" fontId="61" fillId="10" borderId="3" xfId="11" applyNumberFormat="1" applyFont="1" applyFill="1" applyBorder="1" applyAlignment="1">
      <alignment horizontal="right" vertical="center"/>
    </xf>
    <xf numFmtId="2" fontId="61" fillId="10" borderId="0" xfId="11" applyNumberFormat="1" applyFont="1" applyFill="1" applyBorder="1" applyAlignment="1">
      <alignment horizontal="right" vertical="center"/>
    </xf>
    <xf numFmtId="0" fontId="1" fillId="0" borderId="8" xfId="6" applyFont="1" applyBorder="1"/>
    <xf numFmtId="0" fontId="1" fillId="0" borderId="0" xfId="6" applyFont="1" applyBorder="1" applyAlignment="1">
      <alignment horizontal="center" vertical="center"/>
    </xf>
    <xf numFmtId="0" fontId="1" fillId="0" borderId="8" xfId="6" applyFont="1" applyBorder="1" applyAlignment="1">
      <alignment horizontal="center" vertical="center"/>
    </xf>
    <xf numFmtId="166" fontId="14" fillId="9" borderId="7" xfId="11" applyNumberFormat="1" applyFont="1" applyFill="1" applyBorder="1" applyAlignment="1">
      <alignment horizontal="right" vertical="center"/>
    </xf>
    <xf numFmtId="166" fontId="14" fillId="9" borderId="27" xfId="11" applyNumberFormat="1" applyFont="1" applyFill="1" applyBorder="1" applyAlignment="1">
      <alignment horizontal="right" vertical="center"/>
    </xf>
    <xf numFmtId="166" fontId="14" fillId="9" borderId="28" xfId="6" applyNumberFormat="1" applyFont="1" applyFill="1" applyBorder="1" applyAlignment="1" applyProtection="1">
      <alignment horizontal="center" vertical="center"/>
      <protection hidden="1"/>
    </xf>
    <xf numFmtId="0" fontId="14" fillId="12" borderId="29" xfId="6" applyFont="1" applyFill="1" applyBorder="1" applyAlignment="1" applyProtection="1">
      <alignment vertical="center"/>
      <protection hidden="1"/>
    </xf>
    <xf numFmtId="0" fontId="14" fillId="12" borderId="0" xfId="6" applyFont="1" applyFill="1" applyBorder="1" applyAlignment="1" applyProtection="1">
      <alignment vertical="center"/>
      <protection hidden="1"/>
    </xf>
    <xf numFmtId="0" fontId="1" fillId="4" borderId="82" xfId="6" applyFont="1" applyFill="1" applyBorder="1" applyAlignment="1">
      <alignment vertical="center"/>
    </xf>
    <xf numFmtId="0" fontId="1" fillId="4" borderId="83" xfId="6" applyFont="1" applyFill="1" applyBorder="1" applyAlignment="1">
      <alignment vertical="center"/>
    </xf>
    <xf numFmtId="0" fontId="25" fillId="0" borderId="32" xfId="11" applyNumberFormat="1" applyFont="1" applyFill="1" applyBorder="1" applyAlignment="1">
      <alignment horizontal="center" vertical="center"/>
    </xf>
    <xf numFmtId="0" fontId="25" fillId="0" borderId="33" xfId="11" applyNumberFormat="1" applyFont="1" applyFill="1" applyBorder="1" applyAlignment="1">
      <alignment horizontal="center" vertical="center"/>
    </xf>
    <xf numFmtId="0" fontId="25" fillId="0" borderId="34" xfId="11" applyNumberFormat="1" applyFont="1" applyFill="1" applyBorder="1" applyAlignment="1">
      <alignment horizontal="center" vertical="center"/>
    </xf>
    <xf numFmtId="0" fontId="11" fillId="0" borderId="0" xfId="11" applyNumberFormat="1" applyFont="1" applyFill="1" applyBorder="1" applyAlignment="1">
      <alignment vertical="center" wrapText="1"/>
    </xf>
    <xf numFmtId="0" fontId="26" fillId="0" borderId="34" xfId="11" applyNumberFormat="1" applyFont="1" applyFill="1" applyBorder="1" applyAlignment="1">
      <alignment horizontal="center" vertical="center"/>
    </xf>
    <xf numFmtId="0" fontId="26" fillId="0" borderId="33" xfId="11" applyNumberFormat="1" applyFont="1" applyFill="1" applyBorder="1" applyAlignment="1">
      <alignment horizontal="center" vertical="center"/>
    </xf>
    <xf numFmtId="0" fontId="62" fillId="0" borderId="34" xfId="11" applyNumberFormat="1" applyFont="1" applyFill="1" applyBorder="1" applyAlignment="1">
      <alignment horizontal="center" vertical="center"/>
    </xf>
    <xf numFmtId="0" fontId="26" fillId="0" borderId="35" xfId="11" applyNumberFormat="1" applyFont="1" applyFill="1" applyBorder="1" applyAlignment="1">
      <alignment horizontal="center" vertical="center"/>
    </xf>
    <xf numFmtId="0" fontId="26" fillId="0" borderId="36" xfId="11" applyNumberFormat="1" applyFont="1" applyFill="1" applyBorder="1" applyAlignment="1">
      <alignment horizontal="center" vertical="center"/>
    </xf>
    <xf numFmtId="167" fontId="22" fillId="5" borderId="21" xfId="6" applyNumberFormat="1" applyFont="1" applyFill="1" applyBorder="1" applyAlignment="1">
      <alignment vertical="center"/>
    </xf>
    <xf numFmtId="0" fontId="14" fillId="0" borderId="37" xfId="6" applyFont="1" applyFill="1" applyBorder="1" applyAlignment="1">
      <alignment horizontal="centerContinuous" vertical="center"/>
    </xf>
    <xf numFmtId="0" fontId="27" fillId="0" borderId="38" xfId="6" applyFont="1" applyFill="1" applyBorder="1" applyAlignment="1">
      <alignment horizontal="centerContinuous" vertical="center"/>
    </xf>
    <xf numFmtId="0" fontId="28" fillId="0" borderId="34" xfId="11" applyFont="1" applyFill="1" applyBorder="1" applyAlignment="1">
      <alignment horizontal="centerContinuous" vertical="center"/>
    </xf>
    <xf numFmtId="0" fontId="11" fillId="2" borderId="0" xfId="6" applyFont="1" applyFill="1" applyBorder="1" applyAlignment="1">
      <alignment horizontal="centerContinuous" vertical="center"/>
    </xf>
    <xf numFmtId="0" fontId="26" fillId="0" borderId="0" xfId="11" applyFont="1" applyFill="1" applyBorder="1" applyAlignment="1">
      <alignment horizontal="centerContinuous" vertical="center"/>
    </xf>
    <xf numFmtId="0" fontId="21" fillId="2" borderId="34" xfId="11" applyNumberFormat="1" applyFont="1" applyFill="1" applyBorder="1" applyAlignment="1">
      <alignment horizontal="centerContinuous" vertical="center"/>
    </xf>
    <xf numFmtId="0" fontId="28" fillId="2" borderId="34" xfId="11" applyNumberFormat="1" applyFont="1" applyFill="1" applyBorder="1" applyAlignment="1">
      <alignment horizontal="center" vertical="center"/>
    </xf>
    <xf numFmtId="0" fontId="28" fillId="2" borderId="35" xfId="11" applyNumberFormat="1" applyFont="1" applyFill="1" applyBorder="1" applyAlignment="1">
      <alignment horizontal="center" vertical="center"/>
    </xf>
    <xf numFmtId="167" fontId="21" fillId="15" borderId="4" xfId="6" applyNumberFormat="1" applyFont="1" applyFill="1" applyBorder="1" applyAlignment="1">
      <alignment vertical="center"/>
    </xf>
    <xf numFmtId="166" fontId="12" fillId="15" borderId="39" xfId="11" applyNumberFormat="1" applyFont="1" applyFill="1" applyBorder="1" applyAlignment="1">
      <alignment horizontal="center" vertical="center"/>
    </xf>
    <xf numFmtId="168" fontId="12" fillId="13" borderId="8" xfId="11" applyNumberFormat="1" applyFont="1" applyFill="1" applyBorder="1" applyAlignment="1">
      <alignment horizontal="center" vertical="center"/>
    </xf>
    <xf numFmtId="168" fontId="19" fillId="12" borderId="3" xfId="11" applyNumberFormat="1" applyFont="1" applyFill="1" applyBorder="1" applyAlignment="1">
      <alignment horizontal="center" vertical="center"/>
    </xf>
    <xf numFmtId="168" fontId="12" fillId="15" borderId="40" xfId="11" applyNumberFormat="1" applyFont="1" applyFill="1" applyBorder="1" applyAlignment="1">
      <alignment horizontal="center" vertical="center"/>
    </xf>
    <xf numFmtId="0" fontId="1" fillId="4" borderId="31" xfId="6" applyFont="1" applyFill="1" applyBorder="1" applyAlignment="1">
      <alignment vertical="center"/>
    </xf>
    <xf numFmtId="0" fontId="1" fillId="4" borderId="41" xfId="6" applyFont="1" applyFill="1" applyBorder="1" applyAlignment="1">
      <alignment vertical="center"/>
    </xf>
    <xf numFmtId="0" fontId="1" fillId="9" borderId="0" xfId="6" applyFont="1" applyFill="1"/>
    <xf numFmtId="0" fontId="67" fillId="9" borderId="79" xfId="6" applyFont="1" applyFill="1" applyBorder="1" applyAlignment="1">
      <alignment vertical="center"/>
    </xf>
    <xf numFmtId="166" fontId="11" fillId="0" borderId="79" xfId="6" applyNumberFormat="1" applyFont="1" applyFill="1" applyBorder="1" applyAlignment="1" applyProtection="1">
      <alignment horizontal="center" vertical="center"/>
    </xf>
    <xf numFmtId="166" fontId="11" fillId="13" borderId="43" xfId="6" applyNumberFormat="1" applyFont="1" applyFill="1" applyBorder="1" applyAlignment="1" applyProtection="1">
      <alignment horizontal="center" vertical="center"/>
    </xf>
    <xf numFmtId="166" fontId="11" fillId="13" borderId="14" xfId="6" applyNumberFormat="1" applyFont="1" applyFill="1" applyBorder="1" applyAlignment="1" applyProtection="1">
      <alignment horizontal="center" vertical="center"/>
    </xf>
    <xf numFmtId="0" fontId="3" fillId="17" borderId="2" xfId="11" applyFont="1" applyFill="1" applyBorder="1" applyAlignment="1">
      <alignment vertical="center"/>
    </xf>
    <xf numFmtId="167" fontId="11" fillId="0" borderId="17" xfId="6" applyNumberFormat="1" applyFont="1" applyFill="1" applyBorder="1" applyAlignment="1">
      <alignment vertical="center"/>
    </xf>
    <xf numFmtId="0" fontId="5" fillId="13" borderId="14" xfId="6" applyFont="1" applyFill="1" applyBorder="1" applyAlignment="1" applyProtection="1">
      <alignment horizontal="center" vertical="center"/>
      <protection hidden="1"/>
    </xf>
    <xf numFmtId="10" fontId="12" fillId="13" borderId="8" xfId="11" applyNumberFormat="1" applyFont="1" applyFill="1" applyBorder="1" applyAlignment="1">
      <alignment horizontal="center" vertical="center"/>
    </xf>
    <xf numFmtId="10" fontId="12" fillId="13" borderId="28" xfId="11" applyNumberFormat="1" applyFont="1" applyFill="1" applyBorder="1" applyAlignment="1">
      <alignment horizontal="center" vertical="center"/>
    </xf>
    <xf numFmtId="168" fontId="20" fillId="15" borderId="87" xfId="11" applyNumberFormat="1" applyFont="1" applyFill="1" applyBorder="1" applyAlignment="1">
      <alignment horizontal="center" vertical="center"/>
    </xf>
    <xf numFmtId="0" fontId="1" fillId="9" borderId="79" xfId="6" applyFont="1" applyFill="1" applyBorder="1" applyAlignment="1">
      <alignment vertical="center"/>
    </xf>
    <xf numFmtId="167" fontId="14" fillId="9" borderId="26" xfId="6" applyNumberFormat="1" applyFont="1" applyFill="1" applyBorder="1" applyAlignment="1">
      <alignment vertical="center"/>
    </xf>
    <xf numFmtId="0" fontId="1" fillId="0" borderId="79" xfId="6" applyFont="1" applyBorder="1"/>
    <xf numFmtId="0" fontId="23" fillId="12" borderId="79" xfId="11" applyNumberFormat="1" applyFont="1" applyFill="1" applyBorder="1" applyAlignment="1">
      <alignment horizontal="center" vertical="center"/>
    </xf>
    <xf numFmtId="0" fontId="1" fillId="0" borderId="0" xfId="6" applyProtection="1">
      <protection hidden="1"/>
    </xf>
    <xf numFmtId="0" fontId="1" fillId="0" borderId="0" xfId="6" applyFont="1" applyAlignment="1">
      <alignment vertical="center"/>
    </xf>
    <xf numFmtId="0" fontId="41" fillId="0" borderId="3" xfId="6" applyFont="1" applyBorder="1" applyAlignment="1">
      <alignment horizontal="center" vertical="center"/>
    </xf>
    <xf numFmtId="0" fontId="74" fillId="9" borderId="8" xfId="11" applyNumberFormat="1" applyFont="1" applyFill="1" applyBorder="1" applyAlignment="1">
      <alignment horizontal="center" vertical="center"/>
    </xf>
    <xf numFmtId="0" fontId="42" fillId="0" borderId="45" xfId="6" applyFont="1" applyBorder="1" applyAlignment="1" applyProtection="1">
      <alignment vertical="center"/>
    </xf>
    <xf numFmtId="0" fontId="75" fillId="9" borderId="8" xfId="11" applyNumberFormat="1" applyFont="1" applyFill="1" applyBorder="1" applyAlignment="1">
      <alignment horizontal="center" vertical="center"/>
    </xf>
    <xf numFmtId="0" fontId="43" fillId="0" borderId="0" xfId="6" applyFont="1"/>
    <xf numFmtId="0" fontId="40" fillId="9" borderId="8" xfId="11" applyNumberFormat="1" applyFont="1" applyFill="1" applyBorder="1" applyAlignment="1">
      <alignment vertical="center"/>
    </xf>
    <xf numFmtId="0" fontId="3" fillId="0" borderId="3" xfId="6" applyFont="1" applyBorder="1" applyAlignment="1">
      <alignment horizontal="center" vertical="center"/>
    </xf>
    <xf numFmtId="0" fontId="76" fillId="0" borderId="3" xfId="6" applyFont="1" applyBorder="1" applyAlignment="1">
      <alignment horizontal="center" vertical="center"/>
    </xf>
    <xf numFmtId="0" fontId="77" fillId="0" borderId="3" xfId="6" applyFont="1" applyBorder="1" applyAlignment="1">
      <alignment horizontal="center" vertical="center"/>
    </xf>
    <xf numFmtId="0" fontId="73" fillId="0" borderId="3" xfId="6" applyFont="1" applyBorder="1" applyAlignment="1">
      <alignment horizontal="center" vertical="center"/>
    </xf>
    <xf numFmtId="0" fontId="3" fillId="0" borderId="0" xfId="6" applyFont="1" applyFill="1" applyAlignment="1">
      <alignment vertical="center"/>
    </xf>
    <xf numFmtId="0" fontId="78" fillId="0" borderId="3" xfId="6" applyFont="1" applyBorder="1" applyAlignment="1">
      <alignment horizontal="center" vertical="center"/>
    </xf>
    <xf numFmtId="0" fontId="79" fillId="0" borderId="3" xfId="6" applyFont="1" applyBorder="1" applyAlignment="1">
      <alignment horizontal="center" vertical="center"/>
    </xf>
    <xf numFmtId="0" fontId="80" fillId="0" borderId="3" xfId="6" applyFont="1" applyBorder="1" applyAlignment="1">
      <alignment horizontal="center" vertical="center"/>
    </xf>
    <xf numFmtId="0" fontId="81" fillId="0" borderId="3" xfId="6" applyFont="1" applyBorder="1" applyAlignment="1">
      <alignment horizontal="center" vertical="center"/>
    </xf>
    <xf numFmtId="0" fontId="44" fillId="0" borderId="3" xfId="6" applyFont="1" applyBorder="1"/>
    <xf numFmtId="0" fontId="45" fillId="0" borderId="0" xfId="6" applyFont="1" applyFill="1" applyAlignment="1">
      <alignment vertical="center"/>
    </xf>
    <xf numFmtId="0" fontId="50" fillId="0" borderId="46" xfId="10" applyFont="1" applyBorder="1" applyAlignment="1">
      <alignment vertical="center"/>
    </xf>
    <xf numFmtId="0" fontId="50" fillId="0" borderId="47" xfId="10" applyFont="1" applyBorder="1" applyAlignment="1">
      <alignment vertical="center"/>
    </xf>
    <xf numFmtId="0" fontId="82" fillId="0" borderId="47" xfId="10" applyFont="1" applyBorder="1" applyAlignment="1">
      <alignment vertical="center"/>
    </xf>
    <xf numFmtId="0" fontId="50" fillId="0" borderId="48" xfId="10" applyFont="1" applyBorder="1" applyAlignment="1">
      <alignment vertical="center"/>
    </xf>
    <xf numFmtId="0" fontId="83" fillId="0" borderId="0" xfId="6" applyFont="1" applyBorder="1" applyAlignment="1" applyProtection="1">
      <alignment vertical="center"/>
    </xf>
    <xf numFmtId="0" fontId="1" fillId="0" borderId="0" xfId="6" applyFont="1" applyBorder="1" applyAlignment="1" applyProtection="1">
      <alignment vertical="center"/>
    </xf>
    <xf numFmtId="0" fontId="84" fillId="0" borderId="0" xfId="6" applyFont="1" applyBorder="1" applyAlignment="1" applyProtection="1">
      <alignment horizontal="center" vertical="center"/>
    </xf>
    <xf numFmtId="0" fontId="1" fillId="0" borderId="46" xfId="6" applyFont="1" applyBorder="1" applyAlignment="1" applyProtection="1">
      <alignment vertical="center"/>
    </xf>
    <xf numFmtId="0" fontId="1" fillId="0" borderId="47" xfId="6" applyFont="1" applyBorder="1" applyAlignment="1" applyProtection="1">
      <alignment vertical="center"/>
    </xf>
    <xf numFmtId="0" fontId="1" fillId="0" borderId="47" xfId="6" applyFont="1" applyBorder="1" applyAlignment="1">
      <alignment vertical="center"/>
    </xf>
    <xf numFmtId="0" fontId="42" fillId="0" borderId="47" xfId="6" applyFont="1" applyBorder="1" applyAlignment="1" applyProtection="1">
      <alignment vertical="center"/>
    </xf>
    <xf numFmtId="0" fontId="42" fillId="0" borderId="48" xfId="6" applyFont="1" applyBorder="1" applyAlignment="1" applyProtection="1">
      <alignment vertical="center"/>
    </xf>
    <xf numFmtId="0" fontId="11" fillId="9" borderId="0" xfId="11" applyNumberFormat="1" applyFont="1" applyFill="1" applyBorder="1" applyAlignment="1">
      <alignment vertical="center"/>
    </xf>
    <xf numFmtId="0" fontId="25" fillId="0" borderId="90" xfId="11" applyNumberFormat="1" applyFont="1" applyFill="1" applyBorder="1" applyAlignment="1">
      <alignment horizontal="center" vertical="center"/>
    </xf>
    <xf numFmtId="0" fontId="40" fillId="0" borderId="91" xfId="6" applyFont="1" applyBorder="1" applyAlignment="1">
      <alignment horizontal="center" vertical="center"/>
    </xf>
    <xf numFmtId="0" fontId="25" fillId="0" borderId="91" xfId="11" applyNumberFormat="1" applyFont="1" applyFill="1" applyBorder="1" applyAlignment="1">
      <alignment horizontal="center" vertical="center"/>
    </xf>
    <xf numFmtId="0" fontId="85" fillId="0" borderId="91" xfId="6" applyFont="1" applyBorder="1" applyAlignment="1">
      <alignment horizontal="center" vertical="center"/>
    </xf>
    <xf numFmtId="0" fontId="86" fillId="0" borderId="91" xfId="6" applyFont="1" applyBorder="1" applyAlignment="1">
      <alignment horizontal="center" vertical="center"/>
    </xf>
    <xf numFmtId="0" fontId="87" fillId="0" borderId="91" xfId="6" applyFont="1" applyBorder="1" applyAlignment="1">
      <alignment horizontal="center" vertical="center"/>
    </xf>
    <xf numFmtId="0" fontId="11" fillId="9" borderId="8" xfId="11" applyNumberFormat="1" applyFont="1" applyFill="1" applyBorder="1" applyAlignment="1">
      <alignment vertical="center"/>
    </xf>
    <xf numFmtId="0" fontId="14" fillId="0" borderId="0" xfId="6" applyFont="1" applyBorder="1" applyAlignment="1" applyProtection="1">
      <alignment horizontal="center" vertical="center"/>
    </xf>
    <xf numFmtId="0" fontId="1" fillId="9" borderId="0" xfId="6" applyFill="1" applyProtection="1">
      <protection hidden="1"/>
    </xf>
    <xf numFmtId="0" fontId="11" fillId="9" borderId="0" xfId="6" applyFont="1" applyFill="1" applyBorder="1" applyAlignment="1">
      <alignment vertical="center"/>
    </xf>
    <xf numFmtId="0" fontId="3" fillId="9" borderId="0" xfId="6" applyFont="1" applyFill="1" applyAlignment="1" applyProtection="1">
      <alignment horizontal="left" vertical="center"/>
      <protection hidden="1"/>
    </xf>
    <xf numFmtId="0" fontId="0" fillId="9" borderId="0" xfId="0" applyFill="1"/>
    <xf numFmtId="0" fontId="40" fillId="9" borderId="0" xfId="6" applyFont="1" applyFill="1" applyAlignment="1" applyProtection="1">
      <alignment vertical="center"/>
      <protection hidden="1"/>
    </xf>
    <xf numFmtId="0" fontId="70" fillId="9" borderId="0" xfId="0" applyFont="1" applyFill="1" applyAlignment="1">
      <alignment vertical="center"/>
    </xf>
    <xf numFmtId="0" fontId="1" fillId="9" borderId="0" xfId="6" applyFont="1" applyFill="1" applyAlignment="1">
      <alignment vertical="center"/>
    </xf>
    <xf numFmtId="0" fontId="1" fillId="19" borderId="0" xfId="6" applyFill="1" applyProtection="1">
      <protection hidden="1"/>
    </xf>
    <xf numFmtId="0" fontId="50" fillId="19" borderId="0" xfId="9" applyFill="1"/>
    <xf numFmtId="0" fontId="1" fillId="19" borderId="0" xfId="6" applyFont="1" applyFill="1" applyAlignment="1">
      <alignment vertical="center"/>
    </xf>
    <xf numFmtId="0" fontId="89" fillId="19" borderId="0" xfId="6" applyFont="1" applyFill="1" applyAlignment="1">
      <alignment vertical="center"/>
    </xf>
    <xf numFmtId="0" fontId="86" fillId="19" borderId="0" xfId="6" applyFont="1" applyFill="1" applyAlignment="1">
      <alignment vertical="center"/>
    </xf>
    <xf numFmtId="0" fontId="90" fillId="19" borderId="0" xfId="6" applyFont="1" applyFill="1" applyAlignment="1">
      <alignment vertical="center"/>
    </xf>
    <xf numFmtId="0" fontId="1" fillId="19" borderId="0" xfId="6" applyFill="1" applyAlignment="1" applyProtection="1">
      <alignment vertical="center"/>
      <protection hidden="1"/>
    </xf>
    <xf numFmtId="0" fontId="88" fillId="19" borderId="0" xfId="6" applyFont="1" applyFill="1" applyAlignment="1" applyProtection="1">
      <alignment vertical="center"/>
      <protection hidden="1"/>
    </xf>
    <xf numFmtId="0" fontId="91" fillId="19" borderId="0" xfId="6" applyFont="1" applyFill="1" applyAlignment="1" applyProtection="1">
      <alignment vertical="center"/>
      <protection hidden="1"/>
    </xf>
    <xf numFmtId="0" fontId="1" fillId="19" borderId="0" xfId="6" applyFont="1" applyFill="1"/>
    <xf numFmtId="0" fontId="50" fillId="0" borderId="0" xfId="9"/>
    <xf numFmtId="0" fontId="5" fillId="0" borderId="0" xfId="6" applyFont="1" applyProtection="1">
      <protection hidden="1"/>
    </xf>
    <xf numFmtId="0" fontId="5" fillId="0" borderId="0" xfId="6" applyFont="1" applyAlignment="1" applyProtection="1">
      <alignment horizontal="left"/>
      <protection hidden="1"/>
    </xf>
    <xf numFmtId="0" fontId="1" fillId="0" borderId="0" xfId="7" applyProtection="1">
      <protection hidden="1"/>
    </xf>
    <xf numFmtId="0" fontId="1" fillId="9" borderId="0" xfId="7" applyFill="1" applyProtection="1">
      <protection hidden="1"/>
    </xf>
    <xf numFmtId="0" fontId="1" fillId="0" borderId="0" xfId="7" applyFont="1" applyFill="1" applyAlignment="1">
      <alignment vertical="center"/>
    </xf>
    <xf numFmtId="0" fontId="6" fillId="9" borderId="0" xfId="7" applyFont="1" applyFill="1" applyBorder="1" applyAlignment="1" applyProtection="1">
      <alignment horizontal="center" vertical="center"/>
      <protection hidden="1"/>
    </xf>
    <xf numFmtId="0" fontId="50" fillId="9" borderId="0" xfId="9" applyFill="1"/>
    <xf numFmtId="0" fontId="27" fillId="9" borderId="0" xfId="7" applyFont="1" applyFill="1" applyAlignment="1" applyProtection="1">
      <alignment horizontal="left"/>
      <protection hidden="1"/>
    </xf>
    <xf numFmtId="0" fontId="47" fillId="9" borderId="0" xfId="7" applyFont="1" applyFill="1" applyAlignment="1" applyProtection="1">
      <alignment horizontal="left"/>
      <protection hidden="1"/>
    </xf>
    <xf numFmtId="0" fontId="92" fillId="9" borderId="0" xfId="7" applyFont="1" applyFill="1" applyProtection="1">
      <protection hidden="1"/>
    </xf>
    <xf numFmtId="0" fontId="47" fillId="9" borderId="0" xfId="7" applyFont="1" applyFill="1" applyProtection="1">
      <protection hidden="1"/>
    </xf>
    <xf numFmtId="0" fontId="19" fillId="9" borderId="0" xfId="7" applyFont="1" applyFill="1" applyProtection="1">
      <protection hidden="1"/>
    </xf>
    <xf numFmtId="0" fontId="19" fillId="9" borderId="0" xfId="7" applyFont="1" applyFill="1" applyAlignment="1" applyProtection="1">
      <alignment vertical="center"/>
      <protection hidden="1"/>
    </xf>
    <xf numFmtId="0" fontId="1" fillId="9" borderId="0" xfId="7" applyFill="1" applyAlignment="1" applyProtection="1">
      <alignment vertical="center"/>
      <protection hidden="1"/>
    </xf>
    <xf numFmtId="0" fontId="93" fillId="9" borderId="0" xfId="7" applyFont="1" applyFill="1" applyProtection="1">
      <protection hidden="1"/>
    </xf>
    <xf numFmtId="0" fontId="94" fillId="9" borderId="0" xfId="2" applyFont="1" applyFill="1" applyAlignment="1" applyProtection="1">
      <alignment vertical="center"/>
      <protection hidden="1"/>
    </xf>
    <xf numFmtId="0" fontId="95" fillId="9" borderId="51" xfId="9" applyFont="1" applyFill="1" applyBorder="1" applyAlignment="1">
      <alignment horizontal="center" vertical="center"/>
    </xf>
    <xf numFmtId="0" fontId="50" fillId="9" borderId="51" xfId="9" applyFill="1" applyBorder="1" applyAlignment="1">
      <alignment horizontal="center" vertical="center"/>
    </xf>
    <xf numFmtId="0" fontId="1" fillId="9" borderId="0" xfId="7" applyFill="1" applyAlignment="1" applyProtection="1">
      <alignment horizontal="right"/>
      <protection hidden="1"/>
    </xf>
    <xf numFmtId="0" fontId="96" fillId="18" borderId="4" xfId="7" applyFont="1" applyFill="1" applyBorder="1" applyAlignment="1">
      <alignment horizontal="center" vertical="center"/>
    </xf>
    <xf numFmtId="0" fontId="95" fillId="9" borderId="4" xfId="7" applyFont="1" applyFill="1" applyBorder="1" applyAlignment="1">
      <alignment horizontal="left" vertical="center"/>
    </xf>
    <xf numFmtId="0" fontId="1" fillId="9" borderId="0" xfId="7" applyFill="1" applyBorder="1" applyAlignment="1">
      <alignment horizontal="center" vertical="center"/>
    </xf>
    <xf numFmtId="0" fontId="1" fillId="9" borderId="0" xfId="7" applyFill="1" applyBorder="1" applyAlignment="1">
      <alignment horizontal="left" vertical="center"/>
    </xf>
    <xf numFmtId="0" fontId="97" fillId="10" borderId="52" xfId="9" applyFont="1" applyFill="1" applyBorder="1" applyAlignment="1">
      <alignment horizontal="center" vertical="center"/>
    </xf>
    <xf numFmtId="0" fontId="1" fillId="9" borderId="27" xfId="7" applyFill="1" applyBorder="1" applyAlignment="1">
      <alignment horizontal="center" vertical="center"/>
    </xf>
    <xf numFmtId="0" fontId="1" fillId="9" borderId="27" xfId="7" applyFill="1" applyBorder="1" applyAlignment="1">
      <alignment horizontal="left" vertical="center"/>
    </xf>
    <xf numFmtId="0" fontId="14" fillId="9" borderId="0" xfId="7" applyFont="1" applyFill="1" applyAlignment="1" applyProtection="1">
      <alignment horizontal="left" vertical="center"/>
      <protection hidden="1"/>
    </xf>
    <xf numFmtId="0" fontId="98" fillId="9" borderId="0" xfId="7" applyFont="1" applyFill="1" applyProtection="1">
      <protection hidden="1"/>
    </xf>
    <xf numFmtId="0" fontId="5" fillId="0" borderId="0" xfId="7" applyFont="1" applyProtection="1">
      <protection hidden="1"/>
    </xf>
    <xf numFmtId="0" fontId="5" fillId="0" borderId="0" xfId="7" applyFont="1" applyAlignment="1" applyProtection="1">
      <alignment horizontal="left"/>
      <protection hidden="1"/>
    </xf>
    <xf numFmtId="0" fontId="104" fillId="21" borderId="111" xfId="11" applyFont="1" applyFill="1" applyBorder="1" applyAlignment="1">
      <alignment vertical="center"/>
    </xf>
    <xf numFmtId="0" fontId="108" fillId="9" borderId="0" xfId="0" applyFont="1" applyFill="1" applyBorder="1" applyAlignment="1" applyProtection="1">
      <alignment horizontal="left" vertical="center"/>
      <protection locked="0"/>
    </xf>
    <xf numFmtId="2" fontId="0" fillId="0" borderId="0" xfId="0" applyNumberFormat="1"/>
    <xf numFmtId="0" fontId="14" fillId="0" borderId="0" xfId="6" applyFont="1" applyFill="1" applyBorder="1" applyAlignment="1" applyProtection="1">
      <alignment horizontal="center" vertical="center" wrapText="1"/>
      <protection hidden="1"/>
    </xf>
    <xf numFmtId="0" fontId="106" fillId="9" borderId="110" xfId="7" applyFont="1" applyFill="1" applyBorder="1" applyAlignment="1" applyProtection="1">
      <alignment horizontal="left" vertical="center"/>
      <protection hidden="1"/>
    </xf>
    <xf numFmtId="0" fontId="106" fillId="9" borderId="0" xfId="7" applyFont="1" applyFill="1" applyBorder="1" applyAlignment="1" applyProtection="1">
      <alignment horizontal="left" vertical="center"/>
      <protection hidden="1"/>
    </xf>
    <xf numFmtId="0" fontId="108" fillId="9" borderId="114" xfId="0" applyFont="1" applyFill="1" applyBorder="1" applyAlignment="1" applyProtection="1">
      <alignment horizontal="left" vertical="center"/>
      <protection locked="0"/>
    </xf>
    <xf numFmtId="0" fontId="106" fillId="9" borderId="114" xfId="7" applyFont="1" applyFill="1" applyBorder="1" applyAlignment="1" applyProtection="1">
      <alignment horizontal="left" vertical="center"/>
      <protection hidden="1"/>
    </xf>
    <xf numFmtId="0" fontId="6" fillId="0" borderId="0" xfId="6" applyFont="1" applyFill="1" applyBorder="1" applyAlignment="1">
      <alignment horizontal="center" vertical="center" textRotation="90"/>
    </xf>
    <xf numFmtId="0" fontId="111" fillId="9" borderId="3" xfId="6" applyFont="1" applyFill="1" applyBorder="1" applyAlignment="1" applyProtection="1">
      <alignment horizontal="center" vertical="center" wrapText="1"/>
      <protection hidden="1"/>
    </xf>
    <xf numFmtId="0" fontId="3" fillId="0" borderId="2" xfId="6" applyFont="1" applyFill="1" applyBorder="1" applyAlignment="1">
      <alignment horizontal="left" vertical="center"/>
    </xf>
    <xf numFmtId="0" fontId="116" fillId="9" borderId="0" xfId="0" applyFont="1" applyFill="1" applyBorder="1" applyAlignment="1">
      <alignment vertical="center"/>
    </xf>
    <xf numFmtId="0" fontId="1" fillId="9" borderId="3" xfId="6" applyFont="1" applyFill="1" applyBorder="1"/>
    <xf numFmtId="0" fontId="120" fillId="9" borderId="0" xfId="0" applyFont="1" applyFill="1" applyBorder="1"/>
    <xf numFmtId="0" fontId="120" fillId="9" borderId="8" xfId="0" applyFont="1" applyFill="1" applyBorder="1"/>
    <xf numFmtId="0" fontId="11" fillId="9" borderId="0" xfId="6" applyFont="1" applyFill="1" applyBorder="1"/>
    <xf numFmtId="0" fontId="11" fillId="9" borderId="8" xfId="6" applyFont="1" applyFill="1" applyBorder="1"/>
    <xf numFmtId="0" fontId="117" fillId="9" borderId="0" xfId="6" applyFont="1" applyFill="1" applyBorder="1" applyAlignment="1">
      <alignment vertical="center"/>
    </xf>
    <xf numFmtId="0" fontId="117" fillId="9" borderId="0" xfId="6" applyFont="1" applyFill="1" applyBorder="1"/>
    <xf numFmtId="0" fontId="117" fillId="9" borderId="8" xfId="6" applyFont="1" applyFill="1" applyBorder="1"/>
    <xf numFmtId="0" fontId="69" fillId="9" borderId="113" xfId="0" applyFont="1" applyFill="1" applyBorder="1"/>
    <xf numFmtId="0" fontId="69" fillId="9" borderId="117" xfId="0" applyFont="1" applyFill="1" applyBorder="1"/>
    <xf numFmtId="0" fontId="62" fillId="9" borderId="0" xfId="0" applyFont="1" applyFill="1" applyBorder="1"/>
    <xf numFmtId="0" fontId="1" fillId="9" borderId="116" xfId="6" applyFont="1" applyFill="1" applyBorder="1"/>
    <xf numFmtId="2" fontId="55" fillId="0" borderId="12" xfId="6" applyNumberFormat="1" applyFont="1" applyBorder="1" applyAlignment="1">
      <alignment horizontal="center" vertical="center"/>
    </xf>
    <xf numFmtId="166" fontId="11" fillId="13" borderId="24" xfId="6" applyNumberFormat="1" applyFont="1" applyFill="1" applyBorder="1" applyAlignment="1" applyProtection="1">
      <alignment horizontal="center" vertical="center"/>
    </xf>
    <xf numFmtId="2" fontId="55" fillId="0" borderId="44" xfId="6" applyNumberFormat="1" applyFont="1" applyBorder="1" applyAlignment="1">
      <alignment horizontal="center" vertical="center"/>
    </xf>
    <xf numFmtId="0" fontId="37" fillId="0" borderId="24" xfId="6" applyFont="1" applyFill="1" applyBorder="1" applyAlignment="1">
      <alignment horizontal="center" vertical="center"/>
    </xf>
    <xf numFmtId="167" fontId="63" fillId="9" borderId="14" xfId="6" applyNumberFormat="1" applyFont="1" applyFill="1" applyBorder="1" applyAlignment="1">
      <alignment horizontal="center" vertical="center" wrapText="1"/>
    </xf>
    <xf numFmtId="0" fontId="52" fillId="0" borderId="12" xfId="6" applyFont="1" applyFill="1" applyBorder="1" applyAlignment="1">
      <alignment horizontal="left" vertical="center" wrapText="1"/>
    </xf>
    <xf numFmtId="0" fontId="14" fillId="0" borderId="0" xfId="6" applyFont="1" applyFill="1" applyBorder="1" applyAlignment="1" applyProtection="1">
      <alignment horizontal="center" vertical="center" wrapText="1"/>
      <protection hidden="1"/>
    </xf>
    <xf numFmtId="0" fontId="14" fillId="9" borderId="3" xfId="6" applyFont="1" applyFill="1" applyBorder="1" applyAlignment="1">
      <alignment horizontal="center" vertical="center"/>
    </xf>
    <xf numFmtId="0" fontId="116" fillId="9" borderId="0" xfId="0" applyFont="1" applyFill="1" applyBorder="1" applyAlignment="1">
      <alignment horizontal="left" vertical="center" wrapText="1"/>
    </xf>
    <xf numFmtId="0" fontId="116" fillId="9" borderId="8" xfId="0" applyFont="1" applyFill="1" applyBorder="1" applyAlignment="1">
      <alignment horizontal="left" vertical="center" wrapText="1"/>
    </xf>
    <xf numFmtId="0" fontId="18" fillId="9" borderId="3" xfId="9" applyFont="1" applyFill="1" applyBorder="1" applyAlignment="1">
      <alignment horizontal="center" vertical="center"/>
    </xf>
    <xf numFmtId="0" fontId="18" fillId="9" borderId="0" xfId="9" applyFont="1" applyFill="1" applyBorder="1" applyAlignment="1">
      <alignment horizontal="center" vertical="center"/>
    </xf>
    <xf numFmtId="0" fontId="18" fillId="9" borderId="8" xfId="9" applyFont="1" applyFill="1" applyBorder="1" applyAlignment="1">
      <alignment horizontal="center" vertical="center"/>
    </xf>
    <xf numFmtId="0" fontId="111" fillId="9" borderId="0" xfId="9" applyFont="1" applyFill="1" applyBorder="1" applyAlignment="1">
      <alignment horizontal="left" vertical="center"/>
    </xf>
    <xf numFmtId="0" fontId="111" fillId="9" borderId="8" xfId="9" applyFont="1" applyFill="1" applyBorder="1" applyAlignment="1">
      <alignment horizontal="left" vertical="center"/>
    </xf>
    <xf numFmtId="167" fontId="112" fillId="9" borderId="0" xfId="6" applyNumberFormat="1" applyFont="1" applyFill="1" applyBorder="1" applyAlignment="1">
      <alignment horizontal="left" vertical="center"/>
    </xf>
    <xf numFmtId="167" fontId="112" fillId="9" borderId="8" xfId="6" applyNumberFormat="1" applyFont="1" applyFill="1" applyBorder="1" applyAlignment="1">
      <alignment horizontal="left" vertical="center"/>
    </xf>
    <xf numFmtId="0" fontId="115" fillId="9" borderId="0" xfId="0" applyFont="1" applyFill="1" applyBorder="1" applyAlignment="1">
      <alignment horizontal="right" vertical="center"/>
    </xf>
    <xf numFmtId="1" fontId="53" fillId="14" borderId="114" xfId="6" applyNumberFormat="1" applyFont="1" applyFill="1" applyBorder="1" applyAlignment="1" applyProtection="1">
      <alignment horizontal="center" vertical="center"/>
      <protection hidden="1"/>
    </xf>
    <xf numFmtId="166" fontId="37" fillId="0" borderId="110" xfId="11" applyNumberFormat="1" applyFont="1" applyFill="1" applyBorder="1" applyAlignment="1">
      <alignment horizontal="center" vertical="center"/>
    </xf>
    <xf numFmtId="0" fontId="14" fillId="9" borderId="0" xfId="11" applyNumberFormat="1" applyFont="1" applyFill="1" applyBorder="1" applyAlignment="1">
      <alignment horizontal="right" vertical="center"/>
    </xf>
    <xf numFmtId="1" fontId="11" fillId="14" borderId="114" xfId="6" applyNumberFormat="1" applyFont="1" applyFill="1" applyBorder="1" applyAlignment="1" applyProtection="1">
      <alignment horizontal="left" vertical="center"/>
      <protection hidden="1"/>
    </xf>
    <xf numFmtId="0" fontId="12" fillId="0" borderId="114" xfId="6" applyFont="1" applyFill="1" applyBorder="1" applyAlignment="1">
      <alignment horizontal="center" vertical="center"/>
    </xf>
    <xf numFmtId="2" fontId="53" fillId="14" borderId="44" xfId="6" applyNumberFormat="1" applyFont="1" applyFill="1" applyBorder="1" applyAlignment="1" applyProtection="1">
      <alignment horizontal="center" vertical="center"/>
      <protection hidden="1"/>
    </xf>
    <xf numFmtId="166" fontId="27" fillId="23" borderId="43" xfId="11" applyNumberFormat="1" applyFont="1" applyFill="1" applyBorder="1" applyAlignment="1">
      <alignment horizontal="left" vertical="center"/>
    </xf>
    <xf numFmtId="2" fontId="12" fillId="23" borderId="114" xfId="6" applyNumberFormat="1" applyFont="1" applyFill="1" applyBorder="1" applyAlignment="1" applyProtection="1">
      <alignment horizontal="center" vertical="center"/>
      <protection hidden="1"/>
    </xf>
    <xf numFmtId="1" fontId="11" fillId="23" borderId="110" xfId="6" applyNumberFormat="1" applyFont="1" applyFill="1" applyBorder="1" applyAlignment="1" applyProtection="1">
      <alignment horizontal="center" vertical="center"/>
      <protection hidden="1"/>
    </xf>
    <xf numFmtId="0" fontId="111" fillId="9" borderId="0" xfId="9" applyFont="1" applyFill="1" applyBorder="1" applyAlignment="1">
      <alignment horizontal="left" vertical="center" wrapText="1"/>
    </xf>
    <xf numFmtId="0" fontId="124" fillId="23" borderId="114" xfId="11" applyFont="1" applyFill="1" applyBorder="1" applyAlignment="1">
      <alignment horizontal="right" vertical="center" wrapText="1"/>
    </xf>
    <xf numFmtId="167" fontId="27" fillId="9" borderId="14" xfId="6" applyNumberFormat="1" applyFont="1" applyFill="1" applyBorder="1" applyAlignment="1">
      <alignment horizontal="center" vertical="center" wrapText="1"/>
    </xf>
    <xf numFmtId="0" fontId="12" fillId="9" borderId="24" xfId="6" applyFont="1" applyFill="1" applyBorder="1" applyAlignment="1">
      <alignment horizontal="center" vertical="center"/>
    </xf>
    <xf numFmtId="2" fontId="126" fillId="9" borderId="0" xfId="6" applyNumberFormat="1" applyFont="1" applyFill="1" applyBorder="1" applyAlignment="1" applyProtection="1">
      <alignment horizontal="center" vertical="center"/>
      <protection hidden="1"/>
    </xf>
    <xf numFmtId="1" fontId="56" fillId="9" borderId="0" xfId="6" applyNumberFormat="1" applyFont="1" applyFill="1" applyBorder="1" applyAlignment="1" applyProtection="1">
      <alignment horizontal="center" vertical="center"/>
      <protection hidden="1"/>
    </xf>
    <xf numFmtId="0" fontId="56" fillId="9" borderId="24" xfId="6" applyFont="1" applyFill="1" applyBorder="1" applyAlignment="1" applyProtection="1">
      <alignment horizontal="center" vertical="center" wrapText="1"/>
      <protection hidden="1"/>
    </xf>
    <xf numFmtId="0" fontId="126" fillId="9" borderId="13" xfId="6" applyFont="1" applyFill="1" applyBorder="1" applyAlignment="1" applyProtection="1">
      <alignment horizontal="center" vertical="center" wrapText="1"/>
      <protection hidden="1"/>
    </xf>
    <xf numFmtId="167" fontId="53" fillId="0" borderId="16" xfId="6" applyNumberFormat="1" applyFont="1" applyFill="1" applyBorder="1" applyAlignment="1">
      <alignment vertical="center"/>
    </xf>
    <xf numFmtId="167" fontId="127" fillId="0" borderId="3" xfId="6" applyNumberFormat="1" applyFont="1" applyFill="1" applyBorder="1" applyAlignment="1">
      <alignment vertical="center"/>
    </xf>
    <xf numFmtId="0" fontId="56" fillId="9" borderId="121" xfId="11" applyFont="1" applyFill="1" applyBorder="1" applyAlignment="1">
      <alignment horizontal="centerContinuous" vertical="center"/>
    </xf>
    <xf numFmtId="0" fontId="64" fillId="9" borderId="123" xfId="6" applyFont="1" applyFill="1" applyBorder="1" applyAlignment="1" applyProtection="1">
      <alignment horizontal="center" vertical="center" wrapText="1"/>
      <protection hidden="1"/>
    </xf>
    <xf numFmtId="0" fontId="65" fillId="9" borderId="8" xfId="6" applyFont="1" applyFill="1" applyBorder="1" applyAlignment="1" applyProtection="1">
      <alignment horizontal="center" vertical="center" wrapText="1"/>
      <protection hidden="1"/>
    </xf>
    <xf numFmtId="0" fontId="15" fillId="9" borderId="0" xfId="6" applyFont="1" applyFill="1" applyBorder="1" applyAlignment="1" applyProtection="1">
      <alignment horizontal="center" vertical="center" wrapText="1"/>
      <protection hidden="1"/>
    </xf>
    <xf numFmtId="0" fontId="5" fillId="9" borderId="8" xfId="11" applyNumberFormat="1" applyFont="1" applyFill="1" applyBorder="1" applyAlignment="1">
      <alignment vertical="center" wrapText="1"/>
    </xf>
    <xf numFmtId="0" fontId="52" fillId="0" borderId="124" xfId="6" applyFont="1" applyFill="1" applyBorder="1" applyAlignment="1">
      <alignment horizontal="left" vertical="center" wrapText="1"/>
    </xf>
    <xf numFmtId="0" fontId="5" fillId="9" borderId="27" xfId="11" applyFont="1" applyFill="1" applyBorder="1" applyAlignment="1">
      <alignment vertical="center"/>
    </xf>
    <xf numFmtId="0" fontId="1" fillId="0" borderId="27" xfId="6" applyFont="1" applyBorder="1"/>
    <xf numFmtId="0" fontId="12" fillId="9" borderId="27" xfId="11" applyFont="1" applyFill="1" applyBorder="1" applyAlignment="1">
      <alignment vertical="center"/>
    </xf>
    <xf numFmtId="1" fontId="54" fillId="14" borderId="110" xfId="6" applyNumberFormat="1" applyFont="1" applyFill="1" applyBorder="1" applyAlignment="1" applyProtection="1">
      <alignment horizontal="center" vertical="center"/>
      <protection hidden="1"/>
    </xf>
    <xf numFmtId="0" fontId="1" fillId="9" borderId="8" xfId="6" applyFont="1" applyFill="1" applyBorder="1"/>
    <xf numFmtId="166" fontId="66" fillId="9" borderId="16" xfId="11" applyNumberFormat="1" applyFont="1" applyFill="1" applyBorder="1" applyAlignment="1">
      <alignment horizontal="center" vertical="center"/>
    </xf>
    <xf numFmtId="0" fontId="14" fillId="4" borderId="83" xfId="6" applyFont="1" applyFill="1" applyBorder="1" applyAlignment="1">
      <alignment horizontal="right" vertical="center"/>
    </xf>
    <xf numFmtId="0" fontId="11" fillId="9" borderId="0" xfId="6" applyFont="1" applyFill="1" applyBorder="1" applyAlignment="1">
      <alignment horizontal="center" vertical="center"/>
    </xf>
    <xf numFmtId="0" fontId="3" fillId="0" borderId="77" xfId="11" applyFont="1" applyFill="1" applyBorder="1" applyAlignment="1">
      <alignment horizontal="center" vertical="center"/>
    </xf>
    <xf numFmtId="169" fontId="128" fillId="9" borderId="86" xfId="12" applyNumberFormat="1" applyFont="1" applyFill="1" applyBorder="1" applyAlignment="1">
      <alignment horizontal="left" vertical="center"/>
    </xf>
    <xf numFmtId="0" fontId="8" fillId="9" borderId="0" xfId="6" applyFont="1" applyFill="1" applyBorder="1" applyAlignment="1">
      <alignment vertical="center"/>
    </xf>
    <xf numFmtId="0" fontId="9" fillId="9" borderId="0" xfId="6" applyFont="1" applyFill="1" applyBorder="1" applyAlignment="1">
      <alignment vertical="center"/>
    </xf>
    <xf numFmtId="0" fontId="9" fillId="9" borderId="57" xfId="6" applyFont="1" applyFill="1" applyBorder="1" applyAlignment="1">
      <alignment vertical="center"/>
    </xf>
    <xf numFmtId="0" fontId="118" fillId="9" borderId="8" xfId="0" applyFont="1" applyFill="1" applyBorder="1" applyAlignment="1">
      <alignment horizontal="right" vertical="center"/>
    </xf>
    <xf numFmtId="0" fontId="1" fillId="0" borderId="113" xfId="6" applyFont="1" applyBorder="1"/>
    <xf numFmtId="0" fontId="116" fillId="9" borderId="113" xfId="0" applyFont="1" applyFill="1" applyBorder="1" applyAlignment="1">
      <alignment vertical="center" wrapText="1"/>
    </xf>
    <xf numFmtId="0" fontId="116" fillId="9" borderId="117" xfId="0" applyFont="1" applyFill="1" applyBorder="1" applyAlignment="1">
      <alignment vertical="center" wrapText="1"/>
    </xf>
    <xf numFmtId="0" fontId="14" fillId="9" borderId="116" xfId="6" applyFont="1" applyFill="1" applyBorder="1" applyAlignment="1">
      <alignment vertical="center"/>
    </xf>
    <xf numFmtId="0" fontId="111" fillId="9" borderId="8" xfId="9" applyFont="1" applyFill="1" applyBorder="1" applyAlignment="1">
      <alignment horizontal="left" vertical="center" wrapText="1"/>
    </xf>
    <xf numFmtId="0" fontId="1" fillId="9" borderId="0" xfId="6" applyFont="1" applyFill="1" applyBorder="1"/>
    <xf numFmtId="0" fontId="11" fillId="9" borderId="49" xfId="11" applyNumberFormat="1" applyFont="1" applyFill="1" applyBorder="1" applyAlignment="1">
      <alignment vertical="center"/>
    </xf>
    <xf numFmtId="0" fontId="11" fillId="9" borderId="0" xfId="11" applyNumberFormat="1" applyFont="1" applyFill="1" applyBorder="1" applyAlignment="1">
      <alignment horizontal="left" vertical="center"/>
    </xf>
    <xf numFmtId="0" fontId="11" fillId="9" borderId="92" xfId="11" applyNumberFormat="1" applyFont="1" applyFill="1" applyBorder="1" applyAlignment="1">
      <alignment horizontal="left" vertical="center"/>
    </xf>
    <xf numFmtId="0" fontId="23" fillId="9" borderId="79" xfId="11" applyNumberFormat="1" applyFont="1" applyFill="1" applyBorder="1" applyAlignment="1">
      <alignment horizontal="center" vertical="center"/>
    </xf>
    <xf numFmtId="0" fontId="11" fillId="9" borderId="0" xfId="6" applyNumberFormat="1" applyFont="1" applyFill="1" applyBorder="1" applyAlignment="1">
      <alignment vertical="center" wrapText="1"/>
    </xf>
    <xf numFmtId="0" fontId="11" fillId="9" borderId="31" xfId="6" applyNumberFormat="1" applyFont="1" applyFill="1" applyBorder="1" applyAlignment="1">
      <alignment vertical="center" wrapText="1"/>
    </xf>
    <xf numFmtId="0" fontId="11" fillId="9" borderId="0" xfId="6" applyFont="1" applyFill="1" applyBorder="1" applyAlignment="1">
      <alignment horizontal="right" vertical="center"/>
    </xf>
    <xf numFmtId="0" fontId="1" fillId="29" borderId="125" xfId="6" applyFont="1" applyFill="1" applyBorder="1" applyAlignment="1">
      <alignment vertical="center"/>
    </xf>
    <xf numFmtId="166" fontId="14" fillId="9" borderId="3" xfId="11" applyNumberFormat="1" applyFont="1" applyFill="1" applyBorder="1" applyAlignment="1">
      <alignment horizontal="right" vertical="center"/>
    </xf>
    <xf numFmtId="166" fontId="14" fillId="9" borderId="0" xfId="11" applyNumberFormat="1" applyFont="1" applyFill="1" applyBorder="1" applyAlignment="1">
      <alignment horizontal="right" vertical="center"/>
    </xf>
    <xf numFmtId="166" fontId="14" fillId="9" borderId="8" xfId="6" applyNumberFormat="1" applyFont="1" applyFill="1" applyBorder="1" applyAlignment="1" applyProtection="1">
      <alignment horizontal="center" vertical="center"/>
      <protection hidden="1"/>
    </xf>
    <xf numFmtId="0" fontId="23" fillId="12" borderId="87" xfId="11" applyNumberFormat="1" applyFont="1" applyFill="1" applyBorder="1" applyAlignment="1">
      <alignment horizontal="center" vertical="center"/>
    </xf>
    <xf numFmtId="0" fontId="11" fillId="9" borderId="119" xfId="6" applyNumberFormat="1" applyFont="1" applyFill="1" applyBorder="1" applyAlignment="1">
      <alignment vertical="center" wrapText="1"/>
    </xf>
    <xf numFmtId="0" fontId="12" fillId="4" borderId="30" xfId="6" applyFont="1" applyFill="1" applyBorder="1" applyAlignment="1">
      <alignment vertical="center"/>
    </xf>
    <xf numFmtId="0" fontId="18" fillId="9" borderId="3" xfId="9" applyFont="1" applyFill="1" applyBorder="1" applyAlignment="1">
      <alignment vertical="center"/>
    </xf>
    <xf numFmtId="0" fontId="18" fillId="9" borderId="0" xfId="9" applyFont="1" applyFill="1" applyBorder="1" applyAlignment="1">
      <alignment vertical="center"/>
    </xf>
    <xf numFmtId="0" fontId="18" fillId="9" borderId="8" xfId="9" applyFont="1" applyFill="1" applyBorder="1" applyAlignment="1">
      <alignment vertical="center"/>
    </xf>
    <xf numFmtId="0" fontId="121" fillId="9" borderId="8" xfId="2" applyFont="1" applyFill="1" applyBorder="1" applyAlignment="1" applyProtection="1">
      <alignment vertical="center"/>
    </xf>
    <xf numFmtId="0" fontId="14" fillId="9" borderId="3" xfId="6" applyFont="1" applyFill="1" applyBorder="1" applyAlignment="1">
      <alignment horizontal="center" vertical="center" wrapText="1"/>
    </xf>
    <xf numFmtId="0" fontId="14" fillId="9" borderId="3" xfId="6" applyFont="1" applyFill="1" applyBorder="1" applyAlignment="1">
      <alignment vertical="center" wrapText="1"/>
    </xf>
    <xf numFmtId="0" fontId="129" fillId="9" borderId="8" xfId="0" applyFont="1" applyFill="1" applyBorder="1" applyAlignment="1">
      <alignment vertical="center"/>
    </xf>
    <xf numFmtId="0" fontId="1" fillId="9" borderId="126" xfId="6" applyFont="1" applyFill="1" applyBorder="1" applyAlignment="1">
      <alignment vertical="center"/>
    </xf>
    <xf numFmtId="0" fontId="1" fillId="9" borderId="127" xfId="6" applyFont="1" applyFill="1" applyBorder="1" applyAlignment="1">
      <alignment vertical="center"/>
    </xf>
    <xf numFmtId="0" fontId="1" fillId="0" borderId="127" xfId="6" applyFont="1" applyBorder="1"/>
    <xf numFmtId="0" fontId="61" fillId="9" borderId="128" xfId="6" applyFont="1" applyFill="1" applyBorder="1" applyAlignment="1">
      <alignment horizontal="right" vertical="center"/>
    </xf>
    <xf numFmtId="0" fontId="132" fillId="9" borderId="3" xfId="6" applyFont="1" applyFill="1" applyBorder="1" applyAlignment="1"/>
    <xf numFmtId="0" fontId="109" fillId="9" borderId="3" xfId="6" applyFont="1" applyFill="1" applyBorder="1" applyAlignment="1">
      <alignment vertical="center"/>
    </xf>
    <xf numFmtId="0" fontId="109" fillId="9" borderId="116" xfId="6" applyFont="1" applyFill="1" applyBorder="1" applyAlignment="1">
      <alignment vertical="center"/>
    </xf>
    <xf numFmtId="0" fontId="132" fillId="0" borderId="113" xfId="6" applyFont="1" applyBorder="1"/>
    <xf numFmtId="0" fontId="109" fillId="9" borderId="0" xfId="0" applyFont="1" applyFill="1" applyBorder="1" applyAlignment="1">
      <alignment vertical="center"/>
    </xf>
    <xf numFmtId="0" fontId="109" fillId="9" borderId="8" xfId="0" applyFont="1" applyFill="1" applyBorder="1" applyAlignment="1">
      <alignment vertical="center"/>
    </xf>
    <xf numFmtId="0" fontId="109" fillId="9" borderId="113" xfId="0" applyFont="1" applyFill="1" applyBorder="1" applyAlignment="1">
      <alignment vertical="center" wrapText="1"/>
    </xf>
    <xf numFmtId="0" fontId="109" fillId="9" borderId="117" xfId="0" applyFont="1" applyFill="1" applyBorder="1" applyAlignment="1">
      <alignment vertical="center" wrapText="1"/>
    </xf>
    <xf numFmtId="0" fontId="30" fillId="9" borderId="120" xfId="7" applyFont="1" applyFill="1" applyBorder="1" applyAlignment="1" applyProtection="1">
      <alignment horizontal="center" vertical="center"/>
      <protection hidden="1"/>
    </xf>
    <xf numFmtId="0" fontId="133" fillId="9" borderId="129" xfId="7" applyNumberFormat="1" applyFont="1" applyFill="1" applyBorder="1" applyAlignment="1">
      <alignment vertical="center" wrapText="1"/>
    </xf>
    <xf numFmtId="0" fontId="107" fillId="9" borderId="127" xfId="7" applyFont="1" applyFill="1" applyBorder="1" applyAlignment="1" applyProtection="1">
      <alignment vertical="center"/>
      <protection hidden="1"/>
    </xf>
    <xf numFmtId="0" fontId="107" fillId="9" borderId="127" xfId="7" applyFont="1" applyFill="1" applyBorder="1" applyAlignment="1">
      <alignment vertical="center" wrapText="1"/>
    </xf>
    <xf numFmtId="0" fontId="133" fillId="9" borderId="130" xfId="7" applyNumberFormat="1" applyFont="1" applyFill="1" applyBorder="1" applyAlignment="1">
      <alignment vertical="center" wrapText="1"/>
    </xf>
    <xf numFmtId="0" fontId="106" fillId="9" borderId="18" xfId="7" applyFont="1" applyFill="1" applyBorder="1" applyAlignment="1" applyProtection="1">
      <alignment horizontal="left" vertical="center"/>
      <protection hidden="1"/>
    </xf>
    <xf numFmtId="0" fontId="106" fillId="9" borderId="27" xfId="7" applyFont="1" applyFill="1" applyBorder="1" applyAlignment="1" applyProtection="1">
      <alignment horizontal="left" vertical="center"/>
      <protection hidden="1"/>
    </xf>
    <xf numFmtId="0" fontId="106" fillId="9" borderId="56" xfId="7" applyFont="1" applyFill="1" applyBorder="1" applyAlignment="1" applyProtection="1">
      <alignment horizontal="left" vertical="center"/>
      <protection hidden="1"/>
    </xf>
    <xf numFmtId="2" fontId="134" fillId="0" borderId="0" xfId="9" applyNumberFormat="1" applyFont="1" applyFill="1" applyAlignment="1">
      <alignment horizontal="center"/>
    </xf>
    <xf numFmtId="167" fontId="22" fillId="5" borderId="132" xfId="6" applyNumberFormat="1" applyFont="1" applyFill="1" applyBorder="1" applyAlignment="1">
      <alignment vertical="center"/>
    </xf>
    <xf numFmtId="0" fontId="27" fillId="0" borderId="131" xfId="6" applyFont="1" applyFill="1" applyBorder="1" applyAlignment="1">
      <alignment horizontal="centerContinuous" vertical="center"/>
    </xf>
    <xf numFmtId="0" fontId="1" fillId="0" borderId="0" xfId="6" applyFont="1" applyAlignment="1">
      <alignment horizontal="center"/>
    </xf>
    <xf numFmtId="0" fontId="25" fillId="0" borderId="134" xfId="11" applyNumberFormat="1" applyFont="1" applyFill="1" applyBorder="1" applyAlignment="1">
      <alignment horizontal="center" vertical="center"/>
    </xf>
    <xf numFmtId="0" fontId="25" fillId="2" borderId="16" xfId="6" applyFont="1" applyFill="1" applyBorder="1" applyAlignment="1">
      <alignment vertical="center"/>
    </xf>
    <xf numFmtId="0" fontId="25" fillId="2" borderId="0" xfId="6" applyFont="1" applyFill="1" applyBorder="1" applyAlignment="1">
      <alignment vertical="center"/>
    </xf>
    <xf numFmtId="0" fontId="25" fillId="2" borderId="69" xfId="6" applyFont="1" applyFill="1" applyBorder="1" applyAlignment="1">
      <alignment vertical="center"/>
    </xf>
    <xf numFmtId="0" fontId="62" fillId="2" borderId="16" xfId="11" applyNumberFormat="1" applyFont="1" applyFill="1" applyBorder="1" applyAlignment="1">
      <alignment horizontal="center" vertical="center"/>
    </xf>
    <xf numFmtId="0" fontId="62" fillId="2" borderId="72" xfId="11" applyNumberFormat="1" applyFont="1" applyFill="1" applyBorder="1" applyAlignment="1">
      <alignment horizontal="center" vertical="center"/>
    </xf>
    <xf numFmtId="0" fontId="29" fillId="2" borderId="0" xfId="6" applyFont="1" applyFill="1" applyBorder="1" applyAlignment="1">
      <alignment vertical="center"/>
    </xf>
    <xf numFmtId="0" fontId="29" fillId="2" borderId="69" xfId="6" applyFont="1" applyFill="1" applyBorder="1" applyAlignment="1">
      <alignment vertical="center"/>
    </xf>
    <xf numFmtId="0" fontId="0" fillId="30" borderId="0" xfId="0" applyFill="1"/>
    <xf numFmtId="2" fontId="0" fillId="11" borderId="0" xfId="0" applyNumberFormat="1" applyFill="1"/>
    <xf numFmtId="0" fontId="0" fillId="11" borderId="0" xfId="0" applyFill="1"/>
    <xf numFmtId="0" fontId="1" fillId="11" borderId="0" xfId="6" applyFont="1" applyFill="1" applyAlignment="1">
      <alignment horizontal="center"/>
    </xf>
    <xf numFmtId="0" fontId="104" fillId="21" borderId="0" xfId="11" applyFont="1" applyFill="1" applyBorder="1" applyAlignment="1">
      <alignment vertical="center"/>
    </xf>
    <xf numFmtId="0" fontId="30" fillId="9" borderId="114" xfId="7" applyFont="1" applyFill="1" applyBorder="1" applyAlignment="1" applyProtection="1">
      <alignment horizontal="center" vertical="center"/>
      <protection hidden="1"/>
    </xf>
    <xf numFmtId="0" fontId="0" fillId="0" borderId="136" xfId="0" applyBorder="1"/>
    <xf numFmtId="0" fontId="3" fillId="0" borderId="112" xfId="11" applyFont="1" applyFill="1" applyBorder="1" applyAlignment="1">
      <alignment vertical="center"/>
    </xf>
    <xf numFmtId="0" fontId="14" fillId="0" borderId="136" xfId="11" applyFont="1" applyFill="1" applyBorder="1" applyAlignment="1">
      <alignment horizontal="left" vertical="center"/>
    </xf>
    <xf numFmtId="0" fontId="135" fillId="0" borderId="3" xfId="6" applyFont="1" applyBorder="1" applyAlignment="1">
      <alignment horizontal="center" vertical="center"/>
    </xf>
    <xf numFmtId="0" fontId="136" fillId="0" borderId="3" xfId="6" applyFont="1" applyBorder="1" applyAlignment="1">
      <alignment horizontal="center" vertical="center"/>
    </xf>
    <xf numFmtId="0" fontId="137" fillId="0" borderId="3" xfId="6" applyFont="1" applyBorder="1" applyAlignment="1">
      <alignment horizontal="center" vertical="center"/>
    </xf>
    <xf numFmtId="0" fontId="80" fillId="0" borderId="3" xfId="6" applyFont="1" applyFill="1" applyBorder="1" applyAlignment="1">
      <alignment horizontal="center" vertical="center"/>
    </xf>
    <xf numFmtId="0" fontId="40" fillId="9" borderId="0" xfId="6" applyFont="1" applyFill="1" applyBorder="1" applyAlignment="1" applyProtection="1">
      <alignment horizontal="center" vertical="center"/>
      <protection hidden="1"/>
    </xf>
    <xf numFmtId="0" fontId="40" fillId="9" borderId="27" xfId="6" applyFont="1" applyFill="1" applyBorder="1" applyAlignment="1" applyProtection="1">
      <alignment vertical="center"/>
      <protection hidden="1"/>
    </xf>
    <xf numFmtId="0" fontId="18" fillId="9" borderId="0" xfId="9" applyFont="1" applyFill="1" applyBorder="1" applyAlignment="1">
      <alignment horizontal="left" vertical="center"/>
    </xf>
    <xf numFmtId="0" fontId="18" fillId="9" borderId="0" xfId="9" applyFont="1" applyFill="1" applyBorder="1" applyAlignment="1">
      <alignment vertical="center" wrapText="1"/>
    </xf>
    <xf numFmtId="0" fontId="18" fillId="9" borderId="8" xfId="9" applyFont="1" applyFill="1" applyBorder="1" applyAlignment="1">
      <alignment vertical="center" wrapText="1"/>
    </xf>
    <xf numFmtId="0" fontId="5" fillId="9" borderId="0" xfId="6" applyFont="1" applyFill="1" applyBorder="1"/>
    <xf numFmtId="0" fontId="5" fillId="9" borderId="8" xfId="6" applyFont="1" applyFill="1" applyBorder="1"/>
    <xf numFmtId="0" fontId="72" fillId="9" borderId="0" xfId="9" applyFont="1" applyFill="1" applyBorder="1" applyAlignment="1">
      <alignment horizontal="left" vertical="center"/>
    </xf>
    <xf numFmtId="0" fontId="110" fillId="9" borderId="0" xfId="9" applyFont="1" applyFill="1" applyBorder="1" applyAlignment="1">
      <alignment horizontal="left" vertical="center"/>
    </xf>
    <xf numFmtId="0" fontId="3" fillId="9" borderId="3" xfId="6" applyFont="1" applyFill="1" applyBorder="1" applyAlignment="1">
      <alignment horizontal="center" vertical="center"/>
    </xf>
    <xf numFmtId="0" fontId="40" fillId="9" borderId="3" xfId="6" applyFont="1" applyFill="1" applyBorder="1"/>
    <xf numFmtId="0" fontId="30" fillId="9" borderId="3" xfId="9" applyFont="1" applyFill="1" applyBorder="1" applyAlignment="1">
      <alignment horizontal="center" vertical="center"/>
    </xf>
    <xf numFmtId="0" fontId="30" fillId="9" borderId="0" xfId="9" applyFont="1" applyFill="1" applyBorder="1" applyAlignment="1">
      <alignment vertical="center"/>
    </xf>
    <xf numFmtId="0" fontId="30" fillId="9" borderId="8" xfId="9" applyFont="1" applyFill="1" applyBorder="1" applyAlignment="1">
      <alignment vertical="center"/>
    </xf>
    <xf numFmtId="0" fontId="141" fillId="9" borderId="3" xfId="6" applyFont="1" applyFill="1" applyBorder="1"/>
    <xf numFmtId="0" fontId="40" fillId="9" borderId="116" xfId="6" applyFont="1" applyFill="1" applyBorder="1"/>
    <xf numFmtId="0" fontId="140" fillId="9" borderId="8" xfId="0" applyFont="1" applyFill="1" applyBorder="1" applyAlignment="1">
      <alignment horizontal="left" vertical="center" wrapText="1"/>
    </xf>
    <xf numFmtId="0" fontId="101" fillId="9" borderId="0" xfId="6" applyFont="1" applyFill="1" applyAlignment="1" applyProtection="1">
      <alignment vertical="center" wrapText="1"/>
      <protection hidden="1"/>
    </xf>
    <xf numFmtId="0" fontId="145" fillId="9" borderId="0" xfId="9" applyFont="1" applyFill="1" applyBorder="1" applyAlignment="1">
      <alignment horizontal="left" vertical="center"/>
    </xf>
    <xf numFmtId="0" fontId="18" fillId="9" borderId="0" xfId="9" applyFont="1" applyFill="1" applyBorder="1" applyAlignment="1">
      <alignment horizontal="right" vertical="center"/>
    </xf>
    <xf numFmtId="0" fontId="131" fillId="9" borderId="0" xfId="0" applyFont="1" applyFill="1" applyBorder="1" applyAlignment="1">
      <alignment vertical="center"/>
    </xf>
    <xf numFmtId="0" fontId="61" fillId="9" borderId="0" xfId="6" applyFont="1" applyFill="1" applyBorder="1" applyAlignment="1">
      <alignment horizontal="right" vertical="center"/>
    </xf>
    <xf numFmtId="2" fontId="61" fillId="10" borderId="0" xfId="11" applyNumberFormat="1" applyFont="1" applyFill="1" applyBorder="1" applyAlignment="1">
      <alignment horizontal="center" vertical="center"/>
    </xf>
    <xf numFmtId="0" fontId="40" fillId="9" borderId="0" xfId="6" applyFont="1" applyFill="1" applyBorder="1" applyAlignment="1" applyProtection="1">
      <alignment horizontal="center" vertical="center"/>
      <protection hidden="1"/>
    </xf>
    <xf numFmtId="169" fontId="146" fillId="9" borderId="119" xfId="12" applyNumberFormat="1" applyFont="1" applyFill="1" applyBorder="1" applyAlignment="1">
      <alignment horizontal="left" vertical="center"/>
    </xf>
    <xf numFmtId="169" fontId="146" fillId="9" borderId="18" xfId="12" applyNumberFormat="1" applyFont="1" applyFill="1" applyBorder="1" applyAlignment="1">
      <alignment horizontal="left" vertical="center"/>
    </xf>
    <xf numFmtId="0" fontId="77" fillId="9" borderId="56" xfId="6" applyFont="1" applyFill="1" applyBorder="1" applyAlignment="1" applyProtection="1">
      <alignment horizontal="right"/>
      <protection hidden="1"/>
    </xf>
    <xf numFmtId="0" fontId="57" fillId="0" borderId="0" xfId="6" applyFont="1" applyFill="1" applyBorder="1" applyAlignment="1" applyProtection="1">
      <alignment horizontal="center" vertical="center" wrapText="1"/>
      <protection hidden="1"/>
    </xf>
    <xf numFmtId="167" fontId="143" fillId="9" borderId="0" xfId="6" applyNumberFormat="1" applyFont="1" applyFill="1" applyBorder="1" applyAlignment="1">
      <alignment horizontal="left" vertical="center" wrapText="1"/>
    </xf>
    <xf numFmtId="167" fontId="143" fillId="9" borderId="8" xfId="6" applyNumberFormat="1" applyFont="1" applyFill="1" applyBorder="1" applyAlignment="1">
      <alignment horizontal="left" vertical="center" wrapText="1"/>
    </xf>
    <xf numFmtId="0" fontId="116" fillId="9" borderId="0" xfId="0" applyFont="1" applyFill="1" applyBorder="1" applyAlignment="1">
      <alignment vertical="center" wrapText="1"/>
    </xf>
    <xf numFmtId="0" fontId="116" fillId="9" borderId="8" xfId="0" applyFont="1" applyFill="1" applyBorder="1" applyAlignment="1">
      <alignment vertical="center" wrapText="1"/>
    </xf>
    <xf numFmtId="0" fontId="138" fillId="12" borderId="0" xfId="9" applyFont="1" applyFill="1" applyBorder="1" applyAlignment="1">
      <alignment horizontal="left" vertical="center"/>
    </xf>
    <xf numFmtId="0" fontId="117" fillId="12" borderId="0" xfId="6" applyFont="1" applyFill="1" applyBorder="1" applyAlignment="1">
      <alignment vertical="center"/>
    </xf>
    <xf numFmtId="0" fontId="117" fillId="12" borderId="0" xfId="6" applyFont="1" applyFill="1" applyBorder="1"/>
    <xf numFmtId="0" fontId="124" fillId="12" borderId="0" xfId="9" applyFont="1" applyFill="1" applyBorder="1" applyAlignment="1">
      <alignment horizontal="left" vertical="center"/>
    </xf>
    <xf numFmtId="0" fontId="119" fillId="9" borderId="0" xfId="0" applyFont="1" applyFill="1" applyBorder="1" applyAlignment="1">
      <alignment horizontal="left" vertical="center"/>
    </xf>
    <xf numFmtId="0" fontId="119" fillId="9" borderId="8" xfId="0" applyFont="1" applyFill="1" applyBorder="1" applyAlignment="1">
      <alignment horizontal="left" vertical="center"/>
    </xf>
    <xf numFmtId="2" fontId="61" fillId="9" borderId="0" xfId="11" applyNumberFormat="1" applyFont="1" applyFill="1" applyBorder="1" applyAlignment="1">
      <alignment horizontal="center" vertical="center"/>
    </xf>
    <xf numFmtId="0" fontId="130" fillId="9" borderId="0" xfId="2" applyFont="1" applyFill="1" applyBorder="1" applyAlignment="1" applyProtection="1">
      <alignment vertical="center"/>
    </xf>
    <xf numFmtId="0" fontId="1" fillId="9" borderId="30" xfId="6" applyFont="1" applyFill="1" applyBorder="1"/>
    <xf numFmtId="0" fontId="62" fillId="9" borderId="31" xfId="0" applyFont="1" applyFill="1" applyBorder="1"/>
    <xf numFmtId="0" fontId="11" fillId="9" borderId="31" xfId="6" applyFont="1" applyFill="1" applyBorder="1"/>
    <xf numFmtId="0" fontId="11" fillId="9" borderId="41" xfId="6" applyFont="1" applyFill="1" applyBorder="1"/>
    <xf numFmtId="165" fontId="5" fillId="23" borderId="0" xfId="6" applyNumberFormat="1" applyFont="1" applyFill="1" applyBorder="1" applyAlignment="1">
      <alignment vertical="center" wrapText="1"/>
    </xf>
    <xf numFmtId="0" fontId="14" fillId="23" borderId="0" xfId="11" applyNumberFormat="1" applyFont="1" applyFill="1" applyBorder="1" applyAlignment="1">
      <alignment vertical="center"/>
    </xf>
    <xf numFmtId="0" fontId="72" fillId="23" borderId="0" xfId="11" applyNumberFormat="1" applyFont="1" applyFill="1" applyBorder="1" applyAlignment="1">
      <alignment horizontal="right" vertical="center"/>
    </xf>
    <xf numFmtId="0" fontId="1" fillId="23" borderId="0" xfId="6" applyFont="1" applyFill="1" applyBorder="1" applyAlignment="1"/>
    <xf numFmtId="0" fontId="1" fillId="23" borderId="84" xfId="6" applyFont="1" applyFill="1" applyBorder="1" applyAlignment="1"/>
    <xf numFmtId="168" fontId="19" fillId="12" borderId="79" xfId="11" applyNumberFormat="1" applyFont="1" applyFill="1" applyBorder="1" applyAlignment="1">
      <alignment horizontal="center" vertical="center"/>
    </xf>
    <xf numFmtId="0" fontId="18" fillId="12" borderId="0" xfId="6" applyFont="1" applyFill="1" applyBorder="1" applyAlignment="1">
      <alignment horizontal="right" vertical="center"/>
    </xf>
    <xf numFmtId="0" fontId="14" fillId="9" borderId="0" xfId="9" applyFont="1" applyFill="1" applyBorder="1" applyAlignment="1">
      <alignment vertical="center"/>
    </xf>
    <xf numFmtId="166" fontId="14" fillId="9" borderId="18" xfId="11" applyNumberFormat="1" applyFont="1" applyFill="1" applyBorder="1" applyAlignment="1">
      <alignment horizontal="center" vertical="center"/>
    </xf>
    <xf numFmtId="0" fontId="1" fillId="9" borderId="56" xfId="6" applyFont="1" applyFill="1" applyBorder="1" applyAlignment="1">
      <alignment vertical="center"/>
    </xf>
    <xf numFmtId="0" fontId="1" fillId="9" borderId="28" xfId="6" applyFont="1" applyFill="1" applyBorder="1" applyAlignment="1">
      <alignment vertical="center"/>
    </xf>
    <xf numFmtId="0" fontId="125" fillId="9" borderId="122" xfId="11" applyNumberFormat="1" applyFont="1" applyFill="1" applyBorder="1" applyAlignment="1">
      <alignment horizontal="center" vertical="center" wrapText="1"/>
    </xf>
    <xf numFmtId="0" fontId="62" fillId="9" borderId="0" xfId="9" applyFont="1" applyFill="1" applyBorder="1" applyAlignment="1">
      <alignment vertical="center"/>
    </xf>
    <xf numFmtId="0" fontId="150" fillId="9" borderId="0" xfId="9" applyFont="1" applyFill="1" applyBorder="1" applyAlignment="1">
      <alignment vertical="center"/>
    </xf>
    <xf numFmtId="0" fontId="1" fillId="0" borderId="1" xfId="6" applyFont="1" applyBorder="1"/>
    <xf numFmtId="0" fontId="1" fillId="0" borderId="138" xfId="6" applyFont="1" applyBorder="1"/>
    <xf numFmtId="0" fontId="1" fillId="0" borderId="115" xfId="6" applyFont="1" applyBorder="1"/>
    <xf numFmtId="0" fontId="1" fillId="0" borderId="30" xfId="6" applyFont="1" applyBorder="1"/>
    <xf numFmtId="0" fontId="1" fillId="0" borderId="31" xfId="6" applyFont="1" applyBorder="1"/>
    <xf numFmtId="0" fontId="1" fillId="0" borderId="41" xfId="6" applyFont="1" applyBorder="1"/>
    <xf numFmtId="2" fontId="55" fillId="0" borderId="7" xfId="6" applyNumberFormat="1" applyFont="1" applyBorder="1" applyAlignment="1">
      <alignment horizontal="center" vertical="center"/>
    </xf>
    <xf numFmtId="166" fontId="11" fillId="13" borderId="27" xfId="6" applyNumberFormat="1" applyFont="1" applyFill="1" applyBorder="1" applyAlignment="1" applyProtection="1">
      <alignment horizontal="center" vertical="center"/>
    </xf>
    <xf numFmtId="2" fontId="55" fillId="0" borderId="18" xfId="6" applyNumberFormat="1" applyFont="1" applyBorder="1" applyAlignment="1">
      <alignment horizontal="center" vertical="center"/>
    </xf>
    <xf numFmtId="166" fontId="11" fillId="13" borderId="56" xfId="6" applyNumberFormat="1" applyFont="1" applyFill="1" applyBorder="1" applyAlignment="1" applyProtection="1">
      <alignment horizontal="center" vertical="center"/>
    </xf>
    <xf numFmtId="166" fontId="11" fillId="13" borderId="28" xfId="6" applyNumberFormat="1" applyFont="1" applyFill="1" applyBorder="1" applyAlignment="1" applyProtection="1">
      <alignment horizontal="center" vertical="center"/>
    </xf>
    <xf numFmtId="1" fontId="53" fillId="14" borderId="0" xfId="6" applyNumberFormat="1" applyFont="1" applyFill="1" applyBorder="1" applyAlignment="1" applyProtection="1">
      <alignment horizontal="center" vertical="center"/>
      <protection hidden="1"/>
    </xf>
    <xf numFmtId="2" fontId="12" fillId="23" borderId="0" xfId="6" applyNumberFormat="1" applyFont="1" applyFill="1" applyBorder="1" applyAlignment="1" applyProtection="1">
      <alignment horizontal="center" vertical="center"/>
      <protection hidden="1"/>
    </xf>
    <xf numFmtId="168" fontId="12" fillId="13" borderId="0" xfId="11" applyNumberFormat="1" applyFont="1" applyFill="1" applyBorder="1" applyAlignment="1">
      <alignment horizontal="center" vertical="center"/>
    </xf>
    <xf numFmtId="1" fontId="11" fillId="23" borderId="3" xfId="6" applyNumberFormat="1" applyFont="1" applyFill="1" applyBorder="1" applyAlignment="1" applyProtection="1">
      <alignment horizontal="center" vertical="center"/>
      <protection hidden="1"/>
    </xf>
    <xf numFmtId="0" fontId="151" fillId="19" borderId="0" xfId="6" applyFont="1" applyFill="1" applyAlignment="1">
      <alignment vertical="center"/>
    </xf>
    <xf numFmtId="0" fontId="152" fillId="19" borderId="0" xfId="6" applyFont="1" applyFill="1" applyProtection="1">
      <protection hidden="1"/>
    </xf>
    <xf numFmtId="0" fontId="151" fillId="19" borderId="0" xfId="6" applyFont="1" applyFill="1" applyProtection="1">
      <protection hidden="1"/>
    </xf>
    <xf numFmtId="0" fontId="151" fillId="19" borderId="0" xfId="6" applyFont="1" applyFill="1" applyAlignment="1" applyProtection="1">
      <alignment vertical="center"/>
      <protection hidden="1"/>
    </xf>
    <xf numFmtId="0" fontId="152" fillId="19" borderId="0" xfId="6" applyFont="1" applyFill="1" applyAlignment="1" applyProtection="1">
      <alignment vertical="center"/>
      <protection hidden="1"/>
    </xf>
    <xf numFmtId="0" fontId="153" fillId="19" borderId="0" xfId="6" applyFont="1" applyFill="1" applyAlignment="1">
      <alignment vertical="center"/>
    </xf>
    <xf numFmtId="0" fontId="57" fillId="9" borderId="0" xfId="6" applyFont="1" applyFill="1" applyBorder="1" applyAlignment="1" applyProtection="1">
      <alignment horizontal="center" vertical="center" wrapText="1"/>
      <protection hidden="1"/>
    </xf>
    <xf numFmtId="0" fontId="118" fillId="9" borderId="3" xfId="0" applyFont="1" applyFill="1" applyBorder="1" applyAlignment="1">
      <alignment horizontal="right" vertical="center"/>
    </xf>
    <xf numFmtId="0" fontId="118" fillId="9" borderId="0" xfId="0" applyFont="1" applyFill="1" applyBorder="1" applyAlignment="1">
      <alignment horizontal="left" vertical="center"/>
    </xf>
    <xf numFmtId="0" fontId="49" fillId="11" borderId="0" xfId="3" applyFont="1" applyFill="1" applyAlignment="1">
      <alignment horizontal="center" vertical="center"/>
    </xf>
    <xf numFmtId="0" fontId="88" fillId="27" borderId="1" xfId="7" applyFont="1" applyFill="1" applyBorder="1" applyAlignment="1">
      <alignment horizontal="center" vertical="center"/>
    </xf>
    <xf numFmtId="0" fontId="88" fillId="27" borderId="111" xfId="7" applyFont="1" applyFill="1" applyBorder="1" applyAlignment="1">
      <alignment horizontal="center" vertical="center"/>
    </xf>
    <xf numFmtId="0" fontId="88" fillId="27" borderId="115" xfId="7" applyFont="1" applyFill="1" applyBorder="1" applyAlignment="1">
      <alignment horizontal="center" vertical="center"/>
    </xf>
    <xf numFmtId="0" fontId="88" fillId="27" borderId="3" xfId="7" applyFont="1" applyFill="1" applyBorder="1" applyAlignment="1">
      <alignment horizontal="center" vertical="center"/>
    </xf>
    <xf numFmtId="0" fontId="88" fillId="27" borderId="0" xfId="7" applyFont="1" applyFill="1" applyBorder="1" applyAlignment="1">
      <alignment horizontal="center" vertical="center"/>
    </xf>
    <xf numFmtId="0" fontId="88" fillId="27" borderId="8" xfId="7" applyFont="1" applyFill="1" applyBorder="1" applyAlignment="1">
      <alignment horizontal="center" vertical="center"/>
    </xf>
    <xf numFmtId="0" fontId="30" fillId="9" borderId="3" xfId="9" applyFont="1" applyFill="1" applyBorder="1" applyAlignment="1">
      <alignment horizontal="center" vertical="center"/>
    </xf>
    <xf numFmtId="0" fontId="30" fillId="9" borderId="0" xfId="9" applyFont="1" applyFill="1" applyBorder="1" applyAlignment="1">
      <alignment horizontal="center" vertical="center"/>
    </xf>
    <xf numFmtId="0" fontId="30" fillId="9" borderId="8" xfId="9" applyFont="1" applyFill="1" applyBorder="1" applyAlignment="1">
      <alignment horizontal="center" vertical="center"/>
    </xf>
    <xf numFmtId="0" fontId="142" fillId="9" borderId="0" xfId="2" applyFont="1" applyFill="1" applyBorder="1" applyAlignment="1" applyProtection="1">
      <alignment horizontal="center" vertical="center"/>
    </xf>
    <xf numFmtId="0" fontId="142" fillId="9" borderId="8" xfId="2" applyFont="1" applyFill="1" applyBorder="1" applyAlignment="1" applyProtection="1">
      <alignment horizontal="center" vertical="center"/>
    </xf>
    <xf numFmtId="0" fontId="110" fillId="9" borderId="0" xfId="9" applyFont="1" applyFill="1" applyBorder="1" applyAlignment="1">
      <alignment horizontal="left" vertical="center"/>
    </xf>
    <xf numFmtId="0" fontId="110" fillId="9" borderId="8" xfId="9" applyFont="1" applyFill="1" applyBorder="1" applyAlignment="1">
      <alignment horizontal="left" vertical="center"/>
    </xf>
    <xf numFmtId="167" fontId="143" fillId="9" borderId="0" xfId="6" applyNumberFormat="1" applyFont="1" applyFill="1" applyBorder="1" applyAlignment="1">
      <alignment horizontal="left" vertical="center"/>
    </xf>
    <xf numFmtId="167" fontId="143" fillId="9" borderId="8" xfId="6" applyNumberFormat="1" applyFont="1" applyFill="1" applyBorder="1" applyAlignment="1">
      <alignment horizontal="left" vertical="center"/>
    </xf>
    <xf numFmtId="0" fontId="3" fillId="9" borderId="3" xfId="6" applyFont="1" applyFill="1" applyBorder="1" applyAlignment="1">
      <alignment horizontal="center" vertical="center"/>
    </xf>
    <xf numFmtId="167" fontId="143" fillId="9" borderId="0" xfId="6" applyNumberFormat="1" applyFont="1" applyFill="1" applyBorder="1" applyAlignment="1">
      <alignment horizontal="left" vertical="center" wrapText="1"/>
    </xf>
    <xf numFmtId="167" fontId="143" fillId="9" borderId="8" xfId="6" applyNumberFormat="1" applyFont="1" applyFill="1" applyBorder="1" applyAlignment="1">
      <alignment horizontal="left" vertical="center" wrapText="1"/>
    </xf>
    <xf numFmtId="0" fontId="110" fillId="9" borderId="0" xfId="9" applyFont="1" applyFill="1" applyBorder="1" applyAlignment="1">
      <alignment horizontal="left" vertical="center" wrapText="1"/>
    </xf>
    <xf numFmtId="0" fontId="110" fillId="9" borderId="8" xfId="9" applyFont="1" applyFill="1" applyBorder="1" applyAlignment="1">
      <alignment horizontal="left" vertical="center" wrapText="1"/>
    </xf>
    <xf numFmtId="0" fontId="140" fillId="9" borderId="0" xfId="0" applyFont="1" applyFill="1" applyBorder="1" applyAlignment="1">
      <alignment horizontal="left" vertical="center" wrapText="1"/>
    </xf>
    <xf numFmtId="0" fontId="140" fillId="9" borderId="8" xfId="0" applyFont="1" applyFill="1" applyBorder="1" applyAlignment="1">
      <alignment horizontal="left" vertical="center" wrapText="1"/>
    </xf>
    <xf numFmtId="0" fontId="139" fillId="14" borderId="0" xfId="0" applyFont="1" applyFill="1" applyBorder="1" applyAlignment="1">
      <alignment horizontal="left" vertical="center"/>
    </xf>
    <xf numFmtId="0" fontId="139" fillId="14" borderId="8" xfId="0" applyFont="1" applyFill="1" applyBorder="1" applyAlignment="1">
      <alignment horizontal="left" vertical="center"/>
    </xf>
    <xf numFmtId="0" fontId="123" fillId="12" borderId="0" xfId="6" applyFont="1" applyFill="1" applyBorder="1" applyAlignment="1" applyProtection="1">
      <alignment horizontal="center" vertical="center" wrapText="1"/>
      <protection hidden="1"/>
    </xf>
    <xf numFmtId="0" fontId="123" fillId="12" borderId="6" xfId="6" applyFont="1" applyFill="1" applyBorder="1" applyAlignment="1" applyProtection="1">
      <alignment horizontal="center" vertical="center" wrapText="1"/>
      <protection hidden="1"/>
    </xf>
    <xf numFmtId="0" fontId="6" fillId="30" borderId="1" xfId="6" applyFont="1" applyFill="1" applyBorder="1" applyAlignment="1" applyProtection="1">
      <alignment horizontal="center" vertical="center"/>
      <protection hidden="1"/>
    </xf>
    <xf numFmtId="0" fontId="6" fillId="30" borderId="138" xfId="6" applyFont="1" applyFill="1" applyBorder="1" applyAlignment="1" applyProtection="1">
      <alignment horizontal="center" vertical="center"/>
      <protection hidden="1"/>
    </xf>
    <xf numFmtId="0" fontId="6" fillId="30" borderId="115" xfId="6" applyFont="1" applyFill="1" applyBorder="1" applyAlignment="1" applyProtection="1">
      <alignment horizontal="center" vertical="center"/>
      <protection hidden="1"/>
    </xf>
    <xf numFmtId="0" fontId="101" fillId="9" borderId="138" xfId="6" applyFont="1" applyFill="1" applyBorder="1" applyAlignment="1" applyProtection="1">
      <alignment horizontal="center" vertical="center" wrapText="1"/>
      <protection hidden="1"/>
    </xf>
    <xf numFmtId="0" fontId="101" fillId="9" borderId="0" xfId="6" applyFont="1" applyFill="1" applyBorder="1" applyAlignment="1" applyProtection="1">
      <alignment horizontal="center" vertical="center" wrapText="1"/>
      <protection hidden="1"/>
    </xf>
    <xf numFmtId="0" fontId="101" fillId="9" borderId="0" xfId="6" applyFont="1" applyFill="1" applyAlignment="1" applyProtection="1">
      <alignment horizontal="center" vertical="center" wrapText="1"/>
      <protection hidden="1"/>
    </xf>
    <xf numFmtId="0" fontId="88" fillId="26" borderId="1" xfId="7" applyFont="1" applyFill="1" applyBorder="1" applyAlignment="1">
      <alignment horizontal="center" vertical="center"/>
    </xf>
    <xf numFmtId="0" fontId="88" fillId="26" borderId="111" xfId="7" applyFont="1" applyFill="1" applyBorder="1" applyAlignment="1">
      <alignment horizontal="center" vertical="center"/>
    </xf>
    <xf numFmtId="0" fontId="88" fillId="26" borderId="115" xfId="7" applyFont="1" applyFill="1" applyBorder="1" applyAlignment="1">
      <alignment horizontal="center" vertical="center"/>
    </xf>
    <xf numFmtId="0" fontId="88" fillId="26" borderId="3" xfId="7" applyFont="1" applyFill="1" applyBorder="1" applyAlignment="1">
      <alignment horizontal="center" vertical="center"/>
    </xf>
    <xf numFmtId="0" fontId="88" fillId="26" borderId="0" xfId="7" applyFont="1" applyFill="1" applyBorder="1" applyAlignment="1">
      <alignment horizontal="center" vertical="center"/>
    </xf>
    <xf numFmtId="0" fontId="88" fillId="26" borderId="8" xfId="7" applyFont="1" applyFill="1" applyBorder="1" applyAlignment="1">
      <alignment horizontal="center" vertical="center"/>
    </xf>
    <xf numFmtId="0" fontId="102" fillId="9" borderId="136" xfId="6" applyFont="1" applyFill="1" applyBorder="1" applyAlignment="1" applyProtection="1">
      <alignment horizontal="center" vertical="center"/>
      <protection hidden="1"/>
    </xf>
    <xf numFmtId="0" fontId="102" fillId="9" borderId="112" xfId="6" applyFont="1" applyFill="1" applyBorder="1" applyAlignment="1" applyProtection="1">
      <alignment horizontal="center" vertical="center"/>
      <protection hidden="1"/>
    </xf>
    <xf numFmtId="0" fontId="102" fillId="9" borderId="137" xfId="6" applyFont="1" applyFill="1" applyBorder="1" applyAlignment="1" applyProtection="1">
      <alignment horizontal="center" vertical="center"/>
      <protection hidden="1"/>
    </xf>
    <xf numFmtId="0" fontId="6" fillId="10" borderId="30" xfId="6" applyFont="1" applyFill="1" applyBorder="1" applyAlignment="1" applyProtection="1">
      <alignment horizontal="center" vertical="center"/>
      <protection hidden="1"/>
    </xf>
    <xf numFmtId="0" fontId="6" fillId="10" borderId="31" xfId="6" applyFont="1" applyFill="1" applyBorder="1" applyAlignment="1" applyProtection="1">
      <alignment horizontal="center" vertical="center"/>
      <protection hidden="1"/>
    </xf>
    <xf numFmtId="0" fontId="6" fillId="10" borderId="41" xfId="6" applyFont="1" applyFill="1" applyBorder="1" applyAlignment="1" applyProtection="1">
      <alignment horizontal="center" vertical="center"/>
      <protection hidden="1"/>
    </xf>
    <xf numFmtId="0" fontId="3" fillId="9" borderId="118" xfId="9" applyFont="1" applyFill="1" applyBorder="1" applyAlignment="1">
      <alignment horizontal="center" vertical="center" wrapText="1"/>
    </xf>
    <xf numFmtId="0" fontId="3" fillId="9" borderId="119" xfId="9" applyFont="1" applyFill="1" applyBorder="1" applyAlignment="1">
      <alignment horizontal="center" vertical="center" wrapText="1"/>
    </xf>
    <xf numFmtId="0" fontId="3" fillId="9" borderId="120" xfId="9" applyFont="1" applyFill="1" applyBorder="1" applyAlignment="1">
      <alignment horizontal="center" vertical="center" wrapText="1"/>
    </xf>
    <xf numFmtId="0" fontId="3" fillId="9" borderId="110" xfId="9" applyFont="1" applyFill="1" applyBorder="1" applyAlignment="1">
      <alignment horizontal="center" vertical="center" wrapText="1"/>
    </xf>
    <xf numFmtId="0" fontId="3" fillId="9" borderId="0" xfId="9" applyFont="1" applyFill="1" applyBorder="1" applyAlignment="1">
      <alignment horizontal="center" vertical="center" wrapText="1"/>
    </xf>
    <xf numFmtId="0" fontId="3" fillId="9" borderId="114" xfId="9" applyFont="1" applyFill="1" applyBorder="1" applyAlignment="1">
      <alignment horizontal="center" vertical="center" wrapText="1"/>
    </xf>
    <xf numFmtId="0" fontId="74" fillId="10" borderId="110" xfId="9" applyFont="1" applyFill="1" applyBorder="1" applyAlignment="1">
      <alignment horizontal="center" vertical="center" wrapText="1"/>
    </xf>
    <xf numFmtId="0" fontId="74" fillId="10" borderId="0" xfId="9" applyFont="1" applyFill="1" applyBorder="1" applyAlignment="1">
      <alignment horizontal="center" vertical="center" wrapText="1"/>
    </xf>
    <xf numFmtId="0" fontId="74" fillId="10" borderId="114" xfId="9" applyFont="1" applyFill="1" applyBorder="1" applyAlignment="1">
      <alignment horizontal="center" vertical="center" wrapText="1"/>
    </xf>
    <xf numFmtId="0" fontId="71" fillId="14" borderId="110" xfId="9" applyFont="1" applyFill="1" applyBorder="1" applyAlignment="1">
      <alignment horizontal="center" vertical="center" wrapText="1"/>
    </xf>
    <xf numFmtId="0" fontId="71" fillId="14" borderId="0" xfId="9" applyFont="1" applyFill="1" applyBorder="1" applyAlignment="1">
      <alignment horizontal="center" vertical="center" wrapText="1"/>
    </xf>
    <xf numFmtId="0" fontId="71" fillId="14" borderId="114" xfId="9" applyFont="1" applyFill="1" applyBorder="1" applyAlignment="1">
      <alignment horizontal="center" vertical="center" wrapText="1"/>
    </xf>
    <xf numFmtId="0" fontId="71" fillId="14" borderId="18" xfId="9" applyFont="1" applyFill="1" applyBorder="1" applyAlignment="1">
      <alignment horizontal="center" vertical="center" wrapText="1"/>
    </xf>
    <xf numFmtId="0" fontId="71" fillId="14" borderId="27" xfId="9" applyFont="1" applyFill="1" applyBorder="1" applyAlignment="1">
      <alignment horizontal="center" vertical="center" wrapText="1"/>
    </xf>
    <xf numFmtId="0" fontId="71" fillId="14" borderId="56" xfId="9" applyFont="1" applyFill="1" applyBorder="1" applyAlignment="1">
      <alignment horizontal="center" vertical="center" wrapText="1"/>
    </xf>
    <xf numFmtId="0" fontId="18" fillId="9" borderId="0" xfId="9" applyFont="1" applyFill="1" applyBorder="1" applyAlignment="1">
      <alignment vertical="center" wrapText="1"/>
    </xf>
    <xf numFmtId="0" fontId="18" fillId="9" borderId="8" xfId="9" applyFont="1" applyFill="1" applyBorder="1" applyAlignment="1">
      <alignment vertical="center" wrapText="1"/>
    </xf>
    <xf numFmtId="0" fontId="102" fillId="9" borderId="118" xfId="6" applyFont="1" applyFill="1" applyBorder="1" applyAlignment="1" applyProtection="1">
      <alignment horizontal="center" vertical="center"/>
      <protection hidden="1"/>
    </xf>
    <xf numFmtId="0" fontId="102" fillId="9" borderId="119" xfId="6" applyFont="1" applyFill="1" applyBorder="1" applyAlignment="1" applyProtection="1">
      <alignment horizontal="center" vertical="center"/>
      <protection hidden="1"/>
    </xf>
    <xf numFmtId="0" fontId="102" fillId="9" borderId="120" xfId="6" applyFont="1" applyFill="1" applyBorder="1" applyAlignment="1" applyProtection="1">
      <alignment horizontal="center" vertical="center"/>
      <protection hidden="1"/>
    </xf>
    <xf numFmtId="0" fontId="40" fillId="9" borderId="18" xfId="6" applyFont="1" applyFill="1" applyBorder="1" applyAlignment="1" applyProtection="1">
      <alignment horizontal="center" vertical="center"/>
      <protection hidden="1"/>
    </xf>
    <xf numFmtId="0" fontId="40" fillId="9" borderId="27" xfId="6" applyFont="1" applyFill="1" applyBorder="1" applyAlignment="1" applyProtection="1">
      <alignment horizontal="center" vertical="center"/>
      <protection hidden="1"/>
    </xf>
    <xf numFmtId="0" fontId="40" fillId="9" borderId="56" xfId="6" applyFont="1" applyFill="1" applyBorder="1" applyAlignment="1" applyProtection="1">
      <alignment horizontal="center" vertical="center"/>
      <protection hidden="1"/>
    </xf>
    <xf numFmtId="0" fontId="18" fillId="9" borderId="0" xfId="9" applyFont="1" applyFill="1" applyBorder="1" applyAlignment="1">
      <alignment horizontal="left" vertical="center" wrapText="1"/>
    </xf>
    <xf numFmtId="0" fontId="18" fillId="9" borderId="8" xfId="9" applyFont="1" applyFill="1" applyBorder="1" applyAlignment="1">
      <alignment horizontal="left" vertical="center" wrapText="1"/>
    </xf>
    <xf numFmtId="0" fontId="138" fillId="0" borderId="0" xfId="6" applyFont="1" applyBorder="1" applyAlignment="1">
      <alignment horizontal="left" vertical="center"/>
    </xf>
    <xf numFmtId="0" fontId="138" fillId="0" borderId="8" xfId="6" applyFont="1" applyBorder="1" applyAlignment="1">
      <alignment horizontal="left" vertical="center"/>
    </xf>
    <xf numFmtId="0" fontId="40" fillId="9" borderId="110" xfId="6" applyFont="1" applyFill="1" applyBorder="1" applyAlignment="1" applyProtection="1">
      <alignment horizontal="center" vertical="center"/>
      <protection hidden="1"/>
    </xf>
    <xf numFmtId="0" fontId="40" fillId="9" borderId="0" xfId="6" applyFont="1" applyFill="1" applyBorder="1" applyAlignment="1" applyProtection="1">
      <alignment horizontal="center" vertical="center"/>
      <protection hidden="1"/>
    </xf>
    <xf numFmtId="0" fontId="40" fillId="9" borderId="114" xfId="6" applyFont="1" applyFill="1" applyBorder="1" applyAlignment="1" applyProtection="1">
      <alignment horizontal="center" vertical="center"/>
      <protection hidden="1"/>
    </xf>
    <xf numFmtId="0" fontId="130" fillId="9" borderId="0" xfId="2" applyFont="1" applyFill="1" applyBorder="1" applyAlignment="1" applyProtection="1">
      <alignment horizontal="center" vertical="center"/>
    </xf>
    <xf numFmtId="0" fontId="131" fillId="9" borderId="0" xfId="0" applyFont="1" applyFill="1" applyBorder="1" applyAlignment="1">
      <alignment horizontal="center" vertical="center"/>
    </xf>
    <xf numFmtId="0" fontId="147" fillId="18" borderId="118" xfId="0" applyFont="1" applyFill="1" applyBorder="1" applyAlignment="1">
      <alignment horizontal="center" vertical="center" wrapText="1"/>
    </xf>
    <xf numFmtId="0" fontId="147" fillId="18" borderId="119" xfId="0" applyFont="1" applyFill="1" applyBorder="1" applyAlignment="1">
      <alignment horizontal="center" vertical="center" wrapText="1"/>
    </xf>
    <xf numFmtId="0" fontId="147" fillId="18" borderId="120" xfId="0" applyFont="1" applyFill="1" applyBorder="1" applyAlignment="1">
      <alignment horizontal="center" vertical="center" wrapText="1"/>
    </xf>
    <xf numFmtId="0" fontId="147" fillId="18" borderId="18" xfId="0" applyFont="1" applyFill="1" applyBorder="1" applyAlignment="1">
      <alignment horizontal="center" vertical="center" wrapText="1"/>
    </xf>
    <xf numFmtId="0" fontId="147" fillId="18" borderId="27" xfId="0" applyFont="1" applyFill="1" applyBorder="1" applyAlignment="1">
      <alignment horizontal="center" vertical="center" wrapText="1"/>
    </xf>
    <xf numFmtId="0" fontId="147" fillId="18" borderId="56" xfId="0" applyFont="1" applyFill="1" applyBorder="1" applyAlignment="1">
      <alignment horizontal="center" vertical="center" wrapText="1"/>
    </xf>
    <xf numFmtId="0" fontId="148" fillId="9" borderId="118" xfId="9" applyFont="1" applyFill="1" applyBorder="1" applyAlignment="1">
      <alignment horizontal="center" vertical="center" wrapText="1"/>
    </xf>
    <xf numFmtId="0" fontId="148" fillId="9" borderId="119" xfId="9" applyFont="1" applyFill="1" applyBorder="1" applyAlignment="1">
      <alignment horizontal="center" vertical="center" wrapText="1"/>
    </xf>
    <xf numFmtId="0" fontId="148" fillId="9" borderId="120" xfId="9" applyFont="1" applyFill="1" applyBorder="1" applyAlignment="1">
      <alignment horizontal="center" vertical="center" wrapText="1"/>
    </xf>
    <xf numFmtId="0" fontId="148" fillId="9" borderId="18" xfId="9" applyFont="1" applyFill="1" applyBorder="1" applyAlignment="1">
      <alignment horizontal="center" vertical="center" wrapText="1"/>
    </xf>
    <xf numFmtId="0" fontId="148" fillId="9" borderId="27" xfId="9" applyFont="1" applyFill="1" applyBorder="1" applyAlignment="1">
      <alignment horizontal="center" vertical="center" wrapText="1"/>
    </xf>
    <xf numFmtId="0" fontId="148" fillId="9" borderId="56" xfId="9" applyFont="1" applyFill="1" applyBorder="1" applyAlignment="1">
      <alignment horizontal="center" vertical="center" wrapText="1"/>
    </xf>
    <xf numFmtId="0" fontId="144" fillId="10" borderId="0" xfId="0" applyFont="1" applyFill="1" applyBorder="1" applyAlignment="1">
      <alignment horizontal="left" vertical="center" wrapText="1"/>
    </xf>
    <xf numFmtId="0" fontId="144" fillId="10" borderId="8" xfId="0" applyFont="1" applyFill="1" applyBorder="1" applyAlignment="1">
      <alignment horizontal="left" vertical="center" wrapText="1"/>
    </xf>
    <xf numFmtId="0" fontId="139" fillId="10" borderId="0" xfId="0" applyFont="1" applyFill="1" applyBorder="1" applyAlignment="1">
      <alignment horizontal="left" vertical="center" wrapText="1"/>
    </xf>
    <xf numFmtId="0" fontId="139" fillId="10" borderId="8" xfId="0" applyFont="1" applyFill="1" applyBorder="1" applyAlignment="1">
      <alignment horizontal="left" vertical="center" wrapText="1"/>
    </xf>
    <xf numFmtId="0" fontId="72" fillId="9" borderId="0" xfId="9" applyFont="1" applyFill="1" applyBorder="1" applyAlignment="1">
      <alignment horizontal="left" vertical="center" wrapText="1"/>
    </xf>
    <xf numFmtId="0" fontId="72" fillId="9" borderId="8" xfId="9" applyFont="1" applyFill="1" applyBorder="1" applyAlignment="1">
      <alignment horizontal="left" vertical="center" wrapText="1"/>
    </xf>
    <xf numFmtId="0" fontId="13" fillId="0" borderId="2" xfId="6" applyFont="1" applyFill="1" applyBorder="1" applyAlignment="1">
      <alignment horizontal="center" vertical="center"/>
    </xf>
    <xf numFmtId="0" fontId="13" fillId="0" borderId="50" xfId="6" applyFont="1" applyFill="1" applyBorder="1" applyAlignment="1">
      <alignment horizontal="center" vertical="center"/>
    </xf>
    <xf numFmtId="0" fontId="8" fillId="0" borderId="0" xfId="6" applyFont="1" applyFill="1" applyBorder="1" applyAlignment="1">
      <alignment horizontal="left" vertical="center"/>
    </xf>
    <xf numFmtId="0" fontId="8" fillId="0" borderId="84" xfId="6" applyFont="1" applyFill="1" applyBorder="1" applyAlignment="1">
      <alignment horizontal="left" vertical="center"/>
    </xf>
    <xf numFmtId="0" fontId="10" fillId="0" borderId="0" xfId="11" applyNumberFormat="1" applyFont="1" applyFill="1" applyBorder="1" applyAlignment="1">
      <alignment horizontal="center" vertical="center"/>
    </xf>
    <xf numFmtId="0" fontId="10" fillId="0" borderId="80" xfId="11" applyNumberFormat="1" applyFont="1" applyFill="1" applyBorder="1" applyAlignment="1">
      <alignment horizontal="center" vertical="center"/>
    </xf>
    <xf numFmtId="164" fontId="5" fillId="2" borderId="16" xfId="6" applyNumberFormat="1" applyFont="1" applyFill="1" applyBorder="1" applyAlignment="1">
      <alignment horizontal="center" vertical="center" wrapText="1"/>
    </xf>
    <xf numFmtId="0" fontId="1" fillId="0" borderId="0" xfId="6" applyBorder="1"/>
    <xf numFmtId="0" fontId="1" fillId="0" borderId="57" xfId="6" applyBorder="1"/>
    <xf numFmtId="0" fontId="10" fillId="0" borderId="8" xfId="11" applyNumberFormat="1" applyFont="1" applyFill="1" applyBorder="1" applyAlignment="1">
      <alignment horizontal="center" vertical="center"/>
    </xf>
    <xf numFmtId="0" fontId="113" fillId="0" borderId="0" xfId="6" applyFont="1" applyFill="1" applyBorder="1" applyAlignment="1">
      <alignment horizontal="left" vertical="center"/>
    </xf>
    <xf numFmtId="0" fontId="114" fillId="14" borderId="0" xfId="11" applyNumberFormat="1" applyFont="1" applyFill="1" applyBorder="1" applyAlignment="1">
      <alignment horizontal="center" vertical="center"/>
    </xf>
    <xf numFmtId="0" fontId="114" fillId="14" borderId="8" xfId="11" applyNumberFormat="1" applyFont="1" applyFill="1" applyBorder="1" applyAlignment="1">
      <alignment horizontal="center" vertical="center"/>
    </xf>
    <xf numFmtId="0" fontId="3" fillId="0" borderId="77" xfId="11" applyFont="1" applyFill="1" applyBorder="1" applyAlignment="1">
      <alignment horizontal="center" vertical="center"/>
    </xf>
    <xf numFmtId="0" fontId="3" fillId="0" borderId="78" xfId="11" applyFont="1" applyFill="1" applyBorder="1" applyAlignment="1">
      <alignment horizontal="center" vertical="center"/>
    </xf>
    <xf numFmtId="0" fontId="3" fillId="0" borderId="103" xfId="11" applyFont="1" applyFill="1" applyBorder="1" applyAlignment="1">
      <alignment horizontal="center" vertical="center"/>
    </xf>
    <xf numFmtId="0" fontId="6" fillId="0" borderId="78" xfId="6" applyFont="1" applyFill="1" applyBorder="1" applyAlignment="1">
      <alignment horizontal="center" vertical="center"/>
    </xf>
    <xf numFmtId="0" fontId="6" fillId="0" borderId="104" xfId="6" applyFont="1" applyFill="1" applyBorder="1" applyAlignment="1">
      <alignment horizontal="center" vertical="center"/>
    </xf>
    <xf numFmtId="0" fontId="7" fillId="25" borderId="93" xfId="6" applyFont="1" applyFill="1" applyBorder="1" applyAlignment="1">
      <alignment horizontal="center" vertical="center" textRotation="90"/>
    </xf>
    <xf numFmtId="0" fontId="7" fillId="25" borderId="94" xfId="6" applyFont="1" applyFill="1" applyBorder="1" applyAlignment="1">
      <alignment horizontal="center" vertical="center" textRotation="90"/>
    </xf>
    <xf numFmtId="0" fontId="5" fillId="2" borderId="73" xfId="11" applyNumberFormat="1" applyFont="1" applyFill="1" applyBorder="1" applyAlignment="1">
      <alignment horizontal="center" vertical="center" wrapText="1"/>
    </xf>
    <xf numFmtId="0" fontId="1" fillId="0" borderId="2" xfId="6" applyBorder="1"/>
    <xf numFmtId="0" fontId="1" fillId="0" borderId="74" xfId="6" applyBorder="1"/>
    <xf numFmtId="0" fontId="6" fillId="0" borderId="2" xfId="6" applyFont="1" applyFill="1" applyBorder="1" applyAlignment="1">
      <alignment horizontal="center" vertical="center"/>
    </xf>
    <xf numFmtId="0" fontId="6" fillId="0" borderId="50" xfId="6" applyFont="1" applyFill="1" applyBorder="1" applyAlignment="1">
      <alignment horizontal="center" vertical="center"/>
    </xf>
    <xf numFmtId="0" fontId="100" fillId="24" borderId="2" xfId="11" applyFont="1" applyFill="1" applyBorder="1" applyAlignment="1">
      <alignment horizontal="center" vertical="center"/>
    </xf>
    <xf numFmtId="0" fontId="123" fillId="12" borderId="110" xfId="6" applyFont="1" applyFill="1" applyBorder="1" applyAlignment="1" applyProtection="1">
      <alignment horizontal="center" vertical="center" wrapText="1"/>
      <protection hidden="1"/>
    </xf>
    <xf numFmtId="0" fontId="123" fillId="12" borderId="114" xfId="6" applyFont="1" applyFill="1" applyBorder="1" applyAlignment="1" applyProtection="1">
      <alignment horizontal="center" vertical="center" wrapText="1"/>
      <protection hidden="1"/>
    </xf>
    <xf numFmtId="0" fontId="14" fillId="23" borderId="79" xfId="6" applyFont="1" applyFill="1" applyBorder="1" applyAlignment="1">
      <alignment horizontal="center"/>
    </xf>
    <xf numFmtId="0" fontId="14" fillId="23" borderId="0" xfId="6" applyFont="1" applyFill="1" applyBorder="1" applyAlignment="1">
      <alignment horizontal="center"/>
    </xf>
    <xf numFmtId="0" fontId="3" fillId="31" borderId="0" xfId="11" applyFont="1" applyFill="1" applyBorder="1" applyAlignment="1">
      <alignment horizontal="center" vertical="center"/>
    </xf>
    <xf numFmtId="0" fontId="6" fillId="0" borderId="99" xfId="6" applyFont="1" applyFill="1" applyBorder="1" applyAlignment="1">
      <alignment horizontal="center" vertical="center" textRotation="90"/>
    </xf>
    <xf numFmtId="0" fontId="6" fillId="0" borderId="100" xfId="6" applyFont="1" applyFill="1" applyBorder="1" applyAlignment="1">
      <alignment horizontal="center" vertical="center" textRotation="90"/>
    </xf>
    <xf numFmtId="0" fontId="13" fillId="17" borderId="0" xfId="11" applyFont="1" applyFill="1" applyBorder="1" applyAlignment="1">
      <alignment horizontal="center" vertical="center"/>
    </xf>
    <xf numFmtId="0" fontId="13" fillId="17" borderId="57" xfId="11" applyFont="1" applyFill="1" applyBorder="1" applyAlignment="1">
      <alignment horizontal="center" vertical="center"/>
    </xf>
    <xf numFmtId="165" fontId="5" fillId="0" borderId="16" xfId="6" applyNumberFormat="1" applyFont="1" applyFill="1" applyBorder="1" applyAlignment="1">
      <alignment horizontal="center" vertical="center" wrapText="1"/>
    </xf>
    <xf numFmtId="0" fontId="111" fillId="2" borderId="0" xfId="11" applyNumberFormat="1" applyFont="1" applyFill="1" applyBorder="1" applyAlignment="1">
      <alignment horizontal="right"/>
    </xf>
    <xf numFmtId="0" fontId="111" fillId="2" borderId="114" xfId="11" applyNumberFormat="1" applyFont="1" applyFill="1" applyBorder="1" applyAlignment="1">
      <alignment horizontal="right"/>
    </xf>
    <xf numFmtId="0" fontId="3" fillId="23" borderId="79" xfId="6" applyFont="1" applyFill="1" applyBorder="1" applyAlignment="1">
      <alignment horizontal="left" vertical="center"/>
    </xf>
    <xf numFmtId="0" fontId="3" fillId="23" borderId="0" xfId="6" applyFont="1" applyFill="1" applyBorder="1" applyAlignment="1">
      <alignment horizontal="left" vertical="center"/>
    </xf>
    <xf numFmtId="0" fontId="18" fillId="9" borderId="3" xfId="9" applyFont="1" applyFill="1" applyBorder="1" applyAlignment="1">
      <alignment horizontal="center" vertical="center"/>
    </xf>
    <xf numFmtId="0" fontId="18" fillId="9" borderId="0" xfId="9" applyFont="1" applyFill="1" applyBorder="1" applyAlignment="1">
      <alignment horizontal="center" vertical="center"/>
    </xf>
    <xf numFmtId="0" fontId="18" fillId="9" borderId="8" xfId="9" applyFont="1" applyFill="1" applyBorder="1" applyAlignment="1">
      <alignment horizontal="center" vertical="center"/>
    </xf>
    <xf numFmtId="0" fontId="118" fillId="14" borderId="88" xfId="0" applyFont="1" applyFill="1" applyBorder="1" applyAlignment="1">
      <alignment horizontal="right" vertical="center"/>
    </xf>
    <xf numFmtId="0" fontId="118" fillId="14" borderId="24" xfId="0" applyFont="1" applyFill="1" applyBorder="1" applyAlignment="1">
      <alignment horizontal="right" vertical="center"/>
    </xf>
    <xf numFmtId="0" fontId="118" fillId="14" borderId="43" xfId="0" applyFont="1" applyFill="1" applyBorder="1" applyAlignment="1">
      <alignment horizontal="right" vertical="center"/>
    </xf>
    <xf numFmtId="0" fontId="14" fillId="9" borderId="86" xfId="6" applyFont="1" applyFill="1" applyBorder="1" applyAlignment="1" applyProtection="1">
      <alignment horizontal="center" vertical="center" wrapText="1"/>
      <protection hidden="1"/>
    </xf>
    <xf numFmtId="0" fontId="14" fillId="9" borderId="121" xfId="6" applyFont="1" applyFill="1" applyBorder="1" applyAlignment="1" applyProtection="1">
      <alignment horizontal="center" vertical="center" wrapText="1"/>
      <protection hidden="1"/>
    </xf>
    <xf numFmtId="0" fontId="14" fillId="9" borderId="88" xfId="6" applyFont="1" applyFill="1" applyBorder="1" applyAlignment="1" applyProtection="1">
      <alignment horizontal="center" vertical="center" wrapText="1"/>
      <protection hidden="1"/>
    </xf>
    <xf numFmtId="0" fontId="14" fillId="9" borderId="24" xfId="6" applyFont="1" applyFill="1" applyBorder="1" applyAlignment="1" applyProtection="1">
      <alignment horizontal="center" vertical="center" wrapText="1"/>
      <protection hidden="1"/>
    </xf>
    <xf numFmtId="0" fontId="106" fillId="23" borderId="0" xfId="11" applyFont="1" applyFill="1" applyBorder="1" applyAlignment="1">
      <alignment horizontal="right" vertical="center" wrapText="1"/>
    </xf>
    <xf numFmtId="0" fontId="121" fillId="9" borderId="0" xfId="2" applyFont="1" applyFill="1" applyBorder="1" applyAlignment="1" applyProtection="1">
      <alignment horizontal="center" vertical="center"/>
    </xf>
    <xf numFmtId="0" fontId="121" fillId="9" borderId="8" xfId="2" applyFont="1" applyFill="1" applyBorder="1" applyAlignment="1" applyProtection="1">
      <alignment horizontal="center" vertical="center"/>
    </xf>
    <xf numFmtId="0" fontId="27" fillId="12" borderId="0" xfId="6" applyFont="1" applyFill="1" applyBorder="1" applyAlignment="1" applyProtection="1">
      <alignment horizontal="center" vertical="center" wrapText="1"/>
      <protection hidden="1"/>
    </xf>
    <xf numFmtId="0" fontId="27" fillId="12" borderId="8" xfId="6" applyFont="1" applyFill="1" applyBorder="1" applyAlignment="1" applyProtection="1">
      <alignment horizontal="center" vertical="center" wrapText="1"/>
      <protection hidden="1"/>
    </xf>
    <xf numFmtId="0" fontId="122" fillId="14" borderId="79" xfId="0" applyFont="1" applyFill="1" applyBorder="1" applyAlignment="1">
      <alignment horizontal="right" vertical="center"/>
    </xf>
    <xf numFmtId="0" fontId="122" fillId="14" borderId="0" xfId="0" applyFont="1" applyFill="1" applyBorder="1" applyAlignment="1">
      <alignment horizontal="right" vertical="center"/>
    </xf>
    <xf numFmtId="0" fontId="122" fillId="14" borderId="114" xfId="0" applyFont="1" applyFill="1" applyBorder="1" applyAlignment="1">
      <alignment horizontal="right" vertical="center"/>
    </xf>
    <xf numFmtId="0" fontId="68" fillId="9" borderId="79" xfId="6" applyFont="1" applyFill="1" applyBorder="1" applyAlignment="1">
      <alignment horizontal="right" vertical="center"/>
    </xf>
    <xf numFmtId="0" fontId="68" fillId="9" borderId="0" xfId="6" applyFont="1" applyFill="1" applyBorder="1" applyAlignment="1">
      <alignment horizontal="right" vertical="center"/>
    </xf>
    <xf numFmtId="0" fontId="62" fillId="9" borderId="0" xfId="11" applyFont="1" applyFill="1" applyBorder="1" applyAlignment="1">
      <alignment horizontal="right" vertical="center"/>
    </xf>
    <xf numFmtId="0" fontId="123" fillId="12" borderId="5" xfId="6" applyFont="1" applyFill="1" applyBorder="1" applyAlignment="1" applyProtection="1">
      <alignment horizontal="center" vertical="center" wrapText="1"/>
      <protection hidden="1"/>
    </xf>
    <xf numFmtId="0" fontId="123" fillId="12" borderId="8" xfId="6" applyFont="1" applyFill="1" applyBorder="1" applyAlignment="1" applyProtection="1">
      <alignment horizontal="center" vertical="center" wrapText="1"/>
      <protection hidden="1"/>
    </xf>
    <xf numFmtId="0" fontId="58" fillId="14" borderId="121" xfId="6" applyFont="1" applyFill="1" applyBorder="1" applyAlignment="1">
      <alignment horizontal="center" vertical="center"/>
    </xf>
    <xf numFmtId="0" fontId="123" fillId="12" borderId="78" xfId="6" applyFont="1" applyFill="1" applyBorder="1" applyAlignment="1" applyProtection="1">
      <alignment horizontal="center" vertical="center" wrapText="1"/>
      <protection hidden="1"/>
    </xf>
    <xf numFmtId="0" fontId="123" fillId="12" borderId="85" xfId="6" applyFont="1" applyFill="1" applyBorder="1" applyAlignment="1" applyProtection="1">
      <alignment horizontal="center" vertical="center" wrapText="1"/>
      <protection hidden="1"/>
    </xf>
    <xf numFmtId="0" fontId="119" fillId="14" borderId="0" xfId="0" applyFont="1" applyFill="1" applyBorder="1" applyAlignment="1">
      <alignment horizontal="left" vertical="center"/>
    </xf>
    <xf numFmtId="0" fontId="119" fillId="14" borderId="8" xfId="0" applyFont="1" applyFill="1" applyBorder="1" applyAlignment="1">
      <alignment horizontal="left" vertical="center"/>
    </xf>
    <xf numFmtId="0" fontId="124" fillId="9" borderId="118" xfId="9" applyFont="1" applyFill="1" applyBorder="1" applyAlignment="1">
      <alignment horizontal="center" vertical="center" wrapText="1"/>
    </xf>
    <xf numFmtId="0" fontId="124" fillId="9" borderId="119" xfId="9" applyFont="1" applyFill="1" applyBorder="1" applyAlignment="1">
      <alignment horizontal="center" vertical="center" wrapText="1"/>
    </xf>
    <xf numFmtId="0" fontId="124" fillId="9" borderId="120" xfId="9" applyFont="1" applyFill="1" applyBorder="1" applyAlignment="1">
      <alignment horizontal="center" vertical="center" wrapText="1"/>
    </xf>
    <xf numFmtId="0" fontId="124" fillId="9" borderId="110" xfId="9" applyFont="1" applyFill="1" applyBorder="1" applyAlignment="1">
      <alignment horizontal="center" vertical="center" wrapText="1"/>
    </xf>
    <xf numFmtId="0" fontId="124" fillId="9" borderId="0" xfId="9" applyFont="1" applyFill="1" applyBorder="1" applyAlignment="1">
      <alignment horizontal="center" vertical="center" wrapText="1"/>
    </xf>
    <xf numFmtId="0" fontId="124" fillId="9" borderId="114" xfId="9" applyFont="1" applyFill="1" applyBorder="1" applyAlignment="1">
      <alignment horizontal="center" vertical="center" wrapText="1"/>
    </xf>
    <xf numFmtId="0" fontId="124" fillId="0" borderId="0" xfId="6" applyFont="1" applyBorder="1" applyAlignment="1">
      <alignment horizontal="left" vertical="center"/>
    </xf>
    <xf numFmtId="0" fontId="124" fillId="0" borderId="8" xfId="6" applyFont="1" applyBorder="1" applyAlignment="1">
      <alignment horizontal="left" vertical="center"/>
    </xf>
    <xf numFmtId="0" fontId="111" fillId="10" borderId="110" xfId="9" applyFont="1" applyFill="1" applyBorder="1" applyAlignment="1">
      <alignment horizontal="center" vertical="center" wrapText="1"/>
    </xf>
    <xf numFmtId="0" fontId="111" fillId="10" borderId="0" xfId="9" applyFont="1" applyFill="1" applyBorder="1" applyAlignment="1">
      <alignment horizontal="center" vertical="center" wrapText="1"/>
    </xf>
    <xf numFmtId="0" fontId="111" fillId="10" borderId="114" xfId="9" applyFont="1" applyFill="1" applyBorder="1" applyAlignment="1">
      <alignment horizontal="center" vertical="center" wrapText="1"/>
    </xf>
    <xf numFmtId="0" fontId="14" fillId="9" borderId="3" xfId="6" applyFont="1" applyFill="1" applyBorder="1" applyAlignment="1">
      <alignment horizontal="center" vertical="center"/>
    </xf>
    <xf numFmtId="0" fontId="116" fillId="9" borderId="0" xfId="0" applyFont="1" applyFill="1" applyBorder="1" applyAlignment="1">
      <alignment horizontal="left" vertical="center" wrapText="1"/>
    </xf>
    <xf numFmtId="0" fontId="116" fillId="9" borderId="8" xfId="0" applyFont="1" applyFill="1" applyBorder="1" applyAlignment="1">
      <alignment horizontal="left" vertical="center" wrapText="1"/>
    </xf>
    <xf numFmtId="0" fontId="111" fillId="9" borderId="0" xfId="9" applyFont="1" applyFill="1" applyBorder="1" applyAlignment="1">
      <alignment horizontal="left" vertical="center"/>
    </xf>
    <xf numFmtId="0" fontId="111" fillId="9" borderId="8" xfId="9" applyFont="1" applyFill="1" applyBorder="1" applyAlignment="1">
      <alignment horizontal="left" vertical="center"/>
    </xf>
    <xf numFmtId="0" fontId="111" fillId="9" borderId="0" xfId="9" applyFont="1" applyFill="1" applyBorder="1" applyAlignment="1">
      <alignment horizontal="left" vertical="center" wrapText="1"/>
    </xf>
    <xf numFmtId="0" fontId="111" fillId="9" borderId="8" xfId="9" applyFont="1" applyFill="1" applyBorder="1" applyAlignment="1">
      <alignment horizontal="left" vertical="center" wrapText="1"/>
    </xf>
    <xf numFmtId="0" fontId="148" fillId="9" borderId="110" xfId="9" applyFont="1" applyFill="1" applyBorder="1" applyAlignment="1">
      <alignment horizontal="center" vertical="center" wrapText="1"/>
    </xf>
    <xf numFmtId="0" fontId="148" fillId="9" borderId="0" xfId="9" applyFont="1" applyFill="1" applyBorder="1" applyAlignment="1">
      <alignment horizontal="center" vertical="center" wrapText="1"/>
    </xf>
    <xf numFmtId="0" fontId="148" fillId="9" borderId="114" xfId="9" applyFont="1" applyFill="1" applyBorder="1" applyAlignment="1">
      <alignment horizontal="center" vertical="center" wrapText="1"/>
    </xf>
    <xf numFmtId="0" fontId="129" fillId="10" borderId="0" xfId="0" applyFont="1" applyFill="1" applyBorder="1" applyAlignment="1">
      <alignment horizontal="left" vertical="center" wrapText="1"/>
    </xf>
    <xf numFmtId="0" fontId="129" fillId="10" borderId="8" xfId="0" applyFont="1" applyFill="1" applyBorder="1" applyAlignment="1">
      <alignment horizontal="left" vertical="center" wrapText="1"/>
    </xf>
    <xf numFmtId="0" fontId="119" fillId="10" borderId="0" xfId="0" applyFont="1" applyFill="1" applyBorder="1" applyAlignment="1">
      <alignment horizontal="left" vertical="center" wrapText="1"/>
    </xf>
    <xf numFmtId="0" fontId="119" fillId="10" borderId="8" xfId="0" applyFont="1" applyFill="1" applyBorder="1" applyAlignment="1">
      <alignment horizontal="left" vertical="center" wrapText="1"/>
    </xf>
    <xf numFmtId="0" fontId="149" fillId="14" borderId="110" xfId="9" applyFont="1" applyFill="1" applyBorder="1" applyAlignment="1">
      <alignment horizontal="center" vertical="center" wrapText="1"/>
    </xf>
    <xf numFmtId="0" fontId="149" fillId="14" borderId="0" xfId="9" applyFont="1" applyFill="1" applyBorder="1" applyAlignment="1">
      <alignment horizontal="center" vertical="center" wrapText="1"/>
    </xf>
    <xf numFmtId="0" fontId="149" fillId="14" borderId="114" xfId="9" applyFont="1" applyFill="1" applyBorder="1" applyAlignment="1">
      <alignment horizontal="center" vertical="center" wrapText="1"/>
    </xf>
    <xf numFmtId="0" fontId="149" fillId="14" borderId="18" xfId="9" applyFont="1" applyFill="1" applyBorder="1" applyAlignment="1">
      <alignment horizontal="center" vertical="center" wrapText="1"/>
    </xf>
    <xf numFmtId="0" fontId="149" fillId="14" borderId="27" xfId="9" applyFont="1" applyFill="1" applyBorder="1" applyAlignment="1">
      <alignment horizontal="center" vertical="center" wrapText="1"/>
    </xf>
    <xf numFmtId="0" fontId="149" fillId="14" borderId="56" xfId="9" applyFont="1" applyFill="1" applyBorder="1" applyAlignment="1">
      <alignment horizontal="center" vertical="center" wrapText="1"/>
    </xf>
    <xf numFmtId="167" fontId="112" fillId="9" borderId="0" xfId="6" applyNumberFormat="1" applyFont="1" applyFill="1" applyBorder="1" applyAlignment="1">
      <alignment horizontal="left" vertical="center"/>
    </xf>
    <xf numFmtId="167" fontId="112" fillId="9" borderId="8" xfId="6" applyNumberFormat="1" applyFont="1" applyFill="1" applyBorder="1" applyAlignment="1">
      <alignment horizontal="left" vertical="center"/>
    </xf>
    <xf numFmtId="167" fontId="112" fillId="9" borderId="0" xfId="6" applyNumberFormat="1" applyFont="1" applyFill="1" applyBorder="1" applyAlignment="1">
      <alignment horizontal="left" vertical="center" wrapText="1"/>
    </xf>
    <xf numFmtId="167" fontId="112" fillId="9" borderId="8" xfId="6" applyNumberFormat="1" applyFont="1" applyFill="1" applyBorder="1" applyAlignment="1">
      <alignment horizontal="left" vertical="center" wrapText="1"/>
    </xf>
    <xf numFmtId="0" fontId="18" fillId="12" borderId="3" xfId="6" applyFont="1" applyFill="1" applyBorder="1" applyAlignment="1" applyProtection="1">
      <alignment horizontal="center" vertical="center"/>
      <protection hidden="1"/>
    </xf>
    <xf numFmtId="0" fontId="18" fillId="12" borderId="0" xfId="6" applyFont="1" applyFill="1" applyBorder="1" applyAlignment="1" applyProtection="1">
      <alignment horizontal="center" vertical="center"/>
      <protection hidden="1"/>
    </xf>
    <xf numFmtId="166" fontId="18" fillId="9" borderId="139" xfId="11" applyNumberFormat="1" applyFont="1" applyFill="1" applyBorder="1" applyAlignment="1">
      <alignment horizontal="center" vertical="center"/>
    </xf>
    <xf numFmtId="0" fontId="18" fillId="0" borderId="132" xfId="6" applyFont="1" applyBorder="1" applyAlignment="1">
      <alignment vertical="center"/>
    </xf>
    <xf numFmtId="0" fontId="18" fillId="0" borderId="140" xfId="6" applyFont="1" applyBorder="1" applyAlignment="1">
      <alignment vertical="center"/>
    </xf>
    <xf numFmtId="0" fontId="18" fillId="12" borderId="3" xfId="6" applyFont="1" applyFill="1" applyBorder="1" applyAlignment="1" applyProtection="1">
      <alignment horizontal="center" vertical="center" wrapText="1"/>
      <protection hidden="1"/>
    </xf>
    <xf numFmtId="0" fontId="26" fillId="0" borderId="0" xfId="6" applyNumberFormat="1" applyFont="1" applyFill="1" applyBorder="1" applyAlignment="1">
      <alignment horizontal="left" vertical="center" wrapText="1"/>
    </xf>
    <xf numFmtId="0" fontId="14" fillId="12" borderId="0" xfId="6" applyFont="1" applyFill="1" applyBorder="1" applyAlignment="1" applyProtection="1">
      <alignment horizontal="right" vertical="center" wrapText="1"/>
      <protection hidden="1"/>
    </xf>
    <xf numFmtId="0" fontId="26" fillId="0" borderId="8" xfId="6" applyNumberFormat="1" applyFont="1" applyFill="1" applyBorder="1" applyAlignment="1">
      <alignment horizontal="left" vertical="center" wrapText="1"/>
    </xf>
    <xf numFmtId="0" fontId="14" fillId="9" borderId="0" xfId="6" applyFont="1" applyFill="1" applyBorder="1" applyAlignment="1">
      <alignment horizontal="right" vertical="center"/>
    </xf>
    <xf numFmtId="0" fontId="18" fillId="12" borderId="0" xfId="6" applyFont="1" applyFill="1" applyBorder="1" applyAlignment="1" applyProtection="1">
      <alignment horizontal="left" vertical="center" wrapText="1"/>
      <protection hidden="1"/>
    </xf>
    <xf numFmtId="0" fontId="18" fillId="12" borderId="0" xfId="6" applyFont="1" applyFill="1" applyBorder="1" applyAlignment="1" applyProtection="1">
      <alignment horizontal="right" vertical="center" wrapText="1"/>
      <protection hidden="1"/>
    </xf>
    <xf numFmtId="0" fontId="14" fillId="0" borderId="42" xfId="6" applyNumberFormat="1" applyFont="1" applyFill="1" applyBorder="1" applyAlignment="1">
      <alignment horizontal="left" vertical="center" wrapText="1"/>
    </xf>
    <xf numFmtId="0" fontId="14" fillId="0" borderId="59" xfId="6" applyNumberFormat="1" applyFont="1" applyFill="1" applyBorder="1" applyAlignment="1">
      <alignment horizontal="left" vertical="center" wrapText="1"/>
    </xf>
    <xf numFmtId="0" fontId="18" fillId="12" borderId="3" xfId="6" applyFont="1" applyFill="1" applyBorder="1" applyAlignment="1" applyProtection="1">
      <alignment horizontal="right" vertical="center" wrapText="1"/>
      <protection hidden="1"/>
    </xf>
    <xf numFmtId="0" fontId="14" fillId="12" borderId="119" xfId="6" applyFont="1" applyFill="1" applyBorder="1" applyAlignment="1" applyProtection="1">
      <alignment horizontal="center" vertical="center"/>
      <protection hidden="1"/>
    </xf>
    <xf numFmtId="0" fontId="14" fillId="12" borderId="0" xfId="6" applyFont="1" applyFill="1" applyBorder="1" applyAlignment="1" applyProtection="1">
      <alignment horizontal="center" vertical="center"/>
      <protection hidden="1"/>
    </xf>
    <xf numFmtId="0" fontId="18" fillId="12" borderId="119" xfId="6" applyFont="1" applyFill="1" applyBorder="1" applyAlignment="1" applyProtection="1">
      <alignment horizontal="center" vertical="center" wrapText="1"/>
      <protection hidden="1"/>
    </xf>
    <xf numFmtId="0" fontId="18" fillId="12" borderId="0" xfId="6" applyFont="1" applyFill="1" applyBorder="1" applyAlignment="1" applyProtection="1">
      <alignment horizontal="center" vertical="center" wrapText="1"/>
      <protection hidden="1"/>
    </xf>
    <xf numFmtId="0" fontId="14" fillId="0" borderId="119" xfId="6" applyNumberFormat="1" applyFont="1" applyFill="1" applyBorder="1" applyAlignment="1">
      <alignment horizontal="left" vertical="center" wrapText="1"/>
    </xf>
    <xf numFmtId="0" fontId="14" fillId="0" borderId="120" xfId="6" applyNumberFormat="1" applyFont="1" applyFill="1" applyBorder="1" applyAlignment="1">
      <alignment horizontal="left" vertical="center" wrapText="1"/>
    </xf>
    <xf numFmtId="0" fontId="14" fillId="0" borderId="0" xfId="6" applyNumberFormat="1" applyFont="1" applyFill="1" applyBorder="1" applyAlignment="1">
      <alignment horizontal="left" vertical="center" wrapText="1"/>
    </xf>
    <xf numFmtId="0" fontId="14" fillId="0" borderId="114" xfId="6" applyNumberFormat="1" applyFont="1" applyFill="1" applyBorder="1" applyAlignment="1">
      <alignment horizontal="left" vertical="center" wrapText="1"/>
    </xf>
    <xf numFmtId="0" fontId="14" fillId="12" borderId="87" xfId="6" applyFont="1" applyFill="1" applyBorder="1" applyAlignment="1" applyProtection="1">
      <alignment horizontal="center" vertical="center"/>
      <protection hidden="1"/>
    </xf>
    <xf numFmtId="0" fontId="14" fillId="12" borderId="79" xfId="6" applyFont="1" applyFill="1" applyBorder="1" applyAlignment="1" applyProtection="1">
      <alignment horizontal="center" vertical="center"/>
      <protection hidden="1"/>
    </xf>
    <xf numFmtId="0" fontId="18" fillId="12" borderId="119" xfId="6" applyFont="1" applyFill="1" applyBorder="1" applyAlignment="1" applyProtection="1">
      <alignment horizontal="right" vertical="center" wrapText="1"/>
      <protection hidden="1"/>
    </xf>
    <xf numFmtId="0" fontId="14" fillId="0" borderId="79" xfId="6" applyNumberFormat="1" applyFont="1" applyFill="1" applyBorder="1" applyAlignment="1">
      <alignment horizontal="right" vertical="center" wrapText="1"/>
    </xf>
    <xf numFmtId="0" fontId="14" fillId="0" borderId="0" xfId="6" applyNumberFormat="1" applyFont="1" applyFill="1" applyBorder="1" applyAlignment="1">
      <alignment horizontal="right" vertical="center" wrapText="1"/>
    </xf>
    <xf numFmtId="0" fontId="14" fillId="0" borderId="29" xfId="6" applyNumberFormat="1" applyFont="1" applyFill="1" applyBorder="1" applyAlignment="1">
      <alignment horizontal="left" vertical="center" wrapText="1"/>
    </xf>
    <xf numFmtId="0" fontId="14" fillId="0" borderId="60" xfId="6" applyNumberFormat="1" applyFont="1" applyFill="1" applyBorder="1" applyAlignment="1">
      <alignment horizontal="left" vertical="center" wrapText="1"/>
    </xf>
    <xf numFmtId="0" fontId="14" fillId="0" borderId="61" xfId="6" applyNumberFormat="1" applyFont="1" applyFill="1" applyBorder="1" applyAlignment="1">
      <alignment horizontal="left" vertical="center" wrapText="1"/>
    </xf>
    <xf numFmtId="0" fontId="14" fillId="0" borderId="62" xfId="6" applyNumberFormat="1" applyFont="1" applyFill="1" applyBorder="1" applyAlignment="1">
      <alignment horizontal="left" vertical="center" wrapText="1"/>
    </xf>
    <xf numFmtId="0" fontId="18" fillId="12" borderId="113" xfId="6" applyFont="1" applyFill="1" applyBorder="1" applyAlignment="1" applyProtection="1">
      <alignment horizontal="left" vertical="center" wrapText="1"/>
      <protection hidden="1"/>
    </xf>
    <xf numFmtId="0" fontId="18" fillId="12" borderId="113" xfId="6" applyFont="1" applyFill="1" applyBorder="1" applyAlignment="1" applyProtection="1">
      <alignment horizontal="right" vertical="center" wrapText="1"/>
      <protection hidden="1"/>
    </xf>
    <xf numFmtId="0" fontId="14" fillId="0" borderId="58" xfId="6" applyNumberFormat="1" applyFont="1" applyFill="1" applyBorder="1" applyAlignment="1">
      <alignment horizontal="left" vertical="center" wrapText="1"/>
    </xf>
    <xf numFmtId="0" fontId="14" fillId="0" borderId="75" xfId="6" applyNumberFormat="1" applyFont="1" applyFill="1" applyBorder="1" applyAlignment="1">
      <alignment horizontal="left" vertical="center" wrapText="1"/>
    </xf>
    <xf numFmtId="0" fontId="14" fillId="0" borderId="31" xfId="6" applyNumberFormat="1" applyFont="1" applyFill="1" applyBorder="1" applyAlignment="1">
      <alignment horizontal="left" vertical="center" wrapText="1"/>
    </xf>
    <xf numFmtId="0" fontId="14" fillId="0" borderId="41" xfId="6" applyNumberFormat="1" applyFont="1" applyFill="1" applyBorder="1" applyAlignment="1">
      <alignment horizontal="left" vertical="center" wrapText="1"/>
    </xf>
    <xf numFmtId="164" fontId="18" fillId="28" borderId="83" xfId="6" applyNumberFormat="1" applyFont="1" applyFill="1" applyBorder="1" applyAlignment="1">
      <alignment horizontal="center" vertical="center" wrapText="1"/>
    </xf>
    <xf numFmtId="165" fontId="18" fillId="4" borderId="83" xfId="6" applyNumberFormat="1" applyFont="1" applyFill="1" applyBorder="1" applyAlignment="1">
      <alignment horizontal="center" vertical="center" wrapText="1"/>
    </xf>
    <xf numFmtId="0" fontId="24" fillId="4" borderId="83" xfId="6" applyFont="1" applyFill="1" applyBorder="1" applyAlignment="1">
      <alignment wrapText="1"/>
    </xf>
    <xf numFmtId="0" fontId="24" fillId="4" borderId="102" xfId="6" applyFont="1" applyFill="1" applyBorder="1" applyAlignment="1">
      <alignment wrapText="1"/>
    </xf>
    <xf numFmtId="0" fontId="7" fillId="3" borderId="101" xfId="6" applyFont="1" applyFill="1" applyBorder="1" applyAlignment="1">
      <alignment horizontal="center" vertical="center" textRotation="90"/>
    </xf>
    <xf numFmtId="0" fontId="7" fillId="3" borderId="0" xfId="6" applyFont="1" applyFill="1" applyBorder="1" applyAlignment="1">
      <alignment horizontal="center" vertical="center" textRotation="90"/>
    </xf>
    <xf numFmtId="0" fontId="7" fillId="3" borderId="27" xfId="6" applyFont="1" applyFill="1" applyBorder="1" applyAlignment="1">
      <alignment horizontal="center" vertical="center" textRotation="90"/>
    </xf>
    <xf numFmtId="0" fontId="14" fillId="9" borderId="113" xfId="6" applyFont="1" applyFill="1" applyBorder="1" applyAlignment="1">
      <alignment horizontal="right" vertical="center"/>
    </xf>
    <xf numFmtId="0" fontId="29" fillId="2" borderId="0" xfId="6" applyFont="1" applyFill="1" applyBorder="1" applyAlignment="1">
      <alignment horizontal="center" vertical="center"/>
    </xf>
    <xf numFmtId="0" fontId="29" fillId="2" borderId="57" xfId="6" applyFont="1" applyFill="1" applyBorder="1" applyAlignment="1">
      <alignment horizontal="center" vertical="center"/>
    </xf>
    <xf numFmtId="0" fontId="25" fillId="2" borderId="16" xfId="6" applyFont="1" applyFill="1" applyBorder="1" applyAlignment="1">
      <alignment horizontal="center" vertical="center"/>
    </xf>
    <xf numFmtId="0" fontId="25" fillId="2" borderId="0" xfId="6" applyFont="1" applyFill="1" applyBorder="1" applyAlignment="1">
      <alignment horizontal="center" vertical="center"/>
    </xf>
    <xf numFmtId="0" fontId="29" fillId="2" borderId="69" xfId="6" applyFont="1" applyFill="1" applyBorder="1" applyAlignment="1">
      <alignment horizontal="center" vertical="center"/>
    </xf>
    <xf numFmtId="0" fontId="29" fillId="2" borderId="71" xfId="6" applyFont="1" applyFill="1" applyBorder="1" applyAlignment="1">
      <alignment horizontal="center" vertical="center"/>
    </xf>
    <xf numFmtId="0" fontId="25" fillId="2" borderId="72" xfId="6" applyFont="1" applyFill="1" applyBorder="1" applyAlignment="1">
      <alignment horizontal="center" vertical="center"/>
    </xf>
    <xf numFmtId="0" fontId="25" fillId="2" borderId="69" xfId="6" applyFont="1" applyFill="1" applyBorder="1" applyAlignment="1">
      <alignment horizontal="center" vertical="center"/>
    </xf>
    <xf numFmtId="0" fontId="103" fillId="0" borderId="0" xfId="11" applyNumberFormat="1" applyFont="1" applyFill="1" applyBorder="1" applyAlignment="1">
      <alignment horizontal="left" vertical="center" wrapText="1"/>
    </xf>
    <xf numFmtId="0" fontId="103" fillId="0" borderId="49" xfId="11" applyNumberFormat="1" applyFont="1" applyFill="1" applyBorder="1" applyAlignment="1">
      <alignment horizontal="left" vertical="center" wrapText="1"/>
    </xf>
    <xf numFmtId="0" fontId="103" fillId="0" borderId="0" xfId="11" applyNumberFormat="1" applyFont="1" applyFill="1" applyBorder="1" applyAlignment="1">
      <alignment horizontal="center" vertical="center" wrapText="1"/>
    </xf>
    <xf numFmtId="0" fontId="103" fillId="0" borderId="69" xfId="11" applyNumberFormat="1" applyFont="1" applyFill="1" applyBorder="1" applyAlignment="1">
      <alignment horizontal="left" vertical="center" wrapText="1"/>
    </xf>
    <xf numFmtId="0" fontId="103" fillId="0" borderId="70" xfId="11" applyNumberFormat="1" applyFont="1" applyFill="1" applyBorder="1" applyAlignment="1">
      <alignment horizontal="left" vertical="center" wrapText="1"/>
    </xf>
    <xf numFmtId="0" fontId="103" fillId="0" borderId="69" xfId="11" applyNumberFormat="1" applyFont="1" applyFill="1" applyBorder="1" applyAlignment="1">
      <alignment horizontal="center" vertical="center" wrapText="1"/>
    </xf>
    <xf numFmtId="0" fontId="11" fillId="0" borderId="0" xfId="11" applyNumberFormat="1" applyFont="1" applyFill="1" applyBorder="1" applyAlignment="1">
      <alignment horizontal="center" vertical="center" wrapText="1"/>
    </xf>
    <xf numFmtId="0" fontId="14" fillId="6" borderId="63" xfId="6" applyFont="1" applyFill="1" applyBorder="1" applyAlignment="1" applyProtection="1">
      <alignment horizontal="center" vertical="center"/>
      <protection hidden="1"/>
    </xf>
    <xf numFmtId="0" fontId="14" fillId="6" borderId="64" xfId="6" applyFont="1" applyFill="1" applyBorder="1" applyAlignment="1" applyProtection="1">
      <alignment horizontal="center" vertical="center"/>
      <protection hidden="1"/>
    </xf>
    <xf numFmtId="0" fontId="14" fillId="6" borderId="67" xfId="6" applyFont="1" applyFill="1" applyBorder="1" applyAlignment="1" applyProtection="1">
      <alignment horizontal="center" vertical="center"/>
      <protection hidden="1"/>
    </xf>
    <xf numFmtId="0" fontId="14" fillId="6" borderId="68" xfId="6" applyFont="1" applyFill="1" applyBorder="1" applyAlignment="1" applyProtection="1">
      <alignment horizontal="center" vertical="center"/>
      <protection hidden="1"/>
    </xf>
    <xf numFmtId="0" fontId="11" fillId="0" borderId="0" xfId="11" applyNumberFormat="1" applyFont="1" applyFill="1" applyBorder="1" applyAlignment="1">
      <alignment horizontal="left" vertical="center" wrapText="1"/>
    </xf>
    <xf numFmtId="0" fontId="11" fillId="0" borderId="49" xfId="11" applyNumberFormat="1" applyFont="1" applyFill="1" applyBorder="1" applyAlignment="1">
      <alignment horizontal="left" vertical="center" wrapText="1"/>
    </xf>
    <xf numFmtId="0" fontId="14" fillId="0" borderId="0" xfId="11" applyNumberFormat="1" applyFont="1" applyFill="1" applyBorder="1" applyAlignment="1">
      <alignment horizontal="center" vertical="center" wrapText="1"/>
    </xf>
    <xf numFmtId="0" fontId="14" fillId="0" borderId="92" xfId="11" applyNumberFormat="1" applyFont="1" applyFill="1" applyBorder="1" applyAlignment="1">
      <alignment horizontal="center" vertical="center" wrapText="1"/>
    </xf>
    <xf numFmtId="0" fontId="13" fillId="0" borderId="95" xfId="6" applyFont="1" applyFill="1" applyBorder="1" applyAlignment="1" applyProtection="1">
      <alignment horizontal="center" vertical="center" textRotation="90"/>
      <protection hidden="1"/>
    </xf>
    <xf numFmtId="0" fontId="13" fillId="0" borderId="96" xfId="6" applyFont="1" applyFill="1" applyBorder="1" applyAlignment="1" applyProtection="1">
      <alignment horizontal="center" vertical="center" textRotation="90"/>
      <protection hidden="1"/>
    </xf>
    <xf numFmtId="0" fontId="13" fillId="0" borderId="97" xfId="6" applyFont="1" applyFill="1" applyBorder="1" applyAlignment="1" applyProtection="1">
      <alignment horizontal="center" vertical="center" textRotation="90"/>
      <protection hidden="1"/>
    </xf>
    <xf numFmtId="0" fontId="6" fillId="12" borderId="0" xfId="11" applyNumberFormat="1" applyFont="1" applyFill="1" applyBorder="1" applyAlignment="1">
      <alignment horizontal="center" vertical="center"/>
    </xf>
    <xf numFmtId="0" fontId="6" fillId="12" borderId="27" xfId="11" applyNumberFormat="1" applyFont="1" applyFill="1" applyBorder="1" applyAlignment="1">
      <alignment horizontal="center" vertical="center"/>
    </xf>
    <xf numFmtId="0" fontId="3" fillId="6" borderId="63" xfId="6" applyFont="1" applyFill="1" applyBorder="1" applyAlignment="1" applyProtection="1">
      <alignment horizontal="center" vertical="center"/>
      <protection hidden="1"/>
    </xf>
    <xf numFmtId="0" fontId="3" fillId="6" borderId="64" xfId="6" applyFont="1" applyFill="1" applyBorder="1" applyAlignment="1" applyProtection="1">
      <alignment horizontal="center" vertical="center"/>
      <protection hidden="1"/>
    </xf>
    <xf numFmtId="0" fontId="3" fillId="6" borderId="98" xfId="6" applyFont="1" applyFill="1" applyBorder="1" applyAlignment="1" applyProtection="1">
      <alignment horizontal="center" vertical="center"/>
      <protection hidden="1"/>
    </xf>
    <xf numFmtId="0" fontId="3" fillId="12" borderId="37" xfId="6" applyFont="1" applyFill="1" applyBorder="1" applyAlignment="1">
      <alignment horizontal="center" vertical="center" wrapText="1"/>
    </xf>
    <xf numFmtId="0" fontId="3" fillId="12" borderId="38" xfId="6" applyFont="1" applyFill="1" applyBorder="1" applyAlignment="1">
      <alignment horizontal="center" vertical="center" wrapText="1"/>
    </xf>
    <xf numFmtId="0" fontId="3" fillId="12" borderId="34" xfId="6" applyFont="1" applyFill="1" applyBorder="1" applyAlignment="1">
      <alignment horizontal="center" vertical="center" wrapText="1"/>
    </xf>
    <xf numFmtId="0" fontId="3" fillId="12" borderId="0" xfId="6" applyFont="1" applyFill="1" applyBorder="1" applyAlignment="1">
      <alignment horizontal="center" vertical="center" wrapText="1"/>
    </xf>
    <xf numFmtId="0" fontId="3" fillId="12" borderId="66" xfId="6" applyFont="1" applyFill="1" applyBorder="1" applyAlignment="1">
      <alignment horizontal="center" vertical="center" wrapText="1"/>
    </xf>
    <xf numFmtId="0" fontId="3" fillId="12" borderId="27" xfId="6" applyFont="1" applyFill="1" applyBorder="1" applyAlignment="1">
      <alignment horizontal="center" vertical="center" wrapText="1"/>
    </xf>
    <xf numFmtId="0" fontId="3" fillId="12" borderId="38" xfId="6" applyFont="1" applyFill="1" applyBorder="1" applyAlignment="1">
      <alignment horizontal="center" vertical="center"/>
    </xf>
    <xf numFmtId="0" fontId="30" fillId="0" borderId="95" xfId="6" applyFont="1" applyFill="1" applyBorder="1" applyAlignment="1" applyProtection="1">
      <alignment horizontal="center" vertical="center" textRotation="90"/>
      <protection hidden="1"/>
    </xf>
    <xf numFmtId="0" fontId="30" fillId="0" borderId="96" xfId="6" applyFont="1" applyFill="1" applyBorder="1" applyAlignment="1" applyProtection="1">
      <alignment horizontal="center" vertical="center" textRotation="90"/>
      <protection hidden="1"/>
    </xf>
    <xf numFmtId="0" fontId="30" fillId="0" borderId="97" xfId="6" applyFont="1" applyFill="1" applyBorder="1" applyAlignment="1" applyProtection="1">
      <alignment horizontal="center" vertical="center" textRotation="90"/>
      <protection hidden="1"/>
    </xf>
    <xf numFmtId="0" fontId="14" fillId="0" borderId="49" xfId="11" applyNumberFormat="1" applyFont="1" applyFill="1" applyBorder="1" applyAlignment="1">
      <alignment horizontal="center" vertical="center" wrapText="1"/>
    </xf>
    <xf numFmtId="0" fontId="14" fillId="0" borderId="58" xfId="11" applyNumberFormat="1" applyFont="1" applyFill="1" applyBorder="1" applyAlignment="1">
      <alignment horizontal="center" vertical="center" wrapText="1"/>
    </xf>
    <xf numFmtId="0" fontId="14" fillId="0" borderId="65" xfId="11" applyNumberFormat="1" applyFont="1" applyFill="1" applyBorder="1" applyAlignment="1">
      <alignment horizontal="center" vertical="center" wrapText="1"/>
    </xf>
    <xf numFmtId="0" fontId="14" fillId="23" borderId="79" xfId="6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horizontal="center" vertical="center"/>
    </xf>
    <xf numFmtId="0" fontId="131" fillId="18" borderId="118" xfId="9" applyFont="1" applyFill="1" applyBorder="1" applyAlignment="1">
      <alignment horizontal="center" vertical="center" wrapText="1"/>
    </xf>
    <xf numFmtId="0" fontId="131" fillId="18" borderId="119" xfId="9" applyFont="1" applyFill="1" applyBorder="1" applyAlignment="1">
      <alignment horizontal="center" vertical="center" wrapText="1"/>
    </xf>
    <xf numFmtId="0" fontId="131" fillId="18" borderId="120" xfId="9" applyFont="1" applyFill="1" applyBorder="1" applyAlignment="1">
      <alignment horizontal="center" vertical="center" wrapText="1"/>
    </xf>
    <xf numFmtId="0" fontId="131" fillId="18" borderId="110" xfId="9" applyFont="1" applyFill="1" applyBorder="1" applyAlignment="1">
      <alignment horizontal="center" vertical="center" wrapText="1"/>
    </xf>
    <xf numFmtId="0" fontId="131" fillId="18" borderId="0" xfId="9" applyFont="1" applyFill="1" applyBorder="1" applyAlignment="1">
      <alignment horizontal="center" vertical="center" wrapText="1"/>
    </xf>
    <xf numFmtId="0" fontId="131" fillId="18" borderId="114" xfId="9" applyFont="1" applyFill="1" applyBorder="1" applyAlignment="1">
      <alignment horizontal="center" vertical="center" wrapText="1"/>
    </xf>
    <xf numFmtId="0" fontId="131" fillId="18" borderId="18" xfId="9" applyFont="1" applyFill="1" applyBorder="1" applyAlignment="1">
      <alignment horizontal="center" vertical="center" wrapText="1"/>
    </xf>
    <xf numFmtId="0" fontId="131" fillId="18" borderId="27" xfId="9" applyFont="1" applyFill="1" applyBorder="1" applyAlignment="1">
      <alignment horizontal="center" vertical="center" wrapText="1"/>
    </xf>
    <xf numFmtId="0" fontId="131" fillId="18" borderId="56" xfId="9" applyFont="1" applyFill="1" applyBorder="1" applyAlignment="1">
      <alignment horizontal="center" vertical="center" wrapText="1"/>
    </xf>
    <xf numFmtId="0" fontId="88" fillId="26" borderId="138" xfId="7" applyFont="1" applyFill="1" applyBorder="1" applyAlignment="1">
      <alignment horizontal="center" vertical="center"/>
    </xf>
    <xf numFmtId="0" fontId="7" fillId="3" borderId="108" xfId="6" applyFont="1" applyFill="1" applyBorder="1" applyAlignment="1">
      <alignment horizontal="center" vertical="center" textRotation="90"/>
    </xf>
    <xf numFmtId="0" fontId="7" fillId="3" borderId="89" xfId="6" applyFont="1" applyFill="1" applyBorder="1" applyAlignment="1">
      <alignment horizontal="center" vertical="center" textRotation="90"/>
    </xf>
    <xf numFmtId="0" fontId="7" fillId="3" borderId="109" xfId="6" applyFont="1" applyFill="1" applyBorder="1" applyAlignment="1">
      <alignment horizontal="center" vertical="center" textRotation="90"/>
    </xf>
    <xf numFmtId="0" fontId="3" fillId="6" borderId="133" xfId="6" applyFont="1" applyFill="1" applyBorder="1" applyAlignment="1" applyProtection="1">
      <alignment horizontal="center" vertical="center"/>
      <protection hidden="1"/>
    </xf>
    <xf numFmtId="0" fontId="13" fillId="0" borderId="107" xfId="6" applyFont="1" applyFill="1" applyBorder="1" applyAlignment="1" applyProtection="1">
      <alignment horizontal="center" vertical="center" textRotation="90"/>
      <protection hidden="1"/>
    </xf>
    <xf numFmtId="0" fontId="14" fillId="0" borderId="121" xfId="11" applyNumberFormat="1" applyFont="1" applyFill="1" applyBorder="1" applyAlignment="1">
      <alignment horizontal="center" vertical="center" wrapText="1"/>
    </xf>
    <xf numFmtId="0" fontId="11" fillId="9" borderId="0" xfId="11" applyNumberFormat="1" applyFont="1" applyFill="1" applyBorder="1" applyAlignment="1">
      <alignment horizontal="left" vertical="center" wrapText="1"/>
    </xf>
    <xf numFmtId="0" fontId="14" fillId="9" borderId="121" xfId="11" applyNumberFormat="1" applyFont="1" applyFill="1" applyBorder="1" applyAlignment="1">
      <alignment horizontal="center" vertical="center" wrapText="1"/>
    </xf>
    <xf numFmtId="0" fontId="14" fillId="9" borderId="135" xfId="11" applyNumberFormat="1" applyFont="1" applyFill="1" applyBorder="1" applyAlignment="1">
      <alignment horizontal="center" vertical="center" wrapText="1"/>
    </xf>
    <xf numFmtId="0" fontId="14" fillId="6" borderId="133" xfId="6" applyFont="1" applyFill="1" applyBorder="1" applyAlignment="1" applyProtection="1">
      <alignment horizontal="center" vertical="center"/>
      <protection hidden="1"/>
    </xf>
    <xf numFmtId="0" fontId="3" fillId="12" borderId="131" xfId="6" applyFont="1" applyFill="1" applyBorder="1" applyAlignment="1">
      <alignment horizontal="center" vertical="center" wrapText="1"/>
    </xf>
    <xf numFmtId="0" fontId="3" fillId="12" borderId="105" xfId="6" applyFont="1" applyFill="1" applyBorder="1" applyAlignment="1">
      <alignment horizontal="center" vertical="center"/>
    </xf>
    <xf numFmtId="0" fontId="3" fillId="6" borderId="66" xfId="6" applyFont="1" applyFill="1" applyBorder="1" applyAlignment="1" applyProtection="1">
      <alignment horizontal="center" vertical="center"/>
      <protection hidden="1"/>
    </xf>
    <xf numFmtId="0" fontId="3" fillId="6" borderId="27" xfId="6" applyFont="1" applyFill="1" applyBorder="1" applyAlignment="1" applyProtection="1">
      <alignment horizontal="center" vertical="center"/>
      <protection hidden="1"/>
    </xf>
    <xf numFmtId="0" fontId="3" fillId="6" borderId="106" xfId="6" applyFont="1" applyFill="1" applyBorder="1" applyAlignment="1" applyProtection="1">
      <alignment horizontal="center" vertical="center"/>
      <protection hidden="1"/>
    </xf>
    <xf numFmtId="0" fontId="71" fillId="0" borderId="0" xfId="6" applyFont="1" applyFill="1" applyAlignment="1">
      <alignment horizontal="center" vertical="center"/>
    </xf>
    <xf numFmtId="0" fontId="3" fillId="0" borderId="0" xfId="6" applyFont="1" applyFill="1" applyAlignment="1">
      <alignment horizontal="center" vertical="center"/>
    </xf>
    <xf numFmtId="0" fontId="14" fillId="6" borderId="112" xfId="6" applyFont="1" applyFill="1" applyBorder="1" applyAlignment="1" applyProtection="1">
      <alignment horizontal="center" vertical="center"/>
      <protection hidden="1"/>
    </xf>
    <xf numFmtId="0" fontId="105" fillId="9" borderId="110" xfId="7" applyFont="1" applyFill="1" applyBorder="1" applyAlignment="1">
      <alignment horizontal="center" vertical="center" wrapText="1"/>
    </xf>
    <xf numFmtId="0" fontId="105" fillId="9" borderId="0" xfId="7" applyFont="1" applyFill="1" applyBorder="1" applyAlignment="1">
      <alignment horizontal="center" vertical="center" wrapText="1"/>
    </xf>
    <xf numFmtId="0" fontId="105" fillId="9" borderId="114" xfId="7" applyFont="1" applyFill="1" applyBorder="1" applyAlignment="1">
      <alignment horizontal="center" vertical="center" wrapText="1"/>
    </xf>
    <xf numFmtId="0" fontId="18" fillId="22" borderId="110" xfId="7" applyFont="1" applyFill="1" applyBorder="1" applyAlignment="1" applyProtection="1">
      <alignment horizontal="center" vertical="center" wrapText="1"/>
      <protection hidden="1"/>
    </xf>
    <xf numFmtId="0" fontId="18" fillId="22" borderId="0" xfId="7" applyFont="1" applyFill="1" applyBorder="1" applyAlignment="1" applyProtection="1">
      <alignment horizontal="center" vertical="center" wrapText="1"/>
      <protection hidden="1"/>
    </xf>
    <xf numFmtId="0" fontId="104" fillId="17" borderId="114" xfId="11" applyFont="1" applyFill="1" applyBorder="1" applyAlignment="1">
      <alignment horizontal="center" vertical="center"/>
    </xf>
    <xf numFmtId="0" fontId="18" fillId="0" borderId="112" xfId="11" applyFont="1" applyFill="1" applyBorder="1" applyAlignment="1">
      <alignment horizontal="left" vertical="center"/>
    </xf>
    <xf numFmtId="0" fontId="18" fillId="0" borderId="137" xfId="11" applyFont="1" applyFill="1" applyBorder="1" applyAlignment="1">
      <alignment horizontal="left" vertical="center"/>
    </xf>
    <xf numFmtId="0" fontId="18" fillId="22" borderId="118" xfId="7" applyFont="1" applyFill="1" applyBorder="1" applyAlignment="1" applyProtection="1">
      <alignment horizontal="center" vertical="center" wrapText="1"/>
      <protection hidden="1"/>
    </xf>
    <xf numFmtId="0" fontId="18" fillId="22" borderId="119" xfId="7" applyFont="1" applyFill="1" applyBorder="1" applyAlignment="1" applyProtection="1">
      <alignment horizontal="center" vertical="center" wrapText="1"/>
      <protection hidden="1"/>
    </xf>
    <xf numFmtId="0" fontId="30" fillId="20" borderId="1" xfId="7" applyFont="1" applyFill="1" applyBorder="1" applyAlignment="1" applyProtection="1">
      <alignment horizontal="center" vertical="center"/>
      <protection hidden="1"/>
    </xf>
    <xf numFmtId="0" fontId="30" fillId="20" borderId="2" xfId="7" applyFont="1" applyFill="1" applyBorder="1" applyAlignment="1" applyProtection="1">
      <alignment horizontal="center" vertical="center"/>
      <protection hidden="1"/>
    </xf>
    <xf numFmtId="0" fontId="30" fillId="20" borderId="50" xfId="7" applyFont="1" applyFill="1" applyBorder="1" applyAlignment="1" applyProtection="1">
      <alignment horizontal="center" vertical="center"/>
      <protection hidden="1"/>
    </xf>
    <xf numFmtId="0" fontId="27" fillId="9" borderId="3" xfId="7" applyFont="1" applyFill="1" applyBorder="1" applyAlignment="1" applyProtection="1">
      <alignment horizontal="center" vertical="center"/>
      <protection hidden="1"/>
    </xf>
    <xf numFmtId="0" fontId="27" fillId="9" borderId="0" xfId="7" applyFont="1" applyFill="1" applyBorder="1" applyAlignment="1" applyProtection="1">
      <alignment horizontal="center" vertical="center"/>
      <protection hidden="1"/>
    </xf>
    <xf numFmtId="0" fontId="27" fillId="9" borderId="8" xfId="7" applyFont="1" applyFill="1" applyBorder="1" applyAlignment="1" applyProtection="1">
      <alignment horizontal="center" vertical="center"/>
      <protection hidden="1"/>
    </xf>
    <xf numFmtId="0" fontId="27" fillId="9" borderId="30" xfId="7" applyFont="1" applyFill="1" applyBorder="1" applyAlignment="1" applyProtection="1">
      <alignment horizontal="center" vertical="center"/>
      <protection hidden="1"/>
    </xf>
    <xf numFmtId="0" fontId="27" fillId="9" borderId="31" xfId="7" applyFont="1" applyFill="1" applyBorder="1" applyAlignment="1" applyProtection="1">
      <alignment horizontal="center" vertical="center"/>
      <protection hidden="1"/>
    </xf>
    <xf numFmtId="0" fontId="27" fillId="9" borderId="41" xfId="7" applyFont="1" applyFill="1" applyBorder="1" applyAlignment="1" applyProtection="1">
      <alignment horizontal="center" vertical="center"/>
      <protection hidden="1"/>
    </xf>
    <xf numFmtId="0" fontId="99" fillId="9" borderId="53" xfId="7" applyFont="1" applyFill="1" applyBorder="1" applyAlignment="1" applyProtection="1">
      <alignment horizontal="center" vertical="center"/>
      <protection hidden="1"/>
    </xf>
    <xf numFmtId="0" fontId="99" fillId="9" borderId="54" xfId="7" applyFont="1" applyFill="1" applyBorder="1" applyAlignment="1" applyProtection="1">
      <alignment horizontal="center" vertical="center"/>
      <protection hidden="1"/>
    </xf>
    <xf numFmtId="0" fontId="99" fillId="9" borderId="55" xfId="7" applyFont="1" applyFill="1" applyBorder="1" applyAlignment="1" applyProtection="1">
      <alignment horizontal="center" vertical="center"/>
      <protection hidden="1"/>
    </xf>
    <xf numFmtId="0" fontId="3" fillId="0" borderId="76" xfId="6" applyFont="1" applyBorder="1" applyAlignment="1" applyProtection="1">
      <alignment horizontal="center" vertical="center"/>
    </xf>
    <xf numFmtId="0" fontId="3" fillId="0" borderId="76" xfId="6" applyFont="1" applyBorder="1" applyAlignment="1" applyProtection="1">
      <alignment horizontal="center" vertical="center" wrapText="1"/>
    </xf>
  </cellXfs>
  <cellStyles count="15">
    <cellStyle name="Euro" xfId="1"/>
    <cellStyle name="Lien hypertexte" xfId="2" builtinId="8"/>
    <cellStyle name="Lien hypertexte 2" xfId="3"/>
    <cellStyle name="Lien hypertexte 3" xfId="4"/>
    <cellStyle name="Lien hypertexte 5" xfId="14"/>
    <cellStyle name="Non d‚fini" xfId="5"/>
    <cellStyle name="Normal" xfId="0" builtinId="0"/>
    <cellStyle name="Normal 2" xfId="6"/>
    <cellStyle name="Normal 2 2" xfId="7"/>
    <cellStyle name="Normal 3" xfId="8"/>
    <cellStyle name="Normal 4" xfId="9"/>
    <cellStyle name="Normal 4 3" xfId="13"/>
    <cellStyle name="Normal_Base de données recettes (1)" xfId="10"/>
    <cellStyle name="Normal_Comparer recettes 2009 OK 2" xfId="12"/>
    <cellStyle name="Normal_Forum Marais 15 09 2001" xfId="11"/>
  </cellStyles>
  <dxfs count="0"/>
  <tableStyles count="0" defaultTableStyle="TableStyleMedium9" defaultPivotStyle="PivotStyleLight16"/>
  <colors>
    <mruColors>
      <color rgb="FF0000FF"/>
      <color rgb="FF008000"/>
      <color rgb="FFFFFF99"/>
      <color rgb="FFFF6600"/>
      <color rgb="FF7030A0"/>
      <color rgb="FFFFFFCC"/>
      <color rgb="FFFFCCFF"/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342900</xdr:colOff>
      <xdr:row>29</xdr:row>
      <xdr:rowOff>133350</xdr:rowOff>
    </xdr:from>
    <xdr:to>
      <xdr:col>16</xdr:col>
      <xdr:colOff>9525</xdr:colOff>
      <xdr:row>39</xdr:row>
      <xdr:rowOff>38100</xdr:rowOff>
    </xdr:to>
    <xdr:pic>
      <xdr:nvPicPr>
        <xdr:cNvPr id="15366" name="Picture 3" descr="http://www.educastream.com/IMG/Image/volumes21a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72425" y="6753225"/>
          <a:ext cx="3476625" cy="1847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google.fr/webhp?sourceid=chrome-instant&amp;ion=1&amp;espv=2&amp;ie=UTF-8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expressio.fr/expressions/une-verite-de-la-palice-une-lapalissade.php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expressio.fr/expressions/une-verite-de-la-palice-une-lapalissade.php" TargetMode="External"/><Relationship Id="rId1" Type="http://schemas.openxmlformats.org/officeDocument/2006/relationships/hyperlink" Target="http://www.expressio.fr/expressions/une-verite-de-la-palice-une-lapalissade.php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expressio.fr/expressions/une-verite-de-la-palice-une-lapalissade.php" TargetMode="External"/><Relationship Id="rId1" Type="http://schemas.openxmlformats.org/officeDocument/2006/relationships/hyperlink" Target="http://www.expressio.fr/expressions/une-verite-de-la-palice-une-lapalissade.php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://www.1001cocktails.com/magazine/savoir-faire/cocktails-a-etages" TargetMode="External"/><Relationship Id="rId1" Type="http://schemas.openxmlformats.org/officeDocument/2006/relationships/hyperlink" Target="http://fr.answers.yahoo.com/question/index?qid=20090730080951AAKkgPl" TargetMode="External"/><Relationship Id="rId4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6"/>
  <sheetViews>
    <sheetView showZeros="0" showWhiteSpace="0" zoomScale="61" zoomScaleNormal="61" zoomScalePageLayoutView="58" workbookViewId="0">
      <selection activeCell="Q18" sqref="Q18"/>
    </sheetView>
  </sheetViews>
  <sheetFormatPr baseColWidth="10" defaultRowHeight="15" x14ac:dyDescent="0.25"/>
  <cols>
    <col min="1" max="1" width="14.5703125" style="122" customWidth="1"/>
    <col min="2" max="6" width="11.42578125" style="122"/>
    <col min="7" max="7" width="8" style="122" customWidth="1"/>
    <col min="8" max="11" width="11.42578125" style="122"/>
    <col min="12" max="16" width="11.42578125" style="179"/>
    <col min="17" max="16384" width="11.42578125" style="3"/>
  </cols>
  <sheetData>
    <row r="1" spans="1:31" ht="51.75" customHeight="1" x14ac:dyDescent="0.25">
      <c r="A1" s="169"/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70"/>
      <c r="M1" s="170"/>
      <c r="N1" s="170"/>
      <c r="O1" s="170"/>
      <c r="P1" s="170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68"/>
      <c r="AE1" s="168"/>
    </row>
    <row r="2" spans="1:31" ht="40.5" customHeight="1" x14ac:dyDescent="0.25">
      <c r="A2" s="169"/>
      <c r="B2" s="441" t="s">
        <v>510</v>
      </c>
      <c r="C2" s="169"/>
      <c r="D2" s="169"/>
      <c r="E2" s="169"/>
      <c r="F2" s="169"/>
      <c r="G2" s="169"/>
      <c r="H2" s="169"/>
      <c r="I2" s="170"/>
      <c r="J2" s="169"/>
      <c r="K2" s="169"/>
      <c r="L2" s="170"/>
      <c r="M2" s="170"/>
      <c r="N2" s="170"/>
      <c r="O2" s="170"/>
      <c r="P2" s="170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68"/>
      <c r="AE2" s="168"/>
    </row>
    <row r="3" spans="1:31" ht="40.5" customHeight="1" x14ac:dyDescent="0.25">
      <c r="A3" s="169"/>
      <c r="B3" s="172" t="s">
        <v>511</v>
      </c>
      <c r="C3" s="173"/>
      <c r="D3" s="169"/>
      <c r="E3" s="169"/>
      <c r="F3" s="169"/>
      <c r="G3" s="169"/>
      <c r="H3" s="169"/>
      <c r="I3" s="170"/>
      <c r="J3" s="169"/>
      <c r="K3" s="169"/>
      <c r="L3" s="170"/>
      <c r="M3" s="170"/>
      <c r="N3" s="170"/>
      <c r="O3" s="170"/>
      <c r="P3" s="170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68"/>
      <c r="AE3" s="168"/>
    </row>
    <row r="4" spans="1:31" ht="40.5" customHeight="1" x14ac:dyDescent="0.25">
      <c r="A4" s="169"/>
      <c r="B4" s="172" t="s">
        <v>512</v>
      </c>
      <c r="C4" s="173"/>
      <c r="D4" s="169"/>
      <c r="E4" s="169"/>
      <c r="F4" s="169"/>
      <c r="G4" s="169"/>
      <c r="H4" s="169"/>
      <c r="I4" s="170"/>
      <c r="J4" s="169"/>
      <c r="K4" s="169"/>
      <c r="L4" s="170"/>
      <c r="M4" s="170"/>
      <c r="N4" s="170"/>
      <c r="O4" s="170"/>
      <c r="P4" s="170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68"/>
      <c r="AE4" s="168"/>
    </row>
    <row r="5" spans="1:31" ht="40.5" customHeight="1" x14ac:dyDescent="0.25">
      <c r="A5" s="169"/>
      <c r="B5" s="172" t="s">
        <v>513</v>
      </c>
      <c r="C5" s="173"/>
      <c r="D5" s="169"/>
      <c r="E5" s="169"/>
      <c r="F5" s="169"/>
      <c r="G5" s="169"/>
      <c r="H5" s="169"/>
      <c r="I5" s="170"/>
      <c r="J5" s="169"/>
      <c r="K5" s="169"/>
      <c r="L5" s="170"/>
      <c r="M5" s="170"/>
      <c r="N5" s="170"/>
      <c r="O5" s="170"/>
      <c r="P5" s="170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68"/>
      <c r="AE5" s="168"/>
    </row>
    <row r="6" spans="1:31" ht="40.5" customHeight="1" x14ac:dyDescent="0.25">
      <c r="A6" s="169"/>
      <c r="B6" s="172" t="s">
        <v>514</v>
      </c>
      <c r="C6" s="169"/>
      <c r="D6" s="169"/>
      <c r="E6" s="169"/>
      <c r="F6" s="169"/>
      <c r="G6" s="169"/>
      <c r="H6" s="169"/>
      <c r="I6" s="170"/>
      <c r="J6" s="169"/>
      <c r="K6" s="169"/>
      <c r="L6" s="170"/>
      <c r="M6" s="170"/>
      <c r="N6" s="170"/>
      <c r="O6" s="170"/>
      <c r="P6" s="170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68"/>
      <c r="AE6" s="168"/>
    </row>
    <row r="7" spans="1:31" ht="40.5" customHeight="1" x14ac:dyDescent="0.25">
      <c r="A7" s="169"/>
      <c r="B7" s="445" t="s">
        <v>555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170"/>
      <c r="O7" s="170"/>
      <c r="P7" s="170"/>
      <c r="Q7" s="171"/>
      <c r="R7" s="171"/>
      <c r="S7" s="171"/>
      <c r="T7" s="171"/>
      <c r="U7" s="171"/>
      <c r="V7" s="171"/>
      <c r="W7" s="171"/>
      <c r="X7" s="171"/>
      <c r="Y7" s="171"/>
      <c r="Z7" s="171"/>
      <c r="AA7" s="171"/>
      <c r="AB7" s="171"/>
      <c r="AC7" s="171"/>
      <c r="AD7" s="168"/>
      <c r="AE7" s="168"/>
    </row>
    <row r="8" spans="1:31" ht="40.5" customHeight="1" x14ac:dyDescent="0.25">
      <c r="A8" s="169"/>
      <c r="B8" s="174"/>
      <c r="C8" s="169"/>
      <c r="D8" s="169"/>
      <c r="E8" s="169"/>
      <c r="F8" s="169"/>
      <c r="G8" s="169"/>
      <c r="H8" s="169"/>
      <c r="I8" s="170"/>
      <c r="J8" s="169"/>
      <c r="K8" s="169"/>
      <c r="L8" s="170"/>
      <c r="M8" s="170"/>
      <c r="N8" s="170"/>
      <c r="O8" s="170"/>
      <c r="P8" s="170"/>
      <c r="Q8" s="171"/>
      <c r="R8" s="171"/>
      <c r="S8" s="171"/>
      <c r="T8" s="171"/>
      <c r="U8" s="171"/>
      <c r="V8" s="171"/>
      <c r="W8" s="171"/>
      <c r="X8" s="171"/>
      <c r="Y8" s="171"/>
      <c r="Z8" s="171"/>
      <c r="AA8" s="171"/>
      <c r="AB8" s="171"/>
      <c r="AC8" s="171"/>
      <c r="AD8" s="168"/>
      <c r="AE8" s="168"/>
    </row>
    <row r="9" spans="1:31" ht="35.25" customHeight="1" x14ac:dyDescent="0.2">
      <c r="A9" s="169"/>
      <c r="B9" s="436" t="s">
        <v>515</v>
      </c>
      <c r="C9" s="437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71"/>
      <c r="T9" s="171"/>
      <c r="U9" s="171"/>
      <c r="V9" s="171"/>
      <c r="W9" s="171"/>
      <c r="X9" s="171"/>
      <c r="Y9" s="171"/>
      <c r="Z9" s="171"/>
      <c r="AA9" s="171"/>
      <c r="AB9" s="171"/>
      <c r="AC9" s="171"/>
      <c r="AD9" s="168"/>
      <c r="AE9" s="168"/>
    </row>
    <row r="10" spans="1:31" ht="35.25" customHeight="1" x14ac:dyDescent="0.4">
      <c r="A10" s="169"/>
      <c r="B10" s="438" t="s">
        <v>516</v>
      </c>
      <c r="C10" s="437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71"/>
      <c r="T10" s="171"/>
      <c r="U10" s="171"/>
      <c r="V10" s="171"/>
      <c r="W10" s="171"/>
      <c r="X10" s="171"/>
      <c r="Y10" s="171"/>
      <c r="Z10" s="171"/>
      <c r="AA10" s="171"/>
      <c r="AB10" s="171"/>
      <c r="AC10" s="171"/>
      <c r="AD10" s="168"/>
      <c r="AE10" s="168"/>
    </row>
    <row r="11" spans="1:31" ht="35.25" customHeight="1" x14ac:dyDescent="0.4">
      <c r="A11" s="169"/>
      <c r="B11" s="438"/>
      <c r="C11" s="437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71"/>
      <c r="T11" s="171"/>
      <c r="U11" s="171"/>
      <c r="V11" s="171"/>
      <c r="W11" s="171"/>
      <c r="X11" s="171"/>
      <c r="Y11" s="171"/>
      <c r="Z11" s="171"/>
      <c r="AA11" s="171"/>
      <c r="AB11" s="171"/>
      <c r="AC11" s="171"/>
      <c r="AD11" s="168"/>
      <c r="AE11" s="168"/>
    </row>
    <row r="12" spans="1:31" ht="35.25" customHeight="1" x14ac:dyDescent="0.4">
      <c r="A12" s="169"/>
      <c r="B12" s="438" t="s">
        <v>517</v>
      </c>
      <c r="C12" s="437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68"/>
      <c r="AE12" s="168"/>
    </row>
    <row r="13" spans="1:31" ht="30" customHeight="1" x14ac:dyDescent="0.25">
      <c r="A13" s="175"/>
      <c r="B13" s="439" t="s">
        <v>518</v>
      </c>
      <c r="C13" s="440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68"/>
      <c r="AE13" s="168"/>
    </row>
    <row r="14" spans="1:31" ht="30" customHeight="1" x14ac:dyDescent="0.25">
      <c r="A14" s="175"/>
      <c r="B14" s="176" t="s">
        <v>519</v>
      </c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68"/>
      <c r="AE14" s="168"/>
    </row>
    <row r="15" spans="1:31" s="123" customFormat="1" ht="30" customHeight="1" x14ac:dyDescent="0.25">
      <c r="A15" s="175"/>
      <c r="B15" s="176" t="s">
        <v>520</v>
      </c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68"/>
      <c r="AE15" s="168"/>
    </row>
    <row r="16" spans="1:31" s="123" customFormat="1" ht="30" customHeight="1" x14ac:dyDescent="0.25">
      <c r="A16" s="175"/>
      <c r="B16" s="176" t="s">
        <v>521</v>
      </c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1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  <c r="AD16" s="168"/>
      <c r="AE16" s="168"/>
    </row>
    <row r="17" spans="1:31" s="123" customFormat="1" ht="30" customHeight="1" x14ac:dyDescent="0.25">
      <c r="A17" s="175"/>
      <c r="B17" s="176" t="s">
        <v>212</v>
      </c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1"/>
      <c r="T17" s="171"/>
      <c r="U17" s="171"/>
      <c r="V17" s="171"/>
      <c r="W17" s="171"/>
      <c r="X17" s="171"/>
      <c r="Y17" s="171"/>
      <c r="Z17" s="171"/>
      <c r="AA17" s="171"/>
      <c r="AB17" s="171"/>
      <c r="AC17" s="171"/>
      <c r="AD17" s="168"/>
      <c r="AE17" s="168"/>
    </row>
    <row r="18" spans="1:31" s="123" customFormat="1" ht="30" customHeight="1" x14ac:dyDescent="0.25">
      <c r="A18" s="175"/>
      <c r="B18" s="176" t="s">
        <v>522</v>
      </c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68"/>
      <c r="AE18" s="168"/>
    </row>
    <row r="19" spans="1:31" s="1" customFormat="1" ht="39" customHeight="1" x14ac:dyDescent="0.2">
      <c r="A19" s="169"/>
      <c r="B19" s="177" t="s">
        <v>523</v>
      </c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75"/>
      <c r="P19" s="175"/>
      <c r="Q19" s="175"/>
      <c r="R19" s="169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07"/>
      <c r="AE19" s="107"/>
    </row>
    <row r="20" spans="1:31" s="1" customFormat="1" ht="39" customHeight="1" x14ac:dyDescent="0.2">
      <c r="A20" s="169"/>
      <c r="B20" s="169"/>
      <c r="C20" s="169"/>
      <c r="D20" s="169"/>
      <c r="E20" s="169"/>
      <c r="F20" s="169"/>
      <c r="G20" s="169"/>
      <c r="H20" s="169"/>
      <c r="I20" s="169"/>
      <c r="J20" s="169"/>
      <c r="K20" s="169"/>
      <c r="L20" s="169"/>
      <c r="M20" s="169"/>
      <c r="N20" s="169"/>
      <c r="O20" s="175"/>
      <c r="P20" s="175"/>
      <c r="Q20" s="175"/>
      <c r="R20" s="169"/>
      <c r="S20" s="178"/>
      <c r="T20" s="178"/>
      <c r="U20" s="178"/>
      <c r="V20" s="178"/>
      <c r="W20" s="178"/>
      <c r="X20" s="178"/>
      <c r="Y20" s="178"/>
      <c r="Z20" s="178"/>
      <c r="AA20" s="178"/>
      <c r="AB20" s="178"/>
      <c r="AC20" s="178"/>
      <c r="AD20" s="107"/>
      <c r="AE20" s="107"/>
    </row>
    <row r="21" spans="1:31" s="1" customFormat="1" ht="39" customHeight="1" x14ac:dyDescent="0.2">
      <c r="A21" s="169"/>
      <c r="B21" s="169"/>
      <c r="C21" s="169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75"/>
      <c r="P21" s="175"/>
      <c r="Q21" s="175"/>
      <c r="R21" s="169"/>
      <c r="S21" s="178"/>
      <c r="T21" s="178"/>
      <c r="U21" s="178"/>
      <c r="V21" s="178"/>
      <c r="W21" s="178"/>
      <c r="X21" s="178"/>
      <c r="Y21" s="178"/>
      <c r="Z21" s="178"/>
      <c r="AA21" s="178"/>
      <c r="AB21" s="178"/>
      <c r="AC21" s="178"/>
      <c r="AD21" s="107"/>
      <c r="AE21" s="107"/>
    </row>
    <row r="22" spans="1:31" s="1" customFormat="1" ht="39" customHeight="1" x14ac:dyDescent="0.2">
      <c r="A22" s="169"/>
      <c r="B22" s="169"/>
      <c r="C22" s="169"/>
      <c r="D22" s="169"/>
      <c r="E22" s="169"/>
      <c r="F22" s="169"/>
      <c r="G22" s="169"/>
      <c r="H22" s="169"/>
      <c r="I22" s="169"/>
      <c r="J22" s="169"/>
      <c r="K22" s="169"/>
      <c r="L22" s="169"/>
      <c r="M22" s="169"/>
      <c r="N22" s="169"/>
      <c r="O22" s="169"/>
      <c r="P22" s="169"/>
      <c r="Q22" s="169"/>
      <c r="R22" s="169"/>
      <c r="S22" s="178"/>
      <c r="T22" s="178"/>
      <c r="U22" s="178"/>
      <c r="V22" s="178"/>
      <c r="W22" s="178"/>
      <c r="X22" s="178"/>
      <c r="Y22" s="178"/>
      <c r="Z22" s="178"/>
      <c r="AA22" s="178"/>
      <c r="AB22" s="178"/>
      <c r="AC22" s="178"/>
      <c r="AD22" s="107"/>
      <c r="AE22" s="107"/>
    </row>
    <row r="23" spans="1:31" s="1" customFormat="1" ht="39" customHeight="1" x14ac:dyDescent="0.2">
      <c r="A23" s="162"/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</row>
    <row r="24" spans="1:31" s="1" customFormat="1" ht="24.75" customHeight="1" x14ac:dyDescent="0.2">
      <c r="A24" s="162"/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</row>
    <row r="25" spans="1:31" s="1" customFormat="1" ht="20.100000000000001" customHeight="1" x14ac:dyDescent="0.2">
      <c r="A25" s="122"/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</row>
    <row r="26" spans="1:31" s="1" customFormat="1" ht="20.100000000000001" customHeight="1" x14ac:dyDescent="0.2">
      <c r="A26" s="122"/>
      <c r="B26" s="122"/>
      <c r="C26" s="122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</row>
    <row r="27" spans="1:31" s="1" customFormat="1" ht="20.100000000000001" customHeight="1" x14ac:dyDescent="0.25">
      <c r="A27" s="122"/>
      <c r="B27" s="122"/>
      <c r="C27" s="122"/>
      <c r="D27" s="122"/>
      <c r="E27" s="122"/>
      <c r="F27" s="122"/>
      <c r="G27" s="122"/>
      <c r="H27" s="122"/>
      <c r="I27" s="122"/>
      <c r="J27" s="122"/>
      <c r="K27" s="122"/>
      <c r="L27" s="179"/>
      <c r="M27" s="179"/>
      <c r="N27" s="179"/>
      <c r="O27" s="179"/>
      <c r="P27" s="179"/>
    </row>
    <row r="28" spans="1:31" s="1" customFormat="1" ht="20.100000000000001" customHeight="1" x14ac:dyDescent="0.25">
      <c r="A28" s="122"/>
      <c r="D28" s="122"/>
      <c r="E28" s="122"/>
      <c r="F28" s="122"/>
      <c r="G28" s="122"/>
      <c r="H28" s="122"/>
      <c r="I28" s="122"/>
      <c r="J28" s="122"/>
      <c r="K28" s="122"/>
      <c r="L28" s="179"/>
      <c r="M28" s="179"/>
      <c r="N28" s="179"/>
      <c r="O28" s="179"/>
      <c r="P28" s="179"/>
    </row>
    <row r="29" spans="1:31" s="1" customFormat="1" ht="20.100000000000001" customHeight="1" x14ac:dyDescent="0.25">
      <c r="A29" s="122"/>
      <c r="D29" s="122"/>
      <c r="E29" s="122"/>
      <c r="F29" s="122"/>
      <c r="G29" s="122"/>
      <c r="H29" s="122"/>
      <c r="I29" s="122"/>
      <c r="J29" s="122"/>
      <c r="K29" s="122"/>
      <c r="L29" s="179"/>
      <c r="M29" s="179"/>
      <c r="N29" s="179"/>
      <c r="O29" s="179"/>
      <c r="P29" s="179"/>
    </row>
    <row r="30" spans="1:31" s="1" customFormat="1" ht="20.100000000000001" customHeight="1" x14ac:dyDescent="0.25">
      <c r="A30" s="122"/>
      <c r="D30" s="122"/>
      <c r="E30" s="122"/>
      <c r="F30" s="122"/>
      <c r="G30" s="122"/>
      <c r="H30" s="122"/>
      <c r="I30" s="122"/>
      <c r="J30" s="122"/>
      <c r="K30" s="122"/>
      <c r="L30" s="179"/>
      <c r="M30" s="179"/>
      <c r="N30" s="179"/>
      <c r="O30" s="179"/>
      <c r="P30" s="179"/>
    </row>
    <row r="31" spans="1:31" s="1" customFormat="1" ht="20.25" x14ac:dyDescent="0.3">
      <c r="A31" s="122"/>
      <c r="D31" s="180"/>
      <c r="E31" s="180"/>
      <c r="F31" s="180"/>
      <c r="G31" s="122"/>
      <c r="H31" s="122"/>
      <c r="I31" s="122"/>
      <c r="J31" s="122"/>
      <c r="K31" s="122"/>
      <c r="L31" s="179"/>
      <c r="M31" s="179"/>
      <c r="N31" s="179"/>
      <c r="O31" s="179"/>
      <c r="P31" s="179"/>
    </row>
    <row r="32" spans="1:31" s="1" customFormat="1" ht="20.25" x14ac:dyDescent="0.3">
      <c r="A32" s="122"/>
      <c r="D32" s="181"/>
      <c r="E32" s="181"/>
      <c r="F32" s="181"/>
      <c r="G32" s="181"/>
      <c r="H32" s="181"/>
      <c r="I32" s="122"/>
      <c r="J32" s="122"/>
      <c r="K32" s="122"/>
      <c r="L32" s="179"/>
      <c r="M32" s="179"/>
      <c r="N32" s="179"/>
      <c r="O32" s="179"/>
      <c r="P32" s="179"/>
    </row>
    <row r="33" spans="1:16" s="1" customFormat="1" ht="20.25" x14ac:dyDescent="0.3">
      <c r="A33" s="122"/>
      <c r="D33" s="181"/>
      <c r="E33" s="181"/>
      <c r="F33" s="181"/>
      <c r="G33" s="181"/>
      <c r="H33" s="181"/>
      <c r="I33" s="122"/>
      <c r="J33" s="122"/>
      <c r="K33" s="122"/>
      <c r="L33" s="179"/>
      <c r="M33" s="179"/>
      <c r="N33" s="179"/>
      <c r="O33" s="179"/>
      <c r="P33" s="179"/>
    </row>
    <row r="34" spans="1:16" s="1" customFormat="1" ht="20.25" x14ac:dyDescent="0.3">
      <c r="A34" s="122"/>
      <c r="D34" s="181"/>
      <c r="E34" s="181"/>
      <c r="F34" s="181"/>
      <c r="G34" s="181"/>
      <c r="H34" s="181"/>
      <c r="I34" s="122"/>
      <c r="J34" s="122"/>
      <c r="K34" s="122"/>
      <c r="L34" s="179"/>
      <c r="M34" s="179"/>
      <c r="N34" s="179"/>
      <c r="O34" s="179"/>
      <c r="P34" s="179"/>
    </row>
    <row r="35" spans="1:16" s="1" customFormat="1" ht="20.25" x14ac:dyDescent="0.3">
      <c r="A35" s="122"/>
      <c r="D35" s="181"/>
      <c r="E35" s="181"/>
      <c r="F35" s="181"/>
      <c r="G35" s="181"/>
      <c r="H35" s="181"/>
      <c r="I35" s="122"/>
      <c r="J35" s="122"/>
      <c r="K35" s="122"/>
      <c r="L35" s="179"/>
      <c r="M35" s="179"/>
      <c r="N35" s="179"/>
      <c r="O35" s="179"/>
      <c r="P35" s="179"/>
    </row>
    <row r="36" spans="1:16" s="1" customFormat="1" ht="20.25" x14ac:dyDescent="0.3">
      <c r="A36" s="122"/>
      <c r="D36" s="181"/>
      <c r="E36" s="181"/>
      <c r="F36" s="181"/>
      <c r="G36" s="181"/>
      <c r="H36" s="181"/>
      <c r="I36" s="122"/>
      <c r="J36" s="122"/>
      <c r="K36" s="122"/>
      <c r="L36" s="179"/>
      <c r="M36" s="179"/>
      <c r="N36" s="179"/>
      <c r="O36" s="179"/>
      <c r="P36" s="179"/>
    </row>
    <row r="37" spans="1:16" s="1" customFormat="1" ht="20.25" x14ac:dyDescent="0.3">
      <c r="A37" s="122"/>
      <c r="D37" s="181"/>
      <c r="E37" s="181"/>
      <c r="F37" s="181"/>
      <c r="G37" s="181"/>
      <c r="H37" s="181"/>
      <c r="I37" s="122"/>
      <c r="J37" s="122"/>
      <c r="K37" s="122"/>
      <c r="L37" s="179"/>
      <c r="M37" s="179"/>
      <c r="N37" s="179"/>
      <c r="O37" s="179"/>
      <c r="P37" s="179"/>
    </row>
    <row r="38" spans="1:16" s="1" customFormat="1" ht="20.25" x14ac:dyDescent="0.3">
      <c r="A38" s="122"/>
      <c r="D38" s="181"/>
      <c r="E38" s="181"/>
      <c r="F38" s="181"/>
      <c r="G38" s="181"/>
      <c r="H38" s="181"/>
      <c r="I38" s="122"/>
      <c r="J38" s="122"/>
      <c r="K38" s="122"/>
      <c r="L38" s="179"/>
      <c r="M38" s="179"/>
      <c r="N38" s="179"/>
      <c r="O38" s="179"/>
      <c r="P38" s="179"/>
    </row>
    <row r="39" spans="1:16" s="1" customFormat="1" ht="20.25" x14ac:dyDescent="0.3">
      <c r="A39" s="122"/>
      <c r="D39" s="181"/>
      <c r="E39" s="181"/>
      <c r="F39" s="181"/>
      <c r="G39" s="181"/>
      <c r="H39" s="181"/>
      <c r="I39" s="122"/>
      <c r="J39" s="122"/>
      <c r="K39" s="122"/>
      <c r="L39" s="179"/>
      <c r="M39" s="179"/>
      <c r="N39" s="179"/>
      <c r="O39" s="179"/>
      <c r="P39" s="179"/>
    </row>
    <row r="40" spans="1:16" s="1" customFormat="1" x14ac:dyDescent="0.25">
      <c r="A40" s="122"/>
      <c r="B40" s="122"/>
      <c r="C40" s="122"/>
      <c r="D40" s="122"/>
      <c r="E40" s="122"/>
      <c r="F40" s="122"/>
      <c r="G40" s="122"/>
      <c r="H40" s="122"/>
      <c r="I40" s="122"/>
      <c r="J40" s="122"/>
      <c r="K40" s="122"/>
      <c r="L40" s="179"/>
      <c r="M40" s="179"/>
      <c r="N40" s="179"/>
      <c r="O40" s="179"/>
      <c r="P40" s="179"/>
    </row>
    <row r="41" spans="1:16" s="1" customFormat="1" x14ac:dyDescent="0.25">
      <c r="A41" s="122"/>
      <c r="B41" s="122"/>
      <c r="C41" s="122"/>
      <c r="D41" s="122"/>
      <c r="E41" s="122"/>
      <c r="F41" s="122"/>
      <c r="G41" s="122"/>
      <c r="H41" s="122"/>
      <c r="I41" s="122"/>
      <c r="J41" s="122"/>
      <c r="K41" s="122"/>
      <c r="L41" s="179"/>
      <c r="M41" s="179"/>
      <c r="N41" s="179"/>
      <c r="O41" s="179"/>
      <c r="P41" s="179"/>
    </row>
    <row r="42" spans="1:16" s="1" customFormat="1" x14ac:dyDescent="0.25">
      <c r="A42" s="122"/>
      <c r="B42" s="122"/>
      <c r="C42" s="122"/>
      <c r="D42" s="122"/>
      <c r="E42" s="122"/>
      <c r="F42" s="122"/>
      <c r="G42" s="122"/>
      <c r="H42" s="122"/>
      <c r="I42" s="122"/>
      <c r="J42" s="122"/>
      <c r="K42" s="122"/>
      <c r="L42" s="179"/>
      <c r="M42" s="179"/>
      <c r="N42" s="179"/>
      <c r="O42" s="179"/>
      <c r="P42" s="179"/>
    </row>
    <row r="43" spans="1:16" s="1" customFormat="1" ht="20.25" customHeight="1" x14ac:dyDescent="0.25">
      <c r="A43" s="122"/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79"/>
      <c r="M43" s="179"/>
      <c r="N43" s="179"/>
      <c r="O43" s="179"/>
      <c r="P43" s="179"/>
    </row>
    <row r="44" spans="1:16" s="1" customFormat="1" x14ac:dyDescent="0.25">
      <c r="A44" s="122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79"/>
      <c r="M44" s="179"/>
      <c r="N44" s="179"/>
      <c r="O44" s="179"/>
      <c r="P44" s="179"/>
    </row>
    <row r="45" spans="1:16" s="1" customFormat="1" ht="28.5" customHeight="1" x14ac:dyDescent="0.25">
      <c r="A45" s="122"/>
      <c r="B45" s="122"/>
      <c r="C45" s="122"/>
      <c r="D45" s="122"/>
      <c r="E45" s="122"/>
      <c r="F45" s="122"/>
      <c r="G45" s="122"/>
      <c r="H45" s="122"/>
      <c r="I45" s="122"/>
      <c r="J45" s="122"/>
      <c r="K45" s="122"/>
      <c r="L45" s="179"/>
      <c r="M45" s="179"/>
      <c r="N45" s="179"/>
      <c r="O45" s="179"/>
      <c r="P45" s="179"/>
    </row>
    <row r="46" spans="1:16" s="1" customFormat="1" x14ac:dyDescent="0.25">
      <c r="A46" s="122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79"/>
      <c r="M46" s="179"/>
      <c r="N46" s="179"/>
      <c r="O46" s="179"/>
      <c r="P46" s="179"/>
    </row>
  </sheetData>
  <mergeCells count="1">
    <mergeCell ref="B7:M7"/>
  </mergeCells>
  <hyperlinks>
    <hyperlink ref="B7:M7" r:id="rId1" location="q=xlsm" display="Différence entre un fichier XLS et XLSX (ou XLSM)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41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7"/>
  <sheetViews>
    <sheetView showZeros="0" tabSelected="1" showWhiteSpace="0" zoomScale="75" zoomScaleNormal="75" zoomScalePageLayoutView="58" workbookViewId="0">
      <selection activeCell="M66" sqref="M66"/>
    </sheetView>
  </sheetViews>
  <sheetFormatPr baseColWidth="10" defaultRowHeight="15" x14ac:dyDescent="0.25"/>
  <cols>
    <col min="1" max="1" width="8.140625" style="3" customWidth="1"/>
    <col min="2" max="2" width="11.42578125" style="122" customWidth="1"/>
    <col min="3" max="3" width="53.42578125" style="122" customWidth="1"/>
    <col min="4" max="4" width="17.7109375" style="122" customWidth="1"/>
    <col min="5" max="5" width="19" style="122" customWidth="1"/>
    <col min="6" max="6" width="15.5703125" style="122" customWidth="1"/>
    <col min="7" max="7" width="13.42578125" style="122" customWidth="1"/>
    <col min="8" max="8" width="16" style="122" customWidth="1"/>
    <col min="9" max="9" width="14.42578125" style="122" customWidth="1"/>
    <col min="10" max="10" width="19" style="122" customWidth="1"/>
    <col min="11" max="11" width="14.140625" style="122" customWidth="1"/>
    <col min="12" max="12" width="13.28515625" style="122" customWidth="1"/>
    <col min="13" max="13" width="13" customWidth="1"/>
    <col min="14" max="14" width="16" customWidth="1"/>
    <col min="15" max="15" width="14.42578125" customWidth="1"/>
    <col min="16" max="16" width="3" customWidth="1"/>
    <col min="17" max="16384" width="11.42578125" style="3"/>
  </cols>
  <sheetData>
    <row r="1" spans="1:16" ht="15.75" thickBot="1" x14ac:dyDescent="0.3">
      <c r="A1" s="168"/>
    </row>
    <row r="2" spans="1:16" ht="48.75" customHeight="1" x14ac:dyDescent="0.25">
      <c r="A2" s="168"/>
      <c r="B2" s="472" t="s">
        <v>213</v>
      </c>
      <c r="C2" s="473"/>
      <c r="D2" s="473"/>
      <c r="E2" s="473"/>
      <c r="F2" s="473"/>
      <c r="G2" s="473"/>
      <c r="H2" s="473"/>
      <c r="I2" s="473"/>
      <c r="J2" s="473"/>
      <c r="K2" s="473"/>
      <c r="L2" s="473"/>
      <c r="M2" s="473"/>
      <c r="N2" s="473"/>
      <c r="O2" s="474"/>
      <c r="P2" s="380"/>
    </row>
    <row r="3" spans="1:16" ht="48.75" customHeight="1" thickBot="1" x14ac:dyDescent="0.3">
      <c r="A3" s="168"/>
      <c r="B3" s="487" t="s">
        <v>681</v>
      </c>
      <c r="C3" s="488"/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8"/>
      <c r="O3" s="489"/>
      <c r="P3" s="380"/>
    </row>
    <row r="4" spans="1:16" ht="48.75" customHeight="1" thickBot="1" x14ac:dyDescent="0.3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6" ht="42.75" customHeight="1" x14ac:dyDescent="0.25">
      <c r="A5" s="168"/>
      <c r="B5" s="475" t="s">
        <v>644</v>
      </c>
      <c r="C5" s="475"/>
      <c r="D5" s="475"/>
      <c r="E5" s="475"/>
      <c r="F5" s="475"/>
      <c r="G5" s="475"/>
      <c r="H5" s="475"/>
      <c r="I5" s="475"/>
      <c r="J5" s="475"/>
      <c r="K5" s="475"/>
      <c r="L5" s="475"/>
      <c r="M5" s="475"/>
      <c r="N5" s="475"/>
      <c r="O5" s="475"/>
      <c r="P5" s="380"/>
    </row>
    <row r="6" spans="1:16" ht="33" customHeight="1" x14ac:dyDescent="0.25">
      <c r="A6" s="168"/>
      <c r="B6" s="476"/>
      <c r="C6" s="476"/>
      <c r="D6" s="476"/>
      <c r="E6" s="476"/>
      <c r="F6" s="476"/>
      <c r="G6" s="476"/>
      <c r="H6" s="476"/>
      <c r="I6" s="476"/>
      <c r="J6" s="476"/>
      <c r="K6" s="476"/>
      <c r="L6" s="476"/>
      <c r="M6" s="476"/>
      <c r="N6" s="476"/>
      <c r="O6" s="476"/>
      <c r="P6" s="380"/>
    </row>
    <row r="7" spans="1:16" ht="53.25" customHeight="1" x14ac:dyDescent="0.25">
      <c r="A7" s="168"/>
      <c r="B7" s="477" t="s">
        <v>660</v>
      </c>
      <c r="C7" s="477"/>
      <c r="D7" s="477"/>
      <c r="E7" s="477"/>
      <c r="F7" s="477"/>
      <c r="G7" s="477"/>
      <c r="H7" s="477"/>
      <c r="I7" s="477"/>
      <c r="J7" s="477"/>
      <c r="K7" s="477"/>
      <c r="L7" s="477"/>
      <c r="M7" s="477"/>
      <c r="N7" s="477"/>
      <c r="O7" s="477"/>
      <c r="P7" s="380"/>
    </row>
    <row r="8" spans="1:16" ht="30.75" customHeight="1" x14ac:dyDescent="0.25">
      <c r="A8" s="168"/>
      <c r="B8" s="164" t="s">
        <v>661</v>
      </c>
      <c r="C8" s="164"/>
      <c r="D8" s="166"/>
      <c r="E8" s="166"/>
      <c r="F8" s="166"/>
      <c r="G8" s="166"/>
      <c r="H8" s="166"/>
      <c r="I8" s="166"/>
      <c r="J8" s="166"/>
      <c r="K8" s="166"/>
      <c r="L8" s="166"/>
      <c r="M8" s="167"/>
      <c r="N8" s="167"/>
      <c r="O8" s="167"/>
      <c r="P8" s="167"/>
    </row>
    <row r="9" spans="1:16" ht="30.75" customHeight="1" x14ac:dyDescent="0.25">
      <c r="A9" s="168"/>
      <c r="B9" s="164" t="s">
        <v>680</v>
      </c>
      <c r="C9" s="164"/>
      <c r="D9" s="166"/>
      <c r="E9" s="166"/>
      <c r="F9" s="166"/>
      <c r="G9" s="166"/>
      <c r="H9" s="166"/>
      <c r="I9" s="166"/>
      <c r="J9" s="166"/>
      <c r="K9" s="166"/>
      <c r="L9" s="166"/>
      <c r="M9" s="167"/>
      <c r="N9" s="167"/>
      <c r="O9" s="167"/>
      <c r="P9" s="167"/>
    </row>
    <row r="10" spans="1:16" ht="30.75" customHeight="1" x14ac:dyDescent="0.25">
      <c r="A10" s="168"/>
      <c r="B10" s="166"/>
      <c r="C10" s="164"/>
      <c r="D10" s="166"/>
      <c r="E10" s="166"/>
      <c r="F10" s="166"/>
      <c r="G10" s="166"/>
      <c r="H10" s="166"/>
      <c r="I10" s="166"/>
      <c r="J10" s="166"/>
      <c r="K10" s="166"/>
      <c r="L10" s="166"/>
      <c r="M10" s="167"/>
      <c r="N10" s="167"/>
      <c r="O10" s="167"/>
      <c r="P10" s="167"/>
    </row>
    <row r="11" spans="1:16" ht="49.5" customHeight="1" x14ac:dyDescent="0.2">
      <c r="A11" s="162"/>
      <c r="B11" s="507" t="s">
        <v>615</v>
      </c>
      <c r="C11" s="508"/>
      <c r="D11" s="508"/>
      <c r="E11" s="508"/>
      <c r="F11" s="508"/>
      <c r="G11" s="508"/>
      <c r="H11" s="508"/>
      <c r="I11" s="508"/>
      <c r="J11" s="508"/>
      <c r="K11" s="508"/>
      <c r="L11" s="508"/>
      <c r="M11" s="508"/>
      <c r="N11" s="508"/>
      <c r="O11" s="509"/>
      <c r="P11" s="167"/>
    </row>
    <row r="12" spans="1:16" ht="30.75" customHeight="1" x14ac:dyDescent="0.25">
      <c r="A12" s="168"/>
      <c r="B12" s="510" t="s">
        <v>616</v>
      </c>
      <c r="C12" s="511"/>
      <c r="D12" s="511"/>
      <c r="E12" s="511"/>
      <c r="F12" s="511"/>
      <c r="G12" s="511"/>
      <c r="H12" s="511"/>
      <c r="I12" s="511"/>
      <c r="J12" s="511"/>
      <c r="K12" s="511"/>
      <c r="L12" s="511"/>
      <c r="M12" s="511"/>
      <c r="N12" s="511"/>
      <c r="O12" s="512"/>
      <c r="P12" s="167"/>
    </row>
    <row r="13" spans="1:16" ht="30.75" customHeight="1" thickBot="1" x14ac:dyDescent="0.3">
      <c r="A13" s="168"/>
      <c r="B13" s="363"/>
      <c r="C13" s="363"/>
      <c r="D13" s="363"/>
      <c r="E13" s="363"/>
      <c r="F13" s="363"/>
      <c r="G13" s="363"/>
      <c r="H13" s="363"/>
      <c r="I13" s="363"/>
      <c r="J13" s="363"/>
      <c r="K13" s="363"/>
      <c r="L13" s="363"/>
      <c r="M13" s="363"/>
      <c r="N13" s="363"/>
      <c r="O13" s="363"/>
      <c r="P13" s="363"/>
    </row>
    <row r="14" spans="1:16" ht="30.75" customHeight="1" x14ac:dyDescent="0.25">
      <c r="A14" s="168"/>
      <c r="B14" s="446" t="s">
        <v>617</v>
      </c>
      <c r="C14" s="447"/>
      <c r="D14" s="447"/>
      <c r="E14" s="447"/>
      <c r="F14" s="447"/>
      <c r="G14" s="447"/>
      <c r="H14" s="447"/>
      <c r="I14" s="447"/>
      <c r="J14" s="447"/>
      <c r="K14" s="447"/>
      <c r="L14" s="447"/>
      <c r="M14" s="447"/>
      <c r="N14" s="447"/>
      <c r="O14" s="448"/>
      <c r="P14" s="363"/>
    </row>
    <row r="15" spans="1:16" ht="30.75" customHeight="1" x14ac:dyDescent="0.25">
      <c r="A15" s="168"/>
      <c r="B15" s="449"/>
      <c r="C15" s="450"/>
      <c r="D15" s="450"/>
      <c r="E15" s="450"/>
      <c r="F15" s="450"/>
      <c r="G15" s="450"/>
      <c r="H15" s="450"/>
      <c r="I15" s="450"/>
      <c r="J15" s="450"/>
      <c r="K15" s="450"/>
      <c r="L15" s="450"/>
      <c r="M15" s="450"/>
      <c r="N15" s="450"/>
      <c r="O15" s="451"/>
      <c r="P15" s="363"/>
    </row>
    <row r="16" spans="1:16" ht="30.75" customHeight="1" x14ac:dyDescent="0.25">
      <c r="A16" s="168"/>
      <c r="B16" s="222"/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4"/>
      <c r="P16" s="363"/>
    </row>
    <row r="17" spans="1:16" ht="30.75" customHeight="1" x14ac:dyDescent="0.25">
      <c r="A17" s="168"/>
      <c r="B17" s="452" t="s">
        <v>562</v>
      </c>
      <c r="C17" s="453"/>
      <c r="D17" s="453"/>
      <c r="E17" s="453"/>
      <c r="F17" s="453"/>
      <c r="G17" s="453"/>
      <c r="H17" s="453"/>
      <c r="I17" s="453"/>
      <c r="J17" s="453"/>
      <c r="K17" s="453"/>
      <c r="L17" s="453"/>
      <c r="M17" s="453"/>
      <c r="N17" s="453"/>
      <c r="O17" s="454"/>
      <c r="P17" s="363"/>
    </row>
    <row r="18" spans="1:16" ht="30.75" customHeight="1" x14ac:dyDescent="0.35">
      <c r="A18" s="168"/>
      <c r="B18" s="377"/>
      <c r="C18" s="455" t="s">
        <v>564</v>
      </c>
      <c r="D18" s="455"/>
      <c r="E18" s="455"/>
      <c r="F18" s="455"/>
      <c r="G18" s="455"/>
      <c r="H18" s="455"/>
      <c r="I18" s="455"/>
      <c r="J18" s="455"/>
      <c r="K18" s="455"/>
      <c r="L18" s="455"/>
      <c r="M18" s="455"/>
      <c r="N18" s="455"/>
      <c r="O18" s="456"/>
      <c r="P18" s="363"/>
    </row>
    <row r="19" spans="1:16" ht="30.75" customHeight="1" x14ac:dyDescent="0.25">
      <c r="A19" s="168"/>
      <c r="B19" s="452" t="s">
        <v>563</v>
      </c>
      <c r="C19" s="453"/>
      <c r="D19" s="453"/>
      <c r="E19" s="453"/>
      <c r="F19" s="453"/>
      <c r="G19" s="453"/>
      <c r="H19" s="453"/>
      <c r="I19" s="453"/>
      <c r="J19" s="453"/>
      <c r="K19" s="453"/>
      <c r="L19" s="453"/>
      <c r="M19" s="453"/>
      <c r="N19" s="453"/>
      <c r="O19" s="454"/>
      <c r="P19" s="363"/>
    </row>
    <row r="20" spans="1:16" ht="30.75" customHeight="1" x14ac:dyDescent="0.25">
      <c r="A20" s="168"/>
      <c r="B20" s="374"/>
      <c r="C20" s="375" t="s">
        <v>619</v>
      </c>
      <c r="D20" s="375"/>
      <c r="E20" s="375"/>
      <c r="F20" s="375"/>
      <c r="G20" s="375"/>
      <c r="H20" s="375"/>
      <c r="I20" s="375"/>
      <c r="J20" s="375"/>
      <c r="K20" s="375"/>
      <c r="L20" s="375"/>
      <c r="M20" s="375"/>
      <c r="N20" s="375"/>
      <c r="O20" s="376"/>
      <c r="P20" s="363"/>
    </row>
    <row r="21" spans="1:16" ht="30.75" customHeight="1" x14ac:dyDescent="0.2">
      <c r="A21" s="168"/>
      <c r="B21" s="222"/>
      <c r="C21" s="312"/>
      <c r="D21" s="312"/>
      <c r="E21" s="312"/>
      <c r="F21" s="312"/>
      <c r="G21" s="312"/>
      <c r="H21" s="312"/>
      <c r="I21" s="312"/>
      <c r="J21" s="312"/>
      <c r="K21" s="312"/>
      <c r="L21" s="312"/>
      <c r="M21" s="312"/>
      <c r="N21" s="312"/>
      <c r="O21" s="313"/>
      <c r="P21" s="363"/>
    </row>
    <row r="22" spans="1:16" ht="30.75" customHeight="1" x14ac:dyDescent="0.35">
      <c r="A22" s="168"/>
      <c r="B22" s="372" t="s">
        <v>577</v>
      </c>
      <c r="C22" s="371" t="s">
        <v>568</v>
      </c>
      <c r="D22" s="227"/>
      <c r="E22" s="228"/>
      <c r="F22" s="228"/>
      <c r="G22" s="228"/>
      <c r="H22" s="228"/>
      <c r="I22" s="228"/>
      <c r="J22" s="228"/>
      <c r="K22" s="228"/>
      <c r="L22" s="228"/>
      <c r="M22" s="228"/>
      <c r="N22" s="228"/>
      <c r="O22" s="229"/>
      <c r="P22" s="363"/>
    </row>
    <row r="23" spans="1:16" ht="30.75" customHeight="1" x14ac:dyDescent="0.35">
      <c r="A23" s="168"/>
      <c r="B23" s="372"/>
      <c r="C23" s="395" t="s">
        <v>666</v>
      </c>
      <c r="D23" s="396"/>
      <c r="E23" s="397"/>
      <c r="F23" s="397"/>
      <c r="G23" s="397"/>
      <c r="H23" s="397"/>
      <c r="I23" s="397"/>
      <c r="J23" s="228"/>
      <c r="K23" s="228"/>
      <c r="L23" s="228"/>
      <c r="M23" s="228"/>
      <c r="N23" s="228"/>
      <c r="O23" s="229"/>
      <c r="P23" s="363"/>
    </row>
    <row r="24" spans="1:16" ht="30.75" customHeight="1" x14ac:dyDescent="0.35">
      <c r="A24" s="168"/>
      <c r="B24" s="372"/>
      <c r="C24" s="414" t="s">
        <v>670</v>
      </c>
      <c r="D24" s="414"/>
      <c r="E24" s="414"/>
      <c r="F24" s="228"/>
      <c r="G24" s="228"/>
      <c r="H24" s="228"/>
      <c r="I24" s="228"/>
      <c r="J24" s="228"/>
      <c r="K24" s="228"/>
      <c r="L24" s="228"/>
      <c r="M24" s="228"/>
      <c r="N24" s="228"/>
      <c r="O24" s="229"/>
      <c r="P24" s="363"/>
    </row>
    <row r="25" spans="1:16" ht="30.75" customHeight="1" x14ac:dyDescent="0.35">
      <c r="A25" s="168"/>
      <c r="B25" s="372"/>
      <c r="C25" s="419" t="s">
        <v>671</v>
      </c>
      <c r="D25" s="420" t="s">
        <v>674</v>
      </c>
      <c r="E25" s="414"/>
      <c r="F25" s="228"/>
      <c r="G25" s="228"/>
      <c r="H25" s="228"/>
      <c r="I25" s="228"/>
      <c r="J25" s="228"/>
      <c r="K25" s="228"/>
      <c r="L25" s="228"/>
      <c r="M25" s="228"/>
      <c r="N25" s="228"/>
      <c r="O25" s="229"/>
      <c r="P25" s="363"/>
    </row>
    <row r="26" spans="1:16" ht="30.75" customHeight="1" x14ac:dyDescent="0.35">
      <c r="A26" s="168"/>
      <c r="B26" s="372"/>
      <c r="C26" s="419" t="s">
        <v>668</v>
      </c>
      <c r="D26" s="420" t="s">
        <v>675</v>
      </c>
      <c r="E26" s="414"/>
      <c r="F26" s="228"/>
      <c r="G26" s="228"/>
      <c r="H26" s="228"/>
      <c r="I26" s="228"/>
      <c r="J26" s="228"/>
      <c r="K26" s="228"/>
      <c r="L26" s="228"/>
      <c r="M26" s="228"/>
      <c r="N26" s="228"/>
      <c r="O26" s="229"/>
      <c r="P26" s="363"/>
    </row>
    <row r="27" spans="1:16" ht="30.75" customHeight="1" x14ac:dyDescent="0.35">
      <c r="A27" s="168"/>
      <c r="B27" s="372"/>
      <c r="C27" s="419" t="s">
        <v>672</v>
      </c>
      <c r="D27" s="420" t="s">
        <v>677</v>
      </c>
      <c r="E27" s="414"/>
      <c r="F27" s="228"/>
      <c r="G27" s="228"/>
      <c r="H27" s="228"/>
      <c r="I27" s="228"/>
      <c r="J27" s="228"/>
      <c r="K27" s="228"/>
      <c r="L27" s="228"/>
      <c r="M27" s="228"/>
      <c r="N27" s="228"/>
      <c r="O27" s="229"/>
      <c r="P27" s="363"/>
    </row>
    <row r="28" spans="1:16" ht="30.75" customHeight="1" x14ac:dyDescent="0.35">
      <c r="A28" s="168"/>
      <c r="B28" s="373"/>
      <c r="C28" s="419" t="s">
        <v>669</v>
      </c>
      <c r="D28" s="420" t="s">
        <v>676</v>
      </c>
      <c r="E28" s="414"/>
      <c r="F28" s="228"/>
      <c r="G28" s="228"/>
      <c r="H28" s="228"/>
      <c r="I28" s="228"/>
      <c r="J28" s="228"/>
      <c r="K28" s="228"/>
      <c r="L28" s="228"/>
      <c r="M28" s="228"/>
      <c r="N28" s="228"/>
      <c r="O28" s="229"/>
      <c r="P28" s="363"/>
    </row>
    <row r="29" spans="1:16" ht="30.75" customHeight="1" x14ac:dyDescent="0.35">
      <c r="A29" s="168"/>
      <c r="B29" s="372"/>
      <c r="C29" s="414" t="s">
        <v>678</v>
      </c>
      <c r="D29" s="414"/>
      <c r="E29" s="414"/>
      <c r="F29" s="228"/>
      <c r="G29" s="228"/>
      <c r="H29" s="228"/>
      <c r="I29" s="228"/>
      <c r="J29" s="228"/>
      <c r="K29" s="228"/>
      <c r="L29" s="228"/>
      <c r="M29" s="228"/>
      <c r="N29" s="228"/>
      <c r="O29" s="229"/>
      <c r="P29" s="363"/>
    </row>
    <row r="30" spans="1:16" ht="30.75" customHeight="1" x14ac:dyDescent="0.35">
      <c r="A30" s="168"/>
      <c r="B30" s="372"/>
      <c r="C30" s="414" t="s">
        <v>673</v>
      </c>
      <c r="D30" s="414"/>
      <c r="E30" s="414"/>
      <c r="F30" s="228"/>
      <c r="G30" s="228"/>
      <c r="H30" s="228"/>
      <c r="I30" s="228"/>
      <c r="J30" s="228"/>
      <c r="K30" s="228"/>
      <c r="L30" s="228"/>
      <c r="M30" s="228"/>
      <c r="N30" s="228"/>
      <c r="O30" s="229"/>
      <c r="P30" s="363"/>
    </row>
    <row r="31" spans="1:16" ht="30.75" customHeight="1" x14ac:dyDescent="0.35">
      <c r="A31" s="168"/>
      <c r="B31" s="372"/>
      <c r="C31" s="414" t="s">
        <v>679</v>
      </c>
      <c r="D31" s="414"/>
      <c r="E31" s="414"/>
      <c r="F31" s="228"/>
      <c r="G31" s="228"/>
      <c r="H31" s="228"/>
      <c r="I31" s="228"/>
      <c r="J31" s="228"/>
      <c r="K31" s="228"/>
      <c r="L31" s="228"/>
      <c r="M31" s="228"/>
      <c r="N31" s="228"/>
      <c r="O31" s="229"/>
      <c r="P31" s="363"/>
    </row>
    <row r="32" spans="1:16" ht="30.75" customHeight="1" x14ac:dyDescent="0.35">
      <c r="A32" s="168"/>
      <c r="B32" s="372"/>
      <c r="C32" s="414"/>
      <c r="D32" s="414"/>
      <c r="E32" s="414"/>
      <c r="F32" s="228"/>
      <c r="G32" s="228"/>
      <c r="H32" s="228"/>
      <c r="I32" s="228"/>
      <c r="J32" s="228"/>
      <c r="K32" s="228"/>
      <c r="L32" s="228"/>
      <c r="M32" s="228"/>
      <c r="N32" s="228"/>
      <c r="O32" s="229"/>
      <c r="P32" s="363"/>
    </row>
    <row r="33" spans="1:16" ht="30.75" customHeight="1" x14ac:dyDescent="0.25">
      <c r="A33" s="168"/>
      <c r="B33" s="372" t="s">
        <v>576</v>
      </c>
      <c r="C33" s="457" t="s">
        <v>565</v>
      </c>
      <c r="D33" s="457"/>
      <c r="E33" s="457"/>
      <c r="F33" s="457"/>
      <c r="G33" s="457"/>
      <c r="H33" s="457"/>
      <c r="I33" s="457"/>
      <c r="J33" s="457"/>
      <c r="K33" s="457"/>
      <c r="L33" s="457"/>
      <c r="M33" s="457"/>
      <c r="N33" s="457"/>
      <c r="O33" s="458"/>
      <c r="P33" s="363"/>
    </row>
    <row r="34" spans="1:16" ht="30.75" customHeight="1" x14ac:dyDescent="0.25">
      <c r="A34" s="168"/>
      <c r="B34" s="372"/>
      <c r="C34" s="513" t="s">
        <v>621</v>
      </c>
      <c r="D34" s="513"/>
      <c r="E34" s="513"/>
      <c r="F34" s="513"/>
      <c r="G34" s="513"/>
      <c r="H34" s="513"/>
      <c r="I34" s="513"/>
      <c r="J34" s="513"/>
      <c r="K34" s="513"/>
      <c r="L34" s="513"/>
      <c r="M34" s="513"/>
      <c r="N34" s="513"/>
      <c r="O34" s="514"/>
      <c r="P34" s="363"/>
    </row>
    <row r="35" spans="1:16" ht="30.75" customHeight="1" x14ac:dyDescent="0.25">
      <c r="A35" s="168"/>
      <c r="B35" s="372"/>
      <c r="C35" s="513"/>
      <c r="D35" s="513"/>
      <c r="E35" s="513"/>
      <c r="F35" s="513"/>
      <c r="G35" s="513"/>
      <c r="H35" s="513"/>
      <c r="I35" s="513"/>
      <c r="J35" s="513"/>
      <c r="K35" s="513"/>
      <c r="L35" s="513"/>
      <c r="M35" s="513"/>
      <c r="N35" s="513"/>
      <c r="O35" s="514"/>
      <c r="P35" s="363"/>
    </row>
    <row r="36" spans="1:16" ht="30.75" customHeight="1" x14ac:dyDescent="0.25">
      <c r="A36" s="168"/>
      <c r="B36" s="372"/>
      <c r="C36" s="365" t="s">
        <v>618</v>
      </c>
      <c r="D36" s="247"/>
      <c r="E36" s="247"/>
      <c r="F36" s="247"/>
      <c r="G36" s="247"/>
      <c r="H36" s="247"/>
      <c r="I36" s="247"/>
      <c r="J36" s="247"/>
      <c r="K36" s="247"/>
      <c r="L36" s="247"/>
      <c r="M36" s="247"/>
      <c r="N36" s="247"/>
      <c r="O36" s="248"/>
      <c r="P36" s="363"/>
    </row>
    <row r="37" spans="1:16" ht="30.75" customHeight="1" x14ac:dyDescent="0.25">
      <c r="A37" s="168"/>
      <c r="B37" s="461" t="s">
        <v>575</v>
      </c>
      <c r="C37" s="464" t="s">
        <v>663</v>
      </c>
      <c r="D37" s="464"/>
      <c r="E37" s="464"/>
      <c r="F37" s="464"/>
      <c r="G37" s="464"/>
      <c r="H37" s="464"/>
      <c r="I37" s="464"/>
      <c r="J37" s="464"/>
      <c r="K37" s="464"/>
      <c r="L37" s="464"/>
      <c r="M37" s="464"/>
      <c r="N37" s="464"/>
      <c r="O37" s="465"/>
      <c r="P37" s="363"/>
    </row>
    <row r="38" spans="1:16" ht="30.75" customHeight="1" x14ac:dyDescent="0.25">
      <c r="A38" s="168"/>
      <c r="B38" s="461"/>
      <c r="C38" s="464"/>
      <c r="D38" s="464"/>
      <c r="E38" s="464"/>
      <c r="F38" s="464"/>
      <c r="G38" s="464"/>
      <c r="H38" s="464"/>
      <c r="I38" s="464"/>
      <c r="J38" s="464"/>
      <c r="K38" s="464"/>
      <c r="L38" s="464"/>
      <c r="M38" s="464"/>
      <c r="N38" s="464"/>
      <c r="O38" s="465"/>
      <c r="P38" s="363"/>
    </row>
    <row r="39" spans="1:16" ht="30.75" customHeight="1" x14ac:dyDescent="0.25">
      <c r="A39" s="168"/>
      <c r="B39" s="372"/>
      <c r="C39" s="365" t="s">
        <v>620</v>
      </c>
      <c r="D39" s="261"/>
      <c r="E39" s="261"/>
      <c r="F39" s="261"/>
      <c r="G39" s="261"/>
      <c r="H39" s="261"/>
      <c r="I39" s="261"/>
      <c r="J39" s="261"/>
      <c r="K39" s="261"/>
      <c r="L39" s="261"/>
      <c r="M39" s="261"/>
      <c r="N39" s="261"/>
      <c r="O39" s="295"/>
      <c r="P39" s="363"/>
    </row>
    <row r="40" spans="1:16" ht="30.75" customHeight="1" x14ac:dyDescent="0.25">
      <c r="A40" s="168"/>
      <c r="B40" s="461" t="s">
        <v>574</v>
      </c>
      <c r="C40" s="466" t="s">
        <v>622</v>
      </c>
      <c r="D40" s="466"/>
      <c r="E40" s="466"/>
      <c r="F40" s="466"/>
      <c r="G40" s="466"/>
      <c r="H40" s="466"/>
      <c r="I40" s="466"/>
      <c r="J40" s="466"/>
      <c r="K40" s="466"/>
      <c r="L40" s="466"/>
      <c r="M40" s="466"/>
      <c r="N40" s="466"/>
      <c r="O40" s="467"/>
      <c r="P40" s="363"/>
    </row>
    <row r="41" spans="1:16" ht="30.75" customHeight="1" x14ac:dyDescent="0.25">
      <c r="A41" s="168"/>
      <c r="B41" s="461"/>
      <c r="C41" s="466"/>
      <c r="D41" s="466"/>
      <c r="E41" s="466"/>
      <c r="F41" s="466"/>
      <c r="G41" s="466"/>
      <c r="H41" s="466"/>
      <c r="I41" s="466"/>
      <c r="J41" s="466"/>
      <c r="K41" s="466"/>
      <c r="L41" s="466"/>
      <c r="M41" s="466"/>
      <c r="N41" s="466"/>
      <c r="O41" s="467"/>
      <c r="P41" s="363"/>
    </row>
    <row r="42" spans="1:16" ht="30.75" customHeight="1" x14ac:dyDescent="0.25">
      <c r="A42" s="168"/>
      <c r="B42" s="372"/>
      <c r="C42" s="365" t="s">
        <v>623</v>
      </c>
      <c r="D42" s="242"/>
      <c r="E42" s="242"/>
      <c r="F42" s="242"/>
      <c r="G42" s="242"/>
      <c r="H42" s="242"/>
      <c r="I42" s="242"/>
      <c r="J42" s="242"/>
      <c r="K42" s="242"/>
      <c r="L42" s="242"/>
      <c r="M42" s="242"/>
      <c r="N42" s="242"/>
      <c r="O42" s="243"/>
      <c r="P42" s="363"/>
    </row>
    <row r="43" spans="1:16" ht="30.75" customHeight="1" x14ac:dyDescent="0.25">
      <c r="A43" s="168"/>
      <c r="B43" s="372"/>
      <c r="C43" s="365" t="s">
        <v>664</v>
      </c>
      <c r="D43" s="242"/>
      <c r="E43" s="242"/>
      <c r="F43" s="242"/>
      <c r="G43" s="242"/>
      <c r="H43" s="242"/>
      <c r="I43" s="242"/>
      <c r="J43" s="242"/>
      <c r="K43" s="242"/>
      <c r="L43" s="242"/>
      <c r="M43" s="242"/>
      <c r="N43" s="242"/>
      <c r="O43" s="243"/>
      <c r="P43" s="363"/>
    </row>
    <row r="44" spans="1:16" ht="30.75" customHeight="1" x14ac:dyDescent="0.35">
      <c r="A44" s="168"/>
      <c r="B44" s="373"/>
      <c r="C44" s="368"/>
      <c r="D44" s="368"/>
      <c r="E44" s="368"/>
      <c r="F44" s="368"/>
      <c r="G44" s="368"/>
      <c r="H44" s="368"/>
      <c r="I44" s="368"/>
      <c r="J44" s="368"/>
      <c r="K44" s="368"/>
      <c r="L44" s="368"/>
      <c r="M44" s="368"/>
      <c r="N44" s="368"/>
      <c r="O44" s="369"/>
      <c r="P44" s="363"/>
    </row>
    <row r="45" spans="1:16" ht="30.75" customHeight="1" x14ac:dyDescent="0.25">
      <c r="A45" s="168"/>
      <c r="B45" s="372" t="s">
        <v>573</v>
      </c>
      <c r="C45" s="468" t="s">
        <v>590</v>
      </c>
      <c r="D45" s="468"/>
      <c r="E45" s="468"/>
      <c r="F45" s="468"/>
      <c r="G45" s="468"/>
      <c r="H45" s="468"/>
      <c r="I45" s="468"/>
      <c r="J45" s="468"/>
      <c r="K45" s="468"/>
      <c r="L45" s="468"/>
      <c r="M45" s="468"/>
      <c r="N45" s="468"/>
      <c r="O45" s="469"/>
      <c r="P45" s="363"/>
    </row>
    <row r="46" spans="1:16" ht="30.75" customHeight="1" x14ac:dyDescent="0.35">
      <c r="A46" s="168"/>
      <c r="B46" s="373"/>
      <c r="C46" s="221"/>
      <c r="D46" s="227"/>
      <c r="E46" s="228"/>
      <c r="F46" s="228"/>
      <c r="G46" s="228"/>
      <c r="H46" s="228"/>
      <c r="I46" s="228"/>
      <c r="J46" s="228"/>
      <c r="K46" s="228"/>
      <c r="L46" s="228"/>
      <c r="M46" s="228"/>
      <c r="N46" s="228"/>
      <c r="O46" s="229"/>
      <c r="P46" s="363"/>
    </row>
    <row r="47" spans="1:16" ht="30.75" customHeight="1" x14ac:dyDescent="0.35">
      <c r="A47" s="168"/>
      <c r="B47" s="373"/>
      <c r="C47" s="365" t="s">
        <v>624</v>
      </c>
      <c r="D47" s="22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9"/>
      <c r="P47" s="363"/>
    </row>
    <row r="48" spans="1:16" ht="30.75" customHeight="1" x14ac:dyDescent="0.35">
      <c r="A48" s="168"/>
      <c r="B48" s="373"/>
      <c r="C48" s="505" t="s">
        <v>625</v>
      </c>
      <c r="D48" s="505"/>
      <c r="E48" s="505"/>
      <c r="F48" s="505"/>
      <c r="G48" s="505"/>
      <c r="H48" s="505"/>
      <c r="I48" s="505"/>
      <c r="J48" s="505"/>
      <c r="K48" s="505"/>
      <c r="L48" s="505"/>
      <c r="M48" s="505"/>
      <c r="N48" s="505"/>
      <c r="O48" s="506"/>
      <c r="P48" s="363"/>
    </row>
    <row r="49" spans="1:16" ht="30.75" customHeight="1" x14ac:dyDescent="0.35">
      <c r="A49" s="168"/>
      <c r="B49" s="373"/>
      <c r="C49" s="505"/>
      <c r="D49" s="505"/>
      <c r="E49" s="505"/>
      <c r="F49" s="505"/>
      <c r="G49" s="505"/>
      <c r="H49" s="505"/>
      <c r="I49" s="505"/>
      <c r="J49" s="505"/>
      <c r="K49" s="505"/>
      <c r="L49" s="505"/>
      <c r="M49" s="505"/>
      <c r="N49" s="505"/>
      <c r="O49" s="506"/>
      <c r="P49" s="363"/>
    </row>
    <row r="50" spans="1:16" ht="30.75" customHeight="1" x14ac:dyDescent="0.35">
      <c r="A50" s="168"/>
      <c r="B50" s="373"/>
      <c r="C50" s="365" t="s">
        <v>626</v>
      </c>
      <c r="D50" s="365"/>
      <c r="E50" s="365"/>
      <c r="F50" s="366"/>
      <c r="G50" s="366"/>
      <c r="H50" s="366"/>
      <c r="I50" s="366"/>
      <c r="J50" s="366"/>
      <c r="K50" s="366"/>
      <c r="L50" s="366"/>
      <c r="M50" s="366"/>
      <c r="N50" s="366"/>
      <c r="O50" s="367"/>
      <c r="P50" s="363"/>
    </row>
    <row r="51" spans="1:16" ht="30.75" customHeight="1" x14ac:dyDescent="0.35">
      <c r="A51" s="168"/>
      <c r="B51" s="373"/>
      <c r="C51" s="365" t="s">
        <v>627</v>
      </c>
      <c r="D51" s="365"/>
      <c r="E51" s="365"/>
      <c r="F51" s="366"/>
      <c r="G51" s="366"/>
      <c r="H51" s="366"/>
      <c r="I51" s="366"/>
      <c r="J51" s="366"/>
      <c r="K51" s="366"/>
      <c r="L51" s="366"/>
      <c r="M51" s="366"/>
      <c r="N51" s="366"/>
      <c r="O51" s="367"/>
      <c r="P51" s="363"/>
    </row>
    <row r="52" spans="1:16" ht="30.75" customHeight="1" x14ac:dyDescent="0.35">
      <c r="A52" s="168"/>
      <c r="B52" s="373"/>
      <c r="C52" s="365"/>
      <c r="D52" s="365" t="s">
        <v>682</v>
      </c>
      <c r="E52" s="365"/>
      <c r="F52" s="366"/>
      <c r="G52" s="366"/>
      <c r="H52" s="366"/>
      <c r="I52" s="366"/>
      <c r="J52" s="366"/>
      <c r="K52" s="366"/>
      <c r="L52" s="366"/>
      <c r="M52" s="366"/>
      <c r="N52" s="366"/>
      <c r="O52" s="367"/>
      <c r="P52" s="363"/>
    </row>
    <row r="53" spans="1:16" ht="30.75" customHeight="1" x14ac:dyDescent="0.35">
      <c r="A53" s="168"/>
      <c r="B53" s="373"/>
      <c r="C53" s="365" t="s">
        <v>628</v>
      </c>
      <c r="D53" s="365"/>
      <c r="E53" s="365"/>
      <c r="F53" s="366"/>
      <c r="G53" s="366"/>
      <c r="H53" s="366"/>
      <c r="I53" s="366"/>
      <c r="J53" s="366"/>
      <c r="K53" s="366"/>
      <c r="L53" s="366"/>
      <c r="M53" s="366"/>
      <c r="N53" s="366"/>
      <c r="O53" s="367"/>
      <c r="P53" s="363"/>
    </row>
    <row r="54" spans="1:16" ht="30.75" customHeight="1" x14ac:dyDescent="0.35">
      <c r="A54" s="168"/>
      <c r="B54" s="373"/>
      <c r="C54" s="365"/>
      <c r="D54" s="365" t="s">
        <v>629</v>
      </c>
      <c r="E54" s="366"/>
      <c r="F54" s="366"/>
      <c r="G54" s="366"/>
      <c r="H54" s="366"/>
      <c r="I54" s="366"/>
      <c r="J54" s="366"/>
      <c r="K54" s="366"/>
      <c r="L54" s="366"/>
      <c r="M54" s="366"/>
      <c r="N54" s="366"/>
      <c r="O54" s="367"/>
      <c r="P54" s="363"/>
    </row>
    <row r="55" spans="1:16" ht="30.75" customHeight="1" x14ac:dyDescent="0.35">
      <c r="A55" s="168"/>
      <c r="B55" s="373"/>
      <c r="C55" s="365"/>
      <c r="D55" s="365" t="s">
        <v>630</v>
      </c>
      <c r="E55" s="365"/>
      <c r="F55" s="366"/>
      <c r="G55" s="366"/>
      <c r="H55" s="365"/>
      <c r="I55" s="365" t="s">
        <v>631</v>
      </c>
      <c r="J55" s="366"/>
      <c r="K55" s="366"/>
      <c r="L55" s="366"/>
      <c r="M55" s="366"/>
      <c r="N55" s="366"/>
      <c r="O55" s="367"/>
      <c r="P55" s="363"/>
    </row>
    <row r="56" spans="1:16" ht="30.75" customHeight="1" x14ac:dyDescent="0.35">
      <c r="A56" s="168"/>
      <c r="B56" s="373"/>
      <c r="C56" s="365"/>
      <c r="D56" s="365" t="s">
        <v>632</v>
      </c>
      <c r="E56" s="365"/>
      <c r="F56" s="366"/>
      <c r="G56" s="366"/>
      <c r="H56" s="365"/>
      <c r="I56" s="365" t="s">
        <v>633</v>
      </c>
      <c r="J56" s="366"/>
      <c r="K56" s="366"/>
      <c r="L56" s="366"/>
      <c r="M56" s="366"/>
      <c r="N56" s="366"/>
      <c r="O56" s="367"/>
      <c r="P56" s="363"/>
    </row>
    <row r="57" spans="1:16" ht="30.75" customHeight="1" x14ac:dyDescent="0.35">
      <c r="A57" s="168"/>
      <c r="B57" s="373"/>
      <c r="C57" s="365"/>
      <c r="D57" s="365" t="s">
        <v>634</v>
      </c>
      <c r="E57" s="365"/>
      <c r="F57" s="366"/>
      <c r="G57" s="366"/>
      <c r="H57" s="365"/>
      <c r="I57" s="365" t="s">
        <v>635</v>
      </c>
      <c r="J57" s="366"/>
      <c r="K57" s="366"/>
      <c r="L57" s="366"/>
      <c r="M57" s="366"/>
      <c r="N57" s="366"/>
      <c r="O57" s="367"/>
      <c r="P57" s="363"/>
    </row>
    <row r="58" spans="1:16" ht="30.75" customHeight="1" x14ac:dyDescent="0.35">
      <c r="A58" s="168"/>
      <c r="B58" s="373"/>
      <c r="C58" s="365"/>
      <c r="D58" s="365" t="s">
        <v>636</v>
      </c>
      <c r="E58" s="365"/>
      <c r="F58" s="366"/>
      <c r="G58" s="366"/>
      <c r="H58" s="365"/>
      <c r="I58" s="365" t="s">
        <v>637</v>
      </c>
      <c r="J58" s="366"/>
      <c r="K58" s="366"/>
      <c r="L58" s="366"/>
      <c r="M58" s="366"/>
      <c r="N58" s="366"/>
      <c r="O58" s="367"/>
      <c r="P58" s="363"/>
    </row>
    <row r="59" spans="1:16" ht="30.75" customHeight="1" x14ac:dyDescent="0.35">
      <c r="A59" s="168"/>
      <c r="B59" s="373"/>
      <c r="C59" s="366"/>
      <c r="D59" s="366"/>
      <c r="E59" s="365"/>
      <c r="F59" s="366"/>
      <c r="G59" s="366"/>
      <c r="H59" s="365"/>
      <c r="I59" s="365" t="s">
        <v>638</v>
      </c>
      <c r="J59" s="366"/>
      <c r="K59" s="366"/>
      <c r="L59" s="366"/>
      <c r="M59" s="366"/>
      <c r="N59" s="366"/>
      <c r="O59" s="367"/>
      <c r="P59" s="363"/>
    </row>
    <row r="60" spans="1:16" ht="30.75" customHeight="1" x14ac:dyDescent="0.35">
      <c r="A60" s="168"/>
      <c r="B60" s="373"/>
      <c r="C60" s="381" t="s">
        <v>683</v>
      </c>
      <c r="D60" s="365"/>
      <c r="E60" s="365"/>
      <c r="F60" s="366"/>
      <c r="G60" s="366"/>
      <c r="H60" s="366"/>
      <c r="I60" s="366"/>
      <c r="J60" s="366"/>
      <c r="K60" s="366"/>
      <c r="L60" s="366"/>
      <c r="M60" s="366"/>
      <c r="N60" s="366"/>
      <c r="O60" s="367"/>
      <c r="P60" s="386"/>
    </row>
    <row r="61" spans="1:16" ht="30.75" customHeight="1" x14ac:dyDescent="0.35">
      <c r="A61" s="168"/>
      <c r="B61" s="373"/>
      <c r="C61" s="365" t="s">
        <v>684</v>
      </c>
      <c r="D61" s="366"/>
      <c r="E61" s="365"/>
      <c r="F61" s="366"/>
      <c r="G61" s="366"/>
      <c r="H61" s="365"/>
      <c r="I61" s="365"/>
      <c r="J61" s="366"/>
      <c r="K61" s="366"/>
      <c r="L61" s="366"/>
      <c r="M61" s="366"/>
      <c r="N61" s="444" t="s">
        <v>566</v>
      </c>
      <c r="O61" s="367"/>
      <c r="P61" s="386"/>
    </row>
    <row r="62" spans="1:16" ht="30.75" customHeight="1" x14ac:dyDescent="0.25">
      <c r="A62" s="168"/>
      <c r="B62" s="443"/>
      <c r="C62" s="365" t="s">
        <v>690</v>
      </c>
      <c r="D62" s="366"/>
      <c r="E62" s="365"/>
      <c r="F62" s="366"/>
      <c r="G62" s="366"/>
      <c r="H62" s="365"/>
      <c r="I62" s="365"/>
      <c r="J62" s="366"/>
      <c r="K62" s="366"/>
      <c r="L62" s="366"/>
      <c r="M62" s="366"/>
      <c r="N62" s="366"/>
      <c r="O62" s="367"/>
      <c r="P62" s="386"/>
    </row>
    <row r="63" spans="1:16" ht="30.75" customHeight="1" x14ac:dyDescent="0.25">
      <c r="A63" s="168"/>
      <c r="B63" s="443"/>
      <c r="C63" s="365"/>
      <c r="D63" s="470" t="s">
        <v>685</v>
      </c>
      <c r="E63" s="471"/>
      <c r="F63" s="470" t="s">
        <v>686</v>
      </c>
      <c r="G63" s="471"/>
      <c r="H63" s="470" t="s">
        <v>687</v>
      </c>
      <c r="I63" s="471"/>
      <c r="J63" s="470" t="s">
        <v>688</v>
      </c>
      <c r="K63" s="471"/>
      <c r="L63" s="470" t="s">
        <v>689</v>
      </c>
      <c r="M63" s="471"/>
      <c r="N63" s="366"/>
      <c r="O63" s="367"/>
      <c r="P63" s="386"/>
    </row>
    <row r="64" spans="1:16" ht="30.75" customHeight="1" x14ac:dyDescent="0.25">
      <c r="A64" s="168"/>
      <c r="B64" s="443"/>
      <c r="C64" s="365"/>
      <c r="D64" s="366"/>
      <c r="E64" s="365"/>
      <c r="F64" s="366"/>
      <c r="G64" s="366"/>
      <c r="H64" s="365"/>
      <c r="I64" s="365"/>
      <c r="J64" s="366"/>
      <c r="K64" s="366"/>
      <c r="L64" s="366"/>
      <c r="M64" s="366"/>
      <c r="N64" s="366"/>
      <c r="O64" s="367"/>
      <c r="P64" s="386"/>
    </row>
    <row r="65" spans="1:16" ht="30.75" customHeight="1" x14ac:dyDescent="0.2">
      <c r="A65" s="168"/>
      <c r="B65" s="222"/>
      <c r="C65" s="366"/>
      <c r="D65" s="490" t="s">
        <v>639</v>
      </c>
      <c r="E65" s="491"/>
      <c r="F65" s="491"/>
      <c r="G65" s="491"/>
      <c r="H65" s="491"/>
      <c r="I65" s="491"/>
      <c r="J65" s="491"/>
      <c r="K65" s="492"/>
      <c r="L65" s="366"/>
      <c r="M65" s="366"/>
      <c r="N65" s="366"/>
      <c r="O65" s="367"/>
      <c r="P65" s="363"/>
    </row>
    <row r="66" spans="1:16" ht="30.75" customHeight="1" x14ac:dyDescent="0.2">
      <c r="A66" s="168"/>
      <c r="B66" s="222"/>
      <c r="C66" s="366"/>
      <c r="D66" s="493"/>
      <c r="E66" s="494"/>
      <c r="F66" s="494"/>
      <c r="G66" s="494"/>
      <c r="H66" s="494"/>
      <c r="I66" s="494"/>
      <c r="J66" s="494"/>
      <c r="K66" s="495"/>
      <c r="L66" s="366"/>
      <c r="M66" s="366"/>
      <c r="N66" s="366"/>
      <c r="O66" s="367"/>
      <c r="P66" s="363"/>
    </row>
    <row r="67" spans="1:16" ht="30.75" customHeight="1" x14ac:dyDescent="0.35">
      <c r="A67" s="168"/>
      <c r="B67" s="373"/>
      <c r="C67" s="366"/>
      <c r="D67" s="493"/>
      <c r="E67" s="494"/>
      <c r="F67" s="494"/>
      <c r="G67" s="494"/>
      <c r="H67" s="494"/>
      <c r="I67" s="494"/>
      <c r="J67" s="494"/>
      <c r="K67" s="495"/>
      <c r="L67" s="366"/>
      <c r="M67" s="366"/>
      <c r="N67" s="366"/>
      <c r="O67" s="367"/>
      <c r="P67" s="363"/>
    </row>
    <row r="68" spans="1:16" ht="30.75" customHeight="1" x14ac:dyDescent="0.35">
      <c r="A68" s="168"/>
      <c r="B68" s="373"/>
      <c r="C68" s="366"/>
      <c r="D68" s="496" t="s">
        <v>560</v>
      </c>
      <c r="E68" s="497"/>
      <c r="F68" s="497"/>
      <c r="G68" s="497"/>
      <c r="H68" s="497"/>
      <c r="I68" s="497"/>
      <c r="J68" s="497"/>
      <c r="K68" s="498"/>
      <c r="L68" s="366"/>
      <c r="M68" s="366"/>
      <c r="N68" s="366"/>
      <c r="O68" s="367"/>
      <c r="P68" s="363"/>
    </row>
    <row r="69" spans="1:16" ht="30.75" customHeight="1" x14ac:dyDescent="0.35">
      <c r="A69" s="168"/>
      <c r="B69" s="373"/>
      <c r="C69" s="366"/>
      <c r="D69" s="496"/>
      <c r="E69" s="497"/>
      <c r="F69" s="497"/>
      <c r="G69" s="497"/>
      <c r="H69" s="497"/>
      <c r="I69" s="497"/>
      <c r="J69" s="497"/>
      <c r="K69" s="498"/>
      <c r="L69" s="366"/>
      <c r="M69" s="366"/>
      <c r="N69" s="366"/>
      <c r="O69" s="367"/>
      <c r="P69" s="363"/>
    </row>
    <row r="70" spans="1:16" ht="30.75" customHeight="1" x14ac:dyDescent="0.35">
      <c r="A70" s="168"/>
      <c r="B70" s="373"/>
      <c r="C70" s="366"/>
      <c r="D70" s="496"/>
      <c r="E70" s="497"/>
      <c r="F70" s="497"/>
      <c r="G70" s="497"/>
      <c r="H70" s="497"/>
      <c r="I70" s="497"/>
      <c r="J70" s="497"/>
      <c r="K70" s="498"/>
      <c r="L70" s="366"/>
      <c r="M70" s="366"/>
      <c r="N70" s="366"/>
      <c r="O70" s="367"/>
      <c r="P70" s="363"/>
    </row>
    <row r="71" spans="1:16" ht="30.75" customHeight="1" x14ac:dyDescent="0.35">
      <c r="A71" s="168"/>
      <c r="B71" s="373"/>
      <c r="C71" s="366"/>
      <c r="D71" s="499" t="s">
        <v>561</v>
      </c>
      <c r="E71" s="500"/>
      <c r="F71" s="500"/>
      <c r="G71" s="500"/>
      <c r="H71" s="500"/>
      <c r="I71" s="500"/>
      <c r="J71" s="500"/>
      <c r="K71" s="501"/>
      <c r="L71" s="366"/>
      <c r="M71" s="366"/>
      <c r="N71" s="366"/>
      <c r="O71" s="367"/>
      <c r="P71" s="363"/>
    </row>
    <row r="72" spans="1:16" ht="30.75" customHeight="1" x14ac:dyDescent="0.35">
      <c r="A72" s="168"/>
      <c r="B72" s="373"/>
      <c r="C72" s="366"/>
      <c r="D72" s="499"/>
      <c r="E72" s="500"/>
      <c r="F72" s="500"/>
      <c r="G72" s="500"/>
      <c r="H72" s="500"/>
      <c r="I72" s="500"/>
      <c r="J72" s="500"/>
      <c r="K72" s="501"/>
      <c r="L72" s="366"/>
      <c r="M72" s="366"/>
      <c r="N72" s="366"/>
      <c r="O72" s="367"/>
      <c r="P72" s="363"/>
    </row>
    <row r="73" spans="1:16" ht="30.75" customHeight="1" x14ac:dyDescent="0.35">
      <c r="A73" s="168"/>
      <c r="B73" s="373"/>
      <c r="C73" s="366"/>
      <c r="D73" s="502"/>
      <c r="E73" s="503"/>
      <c r="F73" s="503"/>
      <c r="G73" s="503"/>
      <c r="H73" s="503"/>
      <c r="I73" s="503"/>
      <c r="J73" s="503"/>
      <c r="K73" s="504"/>
      <c r="L73" s="366"/>
      <c r="M73" s="366"/>
      <c r="N73" s="366"/>
      <c r="O73" s="367"/>
      <c r="P73" s="363"/>
    </row>
    <row r="74" spans="1:16" ht="30.75" customHeight="1" x14ac:dyDescent="0.35">
      <c r="A74" s="168"/>
      <c r="B74" s="373"/>
      <c r="C74" s="366"/>
      <c r="D74" s="366"/>
      <c r="E74" s="366"/>
      <c r="F74" s="366"/>
      <c r="G74" s="366"/>
      <c r="H74" s="366"/>
      <c r="I74" s="366"/>
      <c r="J74" s="366"/>
      <c r="K74" s="366"/>
      <c r="L74" s="366"/>
      <c r="M74" s="366"/>
      <c r="N74" s="366"/>
      <c r="O74" s="367"/>
      <c r="P74" s="363"/>
    </row>
    <row r="75" spans="1:16" ht="30.75" customHeight="1" x14ac:dyDescent="0.25">
      <c r="A75" s="168"/>
      <c r="B75" s="372" t="s">
        <v>572</v>
      </c>
      <c r="C75" s="515" t="s">
        <v>591</v>
      </c>
      <c r="D75" s="515"/>
      <c r="E75" s="515"/>
      <c r="F75" s="515"/>
      <c r="G75" s="515"/>
      <c r="H75" s="515"/>
      <c r="I75" s="515"/>
      <c r="J75" s="515"/>
      <c r="K75" s="515"/>
      <c r="L75" s="515"/>
      <c r="M75" s="515"/>
      <c r="N75" s="515"/>
      <c r="O75" s="516"/>
      <c r="P75" s="363"/>
    </row>
    <row r="76" spans="1:16" ht="30.75" customHeight="1" x14ac:dyDescent="0.35">
      <c r="A76" s="168"/>
      <c r="B76" s="373"/>
      <c r="C76" s="365" t="s">
        <v>640</v>
      </c>
      <c r="D76" s="227"/>
      <c r="E76" s="228"/>
      <c r="F76" s="228"/>
      <c r="G76" s="228"/>
      <c r="H76" s="228"/>
      <c r="I76" s="228"/>
      <c r="J76" s="228"/>
      <c r="K76" s="228"/>
      <c r="L76" s="228"/>
      <c r="M76" s="228"/>
      <c r="N76" s="228"/>
      <c r="O76" s="229"/>
      <c r="P76" s="363"/>
    </row>
    <row r="77" spans="1:16" ht="30.75" customHeight="1" x14ac:dyDescent="0.35">
      <c r="A77" s="168"/>
      <c r="B77" s="373"/>
      <c r="C77" s="365" t="s">
        <v>641</v>
      </c>
      <c r="D77" s="227"/>
      <c r="E77" s="228"/>
      <c r="F77" s="228"/>
      <c r="G77" s="228"/>
      <c r="H77" s="228"/>
      <c r="I77" s="228"/>
      <c r="J77" s="228"/>
      <c r="K77" s="228"/>
      <c r="L77" s="228"/>
      <c r="M77" s="228"/>
      <c r="N77" s="228"/>
      <c r="O77" s="229"/>
      <c r="P77" s="363"/>
    </row>
    <row r="78" spans="1:16" ht="30.75" customHeight="1" x14ac:dyDescent="0.25">
      <c r="A78" s="168"/>
      <c r="B78" s="461" t="s">
        <v>571</v>
      </c>
      <c r="C78" s="466" t="s">
        <v>601</v>
      </c>
      <c r="D78" s="466"/>
      <c r="E78" s="466"/>
      <c r="F78" s="466"/>
      <c r="G78" s="466"/>
      <c r="H78" s="466"/>
      <c r="I78" s="466"/>
      <c r="J78" s="466"/>
      <c r="K78" s="466"/>
      <c r="L78" s="466"/>
      <c r="M78" s="466"/>
      <c r="N78" s="466"/>
      <c r="O78" s="467"/>
      <c r="P78" s="363"/>
    </row>
    <row r="79" spans="1:16" ht="30.75" customHeight="1" x14ac:dyDescent="0.25">
      <c r="A79" s="168"/>
      <c r="B79" s="461"/>
      <c r="C79" s="466"/>
      <c r="D79" s="466"/>
      <c r="E79" s="466"/>
      <c r="F79" s="466"/>
      <c r="G79" s="466"/>
      <c r="H79" s="466"/>
      <c r="I79" s="466"/>
      <c r="J79" s="466"/>
      <c r="K79" s="466"/>
      <c r="L79" s="466"/>
      <c r="M79" s="466"/>
      <c r="N79" s="466"/>
      <c r="O79" s="467"/>
      <c r="P79" s="363"/>
    </row>
    <row r="80" spans="1:16" ht="30.75" customHeight="1" x14ac:dyDescent="0.25">
      <c r="A80" s="168"/>
      <c r="B80" s="372"/>
      <c r="C80" s="365" t="s">
        <v>642</v>
      </c>
      <c r="D80" s="365"/>
      <c r="E80" s="365"/>
      <c r="F80" s="365"/>
      <c r="G80" s="365"/>
      <c r="H80" s="365"/>
      <c r="I80" s="365"/>
      <c r="J80" s="365"/>
      <c r="K80" s="365"/>
      <c r="L80" s="365"/>
      <c r="M80" s="365"/>
      <c r="N80" s="365"/>
      <c r="O80" s="379"/>
      <c r="P80" s="363"/>
    </row>
    <row r="81" spans="1:16" ht="30.75" customHeight="1" x14ac:dyDescent="0.25">
      <c r="A81" s="168"/>
      <c r="B81" s="372"/>
      <c r="C81" s="365" t="s">
        <v>643</v>
      </c>
      <c r="D81" s="365"/>
      <c r="E81" s="365"/>
      <c r="F81" s="365"/>
      <c r="G81" s="365"/>
      <c r="H81" s="365"/>
      <c r="I81" s="365"/>
      <c r="J81" s="365"/>
      <c r="K81" s="365"/>
      <c r="L81" s="365"/>
      <c r="M81" s="365"/>
      <c r="N81" s="365"/>
      <c r="O81" s="379"/>
      <c r="P81" s="363"/>
    </row>
    <row r="82" spans="1:16" ht="30.75" customHeight="1" x14ac:dyDescent="0.35">
      <c r="A82" s="168"/>
      <c r="B82" s="373"/>
      <c r="C82" s="228"/>
      <c r="D82" s="228"/>
      <c r="E82" s="228"/>
      <c r="F82" s="228"/>
      <c r="G82" s="228"/>
      <c r="H82" s="228"/>
      <c r="I82" s="228"/>
      <c r="J82" s="228"/>
      <c r="K82" s="228"/>
      <c r="L82" s="228"/>
      <c r="M82" s="228"/>
      <c r="N82" s="228"/>
      <c r="O82" s="229"/>
      <c r="P82" s="363"/>
    </row>
    <row r="83" spans="1:16" ht="30.75" customHeight="1" x14ac:dyDescent="0.25">
      <c r="A83" s="168"/>
      <c r="B83" s="372" t="s">
        <v>570</v>
      </c>
      <c r="C83" s="459" t="s">
        <v>569</v>
      </c>
      <c r="D83" s="459"/>
      <c r="E83" s="459"/>
      <c r="F83" s="459"/>
      <c r="G83" s="459"/>
      <c r="H83" s="459"/>
      <c r="I83" s="459"/>
      <c r="J83" s="459"/>
      <c r="K83" s="459"/>
      <c r="L83" s="459"/>
      <c r="M83" s="459"/>
      <c r="N83" s="459"/>
      <c r="O83" s="460"/>
      <c r="P83" s="363"/>
    </row>
    <row r="84" spans="1:16" ht="30.75" customHeight="1" x14ac:dyDescent="0.25">
      <c r="A84" s="168"/>
      <c r="B84" s="461" t="s">
        <v>608</v>
      </c>
      <c r="C84" s="462" t="s">
        <v>609</v>
      </c>
      <c r="D84" s="462"/>
      <c r="E84" s="462"/>
      <c r="F84" s="462"/>
      <c r="G84" s="462"/>
      <c r="H84" s="462"/>
      <c r="I84" s="462"/>
      <c r="J84" s="462"/>
      <c r="K84" s="462"/>
      <c r="L84" s="462"/>
      <c r="M84" s="462"/>
      <c r="N84" s="462"/>
      <c r="O84" s="463"/>
      <c r="P84" s="363"/>
    </row>
    <row r="85" spans="1:16" ht="30.75" customHeight="1" x14ac:dyDescent="0.25">
      <c r="A85" s="168"/>
      <c r="B85" s="461"/>
      <c r="C85" s="462"/>
      <c r="D85" s="462"/>
      <c r="E85" s="462"/>
      <c r="F85" s="462"/>
      <c r="G85" s="462"/>
      <c r="H85" s="462"/>
      <c r="I85" s="462"/>
      <c r="J85" s="462"/>
      <c r="K85" s="462"/>
      <c r="L85" s="462"/>
      <c r="M85" s="462"/>
      <c r="N85" s="462"/>
      <c r="O85" s="463"/>
      <c r="P85" s="363"/>
    </row>
    <row r="86" spans="1:16" ht="30.75" customHeight="1" x14ac:dyDescent="0.25">
      <c r="A86" s="168"/>
      <c r="B86" s="372"/>
      <c r="C86" s="391"/>
      <c r="D86" s="528" t="s">
        <v>558</v>
      </c>
      <c r="E86" s="529"/>
      <c r="F86" s="529"/>
      <c r="G86" s="529"/>
      <c r="H86" s="529"/>
      <c r="I86" s="529"/>
      <c r="J86" s="529"/>
      <c r="K86" s="530"/>
      <c r="L86" s="391"/>
      <c r="M86" s="391"/>
      <c r="N86" s="391"/>
      <c r="O86" s="392"/>
      <c r="P86" s="363"/>
    </row>
    <row r="87" spans="1:16" ht="30.75" customHeight="1" x14ac:dyDescent="0.25">
      <c r="A87" s="168"/>
      <c r="B87" s="372"/>
      <c r="C87" s="391"/>
      <c r="D87" s="531"/>
      <c r="E87" s="532"/>
      <c r="F87" s="532"/>
      <c r="G87" s="532"/>
      <c r="H87" s="532"/>
      <c r="I87" s="532"/>
      <c r="J87" s="532"/>
      <c r="K87" s="533"/>
      <c r="L87" s="391"/>
      <c r="M87" s="391"/>
      <c r="N87" s="391"/>
      <c r="O87" s="392"/>
      <c r="P87" s="363"/>
    </row>
    <row r="88" spans="1:16" ht="30.75" customHeight="1" thickBot="1" x14ac:dyDescent="0.4">
      <c r="A88" s="168"/>
      <c r="B88" s="378"/>
      <c r="C88" s="230"/>
      <c r="D88" s="230"/>
      <c r="E88" s="230"/>
      <c r="F88" s="230"/>
      <c r="G88" s="230"/>
      <c r="H88" s="230"/>
      <c r="I88" s="230"/>
      <c r="J88" s="230"/>
      <c r="K88" s="230"/>
      <c r="L88" s="230"/>
      <c r="M88" s="230"/>
      <c r="N88" s="230"/>
      <c r="O88" s="231"/>
      <c r="P88" s="363"/>
    </row>
    <row r="89" spans="1:16" ht="30.75" customHeight="1" x14ac:dyDescent="0.25">
      <c r="A89" s="168"/>
      <c r="B89" s="363"/>
      <c r="C89" s="363"/>
      <c r="D89" s="363"/>
      <c r="E89" s="363"/>
      <c r="F89" s="363"/>
      <c r="G89" s="363"/>
      <c r="H89" s="363"/>
      <c r="I89" s="363"/>
      <c r="J89" s="363"/>
      <c r="K89" s="363"/>
      <c r="L89" s="363"/>
      <c r="M89" s="363"/>
      <c r="N89" s="363"/>
      <c r="O89" s="363"/>
      <c r="P89" s="363"/>
    </row>
    <row r="90" spans="1:16" ht="30.75" customHeight="1" x14ac:dyDescent="0.25">
      <c r="A90" s="168"/>
      <c r="B90" s="363"/>
      <c r="C90" s="363"/>
      <c r="D90" s="363"/>
      <c r="E90" s="363"/>
      <c r="F90" s="363"/>
      <c r="G90" s="363"/>
      <c r="H90" s="363"/>
      <c r="I90" s="363"/>
      <c r="J90" s="363"/>
      <c r="K90" s="363"/>
      <c r="L90" s="363"/>
      <c r="M90" s="363"/>
      <c r="N90" s="363"/>
      <c r="O90" s="363"/>
      <c r="P90" s="363"/>
    </row>
    <row r="91" spans="1:16" ht="49.5" customHeight="1" x14ac:dyDescent="0.2">
      <c r="A91" s="162"/>
      <c r="B91" s="484" t="s">
        <v>652</v>
      </c>
      <c r="C91" s="485"/>
      <c r="D91" s="485"/>
      <c r="E91" s="485"/>
      <c r="F91" s="485"/>
      <c r="G91" s="485"/>
      <c r="H91" s="485"/>
      <c r="I91" s="485"/>
      <c r="J91" s="485"/>
      <c r="K91" s="485"/>
      <c r="L91" s="485"/>
      <c r="M91" s="485"/>
      <c r="N91" s="485"/>
      <c r="O91" s="486"/>
      <c r="P91" s="167"/>
    </row>
    <row r="92" spans="1:16" ht="30.75" customHeight="1" thickBot="1" x14ac:dyDescent="0.3">
      <c r="A92" s="168"/>
      <c r="B92" s="363"/>
      <c r="C92" s="363"/>
      <c r="D92" s="363"/>
      <c r="E92" s="363"/>
      <c r="F92" s="363"/>
      <c r="G92" s="363"/>
      <c r="H92" s="363"/>
      <c r="I92" s="363"/>
      <c r="J92" s="363"/>
      <c r="K92" s="363"/>
      <c r="L92" s="363"/>
      <c r="M92" s="363"/>
      <c r="N92" s="363"/>
      <c r="O92" s="363"/>
      <c r="P92" s="363"/>
    </row>
    <row r="93" spans="1:16" ht="30.75" customHeight="1" x14ac:dyDescent="0.25">
      <c r="A93" s="168"/>
      <c r="B93" s="478" t="s">
        <v>603</v>
      </c>
      <c r="C93" s="479"/>
      <c r="D93" s="479"/>
      <c r="E93" s="479"/>
      <c r="F93" s="479"/>
      <c r="G93" s="479"/>
      <c r="H93" s="479"/>
      <c r="I93" s="479"/>
      <c r="J93" s="479"/>
      <c r="K93" s="479"/>
      <c r="L93" s="479"/>
      <c r="M93" s="479"/>
      <c r="N93" s="479"/>
      <c r="O93" s="480"/>
      <c r="P93" s="363"/>
    </row>
    <row r="94" spans="1:16" ht="30.75" customHeight="1" x14ac:dyDescent="0.25">
      <c r="A94" s="168"/>
      <c r="B94" s="481"/>
      <c r="C94" s="482"/>
      <c r="D94" s="482"/>
      <c r="E94" s="482"/>
      <c r="F94" s="482"/>
      <c r="G94" s="482"/>
      <c r="H94" s="482"/>
      <c r="I94" s="482"/>
      <c r="J94" s="482"/>
      <c r="K94" s="482"/>
      <c r="L94" s="482"/>
      <c r="M94" s="482"/>
      <c r="N94" s="482"/>
      <c r="O94" s="483"/>
      <c r="P94" s="363"/>
    </row>
    <row r="95" spans="1:16" ht="30.75" customHeight="1" x14ac:dyDescent="0.25">
      <c r="A95" s="168"/>
      <c r="B95" s="222"/>
      <c r="C95" s="223"/>
      <c r="D95" s="223"/>
      <c r="E95" s="223"/>
      <c r="F95" s="223"/>
      <c r="G95" s="223"/>
      <c r="H95" s="223"/>
      <c r="I95" s="223"/>
      <c r="J95" s="223"/>
      <c r="K95" s="223"/>
      <c r="L95" s="223"/>
      <c r="M95" s="223"/>
      <c r="N95" s="223"/>
      <c r="O95" s="224"/>
      <c r="P95" s="363"/>
    </row>
    <row r="96" spans="1:16" ht="30.75" customHeight="1" x14ac:dyDescent="0.25">
      <c r="A96" s="168"/>
      <c r="B96" s="222"/>
      <c r="C96" s="365" t="s">
        <v>650</v>
      </c>
      <c r="D96" s="223"/>
      <c r="E96" s="223"/>
      <c r="F96" s="223"/>
      <c r="G96" s="223"/>
      <c r="H96" s="223"/>
      <c r="I96" s="223"/>
      <c r="J96" s="223"/>
      <c r="K96" s="223"/>
      <c r="L96" s="223"/>
      <c r="M96" s="223"/>
      <c r="N96" s="223"/>
      <c r="O96" s="224"/>
      <c r="P96" s="363"/>
    </row>
    <row r="97" spans="1:16" ht="30.75" customHeight="1" x14ac:dyDescent="0.25">
      <c r="A97" s="168"/>
      <c r="B97" s="222"/>
      <c r="C97" s="232"/>
      <c r="D97" s="225"/>
      <c r="E97" s="225"/>
      <c r="F97" s="225"/>
      <c r="G97" s="225"/>
      <c r="H97" s="225"/>
      <c r="I97" s="225"/>
      <c r="J97" s="225"/>
      <c r="K97" s="225"/>
      <c r="L97" s="225"/>
      <c r="M97" s="225"/>
      <c r="N97" s="225"/>
      <c r="O97" s="226"/>
      <c r="P97" s="363"/>
    </row>
    <row r="98" spans="1:16" ht="30.75" customHeight="1" x14ac:dyDescent="0.25">
      <c r="A98" s="168"/>
      <c r="B98" s="461" t="s">
        <v>577</v>
      </c>
      <c r="C98" s="534" t="s">
        <v>604</v>
      </c>
      <c r="D98" s="534"/>
      <c r="E98" s="534"/>
      <c r="F98" s="534"/>
      <c r="G98" s="534"/>
      <c r="H98" s="534"/>
      <c r="I98" s="534"/>
      <c r="J98" s="534"/>
      <c r="K98" s="534"/>
      <c r="L98" s="534"/>
      <c r="M98" s="534"/>
      <c r="N98" s="534"/>
      <c r="O98" s="535"/>
      <c r="P98" s="363"/>
    </row>
    <row r="99" spans="1:16" ht="30.75" customHeight="1" x14ac:dyDescent="0.25">
      <c r="A99" s="168"/>
      <c r="B99" s="461"/>
      <c r="C99" s="534"/>
      <c r="D99" s="534"/>
      <c r="E99" s="534"/>
      <c r="F99" s="534"/>
      <c r="G99" s="534"/>
      <c r="H99" s="534"/>
      <c r="I99" s="534"/>
      <c r="J99" s="534"/>
      <c r="K99" s="534"/>
      <c r="L99" s="534"/>
      <c r="M99" s="534"/>
      <c r="N99" s="534"/>
      <c r="O99" s="535"/>
      <c r="P99" s="363"/>
    </row>
    <row r="100" spans="1:16" ht="30.75" customHeight="1" x14ac:dyDescent="0.35">
      <c r="A100" s="168"/>
      <c r="B100" s="373"/>
      <c r="C100" s="538" t="s">
        <v>651</v>
      </c>
      <c r="D100" s="538"/>
      <c r="E100" s="538"/>
      <c r="F100" s="538"/>
      <c r="G100" s="538"/>
      <c r="H100" s="538"/>
      <c r="I100" s="538"/>
      <c r="J100" s="538"/>
      <c r="K100" s="538"/>
      <c r="L100" s="538"/>
      <c r="M100" s="538"/>
      <c r="N100" s="538"/>
      <c r="O100" s="539"/>
      <c r="P100" s="363"/>
    </row>
    <row r="101" spans="1:16" ht="30.75" customHeight="1" x14ac:dyDescent="0.35">
      <c r="A101" s="168"/>
      <c r="B101" s="373"/>
      <c r="C101" s="538"/>
      <c r="D101" s="538"/>
      <c r="E101" s="538"/>
      <c r="F101" s="538"/>
      <c r="G101" s="538"/>
      <c r="H101" s="538"/>
      <c r="I101" s="538"/>
      <c r="J101" s="538"/>
      <c r="K101" s="538"/>
      <c r="L101" s="538"/>
      <c r="M101" s="538"/>
      <c r="N101" s="538"/>
      <c r="O101" s="539"/>
      <c r="P101" s="363"/>
    </row>
    <row r="102" spans="1:16" ht="30.75" customHeight="1" x14ac:dyDescent="0.35">
      <c r="A102" s="168"/>
      <c r="B102" s="373"/>
      <c r="C102" s="381" t="s">
        <v>645</v>
      </c>
      <c r="D102" s="227"/>
      <c r="E102" s="228"/>
      <c r="F102" s="228"/>
      <c r="G102" s="228"/>
      <c r="H102" s="228"/>
      <c r="I102" s="228"/>
      <c r="J102" s="228"/>
      <c r="K102" s="228"/>
      <c r="L102" s="228"/>
      <c r="M102" s="228"/>
      <c r="N102" s="228"/>
      <c r="O102" s="229"/>
      <c r="P102" s="363"/>
    </row>
    <row r="103" spans="1:16" ht="30.75" customHeight="1" x14ac:dyDescent="0.35">
      <c r="A103" s="168"/>
      <c r="B103" s="373"/>
      <c r="C103" s="365"/>
      <c r="D103" s="382" t="s">
        <v>654</v>
      </c>
      <c r="E103" s="20" t="s">
        <v>10</v>
      </c>
      <c r="F103" s="228"/>
      <c r="G103" s="228"/>
      <c r="H103" s="228"/>
      <c r="I103" s="228"/>
      <c r="J103" s="228"/>
      <c r="K103" s="228"/>
      <c r="L103" s="228"/>
      <c r="M103" s="228"/>
      <c r="N103" s="228"/>
      <c r="O103" s="229"/>
      <c r="P103" s="363"/>
    </row>
    <row r="104" spans="1:16" ht="30.75" customHeight="1" x14ac:dyDescent="0.35">
      <c r="A104" s="168"/>
      <c r="B104" s="373"/>
      <c r="C104" s="370"/>
      <c r="D104" s="227"/>
      <c r="E104" s="228"/>
      <c r="F104" s="228"/>
      <c r="G104" s="228"/>
      <c r="H104" s="228"/>
      <c r="I104" s="228"/>
      <c r="J104" s="228"/>
      <c r="K104" s="228"/>
      <c r="L104" s="228"/>
      <c r="M104" s="228"/>
      <c r="N104" s="228"/>
      <c r="O104" s="229"/>
      <c r="P104" s="363"/>
    </row>
    <row r="105" spans="1:16" ht="30.75" customHeight="1" x14ac:dyDescent="0.25">
      <c r="A105" s="168"/>
      <c r="B105" s="461" t="s">
        <v>576</v>
      </c>
      <c r="C105" s="536" t="s">
        <v>589</v>
      </c>
      <c r="D105" s="536"/>
      <c r="E105" s="536"/>
      <c r="F105" s="536"/>
      <c r="G105" s="536"/>
      <c r="H105" s="536"/>
      <c r="I105" s="536"/>
      <c r="J105" s="536"/>
      <c r="K105" s="536"/>
      <c r="L105" s="536"/>
      <c r="M105" s="536"/>
      <c r="N105" s="536"/>
      <c r="O105" s="537"/>
      <c r="P105" s="363"/>
    </row>
    <row r="106" spans="1:16" ht="30.75" customHeight="1" x14ac:dyDescent="0.25">
      <c r="A106" s="168"/>
      <c r="B106" s="461"/>
      <c r="C106" s="536"/>
      <c r="D106" s="536"/>
      <c r="E106" s="536"/>
      <c r="F106" s="536"/>
      <c r="G106" s="536"/>
      <c r="H106" s="536"/>
      <c r="I106" s="536"/>
      <c r="J106" s="536"/>
      <c r="K106" s="536"/>
      <c r="L106" s="536"/>
      <c r="M106" s="536"/>
      <c r="N106" s="536"/>
      <c r="O106" s="537"/>
      <c r="P106" s="363"/>
    </row>
    <row r="107" spans="1:16" ht="30.75" customHeight="1" x14ac:dyDescent="0.35">
      <c r="A107" s="168"/>
      <c r="B107" s="373"/>
      <c r="C107" s="381" t="s">
        <v>646</v>
      </c>
      <c r="D107" s="227"/>
      <c r="E107" s="228"/>
      <c r="F107" s="228"/>
      <c r="G107" s="228"/>
      <c r="H107" s="228"/>
      <c r="I107" s="228"/>
      <c r="J107" s="228"/>
      <c r="K107" s="228"/>
      <c r="L107" s="228"/>
      <c r="M107" s="228"/>
      <c r="N107" s="228"/>
      <c r="O107" s="229"/>
      <c r="P107" s="363"/>
    </row>
    <row r="108" spans="1:16" ht="30.75" customHeight="1" x14ac:dyDescent="0.35">
      <c r="A108" s="168"/>
      <c r="B108" s="373"/>
      <c r="C108" s="365" t="s">
        <v>647</v>
      </c>
      <c r="D108" s="227"/>
      <c r="E108" s="228"/>
      <c r="F108" s="228"/>
      <c r="G108" s="228"/>
      <c r="H108" s="228"/>
      <c r="I108" s="228"/>
      <c r="J108" s="228"/>
      <c r="K108" s="228"/>
      <c r="L108" s="228"/>
      <c r="M108" s="228"/>
      <c r="N108" s="228"/>
      <c r="O108" s="229"/>
      <c r="P108" s="363"/>
    </row>
    <row r="109" spans="1:16" ht="30.75" customHeight="1" x14ac:dyDescent="0.35">
      <c r="A109" s="168"/>
      <c r="B109" s="373"/>
      <c r="C109" s="371" t="s">
        <v>648</v>
      </c>
      <c r="D109" s="227"/>
      <c r="E109" s="228"/>
      <c r="F109" s="228"/>
      <c r="G109" s="228"/>
      <c r="H109" s="228"/>
      <c r="I109" s="228"/>
      <c r="J109" s="228"/>
      <c r="K109" s="228"/>
      <c r="L109" s="228"/>
      <c r="M109" s="228"/>
      <c r="N109" s="228"/>
      <c r="O109" s="229"/>
      <c r="P109" s="363"/>
    </row>
    <row r="110" spans="1:16" ht="30.75" customHeight="1" x14ac:dyDescent="0.35">
      <c r="A110" s="168"/>
      <c r="B110" s="373"/>
      <c r="C110" s="538" t="s">
        <v>649</v>
      </c>
      <c r="D110" s="538"/>
      <c r="E110" s="538"/>
      <c r="F110" s="538"/>
      <c r="G110" s="538"/>
      <c r="H110" s="538"/>
      <c r="I110" s="538"/>
      <c r="J110" s="538"/>
      <c r="K110" s="538"/>
      <c r="L110" s="538"/>
      <c r="M110" s="538"/>
      <c r="N110" s="538"/>
      <c r="O110" s="539"/>
      <c r="P110" s="363"/>
    </row>
    <row r="111" spans="1:16" ht="30.75" customHeight="1" x14ac:dyDescent="0.25">
      <c r="A111" s="168"/>
      <c r="B111" s="241"/>
      <c r="C111" s="538"/>
      <c r="D111" s="538"/>
      <c r="E111" s="538"/>
      <c r="F111" s="538"/>
      <c r="G111" s="538"/>
      <c r="H111" s="538"/>
      <c r="I111" s="538"/>
      <c r="J111" s="538"/>
      <c r="K111" s="538"/>
      <c r="L111" s="538"/>
      <c r="M111" s="538"/>
      <c r="N111" s="538"/>
      <c r="O111" s="539"/>
      <c r="P111" s="363"/>
    </row>
    <row r="112" spans="1:16" ht="30.75" customHeight="1" x14ac:dyDescent="0.35">
      <c r="A112" s="168"/>
      <c r="B112" s="373"/>
      <c r="C112" s="365"/>
      <c r="D112" s="382" t="s">
        <v>654</v>
      </c>
      <c r="E112" s="21" t="s">
        <v>11</v>
      </c>
      <c r="F112" s="228"/>
      <c r="G112" s="228"/>
      <c r="H112" s="228"/>
      <c r="I112" s="228"/>
      <c r="J112" s="228"/>
      <c r="K112" s="228"/>
      <c r="L112" s="228"/>
      <c r="M112" s="228"/>
      <c r="N112" s="228"/>
      <c r="O112" s="229"/>
      <c r="P112" s="363"/>
    </row>
    <row r="113" spans="1:16" ht="30.75" customHeight="1" x14ac:dyDescent="0.35">
      <c r="A113" s="168"/>
      <c r="B113" s="373"/>
      <c r="C113" s="365"/>
      <c r="D113" s="382"/>
      <c r="E113" s="390"/>
      <c r="F113" s="228"/>
      <c r="G113" s="228"/>
      <c r="H113" s="228"/>
      <c r="I113" s="228"/>
      <c r="J113" s="228"/>
      <c r="K113" s="228"/>
      <c r="L113" s="228"/>
      <c r="M113" s="228"/>
      <c r="N113" s="228"/>
      <c r="O113" s="229"/>
      <c r="P113" s="363"/>
    </row>
    <row r="114" spans="1:16" ht="30.75" customHeight="1" x14ac:dyDescent="0.35">
      <c r="A114" s="168"/>
      <c r="B114" s="373"/>
      <c r="C114" s="365" t="s">
        <v>665</v>
      </c>
      <c r="D114" s="382"/>
      <c r="E114" s="390"/>
      <c r="F114" s="228"/>
      <c r="G114" s="228"/>
      <c r="H114" s="228"/>
      <c r="I114" s="228"/>
      <c r="J114" s="228"/>
      <c r="K114" s="228"/>
      <c r="L114" s="228"/>
      <c r="M114" s="228"/>
      <c r="N114" s="228"/>
      <c r="O114" s="229"/>
      <c r="P114" s="363"/>
    </row>
    <row r="115" spans="1:16" ht="30.75" customHeight="1" x14ac:dyDescent="0.35">
      <c r="A115" s="168"/>
      <c r="B115" s="373"/>
      <c r="C115" s="365"/>
      <c r="D115" s="382"/>
      <c r="E115" s="442"/>
      <c r="F115" s="228"/>
      <c r="G115" s="228"/>
      <c r="H115" s="228"/>
      <c r="I115" s="228"/>
      <c r="J115" s="228"/>
      <c r="K115" s="228"/>
      <c r="L115" s="228"/>
      <c r="M115" s="228"/>
      <c r="N115" s="228"/>
      <c r="O115" s="229"/>
      <c r="P115" s="363"/>
    </row>
    <row r="116" spans="1:16" ht="30.75" customHeight="1" x14ac:dyDescent="0.35">
      <c r="A116" s="168"/>
      <c r="B116" s="373"/>
      <c r="C116" s="365"/>
      <c r="D116" s="382"/>
      <c r="E116" s="442"/>
      <c r="F116" s="228"/>
      <c r="G116" s="228"/>
      <c r="H116" s="228"/>
      <c r="I116" s="228"/>
      <c r="J116" s="228"/>
      <c r="K116" s="228"/>
      <c r="L116" s="228"/>
      <c r="M116" s="228"/>
      <c r="N116" s="228"/>
      <c r="O116" s="229"/>
      <c r="P116" s="363"/>
    </row>
    <row r="117" spans="1:16" ht="30.75" customHeight="1" x14ac:dyDescent="0.35">
      <c r="A117" s="168"/>
      <c r="B117" s="373"/>
      <c r="C117" s="365"/>
      <c r="D117" s="382"/>
      <c r="E117" s="442"/>
      <c r="F117" s="228"/>
      <c r="G117" s="228"/>
      <c r="H117" s="228"/>
      <c r="I117" s="228"/>
      <c r="J117" s="228"/>
      <c r="K117" s="228"/>
      <c r="L117" s="228"/>
      <c r="M117" s="228"/>
      <c r="N117" s="228"/>
      <c r="O117" s="229"/>
      <c r="P117" s="363"/>
    </row>
    <row r="118" spans="1:16" ht="30.75" customHeight="1" x14ac:dyDescent="0.35">
      <c r="A118" s="168"/>
      <c r="B118" s="373"/>
      <c r="C118" s="522" t="s">
        <v>662</v>
      </c>
      <c r="D118" s="523"/>
      <c r="E118" s="523"/>
      <c r="F118" s="523"/>
      <c r="G118" s="524"/>
      <c r="H118" s="228"/>
      <c r="I118" s="228"/>
      <c r="J118" s="228"/>
      <c r="K118" s="228"/>
      <c r="L118" s="228"/>
      <c r="M118" s="228"/>
      <c r="N118" s="228"/>
      <c r="O118" s="229"/>
      <c r="P118" s="363"/>
    </row>
    <row r="119" spans="1:16" ht="30.75" customHeight="1" x14ac:dyDescent="0.35">
      <c r="A119" s="168"/>
      <c r="B119" s="373"/>
      <c r="C119" s="525"/>
      <c r="D119" s="526"/>
      <c r="E119" s="526"/>
      <c r="F119" s="526"/>
      <c r="G119" s="527"/>
      <c r="H119" s="228"/>
      <c r="I119" s="228"/>
      <c r="J119" s="228"/>
      <c r="K119" s="228"/>
      <c r="L119" s="228"/>
      <c r="M119" s="228"/>
      <c r="N119" s="228"/>
      <c r="O119" s="229"/>
      <c r="P119" s="363"/>
    </row>
    <row r="120" spans="1:16" ht="30.75" customHeight="1" thickBot="1" x14ac:dyDescent="0.25">
      <c r="A120" s="168"/>
      <c r="B120" s="294"/>
      <c r="C120" s="291"/>
      <c r="D120" s="292"/>
      <c r="E120" s="292"/>
      <c r="F120" s="292"/>
      <c r="G120" s="292"/>
      <c r="H120" s="292"/>
      <c r="I120" s="292"/>
      <c r="J120" s="292"/>
      <c r="K120" s="292"/>
      <c r="L120" s="292"/>
      <c r="M120" s="292"/>
      <c r="N120" s="292"/>
      <c r="O120" s="293"/>
      <c r="P120" s="363"/>
    </row>
    <row r="121" spans="1:16" ht="30.75" customHeight="1" x14ac:dyDescent="0.25">
      <c r="A121" s="168"/>
      <c r="B121" s="363"/>
      <c r="C121" s="363"/>
      <c r="D121" s="363"/>
      <c r="E121" s="363"/>
      <c r="F121" s="363"/>
      <c r="G121" s="363"/>
      <c r="H121" s="363"/>
      <c r="I121" s="363"/>
      <c r="J121" s="363"/>
      <c r="K121" s="363"/>
      <c r="L121" s="363"/>
      <c r="M121" s="363"/>
      <c r="N121" s="363"/>
      <c r="O121" s="363"/>
      <c r="P121" s="363"/>
    </row>
    <row r="122" spans="1:16" ht="30.75" customHeight="1" x14ac:dyDescent="0.25">
      <c r="A122" s="168"/>
      <c r="B122" s="363"/>
      <c r="C122" s="363"/>
      <c r="D122" s="363"/>
      <c r="E122" s="363"/>
      <c r="F122" s="363"/>
      <c r="G122" s="363"/>
      <c r="H122" s="363"/>
      <c r="I122" s="363"/>
      <c r="J122" s="363"/>
      <c r="K122" s="363"/>
      <c r="L122" s="363"/>
      <c r="M122" s="363"/>
      <c r="N122" s="363"/>
      <c r="O122" s="363"/>
      <c r="P122" s="363"/>
    </row>
    <row r="123" spans="1:16" ht="49.5" customHeight="1" x14ac:dyDescent="0.2">
      <c r="A123" s="162"/>
      <c r="B123" s="484" t="s">
        <v>653</v>
      </c>
      <c r="C123" s="485"/>
      <c r="D123" s="485"/>
      <c r="E123" s="485"/>
      <c r="F123" s="485"/>
      <c r="G123" s="485"/>
      <c r="H123" s="485"/>
      <c r="I123" s="485"/>
      <c r="J123" s="485"/>
      <c r="K123" s="485"/>
      <c r="L123" s="485"/>
      <c r="M123" s="485"/>
      <c r="N123" s="485"/>
      <c r="O123" s="486"/>
      <c r="P123" s="167"/>
    </row>
    <row r="124" spans="1:16" ht="30.75" customHeight="1" thickBot="1" x14ac:dyDescent="0.3">
      <c r="A124" s="168"/>
      <c r="B124" s="363"/>
      <c r="C124" s="363"/>
      <c r="D124" s="363"/>
      <c r="E124" s="363"/>
      <c r="F124" s="363"/>
      <c r="G124" s="363"/>
      <c r="H124" s="363"/>
      <c r="I124" s="363"/>
      <c r="J124" s="363"/>
      <c r="K124" s="363"/>
      <c r="L124" s="363"/>
      <c r="M124" s="363"/>
      <c r="N124" s="363"/>
      <c r="O124" s="363"/>
      <c r="P124" s="363"/>
    </row>
    <row r="125" spans="1:16" ht="30.75" customHeight="1" x14ac:dyDescent="0.25">
      <c r="A125" s="168"/>
      <c r="B125" s="478" t="s">
        <v>605</v>
      </c>
      <c r="C125" s="479"/>
      <c r="D125" s="479"/>
      <c r="E125" s="479"/>
      <c r="F125" s="479"/>
      <c r="G125" s="479"/>
      <c r="H125" s="479"/>
      <c r="I125" s="479"/>
      <c r="J125" s="479"/>
      <c r="K125" s="479"/>
      <c r="L125" s="479"/>
      <c r="M125" s="479"/>
      <c r="N125" s="479"/>
      <c r="O125" s="480"/>
      <c r="P125" s="363"/>
    </row>
    <row r="126" spans="1:16" ht="30.75" customHeight="1" x14ac:dyDescent="0.25">
      <c r="A126" s="168"/>
      <c r="B126" s="481"/>
      <c r="C126" s="482"/>
      <c r="D126" s="482"/>
      <c r="E126" s="482"/>
      <c r="F126" s="482"/>
      <c r="G126" s="482"/>
      <c r="H126" s="482"/>
      <c r="I126" s="482"/>
      <c r="J126" s="482"/>
      <c r="K126" s="482"/>
      <c r="L126" s="482"/>
      <c r="M126" s="482"/>
      <c r="N126" s="482"/>
      <c r="O126" s="483"/>
      <c r="P126" s="363"/>
    </row>
    <row r="127" spans="1:16" ht="30.75" customHeight="1" x14ac:dyDescent="0.25">
      <c r="A127" s="168"/>
      <c r="B127" s="222"/>
      <c r="C127" s="223"/>
      <c r="D127" s="223"/>
      <c r="E127" s="223"/>
      <c r="F127" s="223"/>
      <c r="G127" s="223"/>
      <c r="H127" s="223"/>
      <c r="I127" s="223"/>
      <c r="J127" s="223"/>
      <c r="K127" s="223"/>
      <c r="L127" s="223"/>
      <c r="M127" s="223"/>
      <c r="N127" s="223"/>
      <c r="O127" s="224"/>
      <c r="P127" s="363"/>
    </row>
    <row r="128" spans="1:16" ht="30.75" customHeight="1" x14ac:dyDescent="0.2">
      <c r="A128" s="168"/>
      <c r="B128" s="222"/>
      <c r="C128" s="520" t="s">
        <v>606</v>
      </c>
      <c r="D128" s="520"/>
      <c r="E128" s="520"/>
      <c r="F128" s="520"/>
      <c r="G128" s="520"/>
      <c r="H128" s="520"/>
      <c r="I128" s="520"/>
      <c r="J128" s="520"/>
      <c r="K128" s="520"/>
      <c r="L128" s="520"/>
      <c r="M128" s="520"/>
      <c r="N128" s="520"/>
      <c r="O128" s="314"/>
      <c r="P128" s="363"/>
    </row>
    <row r="129" spans="1:16" ht="30.75" customHeight="1" x14ac:dyDescent="0.25">
      <c r="A129" s="168"/>
      <c r="B129" s="311"/>
      <c r="C129" s="520"/>
      <c r="D129" s="520"/>
      <c r="E129" s="520"/>
      <c r="F129" s="520"/>
      <c r="G129" s="520"/>
      <c r="H129" s="520"/>
      <c r="I129" s="520"/>
      <c r="J129" s="520"/>
      <c r="K129" s="520"/>
      <c r="L129" s="520"/>
      <c r="M129" s="520"/>
      <c r="N129" s="520"/>
      <c r="O129" s="313"/>
      <c r="P129" s="363"/>
    </row>
    <row r="130" spans="1:16" ht="30.75" customHeight="1" x14ac:dyDescent="0.25">
      <c r="A130" s="168"/>
      <c r="B130" s="241"/>
      <c r="C130" s="521" t="s">
        <v>607</v>
      </c>
      <c r="D130" s="521"/>
      <c r="E130" s="521"/>
      <c r="F130" s="521"/>
      <c r="G130" s="521"/>
      <c r="H130" s="383"/>
      <c r="I130" s="384" t="s">
        <v>66</v>
      </c>
      <c r="J130" s="385">
        <v>2</v>
      </c>
      <c r="K130" s="383"/>
      <c r="L130" s="383"/>
      <c r="M130" s="383"/>
      <c r="N130" s="383"/>
      <c r="O130" s="317"/>
      <c r="P130" s="363"/>
    </row>
    <row r="131" spans="1:16" ht="30.75" customHeight="1" x14ac:dyDescent="0.25">
      <c r="A131" s="168"/>
      <c r="B131" s="322"/>
      <c r="C131" s="326"/>
      <c r="D131" s="326"/>
      <c r="E131" s="326"/>
      <c r="F131" s="326"/>
      <c r="G131" s="326"/>
      <c r="H131" s="326"/>
      <c r="I131" s="326"/>
      <c r="J131" s="326"/>
      <c r="K131" s="326"/>
      <c r="L131" s="326"/>
      <c r="M131" s="326"/>
      <c r="N131" s="326"/>
      <c r="O131" s="327"/>
      <c r="P131" s="363"/>
    </row>
    <row r="132" spans="1:16" ht="30.75" customHeight="1" x14ac:dyDescent="0.25">
      <c r="A132" s="168"/>
      <c r="B132" s="372"/>
      <c r="C132" s="365" t="s">
        <v>655</v>
      </c>
      <c r="D132" s="365"/>
      <c r="E132" s="365"/>
      <c r="F132" s="365"/>
      <c r="G132" s="365"/>
      <c r="H132" s="365"/>
      <c r="I132" s="365"/>
      <c r="J132" s="365"/>
      <c r="K132" s="365"/>
      <c r="L132" s="365"/>
      <c r="M132" s="365"/>
      <c r="N132" s="365"/>
      <c r="O132" s="379"/>
      <c r="P132" s="363"/>
    </row>
    <row r="133" spans="1:16" ht="30.75" customHeight="1" x14ac:dyDescent="0.25">
      <c r="A133" s="168"/>
      <c r="B133" s="323"/>
      <c r="C133" s="365"/>
      <c r="D133" s="326"/>
      <c r="E133" s="326"/>
      <c r="F133" s="326"/>
      <c r="G133" s="326"/>
      <c r="H133" s="326"/>
      <c r="I133" s="326"/>
      <c r="J133" s="326"/>
      <c r="K133" s="326"/>
      <c r="L133" s="326"/>
      <c r="M133" s="326"/>
      <c r="N133" s="326"/>
      <c r="O133" s="327"/>
      <c r="P133" s="363"/>
    </row>
    <row r="134" spans="1:16" ht="30.75" customHeight="1" x14ac:dyDescent="0.25">
      <c r="A134" s="168"/>
      <c r="B134" s="323"/>
      <c r="C134" s="513" t="s">
        <v>656</v>
      </c>
      <c r="D134" s="513"/>
      <c r="E134" s="513"/>
      <c r="F134" s="513"/>
      <c r="G134" s="513"/>
      <c r="H134" s="513"/>
      <c r="I134" s="513"/>
      <c r="J134" s="513"/>
      <c r="K134" s="513"/>
      <c r="L134" s="513"/>
      <c r="M134" s="513"/>
      <c r="N134" s="513"/>
      <c r="O134" s="514"/>
      <c r="P134" s="363"/>
    </row>
    <row r="135" spans="1:16" ht="30.75" customHeight="1" x14ac:dyDescent="0.25">
      <c r="A135" s="168"/>
      <c r="B135" s="323"/>
      <c r="C135" s="513"/>
      <c r="D135" s="513"/>
      <c r="E135" s="513"/>
      <c r="F135" s="513"/>
      <c r="G135" s="513"/>
      <c r="H135" s="513"/>
      <c r="I135" s="513"/>
      <c r="J135" s="513"/>
      <c r="K135" s="513"/>
      <c r="L135" s="513"/>
      <c r="M135" s="513"/>
      <c r="N135" s="513"/>
      <c r="O135" s="514"/>
      <c r="P135" s="363"/>
    </row>
    <row r="136" spans="1:16" ht="30.75" customHeight="1" thickBot="1" x14ac:dyDescent="0.3">
      <c r="A136" s="168"/>
      <c r="B136" s="324"/>
      <c r="C136" s="325"/>
      <c r="D136" s="328"/>
      <c r="E136" s="328"/>
      <c r="F136" s="328"/>
      <c r="G136" s="328"/>
      <c r="H136" s="328"/>
      <c r="I136" s="328"/>
      <c r="J136" s="328"/>
      <c r="K136" s="328"/>
      <c r="L136" s="328"/>
      <c r="M136" s="328"/>
      <c r="N136" s="328"/>
      <c r="O136" s="329"/>
      <c r="P136" s="363"/>
    </row>
    <row r="137" spans="1:16" ht="30.75" customHeight="1" x14ac:dyDescent="0.25">
      <c r="A137" s="168"/>
      <c r="B137" s="363"/>
      <c r="C137" s="363"/>
      <c r="D137" s="363"/>
      <c r="E137" s="363"/>
      <c r="F137" s="363"/>
      <c r="G137" s="363"/>
      <c r="H137" s="363"/>
      <c r="I137" s="363"/>
      <c r="J137" s="363"/>
      <c r="K137" s="363"/>
      <c r="L137" s="363"/>
      <c r="M137" s="363"/>
      <c r="N137" s="363"/>
      <c r="O137" s="363"/>
      <c r="P137" s="363"/>
    </row>
    <row r="138" spans="1:16" ht="49.5" customHeight="1" x14ac:dyDescent="0.2">
      <c r="A138" s="162"/>
      <c r="B138" s="507" t="s">
        <v>657</v>
      </c>
      <c r="C138" s="508"/>
      <c r="D138" s="508"/>
      <c r="E138" s="508"/>
      <c r="F138" s="508"/>
      <c r="G138" s="508"/>
      <c r="H138" s="508"/>
      <c r="I138" s="508"/>
      <c r="J138" s="508"/>
      <c r="K138" s="508"/>
      <c r="L138" s="508"/>
      <c r="M138" s="508"/>
      <c r="N138" s="508"/>
      <c r="O138" s="509"/>
      <c r="P138" s="167"/>
    </row>
    <row r="139" spans="1:16" ht="30.75" customHeight="1" x14ac:dyDescent="0.25">
      <c r="A139" s="168"/>
      <c r="B139" s="517" t="s">
        <v>659</v>
      </c>
      <c r="C139" s="518"/>
      <c r="D139" s="518"/>
      <c r="E139" s="518"/>
      <c r="F139" s="518"/>
      <c r="G139" s="518"/>
      <c r="H139" s="518"/>
      <c r="I139" s="518"/>
      <c r="J139" s="518"/>
      <c r="K139" s="518"/>
      <c r="L139" s="518"/>
      <c r="M139" s="518"/>
      <c r="N139" s="518"/>
      <c r="O139" s="519"/>
      <c r="P139" s="363"/>
    </row>
    <row r="140" spans="1:16" ht="30.75" customHeight="1" x14ac:dyDescent="0.25">
      <c r="A140" s="168"/>
      <c r="B140" s="517" t="s">
        <v>658</v>
      </c>
      <c r="C140" s="518"/>
      <c r="D140" s="518"/>
      <c r="E140" s="518"/>
      <c r="F140" s="518"/>
      <c r="G140" s="518"/>
      <c r="H140" s="518"/>
      <c r="I140" s="518"/>
      <c r="J140" s="518"/>
      <c r="K140" s="518"/>
      <c r="L140" s="518"/>
      <c r="M140" s="518"/>
      <c r="N140" s="518"/>
      <c r="O140" s="519"/>
      <c r="P140" s="363"/>
    </row>
    <row r="141" spans="1:16" ht="30.75" customHeight="1" x14ac:dyDescent="0.35">
      <c r="A141" s="168"/>
      <c r="B141" s="388" t="str">
        <f ca="1">CELL("nomfichier")</f>
        <v>D:\1 UPRT SITE WEB\uprt.fr\ff-fiches-fabrications\ff-documents-divers-maj-02-2015\[ff-comparaison-recettes.xlsx]Mode d'emploi</v>
      </c>
      <c r="C141" s="364"/>
      <c r="D141" s="364"/>
      <c r="E141" s="364"/>
      <c r="F141" s="364"/>
      <c r="G141" s="364"/>
      <c r="H141" s="364"/>
      <c r="I141" s="364"/>
      <c r="J141" s="364"/>
      <c r="K141" s="364"/>
      <c r="L141" s="364"/>
      <c r="M141" s="364"/>
      <c r="N141" s="364"/>
      <c r="O141" s="389" t="s">
        <v>203</v>
      </c>
      <c r="P141" s="363"/>
    </row>
    <row r="142" spans="1:16" ht="30.75" customHeight="1" x14ac:dyDescent="0.25">
      <c r="A142" s="168"/>
      <c r="B142" s="387"/>
      <c r="C142" s="363"/>
      <c r="D142" s="363"/>
      <c r="E142" s="363"/>
      <c r="F142" s="363"/>
      <c r="G142" s="363"/>
      <c r="H142" s="363"/>
      <c r="I142" s="363"/>
      <c r="J142" s="363"/>
      <c r="K142" s="363"/>
      <c r="L142" s="363"/>
      <c r="M142" s="363"/>
      <c r="N142" s="363"/>
      <c r="O142" s="363"/>
      <c r="P142" s="363"/>
    </row>
    <row r="143" spans="1:16" s="1" customFormat="1" ht="12.75" customHeight="1" x14ac:dyDescent="0.25">
      <c r="B143" s="122"/>
      <c r="C143" s="122"/>
      <c r="D143" s="122"/>
      <c r="E143" s="122"/>
      <c r="F143" s="122"/>
      <c r="G143" s="122"/>
      <c r="H143" s="122"/>
      <c r="I143" s="122"/>
      <c r="J143" s="122"/>
      <c r="K143" s="122"/>
      <c r="L143" s="122"/>
      <c r="M143"/>
      <c r="N143"/>
      <c r="O143"/>
      <c r="P143"/>
    </row>
    <row r="144" spans="1:16" s="1" customFormat="1" x14ac:dyDescent="0.25">
      <c r="B144" s="122"/>
      <c r="C144" s="122"/>
      <c r="D144" s="122"/>
      <c r="E144" s="122"/>
      <c r="F144" s="122"/>
      <c r="G144" s="122"/>
      <c r="H144" s="122"/>
      <c r="I144" s="122"/>
      <c r="J144" s="122"/>
      <c r="K144" s="122"/>
      <c r="L144" s="122"/>
      <c r="M144"/>
      <c r="N144"/>
      <c r="O144"/>
      <c r="P144"/>
    </row>
    <row r="145" spans="1:16" s="1" customFormat="1" x14ac:dyDescent="0.25">
      <c r="B145" s="122"/>
      <c r="C145" s="122"/>
      <c r="D145" s="122"/>
      <c r="E145" s="122"/>
      <c r="F145" s="122"/>
      <c r="G145" s="122"/>
      <c r="H145" s="122"/>
      <c r="I145" s="122"/>
      <c r="J145" s="122"/>
      <c r="K145" s="122"/>
      <c r="L145" s="122"/>
      <c r="M145"/>
      <c r="N145"/>
      <c r="O145"/>
      <c r="P145"/>
    </row>
    <row r="146" spans="1:16" s="1" customFormat="1" x14ac:dyDescent="0.25">
      <c r="B146" s="122"/>
      <c r="C146" s="122"/>
      <c r="D146" s="122"/>
      <c r="E146" s="122"/>
      <c r="F146" s="122"/>
      <c r="G146" s="122"/>
      <c r="H146" s="122"/>
      <c r="I146" s="122"/>
      <c r="J146" s="122"/>
      <c r="K146" s="122"/>
      <c r="L146" s="122"/>
      <c r="M146"/>
      <c r="N146"/>
      <c r="O146"/>
      <c r="P146"/>
    </row>
    <row r="147" spans="1:16" s="1" customFormat="1" x14ac:dyDescent="0.25">
      <c r="B147" s="122"/>
      <c r="C147" s="122"/>
      <c r="D147" s="122"/>
      <c r="E147" s="122"/>
      <c r="F147" s="122"/>
      <c r="G147" s="122"/>
      <c r="H147" s="122"/>
      <c r="I147" s="122"/>
      <c r="J147" s="122"/>
      <c r="K147" s="122"/>
      <c r="L147" s="122"/>
      <c r="M147"/>
      <c r="N147"/>
      <c r="O147"/>
      <c r="P147"/>
    </row>
    <row r="148" spans="1:16" s="1" customFormat="1" x14ac:dyDescent="0.25">
      <c r="B148" s="122"/>
      <c r="C148" s="122"/>
      <c r="D148" s="122"/>
      <c r="E148" s="122"/>
      <c r="F148" s="122"/>
      <c r="G148" s="122"/>
      <c r="H148" s="122"/>
      <c r="I148" s="122"/>
      <c r="J148" s="122"/>
      <c r="K148" s="122"/>
      <c r="L148" s="122"/>
      <c r="M148"/>
      <c r="N148"/>
      <c r="O148"/>
      <c r="P148"/>
    </row>
    <row r="149" spans="1:16" s="1" customFormat="1" x14ac:dyDescent="0.25">
      <c r="B149" s="122"/>
      <c r="C149" s="122"/>
      <c r="D149" s="122"/>
      <c r="E149" s="122"/>
      <c r="F149" s="122"/>
      <c r="G149" s="122"/>
      <c r="H149" s="122"/>
      <c r="I149" s="122"/>
      <c r="J149" s="122"/>
      <c r="K149" s="122"/>
      <c r="L149" s="122"/>
      <c r="M149"/>
      <c r="N149"/>
      <c r="O149"/>
      <c r="P149"/>
    </row>
    <row r="150" spans="1:16" s="1" customFormat="1" x14ac:dyDescent="0.25">
      <c r="B150" s="122"/>
      <c r="C150" s="122"/>
      <c r="D150" s="122"/>
      <c r="E150" s="122"/>
      <c r="F150" s="122"/>
      <c r="G150" s="122"/>
      <c r="H150" s="122"/>
      <c r="I150" s="122"/>
      <c r="J150" s="122"/>
      <c r="K150" s="122"/>
      <c r="L150" s="122"/>
      <c r="M150"/>
      <c r="N150"/>
      <c r="O150"/>
      <c r="P150"/>
    </row>
    <row r="151" spans="1:16" s="1" customFormat="1" x14ac:dyDescent="0.25">
      <c r="B151" s="122"/>
      <c r="C151" s="122"/>
      <c r="D151" s="122"/>
      <c r="E151" s="122"/>
      <c r="F151" s="122"/>
      <c r="G151" s="122"/>
      <c r="H151" s="122"/>
      <c r="I151" s="122"/>
      <c r="J151" s="122"/>
      <c r="K151" s="122"/>
      <c r="L151" s="122"/>
      <c r="M151"/>
      <c r="N151"/>
      <c r="O151"/>
      <c r="P151"/>
    </row>
    <row r="152" spans="1:16" s="1" customFormat="1" x14ac:dyDescent="0.25">
      <c r="B152" s="122"/>
      <c r="C152" s="122"/>
      <c r="D152" s="122"/>
      <c r="E152" s="122"/>
      <c r="F152" s="122"/>
      <c r="G152" s="122"/>
      <c r="H152" s="122"/>
      <c r="I152" s="122"/>
      <c r="J152" s="122"/>
      <c r="K152" s="122"/>
      <c r="L152" s="122"/>
      <c r="M152"/>
      <c r="N152"/>
      <c r="O152"/>
      <c r="P152"/>
    </row>
    <row r="153" spans="1:16" s="1" customFormat="1" x14ac:dyDescent="0.25">
      <c r="B153" s="122"/>
      <c r="C153" s="122"/>
      <c r="D153" s="122"/>
      <c r="E153" s="122"/>
      <c r="F153" s="122"/>
      <c r="G153" s="122"/>
      <c r="H153" s="122"/>
      <c r="I153" s="122"/>
      <c r="J153" s="122"/>
      <c r="K153" s="122"/>
      <c r="L153" s="122"/>
      <c r="M153"/>
      <c r="N153"/>
      <c r="O153"/>
      <c r="P153"/>
    </row>
    <row r="154" spans="1:16" s="1" customFormat="1" x14ac:dyDescent="0.25">
      <c r="B154" s="122"/>
      <c r="C154" s="122"/>
      <c r="D154" s="122"/>
      <c r="E154" s="122"/>
      <c r="F154" s="122"/>
      <c r="G154" s="122"/>
      <c r="H154" s="122"/>
      <c r="I154" s="122"/>
      <c r="J154" s="122"/>
      <c r="K154" s="122"/>
      <c r="L154" s="122"/>
      <c r="M154"/>
      <c r="N154"/>
      <c r="O154"/>
      <c r="P154"/>
    </row>
    <row r="155" spans="1:16" s="1" customFormat="1" x14ac:dyDescent="0.25">
      <c r="B155" s="122"/>
      <c r="C155" s="122"/>
      <c r="D155" s="122"/>
      <c r="E155" s="122"/>
      <c r="F155" s="122"/>
      <c r="G155" s="122"/>
      <c r="H155" s="122"/>
      <c r="I155" s="122"/>
      <c r="J155" s="122"/>
      <c r="K155" s="122"/>
      <c r="L155" s="122"/>
      <c r="M155"/>
      <c r="N155"/>
      <c r="O155"/>
      <c r="P155"/>
    </row>
    <row r="156" spans="1:16" s="1" customFormat="1" x14ac:dyDescent="0.25">
      <c r="B156" s="122"/>
      <c r="C156" s="122"/>
      <c r="D156" s="122"/>
      <c r="E156" s="122"/>
      <c r="F156" s="122"/>
      <c r="G156" s="122"/>
      <c r="H156" s="122"/>
      <c r="I156" s="122"/>
      <c r="J156" s="122"/>
      <c r="K156" s="122"/>
      <c r="L156" s="122"/>
      <c r="M156"/>
      <c r="N156"/>
      <c r="O156"/>
      <c r="P156"/>
    </row>
    <row r="157" spans="1:16" s="1" customFormat="1" x14ac:dyDescent="0.25">
      <c r="A157" s="3"/>
      <c r="B157" s="122"/>
      <c r="C157" s="122"/>
      <c r="D157" s="122"/>
      <c r="E157" s="122"/>
      <c r="F157" s="122"/>
      <c r="G157" s="122"/>
      <c r="H157" s="122"/>
      <c r="I157" s="122"/>
      <c r="J157" s="122"/>
      <c r="K157" s="122"/>
      <c r="L157" s="122"/>
      <c r="M157"/>
      <c r="N157"/>
      <c r="O157"/>
      <c r="P157"/>
    </row>
  </sheetData>
  <mergeCells count="50">
    <mergeCell ref="C118:G119"/>
    <mergeCell ref="D86:K87"/>
    <mergeCell ref="C134:O135"/>
    <mergeCell ref="B138:O138"/>
    <mergeCell ref="B139:O139"/>
    <mergeCell ref="C98:O99"/>
    <mergeCell ref="B98:B99"/>
    <mergeCell ref="B105:B106"/>
    <mergeCell ref="C105:O106"/>
    <mergeCell ref="C110:O111"/>
    <mergeCell ref="C100:O101"/>
    <mergeCell ref="B140:O140"/>
    <mergeCell ref="B125:O126"/>
    <mergeCell ref="C128:N129"/>
    <mergeCell ref="B123:O123"/>
    <mergeCell ref="C130:G130"/>
    <mergeCell ref="B2:O2"/>
    <mergeCell ref="B5:O6"/>
    <mergeCell ref="B7:O7"/>
    <mergeCell ref="B93:O94"/>
    <mergeCell ref="B91:O91"/>
    <mergeCell ref="B3:O3"/>
    <mergeCell ref="D65:K67"/>
    <mergeCell ref="D68:K70"/>
    <mergeCell ref="D71:K73"/>
    <mergeCell ref="C48:O49"/>
    <mergeCell ref="B11:O11"/>
    <mergeCell ref="B12:O12"/>
    <mergeCell ref="C34:O35"/>
    <mergeCell ref="C75:O75"/>
    <mergeCell ref="B78:B79"/>
    <mergeCell ref="C78:O79"/>
    <mergeCell ref="C83:O83"/>
    <mergeCell ref="B84:B85"/>
    <mergeCell ref="C84:O85"/>
    <mergeCell ref="B37:B38"/>
    <mergeCell ref="C37:O38"/>
    <mergeCell ref="B40:B41"/>
    <mergeCell ref="C40:O41"/>
    <mergeCell ref="C45:O45"/>
    <mergeCell ref="D63:E63"/>
    <mergeCell ref="F63:G63"/>
    <mergeCell ref="H63:I63"/>
    <mergeCell ref="J63:K63"/>
    <mergeCell ref="L63:M63"/>
    <mergeCell ref="B14:O15"/>
    <mergeCell ref="B17:O17"/>
    <mergeCell ref="C18:O18"/>
    <mergeCell ref="B19:O19"/>
    <mergeCell ref="C33:O33"/>
  </mergeCells>
  <hyperlinks>
    <hyperlink ref="C18" r:id="rId1"/>
  </hyperlinks>
  <printOptions horizontalCentered="1"/>
  <pageMargins left="0.25" right="0.25" top="0.75" bottom="0.75" header="0.3" footer="0.3"/>
  <pageSetup paperSize="9" scale="22" orientation="portrait" horizontalDpi="300" verticalDpi="300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F82"/>
  <sheetViews>
    <sheetView showZeros="0" showWhiteSpace="0" zoomScale="75" zoomScaleNormal="75" zoomScalePageLayoutView="58" workbookViewId="0">
      <selection activeCell="P26" sqref="P26"/>
    </sheetView>
  </sheetViews>
  <sheetFormatPr baseColWidth="10" defaultRowHeight="12.75" x14ac:dyDescent="0.2"/>
  <cols>
    <col min="1" max="1" width="3.28515625" style="1" customWidth="1"/>
    <col min="2" max="2" width="7.85546875" style="1" customWidth="1"/>
    <col min="3" max="3" width="52.28515625" style="1" customWidth="1"/>
    <col min="4" max="4" width="13.28515625" style="1" customWidth="1"/>
    <col min="5" max="5" width="13" style="1" customWidth="1"/>
    <col min="6" max="14" width="12.42578125" style="1" customWidth="1"/>
    <col min="15" max="16" width="11.7109375" style="1" customWidth="1"/>
    <col min="17" max="17" width="3.28515625" style="1" customWidth="1"/>
    <col min="18" max="18" width="7.85546875" style="1" customWidth="1"/>
    <col min="19" max="19" width="52.28515625" style="1" customWidth="1"/>
    <col min="20" max="20" width="13.28515625" style="1" customWidth="1"/>
    <col min="21" max="21" width="14.7109375" style="1" customWidth="1"/>
    <col min="22" max="23" width="14.5703125" style="1" customWidth="1"/>
    <col min="24" max="24" width="12.42578125" style="1" bestFit="1" customWidth="1"/>
    <col min="25" max="26" width="14.5703125" style="1" customWidth="1"/>
    <col min="27" max="27" width="12.42578125" style="1" bestFit="1" customWidth="1"/>
    <col min="28" max="29" width="14.5703125" style="1" customWidth="1"/>
    <col min="30" max="30" width="12.42578125" style="1" bestFit="1" customWidth="1"/>
    <col min="31" max="32" width="14.5703125" style="1" customWidth="1"/>
    <col min="33" max="33" width="12.42578125" style="1" bestFit="1" customWidth="1"/>
    <col min="34" max="35" width="14.5703125" style="1" customWidth="1"/>
    <col min="36" max="36" width="12.42578125" style="1" bestFit="1" customWidth="1"/>
    <col min="37" max="38" width="11.42578125" style="3"/>
    <col min="39" max="39" width="3.28515625" style="1" customWidth="1"/>
    <col min="40" max="40" width="7.85546875" style="1" customWidth="1"/>
    <col min="41" max="41" width="52.28515625" style="1" customWidth="1"/>
    <col min="42" max="42" width="13.28515625" style="1" customWidth="1"/>
    <col min="43" max="44" width="14.7109375" style="1" customWidth="1"/>
    <col min="45" max="45" width="10.140625" style="1" customWidth="1"/>
    <col min="46" max="46" width="14.7109375" style="1" customWidth="1"/>
    <col min="47" max="47" width="10.140625" style="1" customWidth="1"/>
    <col min="48" max="48" width="14.7109375" style="1" customWidth="1"/>
    <col min="49" max="49" width="10.140625" style="1" customWidth="1"/>
    <col min="50" max="50" width="14.7109375" style="1" customWidth="1"/>
    <col min="51" max="51" width="10.140625" style="1" customWidth="1"/>
    <col min="52" max="52" width="14.7109375" style="1" customWidth="1"/>
    <col min="53" max="53" width="12.42578125" style="1" customWidth="1"/>
    <col min="54" max="54" width="11.42578125" style="3" customWidth="1"/>
    <col min="55" max="55" width="7.85546875" style="1" customWidth="1"/>
    <col min="56" max="56" width="13.28515625" style="1" customWidth="1"/>
    <col min="57" max="57" width="13" style="1" customWidth="1"/>
    <col min="58" max="66" width="12.42578125" style="1" customWidth="1"/>
    <col min="67" max="67" width="11.7109375" style="1" customWidth="1"/>
    <col min="68" max="68" width="13.28515625" style="1" customWidth="1"/>
    <col min="69" max="69" width="14.7109375" style="1" customWidth="1"/>
    <col min="70" max="71" width="14.5703125" style="1" customWidth="1"/>
    <col min="72" max="72" width="10" style="1" customWidth="1"/>
    <col min="73" max="74" width="14.5703125" style="1" customWidth="1"/>
    <col min="75" max="75" width="10" style="1" customWidth="1"/>
    <col min="76" max="77" width="14.5703125" style="1" customWidth="1"/>
    <col min="78" max="78" width="10" style="1" customWidth="1"/>
    <col min="79" max="80" width="14.5703125" style="1" customWidth="1"/>
    <col min="81" max="81" width="10" style="1" customWidth="1"/>
    <col min="82" max="83" width="14.5703125" style="1" customWidth="1"/>
    <col min="84" max="84" width="10" style="1" customWidth="1"/>
    <col min="85" max="16384" width="11.42578125" style="3"/>
  </cols>
  <sheetData>
    <row r="1" spans="1:78" ht="13.5" thickBot="1" x14ac:dyDescent="0.25">
      <c r="A1" s="2"/>
      <c r="B1" s="2"/>
      <c r="C1" s="2" t="str">
        <f>MID(ADDRESS(1,COLUMN()),2,FIND("",MID(ADDRESS(1,COLUMN()),2,99))-1)</f>
        <v/>
      </c>
      <c r="D1" s="2"/>
      <c r="E1" s="2"/>
      <c r="F1" s="2">
        <v>0</v>
      </c>
      <c r="G1" s="2"/>
      <c r="H1" s="2"/>
      <c r="I1" s="2"/>
      <c r="J1" s="2"/>
      <c r="K1" s="2"/>
      <c r="L1" s="2"/>
      <c r="M1" s="2"/>
      <c r="N1" s="2"/>
      <c r="O1" s="2">
        <v>0</v>
      </c>
      <c r="P1" s="2"/>
      <c r="Q1" s="2"/>
      <c r="R1" s="2"/>
      <c r="S1" s="2" t="str">
        <f>MID(ADDRESS(1,COLUMN()),2,FIND("",MID(ADDRESS(1,COLUMN()),2,99))-1)</f>
        <v/>
      </c>
      <c r="T1" s="2">
        <v>0</v>
      </c>
      <c r="U1" s="2">
        <v>0</v>
      </c>
      <c r="V1" s="2">
        <v>0</v>
      </c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M1" s="2"/>
      <c r="AN1" s="2"/>
      <c r="AO1" s="2" t="str">
        <f>MID(ADDRESS(1,COLUMN()),2,FIND("",MID(ADDRESS(1,COLUMN()),2,99))-1)</f>
        <v/>
      </c>
      <c r="AP1" s="2"/>
      <c r="AQ1" s="2">
        <v>0</v>
      </c>
      <c r="AR1" s="2">
        <v>0</v>
      </c>
      <c r="AS1" s="2"/>
      <c r="AT1" s="2"/>
      <c r="AU1" s="2"/>
      <c r="AV1" s="2"/>
      <c r="AW1" s="2"/>
      <c r="AX1" s="2"/>
      <c r="AY1" s="2"/>
      <c r="AZ1" s="2"/>
      <c r="BA1" s="2"/>
    </row>
    <row r="2" spans="1:78" ht="29.25" customHeight="1" thickBot="1" x14ac:dyDescent="0.25">
      <c r="A2" s="4"/>
      <c r="B2" s="553" t="s">
        <v>586</v>
      </c>
      <c r="C2" s="554"/>
      <c r="D2" s="554"/>
      <c r="E2" s="554"/>
      <c r="F2" s="554"/>
      <c r="G2" s="554"/>
      <c r="H2" s="554"/>
      <c r="I2" s="554"/>
      <c r="J2" s="554"/>
      <c r="K2" s="554"/>
      <c r="L2" s="555"/>
      <c r="M2" s="556" t="s">
        <v>2</v>
      </c>
      <c r="N2" s="557"/>
      <c r="O2" s="558">
        <f>M3</f>
        <v>7</v>
      </c>
      <c r="Q2" s="4"/>
      <c r="R2" s="285"/>
      <c r="S2" s="6" t="s">
        <v>200</v>
      </c>
      <c r="T2" s="8"/>
      <c r="U2" s="8"/>
      <c r="V2" s="8"/>
      <c r="W2" s="8"/>
      <c r="X2" s="8"/>
      <c r="Y2" s="8"/>
      <c r="Z2" s="112" t="s">
        <v>3</v>
      </c>
      <c r="AA2" s="112"/>
      <c r="AB2" s="112"/>
      <c r="AC2" s="112"/>
      <c r="AD2" s="112"/>
      <c r="AE2" s="112"/>
      <c r="AF2" s="560" t="s">
        <v>197</v>
      </c>
      <c r="AG2" s="561"/>
      <c r="AH2" s="562"/>
      <c r="AI2" s="563" t="s">
        <v>2</v>
      </c>
      <c r="AJ2" s="564"/>
      <c r="AM2" s="4"/>
      <c r="AN2" s="7"/>
      <c r="AO2" s="220" t="s">
        <v>201</v>
      </c>
      <c r="AP2" s="8"/>
      <c r="AQ2" s="8"/>
      <c r="AR2" s="565" t="s">
        <v>0</v>
      </c>
      <c r="AS2" s="565"/>
      <c r="AT2" s="565"/>
      <c r="AU2" s="565"/>
      <c r="AV2" s="565"/>
      <c r="AW2" s="565"/>
      <c r="AX2" s="565"/>
      <c r="AY2" s="565"/>
      <c r="AZ2" s="540" t="s">
        <v>2</v>
      </c>
      <c r="BA2" s="541"/>
    </row>
    <row r="3" spans="1:78" ht="42.75" customHeight="1" x14ac:dyDescent="0.2">
      <c r="A3" s="9"/>
      <c r="B3" s="10"/>
      <c r="C3" s="542" t="str">
        <f>AO3</f>
        <v xml:space="preserve">ESTOUFFADE DE  BŒUF </v>
      </c>
      <c r="D3" s="542"/>
      <c r="E3" s="542"/>
      <c r="F3" s="542"/>
      <c r="G3" s="542"/>
      <c r="H3" s="542"/>
      <c r="I3" s="542"/>
      <c r="J3" s="542"/>
      <c r="K3" s="542"/>
      <c r="L3" s="543"/>
      <c r="M3" s="544">
        <f>AZ3</f>
        <v>7</v>
      </c>
      <c r="N3" s="545"/>
      <c r="O3" s="559"/>
      <c r="Q3" s="9"/>
      <c r="R3" s="10"/>
      <c r="S3" s="287" t="str">
        <f>+AO3</f>
        <v xml:space="preserve">ESTOUFFADE DE  BŒUF </v>
      </c>
      <c r="T3" s="288"/>
      <c r="U3" s="288"/>
      <c r="V3" s="288"/>
      <c r="W3" s="288"/>
      <c r="X3" s="288"/>
      <c r="Y3" s="288"/>
      <c r="Z3" s="288"/>
      <c r="AA3" s="288"/>
      <c r="AB3" s="288"/>
      <c r="AC3" s="288"/>
      <c r="AD3" s="288"/>
      <c r="AE3" s="289"/>
      <c r="AF3" s="546">
        <f ca="1">NOW()</f>
        <v>43029.789359374998</v>
      </c>
      <c r="AG3" s="547"/>
      <c r="AH3" s="548"/>
      <c r="AI3" s="544">
        <f>AZ3</f>
        <v>7</v>
      </c>
      <c r="AJ3" s="549"/>
      <c r="AM3" s="9"/>
      <c r="AN3" s="219" t="s">
        <v>600</v>
      </c>
      <c r="AO3" s="550" t="s">
        <v>4</v>
      </c>
      <c r="AP3" s="550"/>
      <c r="AQ3" s="550"/>
      <c r="AR3" s="550"/>
      <c r="AS3" s="550"/>
      <c r="AT3" s="550"/>
      <c r="AU3" s="550"/>
      <c r="AV3" s="550"/>
      <c r="AW3" s="550"/>
      <c r="AX3" s="550"/>
      <c r="AY3" s="550"/>
      <c r="AZ3" s="551">
        <v>7</v>
      </c>
      <c r="BA3" s="552"/>
      <c r="BD3" s="446" t="s">
        <v>617</v>
      </c>
      <c r="BE3" s="447"/>
      <c r="BF3" s="447"/>
      <c r="BG3" s="447"/>
      <c r="BH3" s="447"/>
      <c r="BI3" s="447"/>
      <c r="BJ3" s="447"/>
      <c r="BK3" s="447"/>
      <c r="BL3" s="447"/>
      <c r="BM3" s="447"/>
      <c r="BN3" s="447"/>
      <c r="BO3" s="447"/>
      <c r="BP3" s="447"/>
      <c r="BQ3" s="448"/>
    </row>
    <row r="4" spans="1:78" ht="33.75" customHeight="1" thickBot="1" x14ac:dyDescent="0.4">
      <c r="A4" s="11"/>
      <c r="B4" s="568" t="s">
        <v>579</v>
      </c>
      <c r="C4" s="569"/>
      <c r="D4" s="408"/>
      <c r="E4" s="409"/>
      <c r="F4" s="409"/>
      <c r="G4" s="409" t="s">
        <v>588</v>
      </c>
      <c r="H4" s="570" t="str">
        <f>AQ5</f>
        <v>Kg</v>
      </c>
      <c r="I4" s="570"/>
      <c r="J4" s="407"/>
      <c r="K4" s="410"/>
      <c r="L4" s="411"/>
      <c r="M4" s="544"/>
      <c r="N4" s="544"/>
      <c r="O4" s="571" t="str">
        <f>C3</f>
        <v xml:space="preserve">ESTOUFFADE DE  BŒUF </v>
      </c>
      <c r="Q4" s="11"/>
      <c r="R4" s="276"/>
      <c r="S4" s="277" t="str">
        <f ca="1">MID(CELL("filename",S4),FIND("[",CELL("filename",S4)),300)</f>
        <v>[ff-comparaison-recettes.xlsx]Exemple Estouffade</v>
      </c>
      <c r="T4" s="278"/>
      <c r="U4" s="279"/>
      <c r="V4" s="573" t="s">
        <v>199</v>
      </c>
      <c r="W4" s="573"/>
      <c r="X4" s="573"/>
      <c r="Y4" s="573"/>
      <c r="Z4" s="573"/>
      <c r="AA4" s="573"/>
      <c r="AB4" s="573"/>
      <c r="AC4" s="573"/>
      <c r="AD4" s="573"/>
      <c r="AE4" s="574"/>
      <c r="AF4" s="575">
        <f ca="1">NOW()</f>
        <v>43029.789359374998</v>
      </c>
      <c r="AG4" s="547"/>
      <c r="AH4" s="548"/>
      <c r="AI4" s="544"/>
      <c r="AJ4" s="549"/>
      <c r="AM4" s="11"/>
      <c r="AN4" s="239"/>
      <c r="AO4" s="576" t="s">
        <v>587</v>
      </c>
      <c r="AP4" s="576"/>
      <c r="AQ4" s="577"/>
      <c r="AR4" s="573" t="s">
        <v>198</v>
      </c>
      <c r="AS4" s="573"/>
      <c r="AT4" s="573"/>
      <c r="AU4" s="573"/>
      <c r="AV4" s="573"/>
      <c r="AW4" s="573"/>
      <c r="AX4" s="573"/>
      <c r="AY4" s="573"/>
      <c r="AZ4" s="551"/>
      <c r="BA4" s="552"/>
      <c r="BD4" s="449"/>
      <c r="BE4" s="450"/>
      <c r="BF4" s="450"/>
      <c r="BG4" s="450"/>
      <c r="BH4" s="450"/>
      <c r="BI4" s="450"/>
      <c r="BJ4" s="450"/>
      <c r="BK4" s="450"/>
      <c r="BL4" s="450"/>
      <c r="BM4" s="450"/>
      <c r="BN4" s="450"/>
      <c r="BO4" s="450"/>
      <c r="BP4" s="450"/>
      <c r="BQ4" s="451"/>
    </row>
    <row r="5" spans="1:78" ht="30.75" customHeight="1" thickBot="1" x14ac:dyDescent="0.3">
      <c r="A5" s="13"/>
      <c r="B5" s="578" t="str">
        <f>AO5</f>
        <v xml:space="preserve"> collier,jarret de bœuf sans os</v>
      </c>
      <c r="C5" s="579"/>
      <c r="D5" s="579"/>
      <c r="E5" s="470" t="s">
        <v>581</v>
      </c>
      <c r="F5" s="567"/>
      <c r="G5" s="470" t="s">
        <v>582</v>
      </c>
      <c r="H5" s="567"/>
      <c r="I5" s="470" t="s">
        <v>583</v>
      </c>
      <c r="J5" s="567"/>
      <c r="K5" s="470" t="s">
        <v>584</v>
      </c>
      <c r="L5" s="567"/>
      <c r="M5" s="604" t="s">
        <v>585</v>
      </c>
      <c r="N5" s="605"/>
      <c r="O5" s="571"/>
      <c r="Q5" s="13"/>
      <c r="R5" s="108"/>
      <c r="S5" s="254" t="s">
        <v>194</v>
      </c>
      <c r="T5" s="274"/>
      <c r="U5" s="275"/>
      <c r="V5" s="470" t="s">
        <v>581</v>
      </c>
      <c r="W5" s="470"/>
      <c r="X5" s="567"/>
      <c r="Y5" s="566" t="s">
        <v>582</v>
      </c>
      <c r="Z5" s="470"/>
      <c r="AA5" s="567"/>
      <c r="AB5" s="566" t="s">
        <v>583</v>
      </c>
      <c r="AC5" s="470"/>
      <c r="AD5" s="567"/>
      <c r="AE5" s="566" t="s">
        <v>584</v>
      </c>
      <c r="AF5" s="470"/>
      <c r="AG5" s="567"/>
      <c r="AH5" s="601" t="s">
        <v>585</v>
      </c>
      <c r="AI5" s="470"/>
      <c r="AJ5" s="602"/>
      <c r="AM5" s="14"/>
      <c r="AN5" s="219" t="s">
        <v>599</v>
      </c>
      <c r="AO5" s="603" t="s">
        <v>139</v>
      </c>
      <c r="AP5" s="603"/>
      <c r="AQ5" s="418" t="s">
        <v>16</v>
      </c>
      <c r="AR5" s="470" t="s">
        <v>581</v>
      </c>
      <c r="AS5" s="471"/>
      <c r="AT5" s="470" t="s">
        <v>582</v>
      </c>
      <c r="AU5" s="471"/>
      <c r="AV5" s="470" t="s">
        <v>583</v>
      </c>
      <c r="AW5" s="471"/>
      <c r="AX5" s="470" t="s">
        <v>584</v>
      </c>
      <c r="AY5" s="471"/>
      <c r="AZ5" s="470" t="s">
        <v>585</v>
      </c>
      <c r="BA5" s="471"/>
      <c r="BD5" s="222"/>
      <c r="BE5" s="223"/>
      <c r="BF5" s="223"/>
      <c r="BG5" s="223"/>
      <c r="BH5" s="223"/>
      <c r="BI5" s="223"/>
      <c r="BJ5" s="223"/>
      <c r="BK5" s="223"/>
      <c r="BL5" s="223"/>
      <c r="BM5" s="223"/>
      <c r="BN5" s="223"/>
      <c r="BO5" s="223"/>
      <c r="BP5" s="223"/>
      <c r="BQ5" s="224"/>
    </row>
    <row r="6" spans="1:78" ht="30.75" customHeight="1" x14ac:dyDescent="0.2">
      <c r="A6" s="13"/>
      <c r="B6" s="595" t="s">
        <v>597</v>
      </c>
      <c r="C6" s="596"/>
      <c r="D6" s="597"/>
      <c r="E6" s="280">
        <v>100</v>
      </c>
      <c r="F6" s="255" t="s">
        <v>580</v>
      </c>
      <c r="G6" s="280">
        <v>100</v>
      </c>
      <c r="H6" s="255" t="s">
        <v>580</v>
      </c>
      <c r="I6" s="280">
        <v>100</v>
      </c>
      <c r="J6" s="255" t="s">
        <v>580</v>
      </c>
      <c r="K6" s="280">
        <v>100</v>
      </c>
      <c r="L6" s="255" t="s">
        <v>580</v>
      </c>
      <c r="M6" s="280">
        <v>100</v>
      </c>
      <c r="N6" s="255" t="s">
        <v>580</v>
      </c>
      <c r="O6" s="571"/>
      <c r="P6" s="218"/>
      <c r="Q6" s="13"/>
      <c r="R6" s="598" t="str">
        <f>AO5</f>
        <v xml:space="preserve"> collier,jarret de bœuf sans os</v>
      </c>
      <c r="S6" s="599"/>
      <c r="T6" s="599"/>
      <c r="U6" s="273" t="s">
        <v>193</v>
      </c>
      <c r="W6" s="265">
        <f>E7</f>
        <v>10</v>
      </c>
      <c r="X6" s="72"/>
      <c r="Z6" s="265">
        <f>G7</f>
        <v>10</v>
      </c>
      <c r="AA6" s="72"/>
      <c r="AC6" s="265">
        <f>I7</f>
        <v>10</v>
      </c>
      <c r="AD6" s="72"/>
      <c r="AF6" s="265">
        <f>K7</f>
        <v>10</v>
      </c>
      <c r="AG6" s="72"/>
      <c r="AI6" s="265">
        <f>M7</f>
        <v>10</v>
      </c>
      <c r="AJ6" s="72"/>
      <c r="AM6" s="14"/>
      <c r="AN6" s="600" t="s">
        <v>595</v>
      </c>
      <c r="AO6" s="600"/>
      <c r="AP6" s="251" t="s">
        <v>578</v>
      </c>
      <c r="AQ6" s="290" t="s">
        <v>566</v>
      </c>
      <c r="AR6" s="253">
        <v>1.6</v>
      </c>
      <c r="AS6" s="252">
        <v>12</v>
      </c>
      <c r="AT6" s="253">
        <v>1.4</v>
      </c>
      <c r="AU6" s="252">
        <v>10</v>
      </c>
      <c r="AV6" s="253">
        <v>18</v>
      </c>
      <c r="AW6" s="252">
        <v>100</v>
      </c>
      <c r="AX6" s="253">
        <v>18</v>
      </c>
      <c r="AY6" s="252">
        <v>100</v>
      </c>
      <c r="AZ6" s="253">
        <v>2.7</v>
      </c>
      <c r="BA6" s="252">
        <v>15</v>
      </c>
      <c r="BD6" s="580" t="s">
        <v>562</v>
      </c>
      <c r="BE6" s="581"/>
      <c r="BF6" s="581"/>
      <c r="BG6" s="581"/>
      <c r="BH6" s="581"/>
      <c r="BI6" s="581"/>
      <c r="BJ6" s="581"/>
      <c r="BK6" s="581"/>
      <c r="BL6" s="581"/>
      <c r="BM6" s="581"/>
      <c r="BN6" s="581"/>
      <c r="BO6" s="581"/>
      <c r="BP6" s="581"/>
      <c r="BQ6" s="582"/>
    </row>
    <row r="7" spans="1:78" ht="33.75" customHeight="1" x14ac:dyDescent="0.2">
      <c r="A7" s="17"/>
      <c r="B7" s="583" t="s">
        <v>598</v>
      </c>
      <c r="C7" s="584"/>
      <c r="D7" s="585"/>
      <c r="E7" s="257">
        <v>10</v>
      </c>
      <c r="F7" s="258" t="str">
        <f>H4</f>
        <v>Kg</v>
      </c>
      <c r="G7" s="257">
        <v>10</v>
      </c>
      <c r="H7" s="258" t="str">
        <f>H4</f>
        <v>Kg</v>
      </c>
      <c r="I7" s="257">
        <v>10</v>
      </c>
      <c r="J7" s="258" t="str">
        <f>H4</f>
        <v>Kg</v>
      </c>
      <c r="K7" s="257">
        <v>10</v>
      </c>
      <c r="L7" s="258" t="str">
        <f>H4</f>
        <v>Kg</v>
      </c>
      <c r="M7" s="257">
        <v>10</v>
      </c>
      <c r="N7" s="258" t="str">
        <f>H4</f>
        <v>Kg</v>
      </c>
      <c r="O7" s="571"/>
      <c r="P7" s="218"/>
      <c r="Q7" s="17"/>
      <c r="R7" s="586" t="s">
        <v>596</v>
      </c>
      <c r="S7" s="587"/>
      <c r="T7" s="271" t="s">
        <v>7</v>
      </c>
      <c r="U7" s="272" t="s">
        <v>193</v>
      </c>
      <c r="V7" s="266">
        <f>E6</f>
        <v>100</v>
      </c>
      <c r="W7" s="282" t="str">
        <f>AQ5</f>
        <v>Kg</v>
      </c>
      <c r="X7" s="281"/>
      <c r="Y7" s="266">
        <f>G6</f>
        <v>100</v>
      </c>
      <c r="Z7" s="282" t="str">
        <f>AQ5</f>
        <v>Kg</v>
      </c>
      <c r="AA7" s="281"/>
      <c r="AB7" s="266">
        <f>I6</f>
        <v>100</v>
      </c>
      <c r="AC7" s="282" t="str">
        <f>AQ5</f>
        <v>Kg</v>
      </c>
      <c r="AD7" s="281"/>
      <c r="AE7" s="266">
        <f>K6</f>
        <v>100</v>
      </c>
      <c r="AF7" s="282" t="str">
        <f>AQ5</f>
        <v>Kg</v>
      </c>
      <c r="AG7" s="281"/>
      <c r="AH7" s="266">
        <f>M6</f>
        <v>100</v>
      </c>
      <c r="AI7" s="282" t="str">
        <f>AQ5</f>
        <v>Kg</v>
      </c>
      <c r="AJ7" s="281"/>
      <c r="AM7" s="18"/>
      <c r="AN7" s="590" t="s">
        <v>594</v>
      </c>
      <c r="AO7" s="590"/>
      <c r="AP7" s="590"/>
      <c r="AQ7" s="262" t="s">
        <v>567</v>
      </c>
      <c r="AR7" s="260">
        <f>E6</f>
        <v>100</v>
      </c>
      <c r="AS7" s="259">
        <f>E7</f>
        <v>10</v>
      </c>
      <c r="AT7" s="260">
        <f>G6</f>
        <v>100</v>
      </c>
      <c r="AU7" s="259">
        <f>G7</f>
        <v>10</v>
      </c>
      <c r="AV7" s="260">
        <f>I6</f>
        <v>100</v>
      </c>
      <c r="AW7" s="259">
        <f>I7</f>
        <v>10</v>
      </c>
      <c r="AX7" s="260">
        <f>K6</f>
        <v>100</v>
      </c>
      <c r="AY7" s="259">
        <f>K7</f>
        <v>10</v>
      </c>
      <c r="AZ7" s="260">
        <f>M6</f>
        <v>100</v>
      </c>
      <c r="BA7" s="259">
        <f>M7</f>
        <v>10</v>
      </c>
      <c r="BD7" s="222"/>
      <c r="BE7" s="591" t="s">
        <v>564</v>
      </c>
      <c r="BF7" s="591"/>
      <c r="BG7" s="591"/>
      <c r="BH7" s="591"/>
      <c r="BI7" s="591"/>
      <c r="BJ7" s="591"/>
      <c r="BK7" s="591"/>
      <c r="BL7" s="591"/>
      <c r="BM7" s="591"/>
      <c r="BN7" s="591"/>
      <c r="BO7" s="591"/>
      <c r="BP7" s="591"/>
      <c r="BQ7" s="592"/>
    </row>
    <row r="8" spans="1:78" ht="30" customHeight="1" x14ac:dyDescent="0.2">
      <c r="A8" s="19"/>
      <c r="B8" s="109"/>
      <c r="C8" s="240" t="s">
        <v>195</v>
      </c>
      <c r="D8" s="256" t="s">
        <v>196</v>
      </c>
      <c r="E8" s="20" t="s">
        <v>10</v>
      </c>
      <c r="F8" s="21" t="s">
        <v>11</v>
      </c>
      <c r="G8" s="20" t="s">
        <v>10</v>
      </c>
      <c r="H8" s="21" t="s">
        <v>11</v>
      </c>
      <c r="I8" s="20" t="s">
        <v>10</v>
      </c>
      <c r="J8" s="21" t="s">
        <v>11</v>
      </c>
      <c r="K8" s="20" t="s">
        <v>10</v>
      </c>
      <c r="L8" s="21" t="s">
        <v>11</v>
      </c>
      <c r="M8" s="20" t="s">
        <v>10</v>
      </c>
      <c r="N8" s="21" t="s">
        <v>11</v>
      </c>
      <c r="O8" s="571"/>
      <c r="P8" s="218"/>
      <c r="Q8" s="19"/>
      <c r="R8" s="588"/>
      <c r="S8" s="589"/>
      <c r="T8" s="264"/>
      <c r="U8" s="263"/>
      <c r="V8" s="267" t="s">
        <v>10</v>
      </c>
      <c r="W8" s="268" t="s">
        <v>11</v>
      </c>
      <c r="X8" s="114" t="s">
        <v>13</v>
      </c>
      <c r="Y8" s="267" t="s">
        <v>10</v>
      </c>
      <c r="Z8" s="268" t="s">
        <v>11</v>
      </c>
      <c r="AA8" s="114" t="s">
        <v>13</v>
      </c>
      <c r="AB8" s="267" t="s">
        <v>10</v>
      </c>
      <c r="AC8" s="268" t="s">
        <v>11</v>
      </c>
      <c r="AD8" s="114" t="s">
        <v>13</v>
      </c>
      <c r="AE8" s="267" t="s">
        <v>10</v>
      </c>
      <c r="AF8" s="268" t="s">
        <v>11</v>
      </c>
      <c r="AG8" s="114" t="s">
        <v>13</v>
      </c>
      <c r="AH8" s="267" t="s">
        <v>10</v>
      </c>
      <c r="AI8" s="268" t="s">
        <v>11</v>
      </c>
      <c r="AJ8" s="114" t="s">
        <v>13</v>
      </c>
      <c r="AM8" s="22"/>
      <c r="AN8" s="593" t="s">
        <v>593</v>
      </c>
      <c r="AO8" s="593"/>
      <c r="AP8" s="593"/>
      <c r="AQ8" s="594"/>
      <c r="AR8" s="234">
        <f>(AS6/AR6)*AS7</f>
        <v>75</v>
      </c>
      <c r="AS8" s="235" t="s">
        <v>8</v>
      </c>
      <c r="AT8" s="236">
        <f>(AU6/AT6)*AU7</f>
        <v>71.428571428571431</v>
      </c>
      <c r="AU8" s="110" t="s">
        <v>8</v>
      </c>
      <c r="AV8" s="236">
        <f>(AW6/AV6)*AW7</f>
        <v>55.555555555555557</v>
      </c>
      <c r="AW8" s="110" t="s">
        <v>8</v>
      </c>
      <c r="AX8" s="236">
        <f>(AY6/AX6)*AY7</f>
        <v>55.555555555555557</v>
      </c>
      <c r="AY8" s="110" t="s">
        <v>8</v>
      </c>
      <c r="AZ8" s="236">
        <f>(BA6/AZ6)*BA7</f>
        <v>55.555555555555557</v>
      </c>
      <c r="BA8" s="111" t="s">
        <v>8</v>
      </c>
      <c r="BD8" s="580" t="s">
        <v>563</v>
      </c>
      <c r="BE8" s="581"/>
      <c r="BF8" s="581"/>
      <c r="BG8" s="581"/>
      <c r="BH8" s="581"/>
      <c r="BI8" s="581"/>
      <c r="BJ8" s="581"/>
      <c r="BK8" s="581"/>
      <c r="BL8" s="581"/>
      <c r="BM8" s="581"/>
      <c r="BN8" s="581"/>
      <c r="BO8" s="581"/>
      <c r="BP8" s="581"/>
      <c r="BQ8" s="582"/>
    </row>
    <row r="9" spans="1:78" ht="21" customHeight="1" x14ac:dyDescent="0.25">
      <c r="A9" s="25"/>
      <c r="B9" s="26"/>
      <c r="C9" s="40" t="str">
        <f t="shared" ref="C9:D40" si="0">AO9</f>
        <v>AU CHOIX une des trois viandes suivantes</v>
      </c>
      <c r="D9" s="34">
        <f t="shared" si="0"/>
        <v>0</v>
      </c>
      <c r="E9" s="29">
        <f>IF(ISTEXT(AR9),AR9,(AR9/AS6)*E6)</f>
        <v>0</v>
      </c>
      <c r="F9" s="30">
        <f>IF(ISTEXT(AR9),0,(AR9/AS6)*AR8)</f>
        <v>0</v>
      </c>
      <c r="G9" s="29">
        <f>IF(ISTEXT(AT9),AT9,(AT9/AU6)*G6)</f>
        <v>0</v>
      </c>
      <c r="H9" s="30">
        <f>IF(ISTEXT(AT9),0,(AT9/AU6)*AT8)</f>
        <v>0</v>
      </c>
      <c r="I9" s="29">
        <f>IF(ISTEXT(AV9),AV9,(AV9/AW6)*I6)</f>
        <v>0</v>
      </c>
      <c r="J9" s="30">
        <f>IF(ISTEXT(AV9),0,(AV9/AW6)*AV8)</f>
        <v>0</v>
      </c>
      <c r="K9" s="29">
        <f>IF(ISTEXT(AX9),AX9,(AX9/AY6)*K6)</f>
        <v>0</v>
      </c>
      <c r="L9" s="30">
        <f>IF(ISTEXT(AX9),0,(AX9/AY6)*AX8)</f>
        <v>0</v>
      </c>
      <c r="M9" s="38">
        <f>IF(ISTEXT(AZ9),AZ9,(AZ9/BA6)*M6)</f>
        <v>0</v>
      </c>
      <c r="N9" s="31">
        <f>IF(ISTEXT(AZ9),0,(AZ9/BA6)*AZ8)</f>
        <v>0</v>
      </c>
      <c r="O9" s="571"/>
      <c r="P9" s="218"/>
      <c r="Q9" s="25"/>
      <c r="R9" s="26"/>
      <c r="S9" s="40" t="str">
        <f t="shared" ref="S9" si="1">C9</f>
        <v>AU CHOIX une des trois viandes suivantes</v>
      </c>
      <c r="T9" s="34">
        <f>D9</f>
        <v>0</v>
      </c>
      <c r="U9" s="113">
        <f t="shared" ref="U9:U58" si="2">AQ9</f>
        <v>0</v>
      </c>
      <c r="V9" s="270"/>
      <c r="W9" s="269"/>
      <c r="X9" s="36"/>
      <c r="Y9" s="270"/>
      <c r="Z9" s="269"/>
      <c r="AA9" s="36"/>
      <c r="AB9" s="270"/>
      <c r="AC9" s="269"/>
      <c r="AD9" s="36"/>
      <c r="AE9" s="270"/>
      <c r="AF9" s="269"/>
      <c r="AG9" s="36"/>
      <c r="AH9" s="270"/>
      <c r="AI9" s="269"/>
      <c r="AJ9" s="115"/>
      <c r="AM9" s="32"/>
      <c r="AN9" s="33"/>
      <c r="AO9" s="27" t="s">
        <v>14</v>
      </c>
      <c r="AP9" s="28"/>
      <c r="AQ9" s="35"/>
      <c r="AR9" s="23"/>
      <c r="AS9" s="24">
        <f>IF(ISTEXT(AR9),0,IF(AR59=0,0,AR9/AR59))</f>
        <v>0</v>
      </c>
      <c r="AT9" s="16"/>
      <c r="AU9" s="24">
        <f>IF(ISTEXT(AT9),0,IF(AT59=0,0,AT9/AT59))</f>
        <v>0</v>
      </c>
      <c r="AV9" s="16"/>
      <c r="AW9" s="24">
        <f>IF(ISTEXT(AV9),0,IF(AV59=0,0,AV9/AV59))</f>
        <v>0</v>
      </c>
      <c r="AX9" s="16"/>
      <c r="AY9" s="24">
        <f>IF(ISTEXT(AX9),0,IF(AX59=0,0,AX9/AX59))</f>
        <v>0</v>
      </c>
      <c r="AZ9" s="16"/>
      <c r="BA9" s="102">
        <f>IF(ISTEXT(AZ9),0,IF(AZ59=0,0,AZ9/AZ59))</f>
        <v>0</v>
      </c>
      <c r="BD9" s="222"/>
      <c r="BE9" s="232"/>
      <c r="BF9" s="225"/>
      <c r="BG9" s="225"/>
      <c r="BH9" s="225"/>
      <c r="BI9" s="225"/>
      <c r="BJ9" s="225"/>
      <c r="BK9" s="225"/>
      <c r="BL9" s="225"/>
      <c r="BM9" s="225"/>
      <c r="BN9" s="225"/>
      <c r="BO9" s="225"/>
      <c r="BP9" s="225"/>
      <c r="BQ9" s="226"/>
    </row>
    <row r="10" spans="1:78" ht="21" x14ac:dyDescent="0.35">
      <c r="A10" s="25"/>
      <c r="B10" s="26"/>
      <c r="C10" s="37" t="str">
        <f t="shared" si="0"/>
        <v>OU collier,jarret de bœuf sans os</v>
      </c>
      <c r="D10" s="34" t="str">
        <f t="shared" si="0"/>
        <v>Kg</v>
      </c>
      <c r="E10" s="38">
        <f>IF(ISTEXT(AR10),AR10,(AR10/AS6)*E6)</f>
        <v>0</v>
      </c>
      <c r="F10" s="30">
        <f>IF(ISTEXT(AR10),0,(AR10/AS6)*AR8)</f>
        <v>0</v>
      </c>
      <c r="G10" s="38">
        <f>IF(ISTEXT(AT10),AT10,(AT10/AU6)*G6)</f>
        <v>13.999999999999998</v>
      </c>
      <c r="H10" s="30">
        <f>IF(ISTEXT(AT10),0,(AT10/AU6)*AT8)</f>
        <v>10</v>
      </c>
      <c r="I10" s="38">
        <f>IF(ISTEXT(AV10),AV10,(AV10/AW6)*I6)</f>
        <v>0</v>
      </c>
      <c r="J10" s="30">
        <f>IF(ISTEXT(AV10),0,(AV10/AW6)*AV8)</f>
        <v>0</v>
      </c>
      <c r="K10" s="38">
        <f>IF(ISTEXT(AX10),AX10,(AX10/AY6)*K6)</f>
        <v>0</v>
      </c>
      <c r="L10" s="30">
        <f>IF(ISTEXT(AX10),0,(AX10/AY6)*AX8)</f>
        <v>0</v>
      </c>
      <c r="M10" s="38">
        <f>IF(ISTEXT(AZ10),AZ10,(AZ10/BA6)*M6)</f>
        <v>0</v>
      </c>
      <c r="N10" s="31">
        <f>IF(ISTEXT(AZ10),0,(AZ10/BA6)*AZ8)</f>
        <v>0</v>
      </c>
      <c r="O10" s="571"/>
      <c r="P10" s="218"/>
      <c r="Q10" s="25"/>
      <c r="R10" s="26"/>
      <c r="S10" s="37" t="str">
        <f>AO10</f>
        <v>OU collier,jarret de bœuf sans os</v>
      </c>
      <c r="T10" s="34" t="str">
        <f>AP10</f>
        <v>Kg</v>
      </c>
      <c r="U10" s="113">
        <f t="shared" si="2"/>
        <v>12</v>
      </c>
      <c r="V10" s="270">
        <f t="shared" ref="V10:V58" si="3">IF(ISTEXT(E10),0,U10*E10)</f>
        <v>0</v>
      </c>
      <c r="W10" s="269">
        <f t="shared" ref="W10:W58" si="4">U10*F10</f>
        <v>0</v>
      </c>
      <c r="X10" s="36">
        <f>IF(ISTEXT(W10),0,IF(W59=0,0,W10/W59))</f>
        <v>0</v>
      </c>
      <c r="Y10" s="270">
        <f t="shared" ref="Y10:Y58" si="5">IF(ISTEXT(G10),0,U10*G10)</f>
        <v>167.99999999999997</v>
      </c>
      <c r="Z10" s="269">
        <f t="shared" ref="Z10:Z58" si="6">U10*H10</f>
        <v>120</v>
      </c>
      <c r="AA10" s="36">
        <f>IF(ISTEXT(Z10),0,IF(Z59=0,0,Z10/Z59))</f>
        <v>0.92029580936729649</v>
      </c>
      <c r="AB10" s="270">
        <f t="shared" ref="AB10:AB58" si="7">IF(ISTEXT(I10),0,U10*I10)</f>
        <v>0</v>
      </c>
      <c r="AC10" s="269">
        <f t="shared" ref="AC10:AC58" si="8">U10*J10</f>
        <v>0</v>
      </c>
      <c r="AD10" s="36">
        <f>IF(ISTEXT(AC10),0,IF(AC59=0,0,AC10/AC59))</f>
        <v>0</v>
      </c>
      <c r="AE10" s="270">
        <f t="shared" ref="AE10:AE58" si="9">IF(ISTEXT(K10),0,U10*K10)</f>
        <v>0</v>
      </c>
      <c r="AF10" s="269">
        <f t="shared" ref="AF10:AF58" si="10">U10*L10</f>
        <v>0</v>
      </c>
      <c r="AG10" s="36">
        <f>IF(ISTEXT(AF10),0,IF(AF59=0,0,AF10/AF59))</f>
        <v>0</v>
      </c>
      <c r="AH10" s="270">
        <f t="shared" ref="AH10:AH58" si="11">IF(ISTEXT(M10),0,U10*M10)</f>
        <v>0</v>
      </c>
      <c r="AI10" s="269">
        <f t="shared" ref="AI10:AI58" si="12">U10*N10</f>
        <v>0</v>
      </c>
      <c r="AJ10" s="115">
        <f>IF(ISTEXT(AI10),0,IF(AI59=0,0,AI10/AI59))</f>
        <v>0</v>
      </c>
      <c r="AM10" s="32"/>
      <c r="AN10" s="33"/>
      <c r="AO10" s="15" t="s">
        <v>15</v>
      </c>
      <c r="AP10" s="28" t="s">
        <v>16</v>
      </c>
      <c r="AQ10" s="35">
        <v>12</v>
      </c>
      <c r="AR10" s="23"/>
      <c r="AS10" s="24">
        <f>IF(ISTEXT(AR10),0,IF(AR59=0,0,AR10/AR59))</f>
        <v>0</v>
      </c>
      <c r="AT10" s="16">
        <v>1.4</v>
      </c>
      <c r="AU10" s="24">
        <f>IF(ISTEXT(AT10),0,IF(AT59=0,0,AT10/AT59))</f>
        <v>0.49036777583187402</v>
      </c>
      <c r="AV10" s="16"/>
      <c r="AW10" s="24">
        <f>IF(ISTEXT(AV10),0,IF(AV59=0,0,AV10/AV59))</f>
        <v>0</v>
      </c>
      <c r="AX10" s="16"/>
      <c r="AY10" s="24">
        <f>IF(ISTEXT(AX10),0,IF(AX59=0,0,AX10/AX59))</f>
        <v>0</v>
      </c>
      <c r="AZ10" s="16"/>
      <c r="BA10" s="102">
        <f>IF(ISTEXT(AZ10),0,IF(AZ59=0,0,AZ10/AZ59))</f>
        <v>0</v>
      </c>
      <c r="BD10" s="241" t="s">
        <v>577</v>
      </c>
      <c r="BE10" s="247" t="s">
        <v>568</v>
      </c>
      <c r="BF10" s="227"/>
      <c r="BG10" s="228"/>
      <c r="BH10" s="228"/>
      <c r="BI10" s="228"/>
      <c r="BJ10" s="228"/>
      <c r="BK10" s="228"/>
      <c r="BL10" s="228"/>
      <c r="BM10" s="228"/>
      <c r="BN10" s="228"/>
      <c r="BO10" s="228"/>
      <c r="BP10" s="228"/>
      <c r="BQ10" s="229"/>
    </row>
    <row r="11" spans="1:78" ht="21" x14ac:dyDescent="0.35">
      <c r="A11" s="25"/>
      <c r="B11" s="26"/>
      <c r="C11" s="37" t="str">
        <f t="shared" si="0"/>
        <v>OU bœuf paré NOIX DE JOUE ( 3 X 60g )</v>
      </c>
      <c r="D11" s="34" t="str">
        <f t="shared" si="0"/>
        <v>Kg</v>
      </c>
      <c r="E11" s="38">
        <f>IF(ISTEXT(AR11),AR11,(AR11/AS6)*E6)</f>
        <v>0</v>
      </c>
      <c r="F11" s="30">
        <f>IF(ISTEXT(AR11),0,(AR11/AS6)*AR8)</f>
        <v>0</v>
      </c>
      <c r="G11" s="38">
        <f>IF(ISTEXT(AT11),AT11,(AT11/AU6)*G6)</f>
        <v>0</v>
      </c>
      <c r="H11" s="30">
        <f>IF(ISTEXT(AT11),0,(AT11/AU6)*AT8)</f>
        <v>0</v>
      </c>
      <c r="I11" s="38">
        <f>IF(ISTEXT(AV11),AV11,(AV11/AW6)*I6)</f>
        <v>18</v>
      </c>
      <c r="J11" s="30">
        <f>IF(ISTEXT(AV11),0,(AV11/AW6)*AV8)</f>
        <v>10</v>
      </c>
      <c r="K11" s="38">
        <f>IF(ISTEXT(AX11),AX11,(AX11/AY6)*K6)</f>
        <v>0</v>
      </c>
      <c r="L11" s="30">
        <f>IF(ISTEXT(AX11),0,(AX11/AY6)*AX8)</f>
        <v>0</v>
      </c>
      <c r="M11" s="38">
        <f>IF(ISTEXT(AZ11),AZ11,(AZ11/BA6)*M6)</f>
        <v>0</v>
      </c>
      <c r="N11" s="31">
        <f>IF(ISTEXT(AZ11),0,(AZ11/BA6)*AZ8)</f>
        <v>0</v>
      </c>
      <c r="O11" s="571"/>
      <c r="P11" s="218"/>
      <c r="Q11" s="25"/>
      <c r="R11" s="26"/>
      <c r="S11" s="37" t="str">
        <f t="shared" ref="S11:T58" si="13">AO11</f>
        <v>OU bœuf paré NOIX DE JOUE ( 3 X 60g )</v>
      </c>
      <c r="T11" s="34" t="str">
        <f t="shared" si="13"/>
        <v>Kg</v>
      </c>
      <c r="U11" s="113">
        <f t="shared" si="2"/>
        <v>15</v>
      </c>
      <c r="V11" s="270">
        <f t="shared" si="3"/>
        <v>0</v>
      </c>
      <c r="W11" s="269">
        <f t="shared" si="4"/>
        <v>0</v>
      </c>
      <c r="X11" s="36">
        <f>IF(ISTEXT(W11),0,IF(W59=0,0,W11/W59))</f>
        <v>0</v>
      </c>
      <c r="Y11" s="270">
        <f t="shared" si="5"/>
        <v>0</v>
      </c>
      <c r="Z11" s="269">
        <f t="shared" si="6"/>
        <v>0</v>
      </c>
      <c r="AA11" s="36">
        <f>IF(ISTEXT(Z11),0,IF(Z59=0,0,Z11/Z59))</f>
        <v>0</v>
      </c>
      <c r="AB11" s="270">
        <f t="shared" si="7"/>
        <v>270</v>
      </c>
      <c r="AC11" s="269">
        <f t="shared" si="8"/>
        <v>150</v>
      </c>
      <c r="AD11" s="36">
        <f>IF(ISTEXT(AC11),0,IF(AC59=0,0,AC11/AC59))</f>
        <v>0.87609714943946004</v>
      </c>
      <c r="AE11" s="270">
        <f t="shared" si="9"/>
        <v>0</v>
      </c>
      <c r="AF11" s="269">
        <f t="shared" si="10"/>
        <v>0</v>
      </c>
      <c r="AG11" s="36">
        <f>IF(ISTEXT(AF11),0,IF(AF59=0,0,AF11/AF59))</f>
        <v>0</v>
      </c>
      <c r="AH11" s="270">
        <f t="shared" si="11"/>
        <v>0</v>
      </c>
      <c r="AI11" s="269">
        <f t="shared" si="12"/>
        <v>0</v>
      </c>
      <c r="AJ11" s="115">
        <f>IF(ISTEXT(AI11),0,IF(AI59=0,0,AI11/AI59))</f>
        <v>0</v>
      </c>
      <c r="AM11" s="32"/>
      <c r="AN11" s="33"/>
      <c r="AO11" s="15" t="s">
        <v>17</v>
      </c>
      <c r="AP11" s="28" t="s">
        <v>16</v>
      </c>
      <c r="AQ11" s="35">
        <v>15</v>
      </c>
      <c r="AR11" s="23"/>
      <c r="AS11" s="24">
        <f>IF(ISTEXT(AR11),0,IF(AR59=0,0,AR11/AR59))</f>
        <v>0</v>
      </c>
      <c r="AT11" s="16"/>
      <c r="AU11" s="24">
        <f>IF(ISTEXT(AT11),0,IF(AT59=0,0,AT11/AT59))</f>
        <v>0</v>
      </c>
      <c r="AV11" s="16">
        <v>18</v>
      </c>
      <c r="AW11" s="24">
        <f>IF(ISTEXT(AV11),0,IF(AV59=0,0,AV11/AV59))</f>
        <v>0.32037020557088192</v>
      </c>
      <c r="AX11" s="16"/>
      <c r="AY11" s="24">
        <f>IF(ISTEXT(AX11),0,IF(AX59=0,0,AX11/AX59))</f>
        <v>0</v>
      </c>
      <c r="AZ11" s="16"/>
      <c r="BA11" s="102">
        <f>IF(ISTEXT(AZ11),0,IF(AZ59=0,0,AZ11/AZ59))</f>
        <v>0</v>
      </c>
      <c r="BD11" s="222"/>
      <c r="BE11" s="247"/>
      <c r="BF11" s="227"/>
      <c r="BG11" s="228"/>
      <c r="BH11" s="228"/>
      <c r="BI11" s="228"/>
      <c r="BJ11" s="228"/>
      <c r="BK11" s="228"/>
      <c r="BL11" s="228"/>
      <c r="BM11" s="228"/>
      <c r="BN11" s="228"/>
      <c r="BO11" s="228"/>
      <c r="BP11" s="228"/>
      <c r="BQ11" s="229"/>
    </row>
    <row r="12" spans="1:78" ht="21" x14ac:dyDescent="0.2">
      <c r="A12" s="25"/>
      <c r="B12" s="26"/>
      <c r="C12" s="37" t="str">
        <f t="shared" si="0"/>
        <v>OU sauté de bœuf paré sans os</v>
      </c>
      <c r="D12" s="34" t="str">
        <f t="shared" si="0"/>
        <v>Kg</v>
      </c>
      <c r="E12" s="38">
        <f>IF(ISTEXT(AR12),AR12,(AR12/AS6)*E6)</f>
        <v>13.333333333333334</v>
      </c>
      <c r="F12" s="30">
        <f>IF(ISTEXT(AR12),0,(AR12/AS6)*AR8)</f>
        <v>10</v>
      </c>
      <c r="G12" s="38">
        <f>IF(ISTEXT(AT12),AT12,(AT12/AU6)*G6)</f>
        <v>0</v>
      </c>
      <c r="H12" s="30">
        <f>IF(ISTEXT(AT12),0,(AT12/AU6)*AT8)</f>
        <v>0</v>
      </c>
      <c r="I12" s="38">
        <f>IF(ISTEXT(AV12),AV12,(AV12/AW6)*I6)</f>
        <v>0</v>
      </c>
      <c r="J12" s="30">
        <f>IF(ISTEXT(AV12),0,(AV12/AW6)*AV8)</f>
        <v>0</v>
      </c>
      <c r="K12" s="38">
        <f>IF(ISTEXT(AX12),AX12,(AX12/AY6)*K6)</f>
        <v>18</v>
      </c>
      <c r="L12" s="30">
        <f>IF(ISTEXT(AX12),0,(AX12/AY6)*AX8)</f>
        <v>10</v>
      </c>
      <c r="M12" s="38">
        <f>IF(ISTEXT(AZ12),AZ12,(AZ12/BA6)*M6)</f>
        <v>18.000000000000004</v>
      </c>
      <c r="N12" s="31">
        <f>IF(ISTEXT(AZ12),0,(AZ12/BA6)*AZ8)</f>
        <v>10.000000000000002</v>
      </c>
      <c r="O12" s="571"/>
      <c r="P12" s="218"/>
      <c r="Q12" s="25"/>
      <c r="R12" s="26"/>
      <c r="S12" s="37" t="str">
        <f t="shared" si="13"/>
        <v>OU sauté de bœuf paré sans os</v>
      </c>
      <c r="T12" s="34" t="str">
        <f t="shared" si="13"/>
        <v>Kg</v>
      </c>
      <c r="U12" s="113">
        <f t="shared" si="2"/>
        <v>11</v>
      </c>
      <c r="V12" s="270">
        <f t="shared" si="3"/>
        <v>146.66666666666669</v>
      </c>
      <c r="W12" s="269">
        <f t="shared" si="4"/>
        <v>110</v>
      </c>
      <c r="X12" s="36">
        <f>IF(ISTEXT(W12),0,IF(W59=0,0,W12/W59))</f>
        <v>0.60994628313983712</v>
      </c>
      <c r="Y12" s="270">
        <f t="shared" si="5"/>
        <v>0</v>
      </c>
      <c r="Z12" s="269">
        <f t="shared" si="6"/>
        <v>0</v>
      </c>
      <c r="AA12" s="36">
        <f>IF(ISTEXT(Z12),0,IF(Z59=0,0,Z12/Z59))</f>
        <v>0</v>
      </c>
      <c r="AB12" s="270">
        <f t="shared" si="7"/>
        <v>0</v>
      </c>
      <c r="AC12" s="269">
        <f t="shared" si="8"/>
        <v>0</v>
      </c>
      <c r="AD12" s="36">
        <f>IF(ISTEXT(AC12),0,IF(AC59=0,0,AC12/AC59))</f>
        <v>0</v>
      </c>
      <c r="AE12" s="270">
        <f t="shared" si="9"/>
        <v>198</v>
      </c>
      <c r="AF12" s="269">
        <f t="shared" si="10"/>
        <v>110</v>
      </c>
      <c r="AG12" s="36">
        <f>IF(ISTEXT(AF12),0,IF(AF59=0,0,AF12/AF59))</f>
        <v>0.90218575002164325</v>
      </c>
      <c r="AH12" s="270">
        <f t="shared" si="11"/>
        <v>198.00000000000003</v>
      </c>
      <c r="AI12" s="269">
        <f t="shared" si="12"/>
        <v>110.00000000000001</v>
      </c>
      <c r="AJ12" s="115">
        <f>IF(ISTEXT(AI12),0,IF(AI59=0,0,AI12/AI59))</f>
        <v>0.92078747481010714</v>
      </c>
      <c r="AM12" s="32"/>
      <c r="AN12" s="33"/>
      <c r="AO12" s="15" t="s">
        <v>18</v>
      </c>
      <c r="AP12" s="28" t="s">
        <v>16</v>
      </c>
      <c r="AQ12" s="35">
        <v>11</v>
      </c>
      <c r="AR12" s="23">
        <v>1.6</v>
      </c>
      <c r="AS12" s="24">
        <f>IF(ISTEXT(AR12),0,IF(AR59=0,0,AR12/AR59))</f>
        <v>0.19150209455415917</v>
      </c>
      <c r="AT12" s="16"/>
      <c r="AU12" s="24">
        <f>IF(ISTEXT(AT12),0,IF(AT59=0,0,AT12/AT59))</f>
        <v>0</v>
      </c>
      <c r="AV12" s="16"/>
      <c r="AW12" s="24">
        <f>IF(ISTEXT(AV12),0,IF(AV59=0,0,AV12/AV59))</f>
        <v>0</v>
      </c>
      <c r="AX12" s="16">
        <v>18</v>
      </c>
      <c r="AY12" s="24">
        <f>IF(ISTEXT(AX12),0,IF(AX59=0,0,AX12/AX59))</f>
        <v>0.45607722907745712</v>
      </c>
      <c r="AZ12" s="16">
        <v>2.7</v>
      </c>
      <c r="BA12" s="102">
        <f>IF(ISTEXT(AZ12),0,IF(AZ59=0,0,AZ12/AZ59))</f>
        <v>0.51379638439581343</v>
      </c>
      <c r="BB12" s="23"/>
      <c r="BD12" s="241" t="s">
        <v>576</v>
      </c>
      <c r="BE12" s="622" t="s">
        <v>565</v>
      </c>
      <c r="BF12" s="622"/>
      <c r="BG12" s="622"/>
      <c r="BH12" s="622"/>
      <c r="BI12" s="622"/>
      <c r="BJ12" s="622"/>
      <c r="BK12" s="622"/>
      <c r="BL12" s="622"/>
      <c r="BM12" s="622"/>
      <c r="BN12" s="622"/>
      <c r="BO12" s="622"/>
      <c r="BP12" s="622"/>
      <c r="BQ12" s="623"/>
    </row>
    <row r="13" spans="1:78" ht="21" x14ac:dyDescent="0.35">
      <c r="A13" s="25"/>
      <c r="B13" s="412"/>
      <c r="C13" s="413" t="str">
        <f t="shared" si="0"/>
        <v xml:space="preserve">AU CHOIX </v>
      </c>
      <c r="D13" s="34">
        <f t="shared" si="0"/>
        <v>0</v>
      </c>
      <c r="E13" s="38">
        <f>IF(ISTEXT(AR13),AR13,(AR13/AS6)*E6)</f>
        <v>0</v>
      </c>
      <c r="F13" s="30">
        <f>IF(ISTEXT(AR13),0,(AR13/AS6)*AR8)</f>
        <v>0</v>
      </c>
      <c r="G13" s="38">
        <f>IF(ISTEXT(AT13),AT13,(AT13/AU6)*G6)</f>
        <v>0</v>
      </c>
      <c r="H13" s="30">
        <f>IF(ISTEXT(AT13),0,(AT13/AU6)*AT8)</f>
        <v>0</v>
      </c>
      <c r="I13" s="38">
        <f>IF(ISTEXT(AV13),AV13,(AV13/AW6)*I6)</f>
        <v>0</v>
      </c>
      <c r="J13" s="30">
        <f>IF(ISTEXT(AV13),0,(AV13/AW6)*AV8)</f>
        <v>0</v>
      </c>
      <c r="K13" s="38">
        <f>IF(ISTEXT(AX13),AX13,(AX13/AY6)*K6)</f>
        <v>0</v>
      </c>
      <c r="L13" s="30">
        <f>IF(ISTEXT(AX13),0,(AX13/AY6)*AX8)</f>
        <v>0</v>
      </c>
      <c r="M13" s="38">
        <f>IF(ISTEXT(AZ13),AZ13,(AZ13/BA6)*M6)</f>
        <v>0</v>
      </c>
      <c r="N13" s="31">
        <f>IF(ISTEXT(AZ13),0,(AZ13/BA6)*AZ8)</f>
        <v>0</v>
      </c>
      <c r="O13" s="571"/>
      <c r="P13" s="218"/>
      <c r="Q13" s="25"/>
      <c r="R13" s="26"/>
      <c r="S13" s="37" t="str">
        <f t="shared" si="13"/>
        <v xml:space="preserve">AU CHOIX </v>
      </c>
      <c r="T13" s="34">
        <f t="shared" si="13"/>
        <v>0</v>
      </c>
      <c r="U13" s="113">
        <f t="shared" si="2"/>
        <v>0</v>
      </c>
      <c r="V13" s="270">
        <f t="shared" si="3"/>
        <v>0</v>
      </c>
      <c r="W13" s="269">
        <f t="shared" si="4"/>
        <v>0</v>
      </c>
      <c r="X13" s="36">
        <f>IF(ISTEXT(W13),0,IF(W59=0,0,W13/W59))</f>
        <v>0</v>
      </c>
      <c r="Y13" s="270">
        <f t="shared" si="5"/>
        <v>0</v>
      </c>
      <c r="Z13" s="269">
        <f t="shared" si="6"/>
        <v>0</v>
      </c>
      <c r="AA13" s="36">
        <f>IF(ISTEXT(Z13),0,IF(Z59=0,0,Z13/Z59))</f>
        <v>0</v>
      </c>
      <c r="AB13" s="270">
        <f t="shared" si="7"/>
        <v>0</v>
      </c>
      <c r="AC13" s="269">
        <f t="shared" si="8"/>
        <v>0</v>
      </c>
      <c r="AD13" s="36">
        <f>IF(ISTEXT(AC13),0,IF(AC59=0,0,AC13/AC59))</f>
        <v>0</v>
      </c>
      <c r="AE13" s="270">
        <f t="shared" si="9"/>
        <v>0</v>
      </c>
      <c r="AF13" s="269">
        <f t="shared" si="10"/>
        <v>0</v>
      </c>
      <c r="AG13" s="36">
        <f>IF(ISTEXT(AF13),0,IF(AF59=0,0,AF13/AF59))</f>
        <v>0</v>
      </c>
      <c r="AH13" s="270">
        <f t="shared" si="11"/>
        <v>0</v>
      </c>
      <c r="AI13" s="269">
        <f t="shared" si="12"/>
        <v>0</v>
      </c>
      <c r="AJ13" s="115">
        <f>IF(ISTEXT(AI13),0,IF(AI59=0,0,AI13/AI59))</f>
        <v>0</v>
      </c>
      <c r="AM13" s="32"/>
      <c r="AN13" s="33"/>
      <c r="AO13" s="39" t="s">
        <v>19</v>
      </c>
      <c r="AP13" s="28"/>
      <c r="AQ13" s="35"/>
      <c r="AR13" s="23"/>
      <c r="AS13" s="24">
        <f>IF(ISTEXT(AR13),0,IF(AR59=0,0,AR13/AR59))</f>
        <v>0</v>
      </c>
      <c r="AT13" s="16"/>
      <c r="AU13" s="24">
        <f>IF(ISTEXT(AT13),0,IF(AT59=0,0,AT13/AT59))</f>
        <v>0</v>
      </c>
      <c r="AV13" s="16"/>
      <c r="AW13" s="24">
        <f>IF(ISTEXT(AV13),0,IF(AV59=0,0,AV13/AV59))</f>
        <v>0</v>
      </c>
      <c r="AX13" s="16"/>
      <c r="AY13" s="24">
        <f>IF(ISTEXT(AX13),0,IF(AX59=0,0,AX13/AX59))</f>
        <v>0</v>
      </c>
      <c r="AZ13" s="16"/>
      <c r="BA13" s="102">
        <f>IF(ISTEXT(AZ13),0,IF(AZ59=0,0,AZ13/AZ59))</f>
        <v>0</v>
      </c>
      <c r="BD13" s="222"/>
      <c r="BE13" s="247"/>
      <c r="BF13" s="227"/>
      <c r="BG13" s="228"/>
      <c r="BH13" s="228"/>
      <c r="BI13" s="228"/>
      <c r="BJ13" s="228"/>
      <c r="BK13" s="228"/>
      <c r="BL13" s="228"/>
      <c r="BM13" s="228"/>
      <c r="BN13" s="228"/>
      <c r="BO13" s="228"/>
      <c r="BP13" s="228"/>
      <c r="BQ13" s="229"/>
    </row>
    <row r="14" spans="1:78" ht="20.25" customHeight="1" x14ac:dyDescent="0.2">
      <c r="A14" s="25"/>
      <c r="B14" s="26"/>
      <c r="C14" s="37" t="str">
        <f t="shared" si="0"/>
        <v>lard de poitrine</v>
      </c>
      <c r="D14" s="34" t="str">
        <f t="shared" si="0"/>
        <v>Kg</v>
      </c>
      <c r="E14" s="38">
        <f>IF(ISTEXT(AR14),AR14,(AR14/AS6)*E6)</f>
        <v>1.6666666666666667</v>
      </c>
      <c r="F14" s="30">
        <f>IF(ISTEXT(AR14),0,(AR14/AS6)*AR8)</f>
        <v>1.25</v>
      </c>
      <c r="G14" s="38">
        <f>IF(ISTEXT(AT14),AT14,(AT14/AU6)*G6)</f>
        <v>0</v>
      </c>
      <c r="H14" s="30">
        <f>IF(ISTEXT(AT14),0,(AT14/AU6)*AT8)</f>
        <v>0</v>
      </c>
      <c r="I14" s="38">
        <f>IF(ISTEXT(AV14),AV14,(AV14/AW6)*I6)</f>
        <v>0</v>
      </c>
      <c r="J14" s="30">
        <f>IF(ISTEXT(AV14),0,(AV14/AW6)*AV8)</f>
        <v>0</v>
      </c>
      <c r="K14" s="29">
        <f>IF(ISTEXT(AX14),AX14,(AX14/AY6)*K6)</f>
        <v>0</v>
      </c>
      <c r="L14" s="30">
        <f>IF(ISTEXT(AX14),0,(AX14/AY6)*AX8)</f>
        <v>0</v>
      </c>
      <c r="M14" s="29">
        <f>IF(ISTEXT(AZ14),AZ14,(AZ14/BA6)*M6)</f>
        <v>0</v>
      </c>
      <c r="N14" s="31">
        <f>IF(ISTEXT(AZ14),0,(AZ14/BA6)*AZ8)</f>
        <v>0</v>
      </c>
      <c r="O14" s="571"/>
      <c r="P14" s="218"/>
      <c r="Q14" s="25"/>
      <c r="R14" s="26"/>
      <c r="S14" s="37" t="str">
        <f t="shared" si="13"/>
        <v>lard de poitrine</v>
      </c>
      <c r="T14" s="34" t="str">
        <f t="shared" si="13"/>
        <v>Kg</v>
      </c>
      <c r="U14" s="113">
        <f t="shared" si="2"/>
        <v>1</v>
      </c>
      <c r="V14" s="270">
        <f t="shared" si="3"/>
        <v>1.6666666666666667</v>
      </c>
      <c r="W14" s="269">
        <f t="shared" si="4"/>
        <v>1.25</v>
      </c>
      <c r="X14" s="36">
        <f>IF(ISTEXT(W14),0,IF(W59=0,0,W14/W59))</f>
        <v>6.9312077629526949E-3</v>
      </c>
      <c r="Y14" s="270">
        <f t="shared" si="5"/>
        <v>0</v>
      </c>
      <c r="Z14" s="269">
        <f t="shared" si="6"/>
        <v>0</v>
      </c>
      <c r="AA14" s="36">
        <f>IF(ISTEXT(Z14),0,IF(Z59=0,0,Z14/Z59))</f>
        <v>0</v>
      </c>
      <c r="AB14" s="270">
        <f t="shared" si="7"/>
        <v>0</v>
      </c>
      <c r="AC14" s="269">
        <f t="shared" si="8"/>
        <v>0</v>
      </c>
      <c r="AD14" s="36">
        <f>IF(ISTEXT(AC14),0,IF(AC59=0,0,AC14/AC59))</f>
        <v>0</v>
      </c>
      <c r="AE14" s="270">
        <f t="shared" si="9"/>
        <v>0</v>
      </c>
      <c r="AF14" s="269">
        <f t="shared" si="10"/>
        <v>0</v>
      </c>
      <c r="AG14" s="36">
        <f>IF(ISTEXT(AF14),0,IF(AF59=0,0,AF14/AF59))</f>
        <v>0</v>
      </c>
      <c r="AH14" s="270">
        <f t="shared" si="11"/>
        <v>0</v>
      </c>
      <c r="AI14" s="269">
        <f t="shared" si="12"/>
        <v>0</v>
      </c>
      <c r="AJ14" s="115">
        <f>IF(ISTEXT(AI14),0,IF(AI59=0,0,AI14/AI59))</f>
        <v>0</v>
      </c>
      <c r="AM14" s="32"/>
      <c r="AN14" s="33"/>
      <c r="AO14" s="15" t="s">
        <v>20</v>
      </c>
      <c r="AP14" s="28" t="s">
        <v>16</v>
      </c>
      <c r="AQ14" s="35">
        <v>1</v>
      </c>
      <c r="AR14" s="23">
        <v>0.2</v>
      </c>
      <c r="AS14" s="24">
        <f>IF(ISTEXT(AR14),0,IF(AR59=0,0,AR14/AR59))</f>
        <v>2.3937761819269897E-2</v>
      </c>
      <c r="AT14" s="16"/>
      <c r="AU14" s="24">
        <f>IF(ISTEXT(AT14),0,IF(AT59=0,0,AT14/AT59))</f>
        <v>0</v>
      </c>
      <c r="AV14" s="16"/>
      <c r="AW14" s="24">
        <f>IF(ISTEXT(AV14),0,IF(AV59=0,0,AV14/AV59))</f>
        <v>0</v>
      </c>
      <c r="AX14" s="16"/>
      <c r="AY14" s="24">
        <f>IF(ISTEXT(AX14),0,IF(AX59=0,0,AX14/AX59))</f>
        <v>0</v>
      </c>
      <c r="AZ14" s="16"/>
      <c r="BA14" s="102">
        <f>IF(ISTEXT(AZ14),0,IF(AZ59=0,0,AZ14/AZ59))</f>
        <v>0</v>
      </c>
      <c r="BD14" s="619" t="s">
        <v>575</v>
      </c>
      <c r="BE14" s="624" t="s">
        <v>592</v>
      </c>
      <c r="BF14" s="624"/>
      <c r="BG14" s="624"/>
      <c r="BH14" s="624"/>
      <c r="BI14" s="624"/>
      <c r="BJ14" s="624"/>
      <c r="BK14" s="624"/>
      <c r="BL14" s="624"/>
      <c r="BM14" s="624"/>
      <c r="BN14" s="624"/>
      <c r="BO14" s="624"/>
      <c r="BP14" s="624"/>
      <c r="BQ14" s="625"/>
    </row>
    <row r="15" spans="1:78" ht="20.25" customHeight="1" x14ac:dyDescent="0.2">
      <c r="A15" s="25"/>
      <c r="B15" s="26"/>
      <c r="C15" s="37" t="str">
        <f t="shared" si="0"/>
        <v>lard à piquer</v>
      </c>
      <c r="D15" s="34" t="str">
        <f t="shared" si="0"/>
        <v>Kg</v>
      </c>
      <c r="E15" s="38">
        <f>IF(ISTEXT(AR15),AR15,(AR15/AS6)*E6)</f>
        <v>1.6666666666666667</v>
      </c>
      <c r="F15" s="30">
        <f>IF(ISTEXT(AR15),0,(AR15/AS6)*AR8)</f>
        <v>1.25</v>
      </c>
      <c r="G15" s="29">
        <f>IF(ISTEXT(AT15),AT15,(AT15/AU6)*G6)</f>
        <v>0</v>
      </c>
      <c r="H15" s="30">
        <f>IF(ISTEXT(AT15),0,(AT15/AU6)*AT8)</f>
        <v>0</v>
      </c>
      <c r="I15" s="29">
        <f>IF(ISTEXT(AV15),AV15,(AV15/AW6)*I6)</f>
        <v>0</v>
      </c>
      <c r="J15" s="30">
        <f>IF(ISTEXT(AV15),0,(AV15/AW6)*AV8)</f>
        <v>0</v>
      </c>
      <c r="K15" s="29">
        <f>IF(ISTEXT(AX15),AX15,(AX15/AY6)*K6)</f>
        <v>0</v>
      </c>
      <c r="L15" s="30">
        <f>IF(ISTEXT(AX15),0,(AX15/AY6)*AX8)</f>
        <v>0</v>
      </c>
      <c r="M15" s="29">
        <f>IF(ISTEXT(AZ15),AZ15,(AZ15/BA6)*M6)</f>
        <v>0</v>
      </c>
      <c r="N15" s="31">
        <f>IF(ISTEXT(AZ15),0,(AZ15/BA6)*AZ8)</f>
        <v>0</v>
      </c>
      <c r="O15" s="571"/>
      <c r="P15" s="218"/>
      <c r="Q15" s="25"/>
      <c r="R15" s="26"/>
      <c r="S15" s="37" t="str">
        <f t="shared" si="13"/>
        <v>lard à piquer</v>
      </c>
      <c r="T15" s="34" t="str">
        <f t="shared" si="13"/>
        <v>Kg</v>
      </c>
      <c r="U15" s="113">
        <f t="shared" si="2"/>
        <v>1</v>
      </c>
      <c r="V15" s="270">
        <f t="shared" si="3"/>
        <v>1.6666666666666667</v>
      </c>
      <c r="W15" s="269">
        <f t="shared" si="4"/>
        <v>1.25</v>
      </c>
      <c r="X15" s="36">
        <f>IF(ISTEXT(W15),0,IF(W59=0,0,W15/W59))</f>
        <v>6.9312077629526949E-3</v>
      </c>
      <c r="Y15" s="270">
        <f t="shared" si="5"/>
        <v>0</v>
      </c>
      <c r="Z15" s="269">
        <f t="shared" si="6"/>
        <v>0</v>
      </c>
      <c r="AA15" s="36">
        <f>IF(ISTEXT(Z15),0,IF(Z59=0,0,Z15/Z59))</f>
        <v>0</v>
      </c>
      <c r="AB15" s="270">
        <f t="shared" si="7"/>
        <v>0</v>
      </c>
      <c r="AC15" s="269">
        <f t="shared" si="8"/>
        <v>0</v>
      </c>
      <c r="AD15" s="36">
        <f>IF(ISTEXT(AC15),0,IF(AC59=0,0,AC15/AC59))</f>
        <v>0</v>
      </c>
      <c r="AE15" s="270">
        <f t="shared" si="9"/>
        <v>0</v>
      </c>
      <c r="AF15" s="269">
        <f t="shared" si="10"/>
        <v>0</v>
      </c>
      <c r="AG15" s="36">
        <f>IF(ISTEXT(AF15),0,IF(AF59=0,0,AF15/AF59))</f>
        <v>0</v>
      </c>
      <c r="AH15" s="270">
        <f t="shared" si="11"/>
        <v>0</v>
      </c>
      <c r="AI15" s="269">
        <f t="shared" si="12"/>
        <v>0</v>
      </c>
      <c r="AJ15" s="115">
        <f>IF(ISTEXT(AI15),0,IF(AI59=0,0,AI15/AI59))</f>
        <v>0</v>
      </c>
      <c r="AM15" s="32"/>
      <c r="AN15" s="33"/>
      <c r="AO15" s="15" t="s">
        <v>21</v>
      </c>
      <c r="AP15" s="28" t="s">
        <v>16</v>
      </c>
      <c r="AQ15" s="35">
        <v>1</v>
      </c>
      <c r="AR15" s="23">
        <v>0.2</v>
      </c>
      <c r="AS15" s="24">
        <f>IF(ISTEXT(AR15),0,IF(AR59=0,0,AR15/AR59))</f>
        <v>2.3937761819269897E-2</v>
      </c>
      <c r="AT15" s="16"/>
      <c r="AU15" s="24">
        <f>IF(ISTEXT(AT15),0,IF(AT59=0,0,AT15/AT59))</f>
        <v>0</v>
      </c>
      <c r="AV15" s="16"/>
      <c r="AW15" s="24">
        <f>IF(ISTEXT(AV15),0,IF(AV59=0,0,AV15/AV59))</f>
        <v>0</v>
      </c>
      <c r="AX15" s="16"/>
      <c r="AY15" s="24">
        <f>IF(ISTEXT(AX15),0,IF(AX59=0,0,AX15/AX59))</f>
        <v>0</v>
      </c>
      <c r="AZ15" s="16"/>
      <c r="BA15" s="102">
        <f>IF(ISTEXT(AZ15),0,IF(AZ59=0,0,AZ15/AZ59))</f>
        <v>0</v>
      </c>
      <c r="BD15" s="619"/>
      <c r="BE15" s="624"/>
      <c r="BF15" s="624"/>
      <c r="BG15" s="624"/>
      <c r="BH15" s="624"/>
      <c r="BI15" s="624"/>
      <c r="BJ15" s="624"/>
      <c r="BK15" s="624"/>
      <c r="BL15" s="624"/>
      <c r="BM15" s="624"/>
      <c r="BN15" s="624"/>
      <c r="BO15" s="624"/>
      <c r="BP15" s="624"/>
      <c r="BQ15" s="625"/>
      <c r="BS15" s="528" t="s">
        <v>558</v>
      </c>
      <c r="BT15" s="529"/>
      <c r="BU15" s="529"/>
      <c r="BV15" s="529"/>
      <c r="BW15" s="529"/>
      <c r="BX15" s="529"/>
      <c r="BY15" s="529"/>
      <c r="BZ15" s="530"/>
    </row>
    <row r="16" spans="1:78" ht="20.25" customHeight="1" x14ac:dyDescent="0.2">
      <c r="A16" s="25"/>
      <c r="B16" s="26"/>
      <c r="C16" s="37" t="str">
        <f t="shared" si="0"/>
        <v>morceau de carré de couenne</v>
      </c>
      <c r="D16" s="34" t="str">
        <f t="shared" si="0"/>
        <v>Mx</v>
      </c>
      <c r="E16" s="38">
        <f>IF(ISTEXT(AR16),AR16,(AR16/AS6)*E6)</f>
        <v>0.83333333333333337</v>
      </c>
      <c r="F16" s="30">
        <f>IF(ISTEXT(AR16),0,(AR16/AS6)*AR8)</f>
        <v>0.625</v>
      </c>
      <c r="G16" s="29">
        <f>IF(ISTEXT(AT16),AT16,(AT16/AU6)*G6)</f>
        <v>0</v>
      </c>
      <c r="H16" s="30">
        <f>IF(ISTEXT(AT16),0,(AT16/AU6)*AT8)</f>
        <v>0</v>
      </c>
      <c r="I16" s="29">
        <f>IF(ISTEXT(AV16),AV16,(AV16/AW6)*I6)</f>
        <v>0</v>
      </c>
      <c r="J16" s="30">
        <f>IF(ISTEXT(AV16),0,(AV16/AW6)*AV8)</f>
        <v>0</v>
      </c>
      <c r="K16" s="29">
        <f>IF(ISTEXT(AX16),AX16,(AX16/AY6)*K6)</f>
        <v>0</v>
      </c>
      <c r="L16" s="30">
        <f>IF(ISTEXT(AX16),0,(AX16/AY6)*AX8)</f>
        <v>0</v>
      </c>
      <c r="M16" s="29">
        <f>IF(ISTEXT(AZ16),AZ16,(AZ16/BA6)*M6)</f>
        <v>0</v>
      </c>
      <c r="N16" s="31">
        <f>IF(ISTEXT(AZ16),0,(AZ16/BA6)*AZ8)</f>
        <v>0</v>
      </c>
      <c r="O16" s="571"/>
      <c r="P16" s="218"/>
      <c r="Q16" s="25"/>
      <c r="R16" s="26"/>
      <c r="S16" s="37" t="str">
        <f t="shared" si="13"/>
        <v>morceau de carré de couenne</v>
      </c>
      <c r="T16" s="34" t="str">
        <f t="shared" si="13"/>
        <v>Mx</v>
      </c>
      <c r="U16" s="113">
        <f t="shared" si="2"/>
        <v>4</v>
      </c>
      <c r="V16" s="270">
        <f t="shared" si="3"/>
        <v>3.3333333333333335</v>
      </c>
      <c r="W16" s="269">
        <f t="shared" si="4"/>
        <v>2.5</v>
      </c>
      <c r="X16" s="36">
        <f>IF(ISTEXT(W16),0,IF(W59=0,0,W16/W59))</f>
        <v>1.386241552590539E-2</v>
      </c>
      <c r="Y16" s="270">
        <f t="shared" si="5"/>
        <v>0</v>
      </c>
      <c r="Z16" s="269">
        <f t="shared" si="6"/>
        <v>0</v>
      </c>
      <c r="AA16" s="36">
        <f>IF(ISTEXT(Z16),0,IF(Z59=0,0,Z16/Z59))</f>
        <v>0</v>
      </c>
      <c r="AB16" s="270">
        <f t="shared" si="7"/>
        <v>0</v>
      </c>
      <c r="AC16" s="269">
        <f t="shared" si="8"/>
        <v>0</v>
      </c>
      <c r="AD16" s="36">
        <f>IF(ISTEXT(AC16),0,IF(AC59=0,0,AC16/AC59))</f>
        <v>0</v>
      </c>
      <c r="AE16" s="270">
        <f t="shared" si="9"/>
        <v>0</v>
      </c>
      <c r="AF16" s="269">
        <f t="shared" si="10"/>
        <v>0</v>
      </c>
      <c r="AG16" s="36">
        <f>IF(ISTEXT(AF16),0,IF(AF59=0,0,AF16/AF59))</f>
        <v>0</v>
      </c>
      <c r="AH16" s="270">
        <f t="shared" si="11"/>
        <v>0</v>
      </c>
      <c r="AI16" s="269">
        <f t="shared" si="12"/>
        <v>0</v>
      </c>
      <c r="AJ16" s="115">
        <f>IF(ISTEXT(AI16),0,IF(AI59=0,0,AI16/AI59))</f>
        <v>0</v>
      </c>
      <c r="AM16" s="32"/>
      <c r="AN16" s="33"/>
      <c r="AO16" s="15" t="s">
        <v>22</v>
      </c>
      <c r="AP16" s="28" t="s">
        <v>23</v>
      </c>
      <c r="AQ16" s="35">
        <v>4</v>
      </c>
      <c r="AR16" s="23">
        <v>0.1</v>
      </c>
      <c r="AS16" s="24">
        <f>IF(ISTEXT(AR16),0,IF(AR59=0,0,AR16/AR59))</f>
        <v>1.1968880909634948E-2</v>
      </c>
      <c r="AT16" s="16"/>
      <c r="AU16" s="24">
        <f>IF(ISTEXT(AT16),0,IF(AT59=0,0,AT16/AT59))</f>
        <v>0</v>
      </c>
      <c r="AV16" s="16"/>
      <c r="AW16" s="24">
        <f>IF(ISTEXT(AV16),0,IF(AV59=0,0,AV16/AV59))</f>
        <v>0</v>
      </c>
      <c r="AX16" s="16"/>
      <c r="AY16" s="24">
        <f>IF(ISTEXT(AX16),0,IF(AX59=0,0,AX16/AX59))</f>
        <v>0</v>
      </c>
      <c r="AZ16" s="16"/>
      <c r="BA16" s="102">
        <f>IF(ISTEXT(AZ16),0,IF(AZ59=0,0,AZ16/AZ59))</f>
        <v>0</v>
      </c>
      <c r="BD16" s="222"/>
      <c r="BE16" s="242"/>
      <c r="BF16" s="242"/>
      <c r="BG16" s="242"/>
      <c r="BH16" s="242"/>
      <c r="BI16" s="242"/>
      <c r="BJ16" s="242"/>
      <c r="BK16" s="242"/>
      <c r="BL16" s="242"/>
      <c r="BM16" s="242"/>
      <c r="BN16" s="242"/>
      <c r="BO16" s="242"/>
      <c r="BP16" s="242"/>
      <c r="BQ16" s="243"/>
      <c r="BS16" s="626"/>
      <c r="BT16" s="627"/>
      <c r="BU16" s="627"/>
      <c r="BV16" s="627"/>
      <c r="BW16" s="627"/>
      <c r="BX16" s="627"/>
      <c r="BY16" s="627"/>
      <c r="BZ16" s="628"/>
    </row>
    <row r="17" spans="1:78" s="1" customFormat="1" ht="20.25" customHeight="1" x14ac:dyDescent="0.2">
      <c r="A17" s="25"/>
      <c r="B17" s="26"/>
      <c r="C17" s="37" t="str">
        <f t="shared" si="0"/>
        <v>lard demi-sel</v>
      </c>
      <c r="D17" s="34" t="str">
        <f t="shared" si="0"/>
        <v>Kg</v>
      </c>
      <c r="E17" s="29">
        <f>IF(ISTEXT(AR17),AR17,(AR17/AS6)*E6)</f>
        <v>0</v>
      </c>
      <c r="F17" s="30">
        <f>IF(ISTEXT(AR17),0,(AR17/AS6)*AR8)</f>
        <v>0</v>
      </c>
      <c r="G17" s="29">
        <f>IF(ISTEXT(AT17),AT17,(AT17/AU6)*G6)</f>
        <v>1.2</v>
      </c>
      <c r="H17" s="30">
        <f>IF(ISTEXT(AT17),0,(AT17/AU6)*AT8)</f>
        <v>0.85714285714285721</v>
      </c>
      <c r="I17" s="29">
        <f>IF(ISTEXT(AV17),AV17,(AV17/AW6)*I6)</f>
        <v>0</v>
      </c>
      <c r="J17" s="30">
        <f>IF(ISTEXT(AV17),0,(AV17/AW6)*AV8)</f>
        <v>0</v>
      </c>
      <c r="K17" s="29">
        <f>IF(ISTEXT(AX17),AX17,(AX17/AY6)*K6)</f>
        <v>0</v>
      </c>
      <c r="L17" s="30">
        <f>IF(ISTEXT(AX17),0,(AX17/AY6)*AX8)</f>
        <v>0</v>
      </c>
      <c r="M17" s="29">
        <f>IF(ISTEXT(AZ17),AZ17,(AZ17/BA6)*M6)</f>
        <v>0</v>
      </c>
      <c r="N17" s="31">
        <f>IF(ISTEXT(AZ17),0,(AZ17/BA6)*AZ8)</f>
        <v>0</v>
      </c>
      <c r="O17" s="571"/>
      <c r="P17" s="218"/>
      <c r="Q17" s="25"/>
      <c r="R17" s="26"/>
      <c r="S17" s="37" t="str">
        <f t="shared" si="13"/>
        <v>lard demi-sel</v>
      </c>
      <c r="T17" s="34" t="str">
        <f t="shared" si="13"/>
        <v>Kg</v>
      </c>
      <c r="U17" s="113">
        <f t="shared" si="2"/>
        <v>1</v>
      </c>
      <c r="V17" s="270">
        <f t="shared" si="3"/>
        <v>0</v>
      </c>
      <c r="W17" s="269">
        <f t="shared" si="4"/>
        <v>0</v>
      </c>
      <c r="X17" s="36">
        <f>IF(ISTEXT(W17),0,IF(W59=0,0,W17/W59))</f>
        <v>0</v>
      </c>
      <c r="Y17" s="270">
        <f t="shared" si="5"/>
        <v>1.2</v>
      </c>
      <c r="Z17" s="269">
        <f t="shared" si="6"/>
        <v>0.85714285714285721</v>
      </c>
      <c r="AA17" s="36">
        <f>IF(ISTEXT(Z17),0,IF(Z59=0,0,Z17/Z59))</f>
        <v>6.573541495480689E-3</v>
      </c>
      <c r="AB17" s="270">
        <f t="shared" si="7"/>
        <v>0</v>
      </c>
      <c r="AC17" s="269">
        <f t="shared" si="8"/>
        <v>0</v>
      </c>
      <c r="AD17" s="36">
        <f>IF(ISTEXT(AC17),0,IF(AC59=0,0,AC17/AC59))</f>
        <v>0</v>
      </c>
      <c r="AE17" s="270">
        <f t="shared" si="9"/>
        <v>0</v>
      </c>
      <c r="AF17" s="269">
        <f t="shared" si="10"/>
        <v>0</v>
      </c>
      <c r="AG17" s="36">
        <f>IF(ISTEXT(AF17),0,IF(AF59=0,0,AF17/AF59))</f>
        <v>0</v>
      </c>
      <c r="AH17" s="270">
        <f t="shared" si="11"/>
        <v>0</v>
      </c>
      <c r="AI17" s="269">
        <f t="shared" si="12"/>
        <v>0</v>
      </c>
      <c r="AJ17" s="115">
        <f>IF(ISTEXT(AI17),0,IF(AI59=0,0,AI17/AI59))</f>
        <v>0</v>
      </c>
      <c r="AM17" s="32"/>
      <c r="AN17" s="33"/>
      <c r="AO17" s="15" t="s">
        <v>24</v>
      </c>
      <c r="AP17" s="28" t="s">
        <v>16</v>
      </c>
      <c r="AQ17" s="35">
        <v>1</v>
      </c>
      <c r="AR17" s="23"/>
      <c r="AS17" s="24">
        <f>IF(ISTEXT(AR17),0,IF(AR59=0,0,AR17/AR59))</f>
        <v>0</v>
      </c>
      <c r="AT17" s="16">
        <v>0.12</v>
      </c>
      <c r="AU17" s="24">
        <f>IF(ISTEXT(AT17),0,IF(AT59=0,0,AT17/AT59))</f>
        <v>4.2031523642732063E-2</v>
      </c>
      <c r="AV17" s="16"/>
      <c r="AW17" s="24">
        <f>IF(ISTEXT(AV17),0,IF(AV59=0,0,AV17/AV59))</f>
        <v>0</v>
      </c>
      <c r="AX17" s="16"/>
      <c r="AY17" s="24">
        <f>IF(ISTEXT(AX17),0,IF(AX59=0,0,AX17/AX59))</f>
        <v>0</v>
      </c>
      <c r="AZ17" s="16"/>
      <c r="BA17" s="102">
        <f>IF(ISTEXT(AZ17),0,IF(AZ59=0,0,AZ17/AZ59))</f>
        <v>0</v>
      </c>
      <c r="BD17" s="619" t="s">
        <v>574</v>
      </c>
      <c r="BE17" s="620" t="s">
        <v>622</v>
      </c>
      <c r="BF17" s="620"/>
      <c r="BG17" s="620"/>
      <c r="BH17" s="620"/>
      <c r="BI17" s="620"/>
      <c r="BJ17" s="620"/>
      <c r="BK17" s="620"/>
      <c r="BL17" s="620"/>
      <c r="BM17" s="620"/>
      <c r="BN17" s="620"/>
      <c r="BO17" s="620"/>
      <c r="BP17" s="620"/>
      <c r="BQ17" s="621"/>
      <c r="BS17" s="531"/>
      <c r="BT17" s="532"/>
      <c r="BU17" s="532"/>
      <c r="BV17" s="532"/>
      <c r="BW17" s="532"/>
      <c r="BX17" s="532"/>
      <c r="BY17" s="532"/>
      <c r="BZ17" s="533"/>
    </row>
    <row r="18" spans="1:78" s="1" customFormat="1" ht="20.25" customHeight="1" x14ac:dyDescent="0.2">
      <c r="A18" s="25"/>
      <c r="B18" s="26"/>
      <c r="C18" s="37" t="str">
        <f t="shared" si="0"/>
        <v>lard fumé</v>
      </c>
      <c r="D18" s="34" t="str">
        <f t="shared" si="0"/>
        <v>Kg</v>
      </c>
      <c r="E18" s="29">
        <f>IF(ISTEXT(AR18),AR18,(AR18/AS6)*E6)</f>
        <v>0</v>
      </c>
      <c r="F18" s="30">
        <f>IF(ISTEXT(AR18),0,(AR18/AS6)*AR8)</f>
        <v>0</v>
      </c>
      <c r="G18" s="29">
        <f>IF(ISTEXT(AT18),AT18,(AT18/AU6)*G6)</f>
        <v>0</v>
      </c>
      <c r="H18" s="30">
        <f>IF(ISTEXT(AT18),0,(AT18/AU6)*AT8)</f>
        <v>0</v>
      </c>
      <c r="I18" s="29">
        <f>IF(ISTEXT(AV18),AV18,(AV18/AW6)*I6)</f>
        <v>0</v>
      </c>
      <c r="J18" s="30">
        <f>IF(ISTEXT(AV18),0,(AV18/AW6)*AV8)</f>
        <v>0</v>
      </c>
      <c r="K18" s="29">
        <f>IF(ISTEXT(AX18),AX18,(AX18/AY6)*K6)</f>
        <v>0</v>
      </c>
      <c r="L18" s="30">
        <f>IF(ISTEXT(AX18),0,(AX18/AY6)*AX8)</f>
        <v>0</v>
      </c>
      <c r="M18" s="29">
        <f>IF(ISTEXT(AZ18),AZ18,(AZ18/BA6)*M6)</f>
        <v>0.53333333333333333</v>
      </c>
      <c r="N18" s="31">
        <f>IF(ISTEXT(AZ18),0,(AZ18/BA6)*AZ8)</f>
        <v>0.29629629629629628</v>
      </c>
      <c r="O18" s="571"/>
      <c r="P18" s="218"/>
      <c r="Q18" s="25"/>
      <c r="R18" s="26"/>
      <c r="S18" s="37" t="str">
        <f t="shared" si="13"/>
        <v>lard fumé</v>
      </c>
      <c r="T18" s="34" t="str">
        <f t="shared" si="13"/>
        <v>Kg</v>
      </c>
      <c r="U18" s="113">
        <f t="shared" si="2"/>
        <v>1</v>
      </c>
      <c r="V18" s="270">
        <f t="shared" si="3"/>
        <v>0</v>
      </c>
      <c r="W18" s="269">
        <f t="shared" si="4"/>
        <v>0</v>
      </c>
      <c r="X18" s="36">
        <f>IF(ISTEXT(W18),0,IF(W59=0,0,W18/W59))</f>
        <v>0</v>
      </c>
      <c r="Y18" s="270">
        <f t="shared" si="5"/>
        <v>0</v>
      </c>
      <c r="Z18" s="269">
        <f t="shared" si="6"/>
        <v>0</v>
      </c>
      <c r="AA18" s="36">
        <f>IF(ISTEXT(Z18),0,IF(Z59=0,0,Z18/Z59))</f>
        <v>0</v>
      </c>
      <c r="AB18" s="270">
        <f t="shared" si="7"/>
        <v>0</v>
      </c>
      <c r="AC18" s="269">
        <f t="shared" si="8"/>
        <v>0</v>
      </c>
      <c r="AD18" s="36">
        <f>IF(ISTEXT(AC18),0,IF(AC59=0,0,AC18/AC59))</f>
        <v>0</v>
      </c>
      <c r="AE18" s="270">
        <f t="shared" si="9"/>
        <v>0</v>
      </c>
      <c r="AF18" s="269">
        <f t="shared" si="10"/>
        <v>0</v>
      </c>
      <c r="AG18" s="36">
        <f>IF(ISTEXT(AF18),0,IF(AF59=0,0,AF18/AF59))</f>
        <v>0</v>
      </c>
      <c r="AH18" s="270">
        <f t="shared" si="11"/>
        <v>0.53333333333333333</v>
      </c>
      <c r="AI18" s="269">
        <f t="shared" si="12"/>
        <v>0.29629629629629628</v>
      </c>
      <c r="AJ18" s="115">
        <f>IF(ISTEXT(AI18),0,IF(AI59=0,0,AI18/AI59))</f>
        <v>2.4802356223841263E-3</v>
      </c>
      <c r="AM18" s="32"/>
      <c r="AN18" s="33"/>
      <c r="AO18" s="15" t="s">
        <v>25</v>
      </c>
      <c r="AP18" s="28" t="s">
        <v>16</v>
      </c>
      <c r="AQ18" s="35">
        <v>1</v>
      </c>
      <c r="AR18" s="23"/>
      <c r="AS18" s="24">
        <f>IF(ISTEXT(AR18),0,IF(AR59=0,0,AR18/AR59))</f>
        <v>0</v>
      </c>
      <c r="AT18" s="16"/>
      <c r="AU18" s="24">
        <f>IF(ISTEXT(AT18),0,IF(AT59=0,0,AT18/AT59))</f>
        <v>0</v>
      </c>
      <c r="AV18" s="16"/>
      <c r="AW18" s="24">
        <f>IF(ISTEXT(AV18),0,IF(AV59=0,0,AV18/AV59))</f>
        <v>0</v>
      </c>
      <c r="AX18" s="16"/>
      <c r="AY18" s="24">
        <f>IF(ISTEXT(AX18),0,IF(AX59=0,0,AX18/AX59))</f>
        <v>0</v>
      </c>
      <c r="AZ18" s="16">
        <v>0.08</v>
      </c>
      <c r="BA18" s="102">
        <f>IF(ISTEXT(AZ18),0,IF(AZ59=0,0,AZ18/AZ59))</f>
        <v>1.5223596574690768E-2</v>
      </c>
      <c r="BD18" s="619"/>
      <c r="BE18" s="620"/>
      <c r="BF18" s="620"/>
      <c r="BG18" s="620"/>
      <c r="BH18" s="620"/>
      <c r="BI18" s="620"/>
      <c r="BJ18" s="620"/>
      <c r="BK18" s="620"/>
      <c r="BL18" s="620"/>
      <c r="BM18" s="620"/>
      <c r="BN18" s="620"/>
      <c r="BO18" s="620"/>
      <c r="BP18" s="620"/>
      <c r="BQ18" s="621"/>
    </row>
    <row r="19" spans="1:78" s="1" customFormat="1" ht="23.25" customHeight="1" x14ac:dyDescent="0.2">
      <c r="A19" s="25"/>
      <c r="B19" s="412"/>
      <c r="C19" s="413" t="str">
        <f t="shared" si="0"/>
        <v>FACULTATIF</v>
      </c>
      <c r="D19" s="34">
        <f t="shared" si="0"/>
        <v>0</v>
      </c>
      <c r="E19" s="29">
        <f>IF(ISTEXT(AR19),AR19,(AR19/AS6)*E6)</f>
        <v>0</v>
      </c>
      <c r="F19" s="30">
        <f>IF(ISTEXT(AR19),0,(AR19/AS6)*AR8)</f>
        <v>0</v>
      </c>
      <c r="G19" s="29">
        <f>IF(ISTEXT(AT19),AT19,(AT19/AU6)*G6)</f>
        <v>0</v>
      </c>
      <c r="H19" s="30">
        <f>IF(ISTEXT(AT19),0,(AT19/AU6)*AT8)</f>
        <v>0</v>
      </c>
      <c r="I19" s="29">
        <f>IF(ISTEXT(AV19),AV19,(AV19/AW6)*I6)</f>
        <v>0</v>
      </c>
      <c r="J19" s="30">
        <f>IF(ISTEXT(AV19),0,(AV19/AW6)*AV8)</f>
        <v>0</v>
      </c>
      <c r="K19" s="29">
        <f>IF(ISTEXT(AX19),AX19,(AX19/AY6)*K6)</f>
        <v>0</v>
      </c>
      <c r="L19" s="30">
        <f>IF(ISTEXT(AX19),0,(AX19/AY6)*AX8)</f>
        <v>0</v>
      </c>
      <c r="M19" s="29">
        <f>IF(ISTEXT(AZ19),AZ19,(AZ19/BA6)*M6)</f>
        <v>0</v>
      </c>
      <c r="N19" s="31">
        <f>IF(ISTEXT(AZ19),0,(AZ19/BA6)*AZ8)</f>
        <v>0</v>
      </c>
      <c r="O19" s="571"/>
      <c r="P19" s="218"/>
      <c r="Q19" s="25"/>
      <c r="R19" s="26"/>
      <c r="S19" s="37" t="str">
        <f t="shared" si="13"/>
        <v>FACULTATIF</v>
      </c>
      <c r="T19" s="34">
        <f t="shared" si="13"/>
        <v>0</v>
      </c>
      <c r="U19" s="113">
        <f t="shared" si="2"/>
        <v>0</v>
      </c>
      <c r="V19" s="270">
        <f t="shared" si="3"/>
        <v>0</v>
      </c>
      <c r="W19" s="269">
        <f t="shared" si="4"/>
        <v>0</v>
      </c>
      <c r="X19" s="36">
        <f>IF(ISTEXT(W19),0,IF(W59=0,0,W19/W59))</f>
        <v>0</v>
      </c>
      <c r="Y19" s="270">
        <f t="shared" si="5"/>
        <v>0</v>
      </c>
      <c r="Z19" s="269">
        <f t="shared" si="6"/>
        <v>0</v>
      </c>
      <c r="AA19" s="36">
        <f>IF(ISTEXT(Z19),0,IF(Z59=0,0,Z19/Z59))</f>
        <v>0</v>
      </c>
      <c r="AB19" s="270">
        <f t="shared" si="7"/>
        <v>0</v>
      </c>
      <c r="AC19" s="269">
        <f t="shared" si="8"/>
        <v>0</v>
      </c>
      <c r="AD19" s="36">
        <f>IF(ISTEXT(AC19),0,IF(AC59=0,0,AC19/AC59))</f>
        <v>0</v>
      </c>
      <c r="AE19" s="270">
        <f t="shared" si="9"/>
        <v>0</v>
      </c>
      <c r="AF19" s="269">
        <f t="shared" si="10"/>
        <v>0</v>
      </c>
      <c r="AG19" s="36">
        <f>IF(ISTEXT(AF19),0,IF(AF59=0,0,AF19/AF59))</f>
        <v>0</v>
      </c>
      <c r="AH19" s="270">
        <f t="shared" si="11"/>
        <v>0</v>
      </c>
      <c r="AI19" s="269">
        <f t="shared" si="12"/>
        <v>0</v>
      </c>
      <c r="AJ19" s="115">
        <f>IF(ISTEXT(AI19),0,IF(AI59=0,0,AI19/AI59))</f>
        <v>0</v>
      </c>
      <c r="AM19" s="32"/>
      <c r="AN19" s="33"/>
      <c r="AO19" s="39" t="s">
        <v>26</v>
      </c>
      <c r="AP19" s="28"/>
      <c r="AQ19" s="35"/>
      <c r="AR19" s="23"/>
      <c r="AS19" s="24">
        <f>IF(ISTEXT(AR19),0,IF(AR59=0,0,AR19/AR59))</f>
        <v>0</v>
      </c>
      <c r="AT19" s="16"/>
      <c r="AU19" s="24">
        <f>IF(ISTEXT(AT19),0,IF(AT59=0,0,AT19/AT59))</f>
        <v>0</v>
      </c>
      <c r="AV19" s="16"/>
      <c r="AW19" s="24">
        <f>IF(ISTEXT(AV19),0,IF(AV59=0,0,AV19/AV59))</f>
        <v>0</v>
      </c>
      <c r="AX19" s="16"/>
      <c r="AY19" s="24">
        <f>IF(ISTEXT(AX19),0,IF(AX59=0,0,AX19/AX59))</f>
        <v>0</v>
      </c>
      <c r="AZ19" s="16"/>
      <c r="BA19" s="102">
        <f>IF(ISTEXT(AZ19),0,IF(AZ59=0,0,AZ19/AZ59))</f>
        <v>0</v>
      </c>
      <c r="BD19" s="222"/>
      <c r="BE19" s="296"/>
      <c r="BF19" s="296"/>
      <c r="BG19" s="296"/>
      <c r="BH19" s="296"/>
      <c r="BI19" s="296"/>
      <c r="BJ19" s="296"/>
      <c r="BK19" s="296"/>
      <c r="BL19" s="296"/>
      <c r="BM19" s="296"/>
      <c r="BN19" s="296"/>
      <c r="BO19" s="296"/>
      <c r="BP19" s="296"/>
      <c r="BQ19" s="281"/>
    </row>
    <row r="20" spans="1:78" s="1" customFormat="1" ht="21" customHeight="1" x14ac:dyDescent="0.2">
      <c r="A20" s="25"/>
      <c r="B20" s="26"/>
      <c r="C20" s="37" t="str">
        <f t="shared" si="0"/>
        <v>pied de veau (1 pied 450g)</v>
      </c>
      <c r="D20" s="34" t="str">
        <f t="shared" si="0"/>
        <v>Kg</v>
      </c>
      <c r="E20" s="29">
        <f>IF(ISTEXT(AR20),AR20,(AR20/AS6)*E6)</f>
        <v>3.75</v>
      </c>
      <c r="F20" s="30">
        <f>IF(ISTEXT(AR20),0,(AR20/AS6)*AR8)</f>
        <v>2.8125</v>
      </c>
      <c r="G20" s="29">
        <f>IF(ISTEXT(AT20),AT20,(AT20/AU6)*G6)</f>
        <v>0</v>
      </c>
      <c r="H20" s="30">
        <f>IF(ISTEXT(AT20),0,(AT20/AU6)*AT8)</f>
        <v>0</v>
      </c>
      <c r="I20" s="29">
        <f>IF(ISTEXT(AV20),AV20,(AV20/AW6)*I6)</f>
        <v>0</v>
      </c>
      <c r="J20" s="30">
        <f>IF(ISTEXT(AV20),0,(AV20/AW6)*AV8)</f>
        <v>0</v>
      </c>
      <c r="K20" s="29">
        <f>IF(ISTEXT(AX20),AX20,(AX20/AY6)*K6)</f>
        <v>0</v>
      </c>
      <c r="L20" s="30">
        <f>IF(ISTEXT(AX20),0,(AX20/AY6)*AX8)</f>
        <v>0</v>
      </c>
      <c r="M20" s="29">
        <f>IF(ISTEXT(AZ20),AZ20,(AZ20/BA6)*M6)</f>
        <v>0</v>
      </c>
      <c r="N20" s="31">
        <f>IF(ISTEXT(AZ20),0,(AZ20/BA6)*AZ8)</f>
        <v>0</v>
      </c>
      <c r="O20" s="571"/>
      <c r="P20" s="218"/>
      <c r="Q20" s="25"/>
      <c r="R20" s="26"/>
      <c r="S20" s="37" t="str">
        <f t="shared" si="13"/>
        <v>pied de veau (1 pied 450g)</v>
      </c>
      <c r="T20" s="34" t="str">
        <f t="shared" si="13"/>
        <v>Kg</v>
      </c>
      <c r="U20" s="113">
        <f t="shared" si="2"/>
        <v>1</v>
      </c>
      <c r="V20" s="270">
        <f t="shared" si="3"/>
        <v>3.75</v>
      </c>
      <c r="W20" s="269">
        <f t="shared" si="4"/>
        <v>2.8125</v>
      </c>
      <c r="X20" s="36">
        <f>IF(ISTEXT(W20),0,IF(W59=0,0,W20/W59))</f>
        <v>1.5595217466643562E-2</v>
      </c>
      <c r="Y20" s="270">
        <f t="shared" si="5"/>
        <v>0</v>
      </c>
      <c r="Z20" s="269">
        <f t="shared" si="6"/>
        <v>0</v>
      </c>
      <c r="AA20" s="36">
        <f>IF(ISTEXT(Z20),0,IF(Z59=0,0,Z20/Z59))</f>
        <v>0</v>
      </c>
      <c r="AB20" s="270">
        <f t="shared" si="7"/>
        <v>0</v>
      </c>
      <c r="AC20" s="269">
        <f t="shared" si="8"/>
        <v>0</v>
      </c>
      <c r="AD20" s="36">
        <f>IF(ISTEXT(AC20),0,IF(AC59=0,0,AC20/AC59))</f>
        <v>0</v>
      </c>
      <c r="AE20" s="270">
        <f t="shared" si="9"/>
        <v>0</v>
      </c>
      <c r="AF20" s="269">
        <f t="shared" si="10"/>
        <v>0</v>
      </c>
      <c r="AG20" s="36">
        <f>IF(ISTEXT(AF20),0,IF(AF59=0,0,AF20/AF59))</f>
        <v>0</v>
      </c>
      <c r="AH20" s="270">
        <f t="shared" si="11"/>
        <v>0</v>
      </c>
      <c r="AI20" s="269">
        <f t="shared" si="12"/>
        <v>0</v>
      </c>
      <c r="AJ20" s="115">
        <f>IF(ISTEXT(AI20),0,IF(AI59=0,0,AI20/AI59))</f>
        <v>0</v>
      </c>
      <c r="AM20" s="32"/>
      <c r="AN20" s="33"/>
      <c r="AO20" s="15" t="s">
        <v>27</v>
      </c>
      <c r="AP20" s="28" t="s">
        <v>16</v>
      </c>
      <c r="AQ20" s="35">
        <v>1</v>
      </c>
      <c r="AR20" s="23">
        <v>0.45</v>
      </c>
      <c r="AS20" s="24">
        <f>IF(ISTEXT(AR20),0,IF(AR59=0,0,AR20/AR59))</f>
        <v>5.385996409335727E-2</v>
      </c>
      <c r="AT20" s="16"/>
      <c r="AU20" s="24">
        <f>IF(ISTEXT(AT20),0,IF(AT59=0,0,AT20/AT59))</f>
        <v>0</v>
      </c>
      <c r="AV20" s="16"/>
      <c r="AW20" s="24">
        <f>IF(ISTEXT(AV20),0,IF(AV59=0,0,AV20/AV59))</f>
        <v>0</v>
      </c>
      <c r="AX20" s="16"/>
      <c r="AY20" s="24">
        <f>IF(ISTEXT(AX20),0,IF(AX59=0,0,AX20/AX59))</f>
        <v>0</v>
      </c>
      <c r="AZ20" s="16"/>
      <c r="BA20" s="102">
        <f>IF(ISTEXT(AZ20),0,IF(AZ59=0,0,AZ20/AZ59))</f>
        <v>0</v>
      </c>
      <c r="BD20" s="241" t="s">
        <v>573</v>
      </c>
      <c r="BE20" s="606" t="s">
        <v>590</v>
      </c>
      <c r="BF20" s="606"/>
      <c r="BG20" s="606"/>
      <c r="BH20" s="606"/>
      <c r="BI20" s="606"/>
      <c r="BJ20" s="606"/>
      <c r="BK20" s="606"/>
      <c r="BL20" s="606"/>
      <c r="BM20" s="606"/>
      <c r="BN20" s="606"/>
      <c r="BO20" s="606"/>
      <c r="BP20" s="606"/>
      <c r="BQ20" s="607"/>
      <c r="BS20" s="608" t="s">
        <v>559</v>
      </c>
      <c r="BT20" s="609"/>
      <c r="BU20" s="609"/>
      <c r="BV20" s="609"/>
      <c r="BW20" s="609"/>
      <c r="BX20" s="609"/>
      <c r="BY20" s="609"/>
      <c r="BZ20" s="610"/>
    </row>
    <row r="21" spans="1:78" s="1" customFormat="1" ht="21" x14ac:dyDescent="0.35">
      <c r="A21" s="25"/>
      <c r="B21" s="26"/>
      <c r="C21" s="37" t="str">
        <f t="shared" si="0"/>
        <v>jarret de veau (un = 600g)</v>
      </c>
      <c r="D21" s="34" t="str">
        <f t="shared" si="0"/>
        <v>Kg</v>
      </c>
      <c r="E21" s="29">
        <f>IF(ISTEXT(AR21),AR21,(AR21/AS6)*E6)</f>
        <v>5</v>
      </c>
      <c r="F21" s="30">
        <f>IF(ISTEXT(AR21),0,(AR21/AS6)*AR8)</f>
        <v>3.7499999999999996</v>
      </c>
      <c r="G21" s="29">
        <f>IF(ISTEXT(AT21),AT21,(AT21/AU6)*G6)</f>
        <v>0</v>
      </c>
      <c r="H21" s="30">
        <f>IF(ISTEXT(AT21),0,(AT21/AU6)*AT8)</f>
        <v>0</v>
      </c>
      <c r="I21" s="29">
        <f>IF(ISTEXT(AV21),AV21,(AV21/AW6)*I6)</f>
        <v>0</v>
      </c>
      <c r="J21" s="30">
        <f>IF(ISTEXT(AV21),0,(AV21/AW6)*AV8)</f>
        <v>0</v>
      </c>
      <c r="K21" s="29">
        <f>IF(ISTEXT(AX21),AX21,(AX21/AY6)*K6)</f>
        <v>0</v>
      </c>
      <c r="L21" s="30">
        <f>IF(ISTEXT(AX21),0,(AX21/AY6)*AX8)</f>
        <v>0</v>
      </c>
      <c r="M21" s="29">
        <f>IF(ISTEXT(AZ21),AZ21,(AZ21/BA6)*M6)</f>
        <v>0</v>
      </c>
      <c r="N21" s="31">
        <f>IF(ISTEXT(AZ21),0,(AZ21/BA6)*AZ8)</f>
        <v>0</v>
      </c>
      <c r="O21" s="571"/>
      <c r="P21" s="218"/>
      <c r="Q21" s="25"/>
      <c r="R21" s="26"/>
      <c r="S21" s="37" t="str">
        <f t="shared" si="13"/>
        <v>jarret de veau (un = 600g)</v>
      </c>
      <c r="T21" s="34" t="str">
        <f t="shared" si="13"/>
        <v>Kg</v>
      </c>
      <c r="U21" s="113">
        <f t="shared" si="2"/>
        <v>8</v>
      </c>
      <c r="V21" s="270">
        <f t="shared" si="3"/>
        <v>40</v>
      </c>
      <c r="W21" s="269">
        <f t="shared" si="4"/>
        <v>29.999999999999996</v>
      </c>
      <c r="X21" s="36">
        <f>IF(ISTEXT(W21),0,IF(W59=0,0,W21/W59))</f>
        <v>0.16634898631086464</v>
      </c>
      <c r="Y21" s="270">
        <f t="shared" si="5"/>
        <v>0</v>
      </c>
      <c r="Z21" s="269">
        <f t="shared" si="6"/>
        <v>0</v>
      </c>
      <c r="AA21" s="36">
        <f>IF(ISTEXT(Z21),0,IF(Z59=0,0,Z21/Z59))</f>
        <v>0</v>
      </c>
      <c r="AB21" s="270">
        <f t="shared" si="7"/>
        <v>0</v>
      </c>
      <c r="AC21" s="269">
        <f t="shared" si="8"/>
        <v>0</v>
      </c>
      <c r="AD21" s="36">
        <f>IF(ISTEXT(AC21),0,IF(AC59=0,0,AC21/AC59))</f>
        <v>0</v>
      </c>
      <c r="AE21" s="270">
        <f t="shared" si="9"/>
        <v>0</v>
      </c>
      <c r="AF21" s="269">
        <f t="shared" si="10"/>
        <v>0</v>
      </c>
      <c r="AG21" s="36">
        <f>IF(ISTEXT(AF21),0,IF(AF59=0,0,AF21/AF59))</f>
        <v>0</v>
      </c>
      <c r="AH21" s="270">
        <f t="shared" si="11"/>
        <v>0</v>
      </c>
      <c r="AI21" s="269">
        <f t="shared" si="12"/>
        <v>0</v>
      </c>
      <c r="AJ21" s="115">
        <f>IF(ISTEXT(AI21),0,IF(AI59=0,0,AI21/AI59))</f>
        <v>0</v>
      </c>
      <c r="AM21" s="32"/>
      <c r="AN21" s="33"/>
      <c r="AO21" s="15" t="s">
        <v>28</v>
      </c>
      <c r="AP21" s="28" t="s">
        <v>16</v>
      </c>
      <c r="AQ21" s="35">
        <v>8</v>
      </c>
      <c r="AR21" s="23">
        <v>0.6</v>
      </c>
      <c r="AS21" s="24">
        <f>IF(ISTEXT(AR21),0,IF(AR59=0,0,AR21/AR59))</f>
        <v>7.1813285457809684E-2</v>
      </c>
      <c r="AT21" s="16"/>
      <c r="AU21" s="24">
        <f>IF(ISTEXT(AT21),0,IF(AT59=0,0,AT21/AT59))</f>
        <v>0</v>
      </c>
      <c r="AV21" s="16"/>
      <c r="AW21" s="24">
        <f>IF(ISTEXT(AV21),0,IF(AV59=0,0,AV21/AV59))</f>
        <v>0</v>
      </c>
      <c r="AX21" s="16"/>
      <c r="AY21" s="24">
        <f>IF(ISTEXT(AX21),0,IF(AX59=0,0,AX21/AX59))</f>
        <v>0</v>
      </c>
      <c r="AZ21" s="16"/>
      <c r="BA21" s="102">
        <f>IF(ISTEXT(AZ21),0,IF(AZ59=0,0,AZ21/AZ59))</f>
        <v>0</v>
      </c>
      <c r="BD21" s="222"/>
      <c r="BE21" s="221"/>
      <c r="BF21" s="227"/>
      <c r="BG21" s="228"/>
      <c r="BH21" s="228"/>
      <c r="BI21" s="228"/>
      <c r="BJ21" s="228"/>
      <c r="BK21" s="228"/>
      <c r="BL21" s="228"/>
      <c r="BM21" s="228"/>
      <c r="BN21" s="228"/>
      <c r="BO21" s="228"/>
      <c r="BP21" s="228"/>
      <c r="BQ21" s="229"/>
      <c r="BS21" s="611"/>
      <c r="BT21" s="612"/>
      <c r="BU21" s="612"/>
      <c r="BV21" s="612"/>
      <c r="BW21" s="612"/>
      <c r="BX21" s="612"/>
      <c r="BY21" s="612"/>
      <c r="BZ21" s="613"/>
    </row>
    <row r="22" spans="1:78" s="1" customFormat="1" ht="23.25" customHeight="1" x14ac:dyDescent="0.2">
      <c r="A22" s="25"/>
      <c r="B22" s="26"/>
      <c r="C22" s="37" t="str">
        <f t="shared" si="0"/>
        <v>abatis de poulet</v>
      </c>
      <c r="D22" s="34" t="str">
        <f t="shared" si="0"/>
        <v>Kg</v>
      </c>
      <c r="E22" s="29">
        <f>IF(ISTEXT(AR22),AR22,(AR22/AS6)*E6)</f>
        <v>1</v>
      </c>
      <c r="F22" s="30">
        <f>IF(ISTEXT(AR22),0,(AR22/AS6)*AR8)</f>
        <v>0.75</v>
      </c>
      <c r="G22" s="29">
        <f>IF(ISTEXT(AT22),AT22,(AT22/AU6)*G6)</f>
        <v>0</v>
      </c>
      <c r="H22" s="30">
        <f>IF(ISTEXT(AT22),0,(AT22/AU6)*AT8)</f>
        <v>0</v>
      </c>
      <c r="I22" s="29">
        <f>IF(ISTEXT(AV22),AV22,(AV22/AW6)*I6)</f>
        <v>0</v>
      </c>
      <c r="J22" s="30">
        <f>IF(ISTEXT(AV22),0,(AV22/AW6)*AV8)</f>
        <v>0</v>
      </c>
      <c r="K22" s="29">
        <f>IF(ISTEXT(AX22),AX22,(AX22/AY6)*K6)</f>
        <v>0</v>
      </c>
      <c r="L22" s="30">
        <f>IF(ISTEXT(AX22),0,(AX22/AY6)*AX8)</f>
        <v>0</v>
      </c>
      <c r="M22" s="29">
        <f>IF(ISTEXT(AZ22),AZ22,(AZ22/BA6)*M6)</f>
        <v>0</v>
      </c>
      <c r="N22" s="31">
        <f>IF(ISTEXT(AZ22),0,(AZ22/BA6)*AZ8)</f>
        <v>0</v>
      </c>
      <c r="O22" s="571"/>
      <c r="P22" s="218"/>
      <c r="Q22" s="25"/>
      <c r="R22" s="26"/>
      <c r="S22" s="37" t="str">
        <f t="shared" si="13"/>
        <v>abatis de poulet</v>
      </c>
      <c r="T22" s="34" t="str">
        <f t="shared" si="13"/>
        <v>Kg</v>
      </c>
      <c r="U22" s="113">
        <f t="shared" si="2"/>
        <v>1</v>
      </c>
      <c r="V22" s="270">
        <f t="shared" si="3"/>
        <v>1</v>
      </c>
      <c r="W22" s="269">
        <f t="shared" si="4"/>
        <v>0.75</v>
      </c>
      <c r="X22" s="36">
        <f>IF(ISTEXT(W22),0,IF(W59=0,0,W22/W59))</f>
        <v>4.1587246577716166E-3</v>
      </c>
      <c r="Y22" s="270">
        <f t="shared" si="5"/>
        <v>0</v>
      </c>
      <c r="Z22" s="269">
        <f t="shared" si="6"/>
        <v>0</v>
      </c>
      <c r="AA22" s="36">
        <f>IF(ISTEXT(Z22),0,IF(Z59=0,0,Z22/Z59))</f>
        <v>0</v>
      </c>
      <c r="AB22" s="270">
        <f t="shared" si="7"/>
        <v>0</v>
      </c>
      <c r="AC22" s="269">
        <f t="shared" si="8"/>
        <v>0</v>
      </c>
      <c r="AD22" s="36">
        <f>IF(ISTEXT(AC22),0,IF(AC59=0,0,AC22/AC59))</f>
        <v>0</v>
      </c>
      <c r="AE22" s="270">
        <f t="shared" si="9"/>
        <v>0</v>
      </c>
      <c r="AF22" s="269">
        <f t="shared" si="10"/>
        <v>0</v>
      </c>
      <c r="AG22" s="36">
        <f>IF(ISTEXT(AF22),0,IF(AF59=0,0,AF22/AF59))</f>
        <v>0</v>
      </c>
      <c r="AH22" s="270">
        <f t="shared" si="11"/>
        <v>0</v>
      </c>
      <c r="AI22" s="269">
        <f t="shared" si="12"/>
        <v>0</v>
      </c>
      <c r="AJ22" s="115">
        <f>IF(ISTEXT(AI22),0,IF(AI59=0,0,AI22/AI59))</f>
        <v>0</v>
      </c>
      <c r="AM22" s="32"/>
      <c r="AN22" s="33"/>
      <c r="AO22" s="15" t="s">
        <v>29</v>
      </c>
      <c r="AP22" s="28" t="s">
        <v>16</v>
      </c>
      <c r="AQ22" s="35">
        <v>1</v>
      </c>
      <c r="AR22" s="23">
        <v>0.12</v>
      </c>
      <c r="AS22" s="24">
        <f>IF(ISTEXT(AR22),0,IF(AR59=0,0,AR22/AR59))</f>
        <v>1.4362657091561938E-2</v>
      </c>
      <c r="AT22" s="16"/>
      <c r="AU22" s="24">
        <f>IF(ISTEXT(AT22),0,IF(AT59=0,0,AT22/AT59))</f>
        <v>0</v>
      </c>
      <c r="AV22" s="16"/>
      <c r="AW22" s="24">
        <f>IF(ISTEXT(AV22),0,IF(AV59=0,0,AV22/AV59))</f>
        <v>0</v>
      </c>
      <c r="AX22" s="16"/>
      <c r="AY22" s="24">
        <f>IF(ISTEXT(AX22),0,IF(AX59=0,0,AX22/AX59))</f>
        <v>0</v>
      </c>
      <c r="AZ22" s="16"/>
      <c r="BA22" s="102">
        <f>IF(ISTEXT(AZ22),0,IF(AZ59=0,0,AZ22/AZ59))</f>
        <v>0</v>
      </c>
      <c r="BD22" s="241" t="s">
        <v>572</v>
      </c>
      <c r="BE22" s="614" t="s">
        <v>591</v>
      </c>
      <c r="BF22" s="614"/>
      <c r="BG22" s="614"/>
      <c r="BH22" s="614"/>
      <c r="BI22" s="614"/>
      <c r="BJ22" s="614"/>
      <c r="BK22" s="614"/>
      <c r="BL22" s="614"/>
      <c r="BM22" s="614"/>
      <c r="BN22" s="614"/>
      <c r="BO22" s="614"/>
      <c r="BP22" s="614"/>
      <c r="BQ22" s="615"/>
      <c r="BS22" s="611"/>
      <c r="BT22" s="612"/>
      <c r="BU22" s="612"/>
      <c r="BV22" s="612"/>
      <c r="BW22" s="612"/>
      <c r="BX22" s="612"/>
      <c r="BY22" s="612"/>
      <c r="BZ22" s="613"/>
    </row>
    <row r="23" spans="1:78" s="1" customFormat="1" ht="20.25" customHeight="1" x14ac:dyDescent="0.35">
      <c r="A23" s="25"/>
      <c r="B23" s="26"/>
      <c r="C23" s="37">
        <f t="shared" si="0"/>
        <v>0</v>
      </c>
      <c r="D23" s="34">
        <f t="shared" si="0"/>
        <v>0</v>
      </c>
      <c r="E23" s="29">
        <f>IF(ISTEXT(AR23),AR23,(AR23/AS6)*E6)</f>
        <v>0</v>
      </c>
      <c r="F23" s="30">
        <f>IF(ISTEXT(AR23),0,(AR23/AS6)*AR8)</f>
        <v>0</v>
      </c>
      <c r="G23" s="29">
        <f>IF(ISTEXT(AT23),AT23,(AT23/AU6)*G6)</f>
        <v>0</v>
      </c>
      <c r="H23" s="30">
        <f>IF(ISTEXT(AT23),0,(AT23/AU6)*AT8)</f>
        <v>0</v>
      </c>
      <c r="I23" s="29">
        <f>IF(ISTEXT(AV23),AV23,(AV23/AW6)*I6)</f>
        <v>0</v>
      </c>
      <c r="J23" s="30">
        <f>IF(ISTEXT(AV23),0,(AV23/AW6)*AV8)</f>
        <v>0</v>
      </c>
      <c r="K23" s="29">
        <f>IF(ISTEXT(AX23),AX23,(AX23/AY6)*K6)</f>
        <v>0</v>
      </c>
      <c r="L23" s="30">
        <f>IF(ISTEXT(AX23),0,(AX23/AY6)*AX8)</f>
        <v>0</v>
      </c>
      <c r="M23" s="29">
        <f>IF(ISTEXT(AZ23),AZ23,(AZ23/BA6)*M6)</f>
        <v>0</v>
      </c>
      <c r="N23" s="31">
        <f>IF(ISTEXT(AZ23),0,(AZ23/BA6)*AZ8)</f>
        <v>0</v>
      </c>
      <c r="O23" s="571"/>
      <c r="P23" s="218"/>
      <c r="Q23" s="25"/>
      <c r="R23" s="26"/>
      <c r="S23" s="37">
        <f t="shared" si="13"/>
        <v>0</v>
      </c>
      <c r="T23" s="34">
        <f t="shared" si="13"/>
        <v>0</v>
      </c>
      <c r="U23" s="113">
        <f t="shared" si="2"/>
        <v>0</v>
      </c>
      <c r="V23" s="270">
        <f t="shared" si="3"/>
        <v>0</v>
      </c>
      <c r="W23" s="269">
        <f t="shared" si="4"/>
        <v>0</v>
      </c>
      <c r="X23" s="36">
        <f>IF(ISTEXT(W23),0,IF(W59=0,0,W23/W59))</f>
        <v>0</v>
      </c>
      <c r="Y23" s="270">
        <f t="shared" si="5"/>
        <v>0</v>
      </c>
      <c r="Z23" s="269">
        <f t="shared" si="6"/>
        <v>0</v>
      </c>
      <c r="AA23" s="36">
        <f>IF(ISTEXT(Z23),0,IF(Z59=0,0,Z23/Z59))</f>
        <v>0</v>
      </c>
      <c r="AB23" s="270">
        <f t="shared" si="7"/>
        <v>0</v>
      </c>
      <c r="AC23" s="269">
        <f t="shared" si="8"/>
        <v>0</v>
      </c>
      <c r="AD23" s="36">
        <f>IF(ISTEXT(AC23),0,IF(AC59=0,0,AC23/AC59))</f>
        <v>0</v>
      </c>
      <c r="AE23" s="270">
        <f t="shared" si="9"/>
        <v>0</v>
      </c>
      <c r="AF23" s="269">
        <f t="shared" si="10"/>
        <v>0</v>
      </c>
      <c r="AG23" s="36">
        <f>IF(ISTEXT(AF23),0,IF(AF59=0,0,AF23/AF59))</f>
        <v>0</v>
      </c>
      <c r="AH23" s="270">
        <f t="shared" si="11"/>
        <v>0</v>
      </c>
      <c r="AI23" s="269">
        <f t="shared" si="12"/>
        <v>0</v>
      </c>
      <c r="AJ23" s="115">
        <f>IF(ISTEXT(AI23),0,IF(AI59=0,0,AI23/AI59))</f>
        <v>0</v>
      </c>
      <c r="AM23" s="32"/>
      <c r="AN23" s="33"/>
      <c r="AO23" s="15">
        <v>0</v>
      </c>
      <c r="AP23" s="28"/>
      <c r="AQ23" s="35"/>
      <c r="AR23" s="23"/>
      <c r="AS23" s="24">
        <f>IF(ISTEXT(AR23),0,IF(AR59=0,0,AR23/AR59))</f>
        <v>0</v>
      </c>
      <c r="AT23" s="16"/>
      <c r="AU23" s="24">
        <f>IF(ISTEXT(AT23),0,IF(AT59=0,0,AT23/AT59))</f>
        <v>0</v>
      </c>
      <c r="AV23" s="16"/>
      <c r="AW23" s="24">
        <f>IF(ISTEXT(AV23),0,IF(AV59=0,0,AV23/AV59))</f>
        <v>0</v>
      </c>
      <c r="AX23" s="16"/>
      <c r="AY23" s="24">
        <f>IF(ISTEXT(AX23),0,IF(AX59=0,0,AX23/AX59))</f>
        <v>0</v>
      </c>
      <c r="AZ23" s="16"/>
      <c r="BA23" s="102">
        <f>IF(ISTEXT(AZ23),0,IF(AZ59=0,0,AZ23/AZ59))</f>
        <v>0</v>
      </c>
      <c r="BD23" s="222"/>
      <c r="BE23" s="221"/>
      <c r="BF23" s="227"/>
      <c r="BG23" s="228"/>
      <c r="BH23" s="228"/>
      <c r="BI23" s="228"/>
      <c r="BJ23" s="228"/>
      <c r="BK23" s="228"/>
      <c r="BL23" s="228"/>
      <c r="BM23" s="228"/>
      <c r="BN23" s="228"/>
      <c r="BO23" s="228"/>
      <c r="BP23" s="228"/>
      <c r="BQ23" s="229"/>
      <c r="BS23" s="616" t="s">
        <v>560</v>
      </c>
      <c r="BT23" s="617"/>
      <c r="BU23" s="617"/>
      <c r="BV23" s="617"/>
      <c r="BW23" s="617"/>
      <c r="BX23" s="617"/>
      <c r="BY23" s="617"/>
      <c r="BZ23" s="618"/>
    </row>
    <row r="24" spans="1:78" s="1" customFormat="1" ht="20.25" x14ac:dyDescent="0.2">
      <c r="A24" s="25"/>
      <c r="B24" s="412"/>
      <c r="C24" s="413" t="str">
        <f t="shared" si="0"/>
        <v>GARNITURE AROMATIQUE</v>
      </c>
      <c r="D24" s="34">
        <f t="shared" si="0"/>
        <v>0</v>
      </c>
      <c r="E24" s="29">
        <f>IF(ISTEXT(AR24),AR24,(AR24/AS6)*E6)</f>
        <v>0</v>
      </c>
      <c r="F24" s="30">
        <f>IF(ISTEXT(AR24),0,(AR24/AS6)*AR8)</f>
        <v>0</v>
      </c>
      <c r="G24" s="29">
        <f>IF(ISTEXT(AT24),AT24,(AT24/AU6)*G6)</f>
        <v>0</v>
      </c>
      <c r="H24" s="30">
        <f>IF(ISTEXT(AT24),0,(AT24/AU6)*AT8)</f>
        <v>0</v>
      </c>
      <c r="I24" s="29">
        <f>IF(ISTEXT(AV24),AV24,(AV24/AW6)*I6)</f>
        <v>0</v>
      </c>
      <c r="J24" s="30">
        <f>IF(ISTEXT(AV24),0,(AV24/AW6)*AV8)</f>
        <v>0</v>
      </c>
      <c r="K24" s="29">
        <f>IF(ISTEXT(AX24),AX24,(AX24/AY6)*K6)</f>
        <v>0</v>
      </c>
      <c r="L24" s="30">
        <f>IF(ISTEXT(AX24),0,(AX24/AY6)*AX8)</f>
        <v>0</v>
      </c>
      <c r="M24" s="29">
        <f>IF(ISTEXT(AZ24),AZ24,(AZ24/BA6)*M6)</f>
        <v>0</v>
      </c>
      <c r="N24" s="31">
        <f>IF(ISTEXT(AZ24),0,(AZ24/BA6)*AZ8)</f>
        <v>0</v>
      </c>
      <c r="O24" s="571"/>
      <c r="P24" s="218"/>
      <c r="Q24" s="25"/>
      <c r="R24" s="26"/>
      <c r="S24" s="37" t="str">
        <f t="shared" si="13"/>
        <v>GARNITURE AROMATIQUE</v>
      </c>
      <c r="T24" s="34">
        <f t="shared" si="13"/>
        <v>0</v>
      </c>
      <c r="U24" s="113">
        <f t="shared" si="2"/>
        <v>0</v>
      </c>
      <c r="V24" s="270">
        <f t="shared" si="3"/>
        <v>0</v>
      </c>
      <c r="W24" s="269">
        <f t="shared" si="4"/>
        <v>0</v>
      </c>
      <c r="X24" s="36">
        <f>IF(ISTEXT(W24),0,IF(W59=0,0,W24/W59))</f>
        <v>0</v>
      </c>
      <c r="Y24" s="270">
        <f t="shared" si="5"/>
        <v>0</v>
      </c>
      <c r="Z24" s="269">
        <f t="shared" si="6"/>
        <v>0</v>
      </c>
      <c r="AA24" s="36">
        <f>IF(ISTEXT(Z24),0,IF(Z59=0,0,Z24/Z59))</f>
        <v>0</v>
      </c>
      <c r="AB24" s="270">
        <f t="shared" si="7"/>
        <v>0</v>
      </c>
      <c r="AC24" s="269">
        <f t="shared" si="8"/>
        <v>0</v>
      </c>
      <c r="AD24" s="36">
        <f>IF(ISTEXT(AC24),0,IF(AC59=0,0,AC24/AC59))</f>
        <v>0</v>
      </c>
      <c r="AE24" s="270">
        <f t="shared" si="9"/>
        <v>0</v>
      </c>
      <c r="AF24" s="269">
        <f t="shared" si="10"/>
        <v>0</v>
      </c>
      <c r="AG24" s="36">
        <f>IF(ISTEXT(AF24),0,IF(AF59=0,0,AF24/AF59))</f>
        <v>0</v>
      </c>
      <c r="AH24" s="270">
        <f t="shared" si="11"/>
        <v>0</v>
      </c>
      <c r="AI24" s="269">
        <f t="shared" si="12"/>
        <v>0</v>
      </c>
      <c r="AJ24" s="115">
        <f>IF(ISTEXT(AI24),0,IF(AI59=0,0,AI24/AI59))</f>
        <v>0</v>
      </c>
      <c r="AM24" s="32"/>
      <c r="AN24" s="103"/>
      <c r="AO24" s="41" t="s">
        <v>30</v>
      </c>
      <c r="AP24" s="28">
        <v>0</v>
      </c>
      <c r="AQ24" s="35"/>
      <c r="AR24" s="23"/>
      <c r="AS24" s="24">
        <f>IF(ISTEXT(AR24),0,IF(AR59=0,0,AR24/AR59))</f>
        <v>0</v>
      </c>
      <c r="AT24" s="16"/>
      <c r="AU24" s="24">
        <f>IF(ISTEXT(AT24),0,IF(AT59=0,0,AT24/AT59))</f>
        <v>0</v>
      </c>
      <c r="AV24" s="16"/>
      <c r="AW24" s="24">
        <f>IF(ISTEXT(AV24),0,IF(AV59=0,0,AV24/AV59))</f>
        <v>0</v>
      </c>
      <c r="AX24" s="16"/>
      <c r="AY24" s="24">
        <f>IF(ISTEXT(AX24),0,IF(AX59=0,0,AX24/AX59))</f>
        <v>0</v>
      </c>
      <c r="AZ24" s="16"/>
      <c r="BA24" s="102">
        <f>IF(ISTEXT(AZ24),0,IF(AZ59=0,0,AZ24/AZ59))</f>
        <v>0</v>
      </c>
      <c r="BD24" s="619" t="s">
        <v>571</v>
      </c>
      <c r="BE24" s="620" t="s">
        <v>601</v>
      </c>
      <c r="BF24" s="620"/>
      <c r="BG24" s="620"/>
      <c r="BH24" s="620"/>
      <c r="BI24" s="620"/>
      <c r="BJ24" s="620"/>
      <c r="BK24" s="620"/>
      <c r="BL24" s="620"/>
      <c r="BM24" s="620"/>
      <c r="BN24" s="620"/>
      <c r="BO24" s="620"/>
      <c r="BP24" s="620"/>
      <c r="BQ24" s="621"/>
      <c r="BS24" s="616"/>
      <c r="BT24" s="617"/>
      <c r="BU24" s="617"/>
      <c r="BV24" s="617"/>
      <c r="BW24" s="617"/>
      <c r="BX24" s="617"/>
      <c r="BY24" s="617"/>
      <c r="BZ24" s="618"/>
    </row>
    <row r="25" spans="1:78" s="1" customFormat="1" ht="20.25" customHeight="1" x14ac:dyDescent="0.2">
      <c r="A25" s="25"/>
      <c r="B25" s="26"/>
      <c r="C25" s="37" t="str">
        <f t="shared" si="0"/>
        <v>carottes</v>
      </c>
      <c r="D25" s="34" t="str">
        <f t="shared" si="0"/>
        <v>Kg</v>
      </c>
      <c r="E25" s="29">
        <f>IF(ISTEXT(AR25),AR25,(AR25/AS6)*E6)</f>
        <v>5.833333333333333</v>
      </c>
      <c r="F25" s="30">
        <f>IF(ISTEXT(AR25),0,(AR25/AS6)*AR8)</f>
        <v>4.3749999999999991</v>
      </c>
      <c r="G25" s="29">
        <f>IF(ISTEXT(AT25),AT25,(AT25/AU6)*G6)</f>
        <v>0.8</v>
      </c>
      <c r="H25" s="30">
        <f>IF(ISTEXT(AT25),0,(AT25/AU6)*AT8)</f>
        <v>0.57142857142857151</v>
      </c>
      <c r="I25" s="29">
        <f>IF(ISTEXT(AV25),AV25,(AV25/AW6)*I6)</f>
        <v>6</v>
      </c>
      <c r="J25" s="30">
        <f>IF(ISTEXT(AV25),0,(AV25/AW6)*AV8)</f>
        <v>3.3333333333333335</v>
      </c>
      <c r="K25" s="29">
        <f>IF(ISTEXT(AX25),AX25,(AX25/AY6)*K6)</f>
        <v>0.90000000000000013</v>
      </c>
      <c r="L25" s="30">
        <f>IF(ISTEXT(AX25),0,(AX25/AY6)*AX8)</f>
        <v>0.50000000000000011</v>
      </c>
      <c r="M25" s="29">
        <f>IF(ISTEXT(AZ25),AZ25,(AZ25/BA6)*M6)</f>
        <v>0.33333333333333337</v>
      </c>
      <c r="N25" s="31">
        <f>IF(ISTEXT(AZ25),0,(AZ25/BA6)*AZ8)</f>
        <v>0.1851851851851852</v>
      </c>
      <c r="O25" s="571"/>
      <c r="P25" s="218"/>
      <c r="Q25" s="25"/>
      <c r="R25" s="26"/>
      <c r="S25" s="37" t="str">
        <f t="shared" si="13"/>
        <v>carottes</v>
      </c>
      <c r="T25" s="34" t="str">
        <f t="shared" si="13"/>
        <v>Kg</v>
      </c>
      <c r="U25" s="113">
        <f t="shared" si="2"/>
        <v>1</v>
      </c>
      <c r="V25" s="270">
        <f t="shared" si="3"/>
        <v>5.833333333333333</v>
      </c>
      <c r="W25" s="269">
        <f t="shared" si="4"/>
        <v>4.3749999999999991</v>
      </c>
      <c r="X25" s="36">
        <f>IF(ISTEXT(W25),0,IF(W59=0,0,W25/W59))</f>
        <v>2.4259227170334425E-2</v>
      </c>
      <c r="Y25" s="270">
        <f t="shared" si="5"/>
        <v>0.8</v>
      </c>
      <c r="Z25" s="269">
        <f t="shared" si="6"/>
        <v>0.57142857142857151</v>
      </c>
      <c r="AA25" s="36">
        <f>IF(ISTEXT(Z25),0,IF(Z59=0,0,Z25/Z59))</f>
        <v>4.3823609969871266E-3</v>
      </c>
      <c r="AB25" s="270">
        <f t="shared" si="7"/>
        <v>6</v>
      </c>
      <c r="AC25" s="269">
        <f t="shared" si="8"/>
        <v>3.3333333333333335</v>
      </c>
      <c r="AD25" s="36">
        <f>IF(ISTEXT(AC25),0,IF(AC59=0,0,AC25/AC59))</f>
        <v>1.9468825543099113E-2</v>
      </c>
      <c r="AE25" s="270">
        <f t="shared" si="9"/>
        <v>0.90000000000000013</v>
      </c>
      <c r="AF25" s="269">
        <f t="shared" si="10"/>
        <v>0.50000000000000011</v>
      </c>
      <c r="AG25" s="36">
        <f>IF(ISTEXT(AF25),0,IF(AF59=0,0,AF25/AF59))</f>
        <v>4.1008443182801975E-3</v>
      </c>
      <c r="AH25" s="270">
        <f t="shared" si="11"/>
        <v>0.33333333333333337</v>
      </c>
      <c r="AI25" s="269">
        <f t="shared" si="12"/>
        <v>0.1851851851851852</v>
      </c>
      <c r="AJ25" s="115">
        <f>IF(ISTEXT(AI25),0,IF(AI59=0,0,AI25/AI59))</f>
        <v>1.5501472639900791E-3</v>
      </c>
      <c r="AM25" s="32"/>
      <c r="AN25" s="33"/>
      <c r="AO25" s="15" t="s">
        <v>31</v>
      </c>
      <c r="AP25" s="28" t="s">
        <v>16</v>
      </c>
      <c r="AQ25" s="35">
        <v>1</v>
      </c>
      <c r="AR25" s="23">
        <v>0.7</v>
      </c>
      <c r="AS25" s="24">
        <f>IF(ISTEXT(AR25),0,IF(AR59=0,0,AR25/AR59))</f>
        <v>8.3782166367444635E-2</v>
      </c>
      <c r="AT25" s="16">
        <v>0.08</v>
      </c>
      <c r="AU25" s="24">
        <f>IF(ISTEXT(AT25),0,IF(AT59=0,0,AT25/AT59))</f>
        <v>2.8021015761821377E-2</v>
      </c>
      <c r="AV25" s="16">
        <v>6</v>
      </c>
      <c r="AW25" s="24">
        <f>IF(ISTEXT(AV25),0,IF(AV59=0,0,AV25/AV59))</f>
        <v>0.10679006852362731</v>
      </c>
      <c r="AX25" s="16">
        <v>0.9</v>
      </c>
      <c r="AY25" s="24">
        <f>IF(ISTEXT(AX25),0,IF(AX59=0,0,AX25/AX59))</f>
        <v>2.2803861453872858E-2</v>
      </c>
      <c r="AZ25" s="16">
        <v>0.05</v>
      </c>
      <c r="BA25" s="102">
        <f>IF(ISTEXT(AZ25),0,IF(AZ59=0,0,AZ25/AZ59))</f>
        <v>9.5147478591817315E-3</v>
      </c>
      <c r="BD25" s="619"/>
      <c r="BE25" s="620"/>
      <c r="BF25" s="620"/>
      <c r="BG25" s="620"/>
      <c r="BH25" s="620"/>
      <c r="BI25" s="620"/>
      <c r="BJ25" s="620"/>
      <c r="BK25" s="620"/>
      <c r="BL25" s="620"/>
      <c r="BM25" s="620"/>
      <c r="BN25" s="620"/>
      <c r="BO25" s="620"/>
      <c r="BP25" s="620"/>
      <c r="BQ25" s="621"/>
      <c r="BS25" s="616"/>
      <c r="BT25" s="617"/>
      <c r="BU25" s="617"/>
      <c r="BV25" s="617"/>
      <c r="BW25" s="617"/>
      <c r="BX25" s="617"/>
      <c r="BY25" s="617"/>
      <c r="BZ25" s="618"/>
    </row>
    <row r="26" spans="1:78" s="1" customFormat="1" ht="20.25" customHeight="1" x14ac:dyDescent="0.35">
      <c r="A26" s="25"/>
      <c r="B26" s="26"/>
      <c r="C26" s="37" t="str">
        <f t="shared" si="0"/>
        <v>oignons moyens (70g pièce)</v>
      </c>
      <c r="D26" s="34" t="str">
        <f t="shared" si="0"/>
        <v>Kg</v>
      </c>
      <c r="E26" s="29">
        <f>IF(ISTEXT(AR26),AR26,(AR26/AS6)*E6)</f>
        <v>4</v>
      </c>
      <c r="F26" s="30">
        <f>IF(ISTEXT(AR26),0,(AR26/AS6)*AR8)</f>
        <v>3</v>
      </c>
      <c r="G26" s="29">
        <f>IF(ISTEXT(AT26),AT26,(AT26/AU6)*G6)</f>
        <v>0.8</v>
      </c>
      <c r="H26" s="30">
        <f>IF(ISTEXT(AT26),0,(AT26/AU6)*AT8)</f>
        <v>0.57142857142857151</v>
      </c>
      <c r="I26" s="29">
        <f>IF(ISTEXT(AV26),AV26,(AV26/AW6)*I6)</f>
        <v>1</v>
      </c>
      <c r="J26" s="30">
        <f>IF(ISTEXT(AV26),0,(AV26/AW6)*AV8)</f>
        <v>0.55555555555555558</v>
      </c>
      <c r="K26" s="29">
        <f>IF(ISTEXT(AX26),AX26,(AX26/AY6)*K6)</f>
        <v>0.90000000000000013</v>
      </c>
      <c r="L26" s="30">
        <f>IF(ISTEXT(AX26),0,(AX26/AY6)*AX8)</f>
        <v>0.50000000000000011</v>
      </c>
      <c r="M26" s="29">
        <f>IF(ISTEXT(AZ26),AZ26,(AZ26/BA6)*M6)</f>
        <v>0.33333333333333337</v>
      </c>
      <c r="N26" s="31">
        <f>IF(ISTEXT(AZ26),0,(AZ26/BA6)*AZ8)</f>
        <v>0.1851851851851852</v>
      </c>
      <c r="O26" s="571"/>
      <c r="P26" s="218"/>
      <c r="Q26" s="25"/>
      <c r="R26" s="26"/>
      <c r="S26" s="37" t="str">
        <f t="shared" si="13"/>
        <v>oignons moyens (70g pièce)</v>
      </c>
      <c r="T26" s="34" t="str">
        <f t="shared" si="13"/>
        <v>Kg</v>
      </c>
      <c r="U26" s="113">
        <f t="shared" si="2"/>
        <v>1</v>
      </c>
      <c r="V26" s="270">
        <f t="shared" si="3"/>
        <v>4</v>
      </c>
      <c r="W26" s="269">
        <f t="shared" si="4"/>
        <v>3</v>
      </c>
      <c r="X26" s="36">
        <f>IF(ISTEXT(W26),0,IF(W59=0,0,W26/W59))</f>
        <v>1.6634898631086466E-2</v>
      </c>
      <c r="Y26" s="270">
        <f t="shared" si="5"/>
        <v>0.8</v>
      </c>
      <c r="Z26" s="269">
        <f t="shared" si="6"/>
        <v>0.57142857142857151</v>
      </c>
      <c r="AA26" s="36">
        <f>IF(ISTEXT(Z26),0,IF(Z59=0,0,Z26/Z59))</f>
        <v>4.3823609969871266E-3</v>
      </c>
      <c r="AB26" s="270">
        <f t="shared" si="7"/>
        <v>1</v>
      </c>
      <c r="AC26" s="269">
        <f t="shared" si="8"/>
        <v>0.55555555555555558</v>
      </c>
      <c r="AD26" s="36">
        <f>IF(ISTEXT(AC26),0,IF(AC59=0,0,AC26/AC59))</f>
        <v>3.2448042571831853E-3</v>
      </c>
      <c r="AE26" s="270">
        <f t="shared" si="9"/>
        <v>0.90000000000000013</v>
      </c>
      <c r="AF26" s="269">
        <f t="shared" si="10"/>
        <v>0.50000000000000011</v>
      </c>
      <c r="AG26" s="36">
        <f>IF(ISTEXT(AF26),0,IF(AF59=0,0,AF26/AF59))</f>
        <v>4.1008443182801975E-3</v>
      </c>
      <c r="AH26" s="270">
        <f t="shared" si="11"/>
        <v>0.33333333333333337</v>
      </c>
      <c r="AI26" s="269">
        <f t="shared" si="12"/>
        <v>0.1851851851851852</v>
      </c>
      <c r="AJ26" s="115">
        <f>IF(ISTEXT(AI26),0,IF(AI59=0,0,AI26/AI59))</f>
        <v>1.5501472639900791E-3</v>
      </c>
      <c r="AM26" s="32"/>
      <c r="AN26" s="33"/>
      <c r="AO26" s="15" t="s">
        <v>32</v>
      </c>
      <c r="AP26" s="28" t="s">
        <v>16</v>
      </c>
      <c r="AQ26" s="35">
        <v>1</v>
      </c>
      <c r="AR26" s="23">
        <v>0.48</v>
      </c>
      <c r="AS26" s="24">
        <f>IF(ISTEXT(AR26),0,IF(AR59=0,0,AR26/AR59))</f>
        <v>5.7450628366247751E-2</v>
      </c>
      <c r="AT26" s="16">
        <v>0.08</v>
      </c>
      <c r="AU26" s="24">
        <f>IF(ISTEXT(AT26),0,IF(AT59=0,0,AT26/AT59))</f>
        <v>2.8021015761821377E-2</v>
      </c>
      <c r="AV26" s="16">
        <v>1</v>
      </c>
      <c r="AW26" s="24">
        <f>IF(ISTEXT(AV26),0,IF(AV59=0,0,AV26/AV59))</f>
        <v>1.7798344753937885E-2</v>
      </c>
      <c r="AX26" s="16">
        <v>0.9</v>
      </c>
      <c r="AY26" s="24">
        <f>IF(ISTEXT(AX26),0,IF(AX59=0,0,AX26/AX59))</f>
        <v>2.2803861453872858E-2</v>
      </c>
      <c r="AZ26" s="16">
        <v>0.05</v>
      </c>
      <c r="BA26" s="102">
        <f>IF(ISTEXT(AZ26),0,IF(AZ59=0,0,AZ26/AZ59))</f>
        <v>9.5147478591817315E-3</v>
      </c>
      <c r="BD26" s="222"/>
      <c r="BE26" s="228"/>
      <c r="BF26" s="228"/>
      <c r="BG26" s="228"/>
      <c r="BH26" s="228"/>
      <c r="BI26" s="228"/>
      <c r="BJ26" s="228"/>
      <c r="BK26" s="228"/>
      <c r="BL26" s="228"/>
      <c r="BM26" s="228"/>
      <c r="BN26" s="228"/>
      <c r="BO26" s="228"/>
      <c r="BP26" s="228"/>
      <c r="BQ26" s="229"/>
      <c r="BS26" s="633" t="s">
        <v>561</v>
      </c>
      <c r="BT26" s="634"/>
      <c r="BU26" s="634"/>
      <c r="BV26" s="634"/>
      <c r="BW26" s="634"/>
      <c r="BX26" s="634"/>
      <c r="BY26" s="634"/>
      <c r="BZ26" s="635"/>
    </row>
    <row r="27" spans="1:78" s="1" customFormat="1" ht="21" x14ac:dyDescent="0.2">
      <c r="A27" s="25"/>
      <c r="B27" s="26"/>
      <c r="C27" s="37">
        <f t="shared" si="0"/>
        <v>0</v>
      </c>
      <c r="D27" s="34" t="str">
        <f t="shared" si="0"/>
        <v>Kg</v>
      </c>
      <c r="E27" s="29">
        <f>IF(ISTEXT(AR27),AR27,(AR27/AS6)*E6)</f>
        <v>0</v>
      </c>
      <c r="F27" s="30">
        <f>IF(ISTEXT(AR27),0,(AR27/AS6)*AR8)</f>
        <v>0</v>
      </c>
      <c r="G27" s="29">
        <f>IF(ISTEXT(AT27),AT27,(AT27/AU6)*G6)</f>
        <v>0</v>
      </c>
      <c r="H27" s="30">
        <f>IF(ISTEXT(AT27),0,(AT27/AU6)*AT8)</f>
        <v>0</v>
      </c>
      <c r="I27" s="29">
        <f>IF(ISTEXT(AV27),AV27,(AV27/AW6)*I6)</f>
        <v>0</v>
      </c>
      <c r="J27" s="30">
        <f>IF(ISTEXT(AV27),0,(AV27/AW6)*AV8)</f>
        <v>0</v>
      </c>
      <c r="K27" s="29">
        <f>IF(ISTEXT(AX27),AX27,(AX27/AY6)*K6)</f>
        <v>0</v>
      </c>
      <c r="L27" s="30">
        <f>IF(ISTEXT(AX27),0,(AX27/AY6)*AX8)</f>
        <v>0</v>
      </c>
      <c r="M27" s="29">
        <f>IF(ISTEXT(AZ27),AZ27,(AZ27/BA6)*M6)</f>
        <v>0</v>
      </c>
      <c r="N27" s="31">
        <f>IF(ISTEXT(AZ27),0,(AZ27/BA6)*AZ8)</f>
        <v>0</v>
      </c>
      <c r="O27" s="571"/>
      <c r="P27" s="218"/>
      <c r="Q27" s="25"/>
      <c r="R27" s="26"/>
      <c r="S27" s="37">
        <f t="shared" si="13"/>
        <v>0</v>
      </c>
      <c r="T27" s="34" t="str">
        <f t="shared" si="13"/>
        <v>Kg</v>
      </c>
      <c r="U27" s="113">
        <f t="shared" si="2"/>
        <v>1</v>
      </c>
      <c r="V27" s="270">
        <f t="shared" si="3"/>
        <v>0</v>
      </c>
      <c r="W27" s="269">
        <f t="shared" si="4"/>
        <v>0</v>
      </c>
      <c r="X27" s="36">
        <f>IF(ISTEXT(W27),0,IF(W59=0,0,W27/W59))</f>
        <v>0</v>
      </c>
      <c r="Y27" s="270">
        <f t="shared" si="5"/>
        <v>0</v>
      </c>
      <c r="Z27" s="269">
        <f t="shared" si="6"/>
        <v>0</v>
      </c>
      <c r="AA27" s="36">
        <f>IF(ISTEXT(Z27),0,IF(Z59=0,0,Z27/Z59))</f>
        <v>0</v>
      </c>
      <c r="AB27" s="270">
        <f t="shared" si="7"/>
        <v>0</v>
      </c>
      <c r="AC27" s="269">
        <f t="shared" si="8"/>
        <v>0</v>
      </c>
      <c r="AD27" s="36">
        <f>IF(ISTEXT(AC27),0,IF(AC59=0,0,AC27/AC59))</f>
        <v>0</v>
      </c>
      <c r="AE27" s="270">
        <f t="shared" si="9"/>
        <v>0</v>
      </c>
      <c r="AF27" s="269">
        <f t="shared" si="10"/>
        <v>0</v>
      </c>
      <c r="AG27" s="36">
        <f>IF(ISTEXT(AF27),0,IF(AF59=0,0,AF27/AF59))</f>
        <v>0</v>
      </c>
      <c r="AH27" s="270">
        <f t="shared" si="11"/>
        <v>0</v>
      </c>
      <c r="AI27" s="269">
        <f t="shared" si="12"/>
        <v>0</v>
      </c>
      <c r="AJ27" s="115">
        <f>IF(ISTEXT(AI27),0,IF(AI59=0,0,AI27/AI59))</f>
        <v>0</v>
      </c>
      <c r="AM27" s="32"/>
      <c r="AN27" s="33"/>
      <c r="AO27" s="15"/>
      <c r="AP27" s="28" t="s">
        <v>16</v>
      </c>
      <c r="AQ27" s="35">
        <v>1</v>
      </c>
      <c r="AR27" s="23"/>
      <c r="AS27" s="24">
        <f>IF(ISTEXT(AR27),0,IF(AR59=0,0,AR27/AR59))</f>
        <v>0</v>
      </c>
      <c r="AT27" s="16"/>
      <c r="AU27" s="24">
        <f>IF(ISTEXT(AT27),0,IF(AT59=0,0,AT27/AT59))</f>
        <v>0</v>
      </c>
      <c r="AV27" s="16"/>
      <c r="AW27" s="24">
        <f>IF(ISTEXT(AV27),0,IF(AV59=0,0,AV27/AV59))</f>
        <v>0</v>
      </c>
      <c r="AX27" s="16"/>
      <c r="AY27" s="24">
        <f>IF(ISTEXT(AX27),0,IF(AX59=0,0,AX27/AX59))</f>
        <v>0</v>
      </c>
      <c r="AZ27" s="16"/>
      <c r="BA27" s="102">
        <f>IF(ISTEXT(AZ27),0,IF(AZ59=0,0,AZ27/AZ59))</f>
        <v>0</v>
      </c>
      <c r="BD27" s="241" t="s">
        <v>570</v>
      </c>
      <c r="BE27" s="639" t="s">
        <v>569</v>
      </c>
      <c r="BF27" s="639"/>
      <c r="BG27" s="639"/>
      <c r="BH27" s="639"/>
      <c r="BI27" s="639"/>
      <c r="BJ27" s="639"/>
      <c r="BK27" s="639"/>
      <c r="BL27" s="639"/>
      <c r="BM27" s="639"/>
      <c r="BN27" s="639"/>
      <c r="BO27" s="639"/>
      <c r="BP27" s="639"/>
      <c r="BQ27" s="640"/>
      <c r="BS27" s="633"/>
      <c r="BT27" s="634"/>
      <c r="BU27" s="634"/>
      <c r="BV27" s="634"/>
      <c r="BW27" s="634"/>
      <c r="BX27" s="634"/>
      <c r="BY27" s="634"/>
      <c r="BZ27" s="635"/>
    </row>
    <row r="28" spans="1:78" s="1" customFormat="1" ht="21" x14ac:dyDescent="0.2">
      <c r="A28" s="25"/>
      <c r="B28" s="26"/>
      <c r="C28" s="37" t="str">
        <f t="shared" si="0"/>
        <v>ail frais</v>
      </c>
      <c r="D28" s="34" t="str">
        <f t="shared" si="0"/>
        <v>Kg</v>
      </c>
      <c r="E28" s="29">
        <f>IF(ISTEXT(AR28),AR28,(AR28/AS6)*E6)</f>
        <v>0</v>
      </c>
      <c r="F28" s="30">
        <f>IF(ISTEXT(AR28),0,(AR28/AS6)*AR8)</f>
        <v>0</v>
      </c>
      <c r="G28" s="29">
        <f>IF(ISTEXT(AT28),AT28,(AT28/AU6)*G6)</f>
        <v>0.15</v>
      </c>
      <c r="H28" s="30">
        <f>IF(ISTEXT(AT28),0,(AT28/AU6)*AT8)</f>
        <v>0.10714285714285715</v>
      </c>
      <c r="I28" s="29">
        <f>IF(ISTEXT(AV28),AV28,(AV28/AW6)*I6)</f>
        <v>7.4999999999999997E-2</v>
      </c>
      <c r="J28" s="30">
        <f>IF(ISTEXT(AV28),0,(AV28/AW6)*AV8)</f>
        <v>4.1666666666666671E-2</v>
      </c>
      <c r="K28" s="29">
        <f>IF(ISTEXT(AX28),AX28,(AX28/AY6)*K6)</f>
        <v>0</v>
      </c>
      <c r="L28" s="30">
        <f>IF(ISTEXT(AX28),0,(AX28/AY6)*AX8)</f>
        <v>0</v>
      </c>
      <c r="M28" s="29">
        <f>IF(ISTEXT(AZ28),AZ28,(AZ28/BA6)*M6)</f>
        <v>0</v>
      </c>
      <c r="N28" s="31">
        <f>IF(ISTEXT(AZ28),0,(AZ28/BA6)*AZ8)</f>
        <v>0</v>
      </c>
      <c r="O28" s="571"/>
      <c r="P28" s="218"/>
      <c r="Q28" s="25"/>
      <c r="R28" s="26"/>
      <c r="S28" s="37" t="str">
        <f t="shared" si="13"/>
        <v>ail frais</v>
      </c>
      <c r="T28" s="34" t="str">
        <f t="shared" si="13"/>
        <v>Kg</v>
      </c>
      <c r="U28" s="113">
        <f t="shared" si="2"/>
        <v>1</v>
      </c>
      <c r="V28" s="270">
        <f t="shared" si="3"/>
        <v>0</v>
      </c>
      <c r="W28" s="269">
        <f t="shared" si="4"/>
        <v>0</v>
      </c>
      <c r="X28" s="36">
        <f>IF(ISTEXT(W28),0,IF(W59=0,0,W28/W59))</f>
        <v>0</v>
      </c>
      <c r="Y28" s="270">
        <f t="shared" si="5"/>
        <v>0.15</v>
      </c>
      <c r="Z28" s="269">
        <f t="shared" si="6"/>
        <v>0.10714285714285715</v>
      </c>
      <c r="AA28" s="36">
        <f>IF(ISTEXT(Z28),0,IF(Z59=0,0,Z28/Z59))</f>
        <v>8.2169268693508613E-4</v>
      </c>
      <c r="AB28" s="270">
        <f t="shared" si="7"/>
        <v>7.4999999999999997E-2</v>
      </c>
      <c r="AC28" s="269">
        <f t="shared" si="8"/>
        <v>4.1666666666666671E-2</v>
      </c>
      <c r="AD28" s="36">
        <f>IF(ISTEXT(AC28),0,IF(AC59=0,0,AC28/AC59))</f>
        <v>2.4336031928873892E-4</v>
      </c>
      <c r="AE28" s="270">
        <f t="shared" si="9"/>
        <v>0</v>
      </c>
      <c r="AF28" s="269">
        <f t="shared" si="10"/>
        <v>0</v>
      </c>
      <c r="AG28" s="36">
        <f>IF(ISTEXT(AF28),0,IF(AF59=0,0,AF28/AF59))</f>
        <v>0</v>
      </c>
      <c r="AH28" s="270">
        <f t="shared" si="11"/>
        <v>0</v>
      </c>
      <c r="AI28" s="269">
        <f t="shared" si="12"/>
        <v>0</v>
      </c>
      <c r="AJ28" s="115">
        <f>IF(ISTEXT(AI28),0,IF(AI59=0,0,AI28/AI59))</f>
        <v>0</v>
      </c>
      <c r="AM28" s="32"/>
      <c r="AN28" s="33"/>
      <c r="AO28" s="15" t="s">
        <v>33</v>
      </c>
      <c r="AP28" s="28" t="s">
        <v>16</v>
      </c>
      <c r="AQ28" s="35">
        <v>1</v>
      </c>
      <c r="AR28" s="23"/>
      <c r="AS28" s="24">
        <f>IF(ISTEXT(AR28),0,IF(AR59=0,0,AR28/AR59))</f>
        <v>0</v>
      </c>
      <c r="AT28" s="16">
        <v>1.4999999999999999E-2</v>
      </c>
      <c r="AU28" s="24">
        <f>IF(ISTEXT(AT28),0,IF(AT59=0,0,AT28/AT59))</f>
        <v>5.2539404553415079E-3</v>
      </c>
      <c r="AV28" s="16">
        <v>7.4999999999999997E-2</v>
      </c>
      <c r="AW28" s="24">
        <f>IF(ISTEXT(AV28),0,IF(AV59=0,0,AV28/AV59))</f>
        <v>1.3348758565453413E-3</v>
      </c>
      <c r="AX28" s="16"/>
      <c r="AY28" s="24">
        <f>IF(ISTEXT(AX28),0,IF(AX59=0,0,AX28/AX59))</f>
        <v>0</v>
      </c>
      <c r="AZ28" s="16"/>
      <c r="BA28" s="102">
        <f>IF(ISTEXT(AZ28),0,IF(AZ59=0,0,AZ28/AZ59))</f>
        <v>0</v>
      </c>
      <c r="BD28" s="241"/>
      <c r="BE28" s="249"/>
      <c r="BF28" s="249"/>
      <c r="BG28" s="249"/>
      <c r="BH28" s="249"/>
      <c r="BI28" s="249"/>
      <c r="BJ28" s="249"/>
      <c r="BK28" s="249"/>
      <c r="BL28" s="249"/>
      <c r="BM28" s="249"/>
      <c r="BN28" s="249"/>
      <c r="BO28" s="249"/>
      <c r="BP28" s="249"/>
      <c r="BQ28" s="250"/>
      <c r="BS28" s="636"/>
      <c r="BT28" s="637"/>
      <c r="BU28" s="637"/>
      <c r="BV28" s="637"/>
      <c r="BW28" s="637"/>
      <c r="BX28" s="637"/>
      <c r="BY28" s="637"/>
      <c r="BZ28" s="638"/>
    </row>
    <row r="29" spans="1:78" s="1" customFormat="1" ht="20.25" customHeight="1" x14ac:dyDescent="0.2">
      <c r="A29" s="25"/>
      <c r="B29" s="26"/>
      <c r="C29" s="37" t="str">
        <f t="shared" si="0"/>
        <v>bouquet garni</v>
      </c>
      <c r="D29" s="34" t="str">
        <f t="shared" si="0"/>
        <v>bouquet</v>
      </c>
      <c r="E29" s="29" t="str">
        <f>IF(ISTEXT(AR29),AR29,(AR29/AS6)*E6)</f>
        <v>PM</v>
      </c>
      <c r="F29" s="30">
        <f>IF(ISTEXT(AR29),0,(AR29/AS6)*AR8)</f>
        <v>0</v>
      </c>
      <c r="G29" s="29">
        <f>IF(ISTEXT(AT29),AT29,(AT29/AU6)*G6)</f>
        <v>0</v>
      </c>
      <c r="H29" s="30">
        <f>IF(ISTEXT(AT29),0,(AT29/AU6)*AT8)</f>
        <v>0</v>
      </c>
      <c r="I29" s="29" t="str">
        <f>IF(ISTEXT(AV29),AV29,(AV29/AW6)*I6)</f>
        <v>PM</v>
      </c>
      <c r="J29" s="30">
        <f>IF(ISTEXT(AV29),0,(AV29/AW6)*AV8)</f>
        <v>0</v>
      </c>
      <c r="K29" s="29" t="str">
        <f>IF(ISTEXT(AX29),AX29,(AX29/AY6)*K6)</f>
        <v>PM</v>
      </c>
      <c r="L29" s="30">
        <f>IF(ISTEXT(AX29),0,(AX29/AY6)*AX8)</f>
        <v>0</v>
      </c>
      <c r="M29" s="29">
        <f>IF(ISTEXT(AZ29),AZ29,(AZ29/BA6)*M6)</f>
        <v>0</v>
      </c>
      <c r="N29" s="31">
        <f>IF(ISTEXT(AZ29),0,(AZ29/BA6)*AZ8)</f>
        <v>0</v>
      </c>
      <c r="O29" s="571"/>
      <c r="P29" s="218"/>
      <c r="Q29" s="25"/>
      <c r="R29" s="26"/>
      <c r="S29" s="37" t="str">
        <f t="shared" si="13"/>
        <v>bouquet garni</v>
      </c>
      <c r="T29" s="34" t="str">
        <f t="shared" si="13"/>
        <v>bouquet</v>
      </c>
      <c r="U29" s="113">
        <f t="shared" si="2"/>
        <v>1</v>
      </c>
      <c r="V29" s="270">
        <f t="shared" si="3"/>
        <v>0</v>
      </c>
      <c r="W29" s="269">
        <f t="shared" si="4"/>
        <v>0</v>
      </c>
      <c r="X29" s="36">
        <f>IF(ISTEXT(W29),0,IF(W59=0,0,W29/W59))</f>
        <v>0</v>
      </c>
      <c r="Y29" s="270">
        <f t="shared" si="5"/>
        <v>0</v>
      </c>
      <c r="Z29" s="269">
        <f t="shared" si="6"/>
        <v>0</v>
      </c>
      <c r="AA29" s="36">
        <f>IF(ISTEXT(Z29),0,IF(Z59=0,0,Z29/Z59))</f>
        <v>0</v>
      </c>
      <c r="AB29" s="270">
        <f t="shared" si="7"/>
        <v>0</v>
      </c>
      <c r="AC29" s="269">
        <f t="shared" si="8"/>
        <v>0</v>
      </c>
      <c r="AD29" s="36">
        <f>IF(ISTEXT(AC29),0,IF(AC59=0,0,AC29/AC59))</f>
        <v>0</v>
      </c>
      <c r="AE29" s="270">
        <f t="shared" si="9"/>
        <v>0</v>
      </c>
      <c r="AF29" s="269">
        <f t="shared" si="10"/>
        <v>0</v>
      </c>
      <c r="AG29" s="36">
        <f>IF(ISTEXT(AF29),0,IF(AF59=0,0,AF29/AF59))</f>
        <v>0</v>
      </c>
      <c r="AH29" s="270">
        <f t="shared" si="11"/>
        <v>0</v>
      </c>
      <c r="AI29" s="269">
        <f t="shared" si="12"/>
        <v>0</v>
      </c>
      <c r="AJ29" s="115">
        <f>IF(ISTEXT(AI29),0,IF(AI59=0,0,AI29/AI59))</f>
        <v>0</v>
      </c>
      <c r="AM29" s="32"/>
      <c r="AN29" s="33"/>
      <c r="AO29" s="15" t="s">
        <v>35</v>
      </c>
      <c r="AP29" s="28" t="s">
        <v>36</v>
      </c>
      <c r="AQ29" s="35">
        <v>1</v>
      </c>
      <c r="AR29" s="23" t="s">
        <v>34</v>
      </c>
      <c r="AS29" s="24">
        <f>IF(ISTEXT(AR29),0,IF(AR59=0,0,AR29/AR59))</f>
        <v>0</v>
      </c>
      <c r="AT29" s="16"/>
      <c r="AU29" s="24">
        <f>IF(ISTEXT(AT29),0,IF(AT59=0,0,AT29/AT59))</f>
        <v>0</v>
      </c>
      <c r="AV29" s="16" t="s">
        <v>34</v>
      </c>
      <c r="AW29" s="24">
        <f>IF(ISTEXT(AV29),0,IF(AV59=0,0,AV29/AV59))</f>
        <v>0</v>
      </c>
      <c r="AX29" s="16" t="s">
        <v>34</v>
      </c>
      <c r="AY29" s="24">
        <f>IF(ISTEXT(AX29),0,IF(AX59=0,0,AX29/AX59))</f>
        <v>0</v>
      </c>
      <c r="AZ29" s="16"/>
      <c r="BA29" s="102">
        <f>IF(ISTEXT(AZ29),0,IF(AZ59=0,0,AZ29/AZ59))</f>
        <v>0</v>
      </c>
      <c r="BD29" s="619" t="s">
        <v>608</v>
      </c>
      <c r="BE29" s="641" t="s">
        <v>609</v>
      </c>
      <c r="BF29" s="641"/>
      <c r="BG29" s="641"/>
      <c r="BH29" s="641"/>
      <c r="BI29" s="641"/>
      <c r="BJ29" s="641"/>
      <c r="BK29" s="641"/>
      <c r="BL29" s="641"/>
      <c r="BM29" s="641"/>
      <c r="BN29" s="641"/>
      <c r="BO29" s="641"/>
      <c r="BP29" s="641"/>
      <c r="BQ29" s="642"/>
    </row>
    <row r="30" spans="1:78" s="1" customFormat="1" ht="20.25" x14ac:dyDescent="0.2">
      <c r="A30" s="25"/>
      <c r="B30" s="26"/>
      <c r="C30" s="37" t="str">
        <f t="shared" si="0"/>
        <v>romarin</v>
      </c>
      <c r="D30" s="34" t="str">
        <f t="shared" si="0"/>
        <v>Kg</v>
      </c>
      <c r="E30" s="29">
        <f>IF(ISTEXT(AR30),AR30,(AR30/AS6)*E6)</f>
        <v>0</v>
      </c>
      <c r="F30" s="30">
        <f>IF(ISTEXT(AR30),0,(AR30/AS6)*AR8)</f>
        <v>0</v>
      </c>
      <c r="G30" s="29">
        <f>IF(ISTEXT(AT30),AT30,(AT30/AU6)*G6)</f>
        <v>0</v>
      </c>
      <c r="H30" s="30">
        <f>IF(ISTEXT(AT30),0,(AT30/AU6)*AT8)</f>
        <v>0</v>
      </c>
      <c r="I30" s="29">
        <f>IF(ISTEXT(AV30),AV30,(AV30/AW6)*I6)</f>
        <v>0.02</v>
      </c>
      <c r="J30" s="30">
        <f>IF(ISTEXT(AV30),0,(AV30/AW6)*AV8)</f>
        <v>1.1111111111111112E-2</v>
      </c>
      <c r="K30" s="29">
        <f>IF(ISTEXT(AX30),AX30,(AX30/AY6)*K6)</f>
        <v>0</v>
      </c>
      <c r="L30" s="30">
        <f>IF(ISTEXT(AX30),0,(AX30/AY6)*AX8)</f>
        <v>0</v>
      </c>
      <c r="M30" s="29">
        <f>IF(ISTEXT(AZ30),AZ30,(AZ30/BA6)*M6)</f>
        <v>0</v>
      </c>
      <c r="N30" s="31">
        <f>IF(ISTEXT(AZ30),0,(AZ30/BA6)*AZ8)</f>
        <v>0</v>
      </c>
      <c r="O30" s="571"/>
      <c r="P30" s="218"/>
      <c r="Q30" s="25"/>
      <c r="R30" s="26"/>
      <c r="S30" s="37" t="str">
        <f t="shared" si="13"/>
        <v>romarin</v>
      </c>
      <c r="T30" s="34" t="str">
        <f t="shared" si="13"/>
        <v>Kg</v>
      </c>
      <c r="U30" s="113">
        <f t="shared" si="2"/>
        <v>1</v>
      </c>
      <c r="V30" s="270">
        <f t="shared" si="3"/>
        <v>0</v>
      </c>
      <c r="W30" s="269">
        <f t="shared" si="4"/>
        <v>0</v>
      </c>
      <c r="X30" s="36">
        <f>IF(ISTEXT(W30),0,IF(W59=0,0,W30/W59))</f>
        <v>0</v>
      </c>
      <c r="Y30" s="270">
        <f t="shared" si="5"/>
        <v>0</v>
      </c>
      <c r="Z30" s="269">
        <f t="shared" si="6"/>
        <v>0</v>
      </c>
      <c r="AA30" s="36">
        <f>IF(ISTEXT(Z30),0,IF(Z59=0,0,Z30/Z59))</f>
        <v>0</v>
      </c>
      <c r="AB30" s="270">
        <f t="shared" si="7"/>
        <v>0.02</v>
      </c>
      <c r="AC30" s="269">
        <f t="shared" si="8"/>
        <v>1.1111111111111112E-2</v>
      </c>
      <c r="AD30" s="36">
        <f>IF(ISTEXT(AC30),0,IF(AC59=0,0,AC30/AC59))</f>
        <v>6.4896085143663709E-5</v>
      </c>
      <c r="AE30" s="270">
        <f t="shared" si="9"/>
        <v>0</v>
      </c>
      <c r="AF30" s="269">
        <f t="shared" si="10"/>
        <v>0</v>
      </c>
      <c r="AG30" s="36">
        <f>IF(ISTEXT(AF30),0,IF(AF59=0,0,AF30/AF59))</f>
        <v>0</v>
      </c>
      <c r="AH30" s="270">
        <f t="shared" si="11"/>
        <v>0</v>
      </c>
      <c r="AI30" s="269">
        <f t="shared" si="12"/>
        <v>0</v>
      </c>
      <c r="AJ30" s="115">
        <f>IF(ISTEXT(AI30),0,IF(AI59=0,0,AI30/AI59))</f>
        <v>0</v>
      </c>
      <c r="AM30" s="32"/>
      <c r="AN30" s="33"/>
      <c r="AO30" s="15" t="s">
        <v>37</v>
      </c>
      <c r="AP30" s="28" t="s">
        <v>16</v>
      </c>
      <c r="AQ30" s="35">
        <v>1</v>
      </c>
      <c r="AR30" s="23"/>
      <c r="AS30" s="24">
        <f>IF(ISTEXT(AR30),0,IF(AR59=0,0,AR30/AR59))</f>
        <v>0</v>
      </c>
      <c r="AT30" s="16"/>
      <c r="AU30" s="24">
        <f>IF(ISTEXT(AT30),0,IF(AT59=0,0,AT30/AT59))</f>
        <v>0</v>
      </c>
      <c r="AV30" s="16">
        <v>0.02</v>
      </c>
      <c r="AW30" s="24">
        <f>IF(ISTEXT(AV30),0,IF(AV59=0,0,AV30/AV59))</f>
        <v>3.5596689507875773E-4</v>
      </c>
      <c r="AX30" s="16"/>
      <c r="AY30" s="24">
        <f>IF(ISTEXT(AX30),0,IF(AX59=0,0,AX30/AX59))</f>
        <v>0</v>
      </c>
      <c r="AZ30" s="16"/>
      <c r="BA30" s="102">
        <f>IF(ISTEXT(AZ30),0,IF(AZ59=0,0,AZ30/AZ59))</f>
        <v>0</v>
      </c>
      <c r="BD30" s="619"/>
      <c r="BE30" s="641"/>
      <c r="BF30" s="641"/>
      <c r="BG30" s="641"/>
      <c r="BH30" s="641"/>
      <c r="BI30" s="641"/>
      <c r="BJ30" s="641"/>
      <c r="BK30" s="641"/>
      <c r="BL30" s="641"/>
      <c r="BM30" s="641"/>
      <c r="BN30" s="641"/>
      <c r="BO30" s="641"/>
      <c r="BP30" s="641"/>
      <c r="BQ30" s="642"/>
    </row>
    <row r="31" spans="1:78" s="1" customFormat="1" ht="21.75" thickBot="1" x14ac:dyDescent="0.4">
      <c r="A31" s="25"/>
      <c r="B31" s="26"/>
      <c r="C31" s="37" t="str">
        <f t="shared" si="0"/>
        <v>clou de girofle</v>
      </c>
      <c r="D31" s="34" t="str">
        <f t="shared" si="0"/>
        <v>clou</v>
      </c>
      <c r="E31" s="29" t="str">
        <f>IF(ISTEXT(AR31),AR31,(AR31/AS6)*E6)</f>
        <v>PM</v>
      </c>
      <c r="F31" s="30">
        <f>IF(ISTEXT(AR31),0,(AR31/AS6)*AR8)</f>
        <v>0</v>
      </c>
      <c r="G31" s="29">
        <f>IF(ISTEXT(AT31),AT31,(AT31/AU6)*G6)</f>
        <v>0</v>
      </c>
      <c r="H31" s="30">
        <f>IF(ISTEXT(AT31),0,(AT31/AU6)*AT8)</f>
        <v>0</v>
      </c>
      <c r="I31" s="29">
        <f>IF(ISTEXT(AV31),AV31,(AV31/AW6)*I6)</f>
        <v>0</v>
      </c>
      <c r="J31" s="30">
        <f>IF(ISTEXT(AV31),0,(AV31/AW6)*AV8)</f>
        <v>0</v>
      </c>
      <c r="K31" s="29">
        <f>IF(ISTEXT(AX31),AX31,(AX31/AY6)*K6)</f>
        <v>0</v>
      </c>
      <c r="L31" s="30">
        <f>IF(ISTEXT(AX31),0,(AX31/AY6)*AX8)</f>
        <v>0</v>
      </c>
      <c r="M31" s="29">
        <f>IF(ISTEXT(AZ31),AZ31,(AZ31/BA6)*M6)</f>
        <v>0</v>
      </c>
      <c r="N31" s="31">
        <f>IF(ISTEXT(AZ31),0,(AZ31/BA6)*AZ8)</f>
        <v>0</v>
      </c>
      <c r="O31" s="571"/>
      <c r="P31" s="218"/>
      <c r="Q31" s="25"/>
      <c r="R31" s="26"/>
      <c r="S31" s="37" t="str">
        <f t="shared" si="13"/>
        <v>clou de girofle</v>
      </c>
      <c r="T31" s="34" t="str">
        <f t="shared" si="13"/>
        <v>clou</v>
      </c>
      <c r="U31" s="113">
        <f t="shared" si="2"/>
        <v>1</v>
      </c>
      <c r="V31" s="270">
        <f t="shared" si="3"/>
        <v>0</v>
      </c>
      <c r="W31" s="269">
        <f t="shared" si="4"/>
        <v>0</v>
      </c>
      <c r="X31" s="36">
        <f>IF(ISTEXT(W31),0,IF(W59=0,0,W31/W59))</f>
        <v>0</v>
      </c>
      <c r="Y31" s="270">
        <f t="shared" si="5"/>
        <v>0</v>
      </c>
      <c r="Z31" s="269">
        <f t="shared" si="6"/>
        <v>0</v>
      </c>
      <c r="AA31" s="36">
        <f>IF(ISTEXT(Z31),0,IF(Z59=0,0,Z31/Z59))</f>
        <v>0</v>
      </c>
      <c r="AB31" s="270">
        <f t="shared" si="7"/>
        <v>0</v>
      </c>
      <c r="AC31" s="269">
        <f t="shared" si="8"/>
        <v>0</v>
      </c>
      <c r="AD31" s="36">
        <f>IF(ISTEXT(AC31),0,IF(AC59=0,0,AC31/AC59))</f>
        <v>0</v>
      </c>
      <c r="AE31" s="270">
        <f t="shared" si="9"/>
        <v>0</v>
      </c>
      <c r="AF31" s="269">
        <f t="shared" si="10"/>
        <v>0</v>
      </c>
      <c r="AG31" s="36">
        <f>IF(ISTEXT(AF31),0,IF(AF59=0,0,AF31/AF59))</f>
        <v>0</v>
      </c>
      <c r="AH31" s="270">
        <f t="shared" si="11"/>
        <v>0</v>
      </c>
      <c r="AI31" s="269">
        <f t="shared" si="12"/>
        <v>0</v>
      </c>
      <c r="AJ31" s="115">
        <f>IF(ISTEXT(AI31),0,IF(AI59=0,0,AI31/AI59))</f>
        <v>0</v>
      </c>
      <c r="AM31" s="32"/>
      <c r="AN31" s="33"/>
      <c r="AO31" s="15" t="s">
        <v>38</v>
      </c>
      <c r="AP31" s="28" t="s">
        <v>39</v>
      </c>
      <c r="AQ31" s="35">
        <v>1</v>
      </c>
      <c r="AR31" s="23" t="s">
        <v>34</v>
      </c>
      <c r="AS31" s="24">
        <f>IF(ISTEXT(AR31),0,IF(AR59=0,0,AR31/AR59))</f>
        <v>0</v>
      </c>
      <c r="AT31" s="16"/>
      <c r="AU31" s="24">
        <f>IF(ISTEXT(AT31),0,IF(AT59=0,0,AT31/AT59))</f>
        <v>0</v>
      </c>
      <c r="AV31" s="16"/>
      <c r="AW31" s="24">
        <f>IF(ISTEXT(AV31),0,IF(AV59=0,0,AV31/AV59))</f>
        <v>0</v>
      </c>
      <c r="AX31" s="16"/>
      <c r="AY31" s="24">
        <f>IF(ISTEXT(AX31),0,IF(AX59=0,0,AX31/AX59))</f>
        <v>0</v>
      </c>
      <c r="AZ31" s="16"/>
      <c r="BA31" s="102">
        <f>IF(ISTEXT(AZ31),0,IF(AZ59=0,0,AZ31/AZ59))</f>
        <v>0</v>
      </c>
      <c r="BD31" s="233"/>
      <c r="BE31" s="230"/>
      <c r="BF31" s="230"/>
      <c r="BG31" s="230"/>
      <c r="BH31" s="230"/>
      <c r="BI31" s="230"/>
      <c r="BJ31" s="230"/>
      <c r="BK31" s="230"/>
      <c r="BL31" s="230"/>
      <c r="BM31" s="230"/>
      <c r="BN31" s="230"/>
      <c r="BO31" s="230"/>
      <c r="BP31" s="230"/>
      <c r="BQ31" s="231"/>
    </row>
    <row r="32" spans="1:78" s="1" customFormat="1" ht="20.25" customHeight="1" x14ac:dyDescent="0.2">
      <c r="A32" s="25"/>
      <c r="B32" s="26"/>
      <c r="C32" s="37" t="str">
        <f t="shared" si="0"/>
        <v>persil</v>
      </c>
      <c r="D32" s="34" t="str">
        <f t="shared" si="0"/>
        <v>Kg</v>
      </c>
      <c r="E32" s="29">
        <f>IF(ISTEXT(AR32),AR32,(AR32/AS6)*E6)</f>
        <v>0</v>
      </c>
      <c r="F32" s="30">
        <f>IF(ISTEXT(AR32),0,(AR32/AS6)*AR8)</f>
        <v>0</v>
      </c>
      <c r="G32" s="29">
        <f>IF(ISTEXT(AT32),AT32,(AT32/AU6)*G6)</f>
        <v>0.2</v>
      </c>
      <c r="H32" s="30">
        <f>IF(ISTEXT(AT32),0,(AT32/AU6)*AT8)</f>
        <v>0.14285714285714288</v>
      </c>
      <c r="I32" s="29">
        <f>IF(ISTEXT(AV32),AV32,(AV32/AW6)*I6)</f>
        <v>0</v>
      </c>
      <c r="J32" s="30">
        <f>IF(ISTEXT(AV32),0,(AV32/AW6)*AV8)</f>
        <v>0</v>
      </c>
      <c r="K32" s="29">
        <f>IF(ISTEXT(AX32),AX32,(AX32/AY6)*K6)</f>
        <v>0</v>
      </c>
      <c r="L32" s="30">
        <f>IF(ISTEXT(AX32),0,(AX32/AY6)*AX8)</f>
        <v>0</v>
      </c>
      <c r="M32" s="29">
        <f>IF(ISTEXT(AZ32),AZ32,(AZ32/BA6)*M6)</f>
        <v>0</v>
      </c>
      <c r="N32" s="31">
        <f>IF(ISTEXT(AZ32),0,(AZ32/BA6)*AZ8)</f>
        <v>0</v>
      </c>
      <c r="O32" s="571"/>
      <c r="P32" s="218"/>
      <c r="Q32" s="25"/>
      <c r="R32" s="26"/>
      <c r="S32" s="37" t="str">
        <f t="shared" si="13"/>
        <v>persil</v>
      </c>
      <c r="T32" s="34" t="str">
        <f t="shared" si="13"/>
        <v>Kg</v>
      </c>
      <c r="U32" s="113">
        <f t="shared" si="2"/>
        <v>1</v>
      </c>
      <c r="V32" s="270">
        <f t="shared" si="3"/>
        <v>0</v>
      </c>
      <c r="W32" s="269">
        <f t="shared" si="4"/>
        <v>0</v>
      </c>
      <c r="X32" s="36">
        <f>IF(ISTEXT(W32),0,IF(W59=0,0,W32/W59))</f>
        <v>0</v>
      </c>
      <c r="Y32" s="270">
        <f t="shared" si="5"/>
        <v>0.2</v>
      </c>
      <c r="Z32" s="269">
        <f t="shared" si="6"/>
        <v>0.14285714285714288</v>
      </c>
      <c r="AA32" s="36">
        <f>IF(ISTEXT(Z32),0,IF(Z59=0,0,Z32/Z59))</f>
        <v>1.0955902492467817E-3</v>
      </c>
      <c r="AB32" s="270">
        <f t="shared" si="7"/>
        <v>0</v>
      </c>
      <c r="AC32" s="269">
        <f t="shared" si="8"/>
        <v>0</v>
      </c>
      <c r="AD32" s="36">
        <f>IF(ISTEXT(AC32),0,IF(AC59=0,0,AC32/AC59))</f>
        <v>0</v>
      </c>
      <c r="AE32" s="270">
        <f t="shared" si="9"/>
        <v>0</v>
      </c>
      <c r="AF32" s="269">
        <f t="shared" si="10"/>
        <v>0</v>
      </c>
      <c r="AG32" s="36">
        <f>IF(ISTEXT(AF32),0,IF(AF59=0,0,AF32/AF59))</f>
        <v>0</v>
      </c>
      <c r="AH32" s="270">
        <f t="shared" si="11"/>
        <v>0</v>
      </c>
      <c r="AI32" s="269">
        <f t="shared" si="12"/>
        <v>0</v>
      </c>
      <c r="AJ32" s="115">
        <f>IF(ISTEXT(AI32),0,IF(AI59=0,0,AI32/AI59))</f>
        <v>0</v>
      </c>
      <c r="AM32" s="32"/>
      <c r="AN32" s="33"/>
      <c r="AO32" s="15" t="s">
        <v>40</v>
      </c>
      <c r="AP32" s="28" t="s">
        <v>16</v>
      </c>
      <c r="AQ32" s="35">
        <v>1</v>
      </c>
      <c r="AR32" s="23"/>
      <c r="AS32" s="24">
        <f>IF(ISTEXT(AR32),0,IF(AR59=0,0,AR32/AR59))</f>
        <v>0</v>
      </c>
      <c r="AT32" s="16">
        <v>0.02</v>
      </c>
      <c r="AU32" s="24">
        <f>IF(ISTEXT(AT32),0,IF(AT59=0,0,AT32/AT59))</f>
        <v>7.0052539404553442E-3</v>
      </c>
      <c r="AV32" s="16"/>
      <c r="AW32" s="24">
        <f>IF(ISTEXT(AV32),0,IF(AV59=0,0,AV32/AV59))</f>
        <v>0</v>
      </c>
      <c r="AX32" s="16"/>
      <c r="AY32" s="24">
        <f>IF(ISTEXT(AX32),0,IF(AX59=0,0,AX32/AX59))</f>
        <v>0</v>
      </c>
      <c r="AZ32" s="16"/>
      <c r="BA32" s="102">
        <f>IF(ISTEXT(AZ32),0,IF(AZ59=0,0,AZ32/AZ59))</f>
        <v>0</v>
      </c>
    </row>
    <row r="33" spans="1:69" s="1" customFormat="1" ht="20.25" customHeight="1" thickBot="1" x14ac:dyDescent="0.25">
      <c r="A33" s="25"/>
      <c r="B33" s="26"/>
      <c r="C33" s="37">
        <f t="shared" si="0"/>
        <v>0</v>
      </c>
      <c r="D33" s="34">
        <f t="shared" si="0"/>
        <v>0</v>
      </c>
      <c r="E33" s="29">
        <f>IF(ISTEXT(AR33),AR33,(AR33/AS6)*E6)</f>
        <v>0</v>
      </c>
      <c r="F33" s="30">
        <f>IF(ISTEXT(AR33),0,(AR33/AS6)*AR8)</f>
        <v>0</v>
      </c>
      <c r="G33" s="29">
        <f>IF(ISTEXT(AT33),AT33,(AT33/AU6)*G6)</f>
        <v>0</v>
      </c>
      <c r="H33" s="30">
        <f>IF(ISTEXT(AT33),0,(AT33/AU6)*AT8)</f>
        <v>0</v>
      </c>
      <c r="I33" s="29">
        <f>IF(ISTEXT(AV33),AV33,(AV33/AW6)*I6)</f>
        <v>0</v>
      </c>
      <c r="J33" s="30">
        <f>IF(ISTEXT(AV33),0,(AV33/AW6)*AV8)</f>
        <v>0</v>
      </c>
      <c r="K33" s="29">
        <f>IF(ISTEXT(AX33),AX33,(AX33/AY6)*K6)</f>
        <v>0</v>
      </c>
      <c r="L33" s="30">
        <f>IF(ISTEXT(AX33),0,(AX33/AY6)*AX8)</f>
        <v>0</v>
      </c>
      <c r="M33" s="29">
        <f>IF(ISTEXT(AZ33),AZ33,(AZ33/BA6)*M6)</f>
        <v>0</v>
      </c>
      <c r="N33" s="31">
        <f>IF(ISTEXT(AZ33),0,(AZ33/BA6)*AZ8)</f>
        <v>0</v>
      </c>
      <c r="O33" s="571"/>
      <c r="P33" s="218"/>
      <c r="Q33" s="25"/>
      <c r="R33" s="26"/>
      <c r="S33" s="37">
        <f t="shared" si="13"/>
        <v>0</v>
      </c>
      <c r="T33" s="34">
        <f t="shared" si="13"/>
        <v>0</v>
      </c>
      <c r="U33" s="113">
        <f t="shared" si="2"/>
        <v>0</v>
      </c>
      <c r="V33" s="270">
        <f t="shared" si="3"/>
        <v>0</v>
      </c>
      <c r="W33" s="269">
        <f t="shared" si="4"/>
        <v>0</v>
      </c>
      <c r="X33" s="36">
        <f>IF(ISTEXT(W33),0,IF(W59=0,0,W33/W59))</f>
        <v>0</v>
      </c>
      <c r="Y33" s="270">
        <f t="shared" si="5"/>
        <v>0</v>
      </c>
      <c r="Z33" s="269">
        <f t="shared" si="6"/>
        <v>0</v>
      </c>
      <c r="AA33" s="36">
        <f>IF(ISTEXT(Z33),0,IF(Z59=0,0,Z33/Z59))</f>
        <v>0</v>
      </c>
      <c r="AB33" s="270">
        <f t="shared" si="7"/>
        <v>0</v>
      </c>
      <c r="AC33" s="269">
        <f t="shared" si="8"/>
        <v>0</v>
      </c>
      <c r="AD33" s="36">
        <f>IF(ISTEXT(AC33),0,IF(AC59=0,0,AC33/AC59))</f>
        <v>0</v>
      </c>
      <c r="AE33" s="270">
        <f t="shared" si="9"/>
        <v>0</v>
      </c>
      <c r="AF33" s="269">
        <f t="shared" si="10"/>
        <v>0</v>
      </c>
      <c r="AG33" s="36">
        <f>IF(ISTEXT(AF33),0,IF(AF59=0,0,AF33/AF59))</f>
        <v>0</v>
      </c>
      <c r="AH33" s="270">
        <f t="shared" si="11"/>
        <v>0</v>
      </c>
      <c r="AI33" s="269">
        <f t="shared" si="12"/>
        <v>0</v>
      </c>
      <c r="AJ33" s="115">
        <f>IF(ISTEXT(AI33),0,IF(AI59=0,0,AI33/AI59))</f>
        <v>0</v>
      </c>
      <c r="AM33" s="32"/>
      <c r="AN33" s="33"/>
      <c r="AO33" s="15"/>
      <c r="AP33" s="28"/>
      <c r="AQ33" s="35"/>
      <c r="AR33" s="23"/>
      <c r="AS33" s="24">
        <f>IF(ISTEXT(AR33),0,IF(AR59=0,0,AR33/AR59))</f>
        <v>0</v>
      </c>
      <c r="AT33" s="16"/>
      <c r="AU33" s="24">
        <f>IF(ISTEXT(AT33),0,IF(AT59=0,0,AT33/AT59))</f>
        <v>0</v>
      </c>
      <c r="AV33" s="16"/>
      <c r="AW33" s="24">
        <f>IF(ISTEXT(AV33),0,IF(AV59=0,0,AV33/AV59))</f>
        <v>0</v>
      </c>
      <c r="AX33" s="16"/>
      <c r="AY33" s="24">
        <f>IF(ISTEXT(AX33),0,IF(AX59=0,0,AX33/AX59))</f>
        <v>0</v>
      </c>
      <c r="AZ33" s="16"/>
      <c r="BA33" s="102">
        <f>IF(ISTEXT(AZ33),0,IF(AZ59=0,0,AZ33/AZ59))</f>
        <v>0</v>
      </c>
    </row>
    <row r="34" spans="1:69" s="1" customFormat="1" ht="20.25" customHeight="1" x14ac:dyDescent="0.2">
      <c r="A34" s="25"/>
      <c r="B34" s="26"/>
      <c r="C34" s="37" t="str">
        <f t="shared" si="0"/>
        <v>vin rouge de bourgogne</v>
      </c>
      <c r="D34" s="34" t="str">
        <f t="shared" si="0"/>
        <v>Kg</v>
      </c>
      <c r="E34" s="29">
        <f>IF(ISTEXT(AR34),AR34,(AR34/AS6)*E6)</f>
        <v>6.25</v>
      </c>
      <c r="F34" s="30">
        <f>IF(ISTEXT(AR34),0,(AR34/AS6)*AR8)</f>
        <v>4.6875</v>
      </c>
      <c r="G34" s="29">
        <f>IF(ISTEXT(AT34),AT34,(AT34/AU6)*G6)</f>
        <v>6</v>
      </c>
      <c r="H34" s="30">
        <f>IF(ISTEXT(AT34),0,(AT34/AU6)*AT8)</f>
        <v>4.2857142857142856</v>
      </c>
      <c r="I34" s="29">
        <f>IF(ISTEXT(AV34),AV34,(AV34/AW6)*I6)</f>
        <v>0</v>
      </c>
      <c r="J34" s="30">
        <f>IF(ISTEXT(AV34),0,(AV34/AW6)*AV8)</f>
        <v>0</v>
      </c>
      <c r="K34" s="29">
        <f>IF(ISTEXT(AX34),AX34,(AX34/AY6)*K6)</f>
        <v>2</v>
      </c>
      <c r="L34" s="30">
        <f>IF(ISTEXT(AX34),0,(AX34/AY6)*AX8)</f>
        <v>1.1111111111111112</v>
      </c>
      <c r="M34" s="29">
        <f>IF(ISTEXT(AZ34),AZ34,(AZ34/BA6)*M6)</f>
        <v>0.66666666666666674</v>
      </c>
      <c r="N34" s="31">
        <f>IF(ISTEXT(AZ34),0,(AZ34/BA6)*AZ8)</f>
        <v>0.37037037037037041</v>
      </c>
      <c r="O34" s="571"/>
      <c r="P34" s="218"/>
      <c r="Q34" s="25"/>
      <c r="R34" s="26"/>
      <c r="S34" s="37" t="str">
        <f t="shared" si="13"/>
        <v>vin rouge de bourgogne</v>
      </c>
      <c r="T34" s="34" t="str">
        <f t="shared" si="13"/>
        <v>Kg</v>
      </c>
      <c r="U34" s="113">
        <f t="shared" si="2"/>
        <v>1</v>
      </c>
      <c r="V34" s="270">
        <f t="shared" si="3"/>
        <v>6.25</v>
      </c>
      <c r="W34" s="269">
        <f t="shared" si="4"/>
        <v>4.6875</v>
      </c>
      <c r="X34" s="36">
        <f>IF(ISTEXT(W34),0,IF(W59=0,0,W34/W59))</f>
        <v>2.5992029111072606E-2</v>
      </c>
      <c r="Y34" s="270">
        <f t="shared" si="5"/>
        <v>6</v>
      </c>
      <c r="Z34" s="269">
        <f t="shared" si="6"/>
        <v>4.2857142857142856</v>
      </c>
      <c r="AA34" s="36">
        <f>IF(ISTEXT(Z34),0,IF(Z59=0,0,Z34/Z59))</f>
        <v>3.2867707477403446E-2</v>
      </c>
      <c r="AB34" s="270">
        <f t="shared" si="7"/>
        <v>0</v>
      </c>
      <c r="AC34" s="269">
        <f t="shared" si="8"/>
        <v>0</v>
      </c>
      <c r="AD34" s="36">
        <f>IF(ISTEXT(AC34),0,IF(AC59=0,0,AC34/AC59))</f>
        <v>0</v>
      </c>
      <c r="AE34" s="270">
        <f t="shared" si="9"/>
        <v>2</v>
      </c>
      <c r="AF34" s="269">
        <f t="shared" si="10"/>
        <v>1.1111111111111112</v>
      </c>
      <c r="AG34" s="36">
        <f>IF(ISTEXT(AF34),0,IF(AF59=0,0,AF34/AF59))</f>
        <v>9.1129873739559924E-3</v>
      </c>
      <c r="AH34" s="270">
        <f t="shared" si="11"/>
        <v>0.66666666666666674</v>
      </c>
      <c r="AI34" s="269">
        <f t="shared" si="12"/>
        <v>0.37037037037037041</v>
      </c>
      <c r="AJ34" s="115">
        <f>IF(ISTEXT(AI34),0,IF(AI59=0,0,AI34/AI59))</f>
        <v>3.1002945279801583E-3</v>
      </c>
      <c r="AM34" s="32"/>
      <c r="AN34" s="33"/>
      <c r="AO34" s="15" t="s">
        <v>41</v>
      </c>
      <c r="AP34" s="28" t="s">
        <v>16</v>
      </c>
      <c r="AQ34" s="35">
        <v>1</v>
      </c>
      <c r="AR34" s="23">
        <v>0.75</v>
      </c>
      <c r="AS34" s="24">
        <f>IF(ISTEXT(AR34),0,IF(AR59=0,0,AR34/AR59))</f>
        <v>8.9766606822262118E-2</v>
      </c>
      <c r="AT34" s="16">
        <v>0.6</v>
      </c>
      <c r="AU34" s="24">
        <f>IF(ISTEXT(AT34),0,IF(AT59=0,0,AT34/AT59))</f>
        <v>0.2101576182136603</v>
      </c>
      <c r="AV34" s="16"/>
      <c r="AW34" s="24">
        <f>IF(ISTEXT(AV34),0,IF(AV59=0,0,AV34/AV59))</f>
        <v>0</v>
      </c>
      <c r="AX34" s="16">
        <v>2</v>
      </c>
      <c r="AY34" s="24">
        <f>IF(ISTEXT(AX34),0,IF(AX59=0,0,AX34/AX59))</f>
        <v>5.0675247675273018E-2</v>
      </c>
      <c r="AZ34" s="16">
        <v>0.1</v>
      </c>
      <c r="BA34" s="102">
        <f>IF(ISTEXT(AZ34),0,IF(AZ59=0,0,AZ34/AZ59))</f>
        <v>1.9029495718363463E-2</v>
      </c>
      <c r="BD34" s="478" t="s">
        <v>603</v>
      </c>
      <c r="BE34" s="479"/>
      <c r="BF34" s="479"/>
      <c r="BG34" s="479"/>
      <c r="BH34" s="479"/>
      <c r="BI34" s="479"/>
      <c r="BJ34" s="479"/>
      <c r="BK34" s="479"/>
      <c r="BL34" s="479"/>
      <c r="BM34" s="479"/>
      <c r="BN34" s="479"/>
      <c r="BO34" s="479"/>
      <c r="BP34" s="479"/>
      <c r="BQ34" s="480"/>
    </row>
    <row r="35" spans="1:69" s="1" customFormat="1" ht="20.25" x14ac:dyDescent="0.2">
      <c r="A35" s="25"/>
      <c r="B35" s="26"/>
      <c r="C35" s="37" t="str">
        <f t="shared" si="0"/>
        <v>fine champagne</v>
      </c>
      <c r="D35" s="34" t="str">
        <f t="shared" si="0"/>
        <v>Kg</v>
      </c>
      <c r="E35" s="29">
        <f>IF(ISTEXT(AR35),AR35,(AR35/AS6)*E6)</f>
        <v>0.41666666666666669</v>
      </c>
      <c r="F35" s="30">
        <f>IF(ISTEXT(AR35),0,(AR35/AS6)*AR8)</f>
        <v>0.3125</v>
      </c>
      <c r="G35" s="29">
        <f>IF(ISTEXT(AT35),AT35,(AT35/AU6)*G6)</f>
        <v>0</v>
      </c>
      <c r="H35" s="30">
        <f>IF(ISTEXT(AT35),0,(AT35/AU6)*AT8)</f>
        <v>0</v>
      </c>
      <c r="I35" s="29">
        <f>IF(ISTEXT(AV35),AV35,(AV35/AW6)*I6)</f>
        <v>0</v>
      </c>
      <c r="J35" s="30">
        <f>IF(ISTEXT(AV35),0,(AV35/AW6)*AV8)</f>
        <v>0</v>
      </c>
      <c r="K35" s="29">
        <f>IF(ISTEXT(AX35),AX35,(AX35/AY6)*K6)</f>
        <v>0</v>
      </c>
      <c r="L35" s="30">
        <f>IF(ISTEXT(AX35),0,(AX35/AY6)*AX8)</f>
        <v>0</v>
      </c>
      <c r="M35" s="29">
        <f>IF(ISTEXT(AZ35),AZ35,(AZ35/BA6)*M6)</f>
        <v>0</v>
      </c>
      <c r="N35" s="31">
        <f>IF(ISTEXT(AZ35),0,(AZ35/BA6)*AZ8)</f>
        <v>0</v>
      </c>
      <c r="O35" s="571"/>
      <c r="P35" s="218"/>
      <c r="Q35" s="25"/>
      <c r="R35" s="26"/>
      <c r="S35" s="37" t="str">
        <f t="shared" si="13"/>
        <v>fine champagne</v>
      </c>
      <c r="T35" s="34" t="str">
        <f t="shared" si="13"/>
        <v>Kg</v>
      </c>
      <c r="U35" s="113">
        <f t="shared" si="2"/>
        <v>1</v>
      </c>
      <c r="V35" s="270">
        <f t="shared" si="3"/>
        <v>0.41666666666666669</v>
      </c>
      <c r="W35" s="269">
        <f t="shared" si="4"/>
        <v>0.3125</v>
      </c>
      <c r="X35" s="36">
        <f>IF(ISTEXT(W35),0,IF(W59=0,0,W35/W59))</f>
        <v>1.7328019407381737E-3</v>
      </c>
      <c r="Y35" s="270">
        <f t="shared" si="5"/>
        <v>0</v>
      </c>
      <c r="Z35" s="269">
        <f t="shared" si="6"/>
        <v>0</v>
      </c>
      <c r="AA35" s="36">
        <f>IF(ISTEXT(Z35),0,IF(Z59=0,0,Z35/Z59))</f>
        <v>0</v>
      </c>
      <c r="AB35" s="270">
        <f t="shared" si="7"/>
        <v>0</v>
      </c>
      <c r="AC35" s="269">
        <f t="shared" si="8"/>
        <v>0</v>
      </c>
      <c r="AD35" s="36">
        <f>IF(ISTEXT(AC35),0,IF(AC59=0,0,AC35/AC59))</f>
        <v>0</v>
      </c>
      <c r="AE35" s="270">
        <f t="shared" si="9"/>
        <v>0</v>
      </c>
      <c r="AF35" s="269">
        <f t="shared" si="10"/>
        <v>0</v>
      </c>
      <c r="AG35" s="36">
        <f>IF(ISTEXT(AF35),0,IF(AF59=0,0,AF35/AF59))</f>
        <v>0</v>
      </c>
      <c r="AH35" s="270">
        <f t="shared" si="11"/>
        <v>0</v>
      </c>
      <c r="AI35" s="269">
        <f t="shared" si="12"/>
        <v>0</v>
      </c>
      <c r="AJ35" s="115">
        <f>IF(ISTEXT(AI35),0,IF(AI59=0,0,AI35/AI59))</f>
        <v>0</v>
      </c>
      <c r="AM35" s="32"/>
      <c r="AN35" s="33"/>
      <c r="AO35" s="15" t="s">
        <v>42</v>
      </c>
      <c r="AP35" s="28" t="s">
        <v>16</v>
      </c>
      <c r="AQ35" s="35">
        <v>1</v>
      </c>
      <c r="AR35" s="23">
        <v>0.05</v>
      </c>
      <c r="AS35" s="24">
        <f>IF(ISTEXT(AR35),0,IF(AR59=0,0,AR35/AR59))</f>
        <v>5.9844404548174742E-3</v>
      </c>
      <c r="AT35" s="16"/>
      <c r="AU35" s="24">
        <f>IF(ISTEXT(AT35),0,IF(AT59=0,0,AT35/AT59))</f>
        <v>0</v>
      </c>
      <c r="AV35" s="16"/>
      <c r="AW35" s="24">
        <f>IF(ISTEXT(AV35),0,IF(AV59=0,0,AV35/AV59))</f>
        <v>0</v>
      </c>
      <c r="AX35" s="16"/>
      <c r="AY35" s="24">
        <f>IF(ISTEXT(AX35),0,IF(AX59=0,0,AX35/AX59))</f>
        <v>0</v>
      </c>
      <c r="AZ35" s="16"/>
      <c r="BA35" s="102">
        <f>IF(ISTEXT(AZ35),0,IF(AZ59=0,0,AZ35/AZ59))</f>
        <v>0</v>
      </c>
      <c r="BD35" s="481"/>
      <c r="BE35" s="482"/>
      <c r="BF35" s="482"/>
      <c r="BG35" s="482"/>
      <c r="BH35" s="482"/>
      <c r="BI35" s="482"/>
      <c r="BJ35" s="482"/>
      <c r="BK35" s="482"/>
      <c r="BL35" s="482"/>
      <c r="BM35" s="482"/>
      <c r="BN35" s="482"/>
      <c r="BO35" s="482"/>
      <c r="BP35" s="482"/>
      <c r="BQ35" s="483"/>
    </row>
    <row r="36" spans="1:69" s="1" customFormat="1" ht="20.25" customHeight="1" x14ac:dyDescent="0.25">
      <c r="A36" s="25"/>
      <c r="B36" s="26"/>
      <c r="C36" s="37" t="str">
        <f t="shared" si="0"/>
        <v>eau</v>
      </c>
      <c r="D36" s="34" t="str">
        <f t="shared" si="0"/>
        <v>Kg</v>
      </c>
      <c r="E36" s="29">
        <f>IF(ISTEXT(AR36),AR36,(AR36/AS6)*E6)</f>
        <v>20.833333333333336</v>
      </c>
      <c r="F36" s="30">
        <f>IF(ISTEXT(AR36),0,(AR36/AS6)*AR8)</f>
        <v>15.625</v>
      </c>
      <c r="G36" s="29" t="str">
        <f>IF(ISTEXT(AT36),AT36,(AT36/AU6)*G6)</f>
        <v>PM</v>
      </c>
      <c r="H36" s="30">
        <f>IF(ISTEXT(AT36),0,(AT36/AU6)*AT8)</f>
        <v>0</v>
      </c>
      <c r="I36" s="29">
        <f>IF(ISTEXT(AV36),AV36,(AV36/AW6)*I6)</f>
        <v>8</v>
      </c>
      <c r="J36" s="30">
        <f>IF(ISTEXT(AV36),0,(AV36/AW6)*AV8)</f>
        <v>4.4444444444444446</v>
      </c>
      <c r="K36" s="29">
        <f>IF(ISTEXT(AX36),AX36,(AX36/AY6)*K6)</f>
        <v>9</v>
      </c>
      <c r="L36" s="30">
        <f>IF(ISTEXT(AX36),0,(AX36/AY6)*AX8)</f>
        <v>5</v>
      </c>
      <c r="M36" s="29">
        <f>IF(ISTEXT(AZ36),AZ36,(AZ36/BA6)*M6)</f>
        <v>13.333333333333334</v>
      </c>
      <c r="N36" s="31">
        <f>IF(ISTEXT(AZ36),0,(AZ36/BA6)*AZ8)</f>
        <v>7.4074074074074074</v>
      </c>
      <c r="O36" s="571"/>
      <c r="P36" s="218"/>
      <c r="Q36" s="25"/>
      <c r="R36" s="26"/>
      <c r="S36" s="37" t="str">
        <f t="shared" si="13"/>
        <v>eau</v>
      </c>
      <c r="T36" s="34" t="str">
        <f t="shared" si="13"/>
        <v>Kg</v>
      </c>
      <c r="U36" s="113">
        <f t="shared" si="2"/>
        <v>1</v>
      </c>
      <c r="V36" s="270">
        <f t="shared" si="3"/>
        <v>20.833333333333336</v>
      </c>
      <c r="W36" s="269">
        <f t="shared" si="4"/>
        <v>15.625</v>
      </c>
      <c r="X36" s="36">
        <f>IF(ISTEXT(W36),0,IF(W59=0,0,W36/W59))</f>
        <v>8.6640097036908684E-2</v>
      </c>
      <c r="Y36" s="270">
        <f t="shared" si="5"/>
        <v>0</v>
      </c>
      <c r="Z36" s="269">
        <f t="shared" si="6"/>
        <v>0</v>
      </c>
      <c r="AA36" s="36">
        <f>IF(ISTEXT(Z36),0,IF(Z59=0,0,Z36/Z59))</f>
        <v>0</v>
      </c>
      <c r="AB36" s="270">
        <f t="shared" si="7"/>
        <v>8</v>
      </c>
      <c r="AC36" s="269">
        <f t="shared" si="8"/>
        <v>4.4444444444444446</v>
      </c>
      <c r="AD36" s="36">
        <f>IF(ISTEXT(AC36),0,IF(AC59=0,0,AC36/AC59))</f>
        <v>2.5958434057465483E-2</v>
      </c>
      <c r="AE36" s="270">
        <f t="shared" si="9"/>
        <v>9</v>
      </c>
      <c r="AF36" s="269">
        <f t="shared" si="10"/>
        <v>5</v>
      </c>
      <c r="AG36" s="36">
        <f>IF(ISTEXT(AF36),0,IF(AF59=0,0,AF36/AF59))</f>
        <v>4.1008443182801967E-2</v>
      </c>
      <c r="AH36" s="270">
        <f t="shared" si="11"/>
        <v>13.333333333333334</v>
      </c>
      <c r="AI36" s="269">
        <f t="shared" si="12"/>
        <v>7.4074074074074074</v>
      </c>
      <c r="AJ36" s="115">
        <f>IF(ISTEXT(AI36),0,IF(AI59=0,0,AI36/AI59))</f>
        <v>6.2005890559603163E-2</v>
      </c>
      <c r="AM36" s="32"/>
      <c r="AN36" s="33"/>
      <c r="AO36" s="15" t="s">
        <v>43</v>
      </c>
      <c r="AP36" s="28" t="s">
        <v>16</v>
      </c>
      <c r="AQ36" s="35">
        <v>1</v>
      </c>
      <c r="AR36" s="23">
        <v>2.5</v>
      </c>
      <c r="AS36" s="24">
        <f>IF(ISTEXT(AR36),0,IF(AR59=0,0,AR36/AR59))</f>
        <v>0.29922202274087373</v>
      </c>
      <c r="AT36" s="16" t="s">
        <v>34</v>
      </c>
      <c r="AU36" s="24">
        <f>IF(ISTEXT(AT36),0,IF(AT59=0,0,AT36/AT59))</f>
        <v>0</v>
      </c>
      <c r="AV36" s="16">
        <v>8</v>
      </c>
      <c r="AW36" s="24">
        <f>IF(ISTEXT(AV36),0,IF(AV59=0,0,AV36/AV59))</f>
        <v>0.14238675803150308</v>
      </c>
      <c r="AX36" s="16">
        <v>9</v>
      </c>
      <c r="AY36" s="24">
        <f>IF(ISTEXT(AX36),0,IF(AX59=0,0,AX36/AX59))</f>
        <v>0.22803861453872856</v>
      </c>
      <c r="AZ36" s="16">
        <v>2</v>
      </c>
      <c r="BA36" s="102">
        <f>IF(ISTEXT(AZ36),0,IF(AZ59=0,0,AZ36/AZ59))</f>
        <v>0.38058991436726919</v>
      </c>
      <c r="BD36" s="222"/>
      <c r="BE36" s="223"/>
      <c r="BF36" s="223"/>
      <c r="BG36" s="223"/>
      <c r="BH36" s="223"/>
      <c r="BI36" s="223"/>
      <c r="BJ36" s="223"/>
      <c r="BK36" s="223"/>
      <c r="BL36" s="223"/>
      <c r="BM36" s="223"/>
      <c r="BN36" s="223"/>
      <c r="BO36" s="223"/>
      <c r="BP36" s="223"/>
      <c r="BQ36" s="224"/>
    </row>
    <row r="37" spans="1:69" s="1" customFormat="1" ht="20.25" customHeight="1" x14ac:dyDescent="0.2">
      <c r="A37" s="25"/>
      <c r="B37" s="26"/>
      <c r="C37" s="37" t="str">
        <f t="shared" si="0"/>
        <v>Sel</v>
      </c>
      <c r="D37" s="34" t="str">
        <f t="shared" si="0"/>
        <v>Kg</v>
      </c>
      <c r="E37" s="29">
        <f>IF(ISTEXT(AR37),AR37,(AR37/AS6)*E6)</f>
        <v>0</v>
      </c>
      <c r="F37" s="30">
        <f>IF(ISTEXT(AR37),0,(AR37/AS6)*AR8)</f>
        <v>0</v>
      </c>
      <c r="G37" s="29">
        <f>IF(ISTEXT(AT37),AT37,(AT37/AU6)*G6)</f>
        <v>0</v>
      </c>
      <c r="H37" s="30">
        <f>IF(ISTEXT(AT37),0,(AT37/AU6)*AT8)</f>
        <v>0</v>
      </c>
      <c r="I37" s="29">
        <f>IF(ISTEXT(AV37),AV37,(AV37/AW6)*I6)</f>
        <v>0.15</v>
      </c>
      <c r="J37" s="30">
        <f>IF(ISTEXT(AV37),0,(AV37/AW6)*AV8)</f>
        <v>8.3333333333333343E-2</v>
      </c>
      <c r="K37" s="29">
        <f>IF(ISTEXT(AX37),AX37,(AX37/AY6)*K6)</f>
        <v>0.16</v>
      </c>
      <c r="L37" s="30">
        <f>IF(ISTEXT(AX37),0,(AX37/AY6)*AX8)</f>
        <v>8.8888888888888892E-2</v>
      </c>
      <c r="M37" s="29">
        <f>IF(ISTEXT(AZ37),AZ37,(AZ37/BA6)*M6)</f>
        <v>0</v>
      </c>
      <c r="N37" s="31">
        <f>IF(ISTEXT(AZ37),0,(AZ37/BA6)*AZ8)</f>
        <v>0</v>
      </c>
      <c r="O37" s="571"/>
      <c r="P37" s="218"/>
      <c r="Q37" s="25"/>
      <c r="R37" s="26"/>
      <c r="S37" s="37" t="str">
        <f t="shared" si="13"/>
        <v>Sel</v>
      </c>
      <c r="T37" s="34" t="str">
        <f t="shared" si="13"/>
        <v>Kg</v>
      </c>
      <c r="U37" s="113">
        <f t="shared" si="2"/>
        <v>1</v>
      </c>
      <c r="V37" s="270">
        <f t="shared" si="3"/>
        <v>0</v>
      </c>
      <c r="W37" s="269">
        <f t="shared" si="4"/>
        <v>0</v>
      </c>
      <c r="X37" s="36">
        <f>IF(ISTEXT(W37),0,IF(W59=0,0,W37/W59))</f>
        <v>0</v>
      </c>
      <c r="Y37" s="270">
        <f t="shared" si="5"/>
        <v>0</v>
      </c>
      <c r="Z37" s="269">
        <f t="shared" si="6"/>
        <v>0</v>
      </c>
      <c r="AA37" s="36">
        <f>IF(ISTEXT(Z37),0,IF(Z59=0,0,Z37/Z59))</f>
        <v>0</v>
      </c>
      <c r="AB37" s="270">
        <f t="shared" si="7"/>
        <v>0.15</v>
      </c>
      <c r="AC37" s="269">
        <f t="shared" si="8"/>
        <v>8.3333333333333343E-2</v>
      </c>
      <c r="AD37" s="36">
        <f>IF(ISTEXT(AC37),0,IF(AC59=0,0,AC37/AC59))</f>
        <v>4.8672063857747784E-4</v>
      </c>
      <c r="AE37" s="270">
        <f t="shared" si="9"/>
        <v>0.16</v>
      </c>
      <c r="AF37" s="269">
        <f t="shared" si="10"/>
        <v>8.8888888888888892E-2</v>
      </c>
      <c r="AG37" s="36">
        <f>IF(ISTEXT(AF37),0,IF(AF59=0,0,AF37/AF59))</f>
        <v>7.290389899164794E-4</v>
      </c>
      <c r="AH37" s="270">
        <f t="shared" si="11"/>
        <v>0</v>
      </c>
      <c r="AI37" s="269">
        <f t="shared" si="12"/>
        <v>0</v>
      </c>
      <c r="AJ37" s="115">
        <f>IF(ISTEXT(AI37),0,IF(AI59=0,0,AI37/AI59))</f>
        <v>0</v>
      </c>
      <c r="AM37" s="32"/>
      <c r="AN37" s="33"/>
      <c r="AO37" s="15" t="s">
        <v>44</v>
      </c>
      <c r="AP37" s="28" t="s">
        <v>16</v>
      </c>
      <c r="AQ37" s="35">
        <v>1</v>
      </c>
      <c r="AR37" s="23"/>
      <c r="AS37" s="24">
        <f>IF(ISTEXT(AR37),0,IF(AR59=0,0,AR37/AR59))</f>
        <v>0</v>
      </c>
      <c r="AT37" s="16"/>
      <c r="AU37" s="24">
        <f>IF(ISTEXT(AT37),0,IF(AT59=0,0,AT37/AT59))</f>
        <v>0</v>
      </c>
      <c r="AV37" s="16">
        <v>0.15</v>
      </c>
      <c r="AW37" s="24">
        <f>IF(ISTEXT(AV37),0,IF(AV59=0,0,AV37/AV59))</f>
        <v>2.6697517130906826E-3</v>
      </c>
      <c r="AX37" s="16">
        <v>0.16</v>
      </c>
      <c r="AY37" s="24">
        <f>IF(ISTEXT(AX37),0,IF(AX59=0,0,AX37/AX59))</f>
        <v>4.0540198140218411E-3</v>
      </c>
      <c r="AZ37" s="16"/>
      <c r="BA37" s="102">
        <f>IF(ISTEXT(AZ37),0,IF(AZ59=0,0,AZ37/AZ59))</f>
        <v>0</v>
      </c>
      <c r="BD37" s="580" t="s">
        <v>562</v>
      </c>
      <c r="BE37" s="581"/>
      <c r="BF37" s="581"/>
      <c r="BG37" s="581"/>
      <c r="BH37" s="581"/>
      <c r="BI37" s="581"/>
      <c r="BJ37" s="581"/>
      <c r="BK37" s="581"/>
      <c r="BL37" s="581"/>
      <c r="BM37" s="581"/>
      <c r="BN37" s="581"/>
      <c r="BO37" s="581"/>
      <c r="BP37" s="581"/>
      <c r="BQ37" s="582"/>
    </row>
    <row r="38" spans="1:69" s="1" customFormat="1" ht="20.25" customHeight="1" x14ac:dyDescent="0.2">
      <c r="A38" s="25"/>
      <c r="B38" s="26"/>
      <c r="C38" s="37" t="str">
        <f t="shared" si="0"/>
        <v>Poivre</v>
      </c>
      <c r="D38" s="34" t="str">
        <f t="shared" si="0"/>
        <v>Kg</v>
      </c>
      <c r="E38" s="29">
        <f>IF(ISTEXT(AR38),AR38,(AR38/AS6)*E6)</f>
        <v>0</v>
      </c>
      <c r="F38" s="30">
        <f>IF(ISTEXT(AR38),0,(AR38/AS6)*AR8)</f>
        <v>0</v>
      </c>
      <c r="G38" s="29">
        <f>IF(ISTEXT(AT38),AT38,(AT38/AU6)*G6)</f>
        <v>0</v>
      </c>
      <c r="H38" s="30">
        <f>IF(ISTEXT(AT38),0,(AT38/AU6)*AT8)</f>
        <v>0</v>
      </c>
      <c r="I38" s="29">
        <f>IF(ISTEXT(AV38),AV38,(AV38/AW6)*I6)</f>
        <v>0.04</v>
      </c>
      <c r="J38" s="30">
        <f>IF(ISTEXT(AV38),0,(AV38/AW6)*AV8)</f>
        <v>2.2222222222222223E-2</v>
      </c>
      <c r="K38" s="29">
        <f>IF(ISTEXT(AX38),AX38,(AX38/AY6)*K6)</f>
        <v>7.000000000000001E-3</v>
      </c>
      <c r="L38" s="30">
        <f>IF(ISTEXT(AX38),0,(AX38/AY6)*AX8)</f>
        <v>3.8888888888888892E-3</v>
      </c>
      <c r="M38" s="29">
        <f>IF(ISTEXT(AZ38),AZ38,(AZ38/BA6)*M6)</f>
        <v>0</v>
      </c>
      <c r="N38" s="31">
        <f>IF(ISTEXT(AZ38),0,(AZ38/BA6)*AZ8)</f>
        <v>0</v>
      </c>
      <c r="O38" s="571"/>
      <c r="P38" s="218"/>
      <c r="Q38" s="25"/>
      <c r="R38" s="26"/>
      <c r="S38" s="37" t="str">
        <f t="shared" si="13"/>
        <v>Poivre</v>
      </c>
      <c r="T38" s="34" t="str">
        <f t="shared" si="13"/>
        <v>Kg</v>
      </c>
      <c r="U38" s="113">
        <f t="shared" si="2"/>
        <v>1</v>
      </c>
      <c r="V38" s="270">
        <f t="shared" si="3"/>
        <v>0</v>
      </c>
      <c r="W38" s="269">
        <f t="shared" si="4"/>
        <v>0</v>
      </c>
      <c r="X38" s="36">
        <f>IF(ISTEXT(W38),0,IF(W59=0,0,W38/W59))</f>
        <v>0</v>
      </c>
      <c r="Y38" s="270">
        <f t="shared" si="5"/>
        <v>0</v>
      </c>
      <c r="Z38" s="269">
        <f t="shared" si="6"/>
        <v>0</v>
      </c>
      <c r="AA38" s="36">
        <f>IF(ISTEXT(Z38),0,IF(Z59=0,0,Z38/Z59))</f>
        <v>0</v>
      </c>
      <c r="AB38" s="270">
        <f t="shared" si="7"/>
        <v>0.04</v>
      </c>
      <c r="AC38" s="269">
        <f t="shared" si="8"/>
        <v>2.2222222222222223E-2</v>
      </c>
      <c r="AD38" s="36">
        <f>IF(ISTEXT(AC38),0,IF(AC59=0,0,AC38/AC59))</f>
        <v>1.2979217028732742E-4</v>
      </c>
      <c r="AE38" s="270">
        <f t="shared" si="9"/>
        <v>7.000000000000001E-3</v>
      </c>
      <c r="AF38" s="269">
        <f t="shared" si="10"/>
        <v>3.8888888888888892E-3</v>
      </c>
      <c r="AG38" s="36">
        <f>IF(ISTEXT(AF38),0,IF(AF59=0,0,AF38/AF59))</f>
        <v>3.1895455808845975E-5</v>
      </c>
      <c r="AH38" s="270">
        <f t="shared" si="11"/>
        <v>0</v>
      </c>
      <c r="AI38" s="269">
        <f t="shared" si="12"/>
        <v>0</v>
      </c>
      <c r="AJ38" s="115">
        <f>IF(ISTEXT(AI38),0,IF(AI59=0,0,AI38/AI59))</f>
        <v>0</v>
      </c>
      <c r="AM38" s="32"/>
      <c r="AN38" s="33"/>
      <c r="AO38" s="15" t="s">
        <v>45</v>
      </c>
      <c r="AP38" s="28" t="s">
        <v>16</v>
      </c>
      <c r="AQ38" s="35">
        <v>1</v>
      </c>
      <c r="AR38" s="23"/>
      <c r="AS38" s="24">
        <f>IF(ISTEXT(AR38),0,IF(AR59=0,0,AR38/AR59))</f>
        <v>0</v>
      </c>
      <c r="AT38" s="16"/>
      <c r="AU38" s="24">
        <f>IF(ISTEXT(AT38),0,IF(AT59=0,0,AT38/AT59))</f>
        <v>0</v>
      </c>
      <c r="AV38" s="16">
        <v>0.04</v>
      </c>
      <c r="AW38" s="24">
        <f>IF(ISTEXT(AV38),0,IF(AV59=0,0,AV38/AV59))</f>
        <v>7.1193379015751547E-4</v>
      </c>
      <c r="AX38" s="16">
        <v>7.0000000000000001E-3</v>
      </c>
      <c r="AY38" s="24">
        <f>IF(ISTEXT(AX38),0,IF(AX59=0,0,AX38/AX59))</f>
        <v>1.7736336686345556E-4</v>
      </c>
      <c r="AZ38" s="16"/>
      <c r="BA38" s="102">
        <f>IF(ISTEXT(AZ38),0,IF(AZ59=0,0,AZ38/AZ59))</f>
        <v>0</v>
      </c>
      <c r="BD38" s="222"/>
      <c r="BE38" s="591" t="s">
        <v>564</v>
      </c>
      <c r="BF38" s="591"/>
      <c r="BG38" s="591"/>
      <c r="BH38" s="591"/>
      <c r="BI38" s="591"/>
      <c r="BJ38" s="591"/>
      <c r="BK38" s="591"/>
      <c r="BL38" s="591"/>
      <c r="BM38" s="591"/>
      <c r="BN38" s="591"/>
      <c r="BO38" s="591"/>
      <c r="BP38" s="591"/>
      <c r="BQ38" s="592"/>
    </row>
    <row r="39" spans="1:69" s="1" customFormat="1" ht="20.25" customHeight="1" x14ac:dyDescent="0.2">
      <c r="A39" s="25"/>
      <c r="B39" s="26"/>
      <c r="C39" s="37" t="str">
        <f t="shared" si="0"/>
        <v>huile</v>
      </c>
      <c r="D39" s="34" t="str">
        <f t="shared" si="0"/>
        <v>Kg</v>
      </c>
      <c r="E39" s="29">
        <f>IF(ISTEXT(AR39),AR39,(AR39/AS6)*E6)</f>
        <v>0</v>
      </c>
      <c r="F39" s="30">
        <f>IF(ISTEXT(AR39),0,(AR39/AS6)*AR8)</f>
        <v>0</v>
      </c>
      <c r="G39" s="29">
        <f>IF(ISTEXT(AT39),AT39,(AT39/AU6)*G6)</f>
        <v>0.5</v>
      </c>
      <c r="H39" s="30">
        <f>IF(ISTEXT(AT39),0,(AT39/AU6)*AT8)</f>
        <v>0.35714285714285715</v>
      </c>
      <c r="I39" s="29">
        <f>IF(ISTEXT(AV39),AV39,(AV39/AW6)*I6)</f>
        <v>0</v>
      </c>
      <c r="J39" s="30">
        <f>IF(ISTEXT(AV39),0,(AV39/AW6)*AV8)</f>
        <v>0</v>
      </c>
      <c r="K39" s="29">
        <f>IF(ISTEXT(AX39),AX39,(AX39/AY6)*K6)</f>
        <v>0.1</v>
      </c>
      <c r="L39" s="30">
        <f>IF(ISTEXT(AX39),0,(AX39/AY6)*AX8)</f>
        <v>5.5555555555555559E-2</v>
      </c>
      <c r="M39" s="29">
        <f>IF(ISTEXT(AZ39),AZ39,(AZ39/BA6)*M6)</f>
        <v>0.26666666666666666</v>
      </c>
      <c r="N39" s="31">
        <f>IF(ISTEXT(AZ39),0,(AZ39/BA6)*AZ8)</f>
        <v>0.14814814814814814</v>
      </c>
      <c r="O39" s="571"/>
      <c r="P39" s="218"/>
      <c r="Q39" s="25"/>
      <c r="R39" s="26"/>
      <c r="S39" s="37" t="str">
        <f t="shared" si="13"/>
        <v>huile</v>
      </c>
      <c r="T39" s="34" t="str">
        <f t="shared" si="13"/>
        <v>Kg</v>
      </c>
      <c r="U39" s="113">
        <f t="shared" si="2"/>
        <v>1</v>
      </c>
      <c r="V39" s="270">
        <f t="shared" si="3"/>
        <v>0</v>
      </c>
      <c r="W39" s="269">
        <f t="shared" si="4"/>
        <v>0</v>
      </c>
      <c r="X39" s="36">
        <f>IF(ISTEXT(W39),0,IF(W59=0,0,W39/W59))</f>
        <v>0</v>
      </c>
      <c r="Y39" s="270">
        <f t="shared" si="5"/>
        <v>0.5</v>
      </c>
      <c r="Z39" s="269">
        <f t="shared" si="6"/>
        <v>0.35714285714285715</v>
      </c>
      <c r="AA39" s="36">
        <f>IF(ISTEXT(Z39),0,IF(Z59=0,0,Z39/Z59))</f>
        <v>2.7389756231169537E-3</v>
      </c>
      <c r="AB39" s="270">
        <f t="shared" si="7"/>
        <v>0</v>
      </c>
      <c r="AC39" s="269">
        <f t="shared" si="8"/>
        <v>0</v>
      </c>
      <c r="AD39" s="36">
        <f>IF(ISTEXT(AC39),0,IF(AC59=0,0,AC39/AC59))</f>
        <v>0</v>
      </c>
      <c r="AE39" s="270">
        <f t="shared" si="9"/>
        <v>0.1</v>
      </c>
      <c r="AF39" s="269">
        <f t="shared" si="10"/>
        <v>5.5555555555555559E-2</v>
      </c>
      <c r="AG39" s="36">
        <f>IF(ISTEXT(AF39),0,IF(AF59=0,0,AF39/AF59))</f>
        <v>4.5564936869779964E-4</v>
      </c>
      <c r="AH39" s="270">
        <f t="shared" si="11"/>
        <v>0.26666666666666666</v>
      </c>
      <c r="AI39" s="269">
        <f t="shared" si="12"/>
        <v>0.14814814814814814</v>
      </c>
      <c r="AJ39" s="115">
        <f>IF(ISTEXT(AI39),0,IF(AI59=0,0,AI39/AI59))</f>
        <v>1.2401178111920632E-3</v>
      </c>
      <c r="AM39" s="32"/>
      <c r="AN39" s="33"/>
      <c r="AO39" s="15" t="s">
        <v>46</v>
      </c>
      <c r="AP39" s="28" t="s">
        <v>16</v>
      </c>
      <c r="AQ39" s="35">
        <v>1</v>
      </c>
      <c r="AR39" s="23"/>
      <c r="AS39" s="24">
        <f>IF(ISTEXT(AR39),0,IF(AR59=0,0,AR39/AR59))</f>
        <v>0</v>
      </c>
      <c r="AT39" s="16">
        <v>0.05</v>
      </c>
      <c r="AU39" s="24">
        <f>IF(ISTEXT(AT39),0,IF(AT59=0,0,AT39/AT59))</f>
        <v>1.7513134851138361E-2</v>
      </c>
      <c r="AV39" s="16"/>
      <c r="AW39" s="24">
        <f>IF(ISTEXT(AV39),0,IF(AV59=0,0,AV39/AV59))</f>
        <v>0</v>
      </c>
      <c r="AX39" s="16">
        <v>0.1</v>
      </c>
      <c r="AY39" s="24">
        <f>IF(ISTEXT(AX39),0,IF(AX59=0,0,AX39/AX59))</f>
        <v>2.5337623837636508E-3</v>
      </c>
      <c r="AZ39" s="16">
        <v>0.04</v>
      </c>
      <c r="BA39" s="102">
        <f>IF(ISTEXT(AZ39),0,IF(AZ59=0,0,AZ39/AZ59))</f>
        <v>7.6117982873453839E-3</v>
      </c>
      <c r="BD39" s="580" t="s">
        <v>563</v>
      </c>
      <c r="BE39" s="581"/>
      <c r="BF39" s="581"/>
      <c r="BG39" s="581"/>
      <c r="BH39" s="581"/>
      <c r="BI39" s="581"/>
      <c r="BJ39" s="581"/>
      <c r="BK39" s="581"/>
      <c r="BL39" s="581"/>
      <c r="BM39" s="581"/>
      <c r="BN39" s="581"/>
      <c r="BO39" s="581"/>
      <c r="BP39" s="581"/>
      <c r="BQ39" s="582"/>
    </row>
    <row r="40" spans="1:69" s="1" customFormat="1" ht="20.25" customHeight="1" x14ac:dyDescent="0.25">
      <c r="A40" s="25"/>
      <c r="B40" s="26"/>
      <c r="C40" s="37">
        <f t="shared" si="0"/>
        <v>0</v>
      </c>
      <c r="D40" s="34">
        <f t="shared" si="0"/>
        <v>0</v>
      </c>
      <c r="E40" s="29">
        <f>IF(ISTEXT(AR40),AR40,(AR40/AS6)*E6)</f>
        <v>0</v>
      </c>
      <c r="F40" s="30">
        <f>IF(ISTEXT(AR40),0,(AR40/AS6)*AR8)</f>
        <v>0</v>
      </c>
      <c r="G40" s="29">
        <f>IF(ISTEXT(AT40),AT40,(AT40/AU6)*G6)</f>
        <v>0</v>
      </c>
      <c r="H40" s="30">
        <f>IF(ISTEXT(AT40),0,(AT40/AU6)*AT8)</f>
        <v>0</v>
      </c>
      <c r="I40" s="29">
        <f>IF(ISTEXT(AV40),AV40,(AV40/AW6)*I6)</f>
        <v>0</v>
      </c>
      <c r="J40" s="30">
        <f>IF(ISTEXT(AV40),0,(AV40/AW6)*AV8)</f>
        <v>0</v>
      </c>
      <c r="K40" s="29">
        <f>IF(ISTEXT(AX40),AX40,(AX40/AY6)*K6)</f>
        <v>0</v>
      </c>
      <c r="L40" s="30">
        <f>IF(ISTEXT(AX40),0,(AX40/AY6)*AX8)</f>
        <v>0</v>
      </c>
      <c r="M40" s="29">
        <f>IF(ISTEXT(AZ40),AZ40,(AZ40/BA6)*M6)</f>
        <v>0</v>
      </c>
      <c r="N40" s="31">
        <f>IF(ISTEXT(AZ40),0,(AZ40/BA6)*AZ8)</f>
        <v>0</v>
      </c>
      <c r="O40" s="571"/>
      <c r="P40" s="218"/>
      <c r="Q40" s="25"/>
      <c r="R40" s="26"/>
      <c r="S40" s="37">
        <f t="shared" si="13"/>
        <v>0</v>
      </c>
      <c r="T40" s="34">
        <f t="shared" si="13"/>
        <v>0</v>
      </c>
      <c r="U40" s="113">
        <f t="shared" si="2"/>
        <v>0</v>
      </c>
      <c r="V40" s="270">
        <f t="shared" si="3"/>
        <v>0</v>
      </c>
      <c r="W40" s="269">
        <f t="shared" si="4"/>
        <v>0</v>
      </c>
      <c r="X40" s="36">
        <f>IF(ISTEXT(W40),0,IF(W59=0,0,W40/W59))</f>
        <v>0</v>
      </c>
      <c r="Y40" s="270">
        <f t="shared" si="5"/>
        <v>0</v>
      </c>
      <c r="Z40" s="269">
        <f t="shared" si="6"/>
        <v>0</v>
      </c>
      <c r="AA40" s="36">
        <f>IF(ISTEXT(Z40),0,IF(Z59=0,0,Z40/Z59))</f>
        <v>0</v>
      </c>
      <c r="AB40" s="270">
        <f t="shared" si="7"/>
        <v>0</v>
      </c>
      <c r="AC40" s="269">
        <f t="shared" si="8"/>
        <v>0</v>
      </c>
      <c r="AD40" s="36">
        <f>IF(ISTEXT(AC40),0,IF(AC59=0,0,AC40/AC59))</f>
        <v>0</v>
      </c>
      <c r="AE40" s="270">
        <f t="shared" si="9"/>
        <v>0</v>
      </c>
      <c r="AF40" s="269">
        <f t="shared" si="10"/>
        <v>0</v>
      </c>
      <c r="AG40" s="36">
        <f>IF(ISTEXT(AF40),0,IF(AF59=0,0,AF40/AF59))</f>
        <v>0</v>
      </c>
      <c r="AH40" s="270">
        <f t="shared" si="11"/>
        <v>0</v>
      </c>
      <c r="AI40" s="269">
        <f t="shared" si="12"/>
        <v>0</v>
      </c>
      <c r="AJ40" s="115">
        <f>IF(ISTEXT(AI40),0,IF(AI59=0,0,AI40/AI59))</f>
        <v>0</v>
      </c>
      <c r="AM40" s="32"/>
      <c r="AN40" s="33"/>
      <c r="AO40" s="15"/>
      <c r="AP40" s="28"/>
      <c r="AQ40" s="35"/>
      <c r="AR40" s="23"/>
      <c r="AS40" s="24">
        <f>IF(ISTEXT(AR40),0,IF(AR59=0,0,AR40/AR59))</f>
        <v>0</v>
      </c>
      <c r="AT40" s="16"/>
      <c r="AU40" s="24">
        <f>IF(ISTEXT(AT40),0,IF(AT59=0,0,AT40/AT59))</f>
        <v>0</v>
      </c>
      <c r="AV40" s="16"/>
      <c r="AW40" s="24">
        <f>IF(ISTEXT(AV40),0,IF(AV59=0,0,AV40/AV59))</f>
        <v>0</v>
      </c>
      <c r="AX40" s="16"/>
      <c r="AY40" s="24">
        <f>IF(ISTEXT(AX40),0,IF(AX59=0,0,AX40/AX59))</f>
        <v>0</v>
      </c>
      <c r="AZ40" s="16"/>
      <c r="BA40" s="102">
        <f>IF(ISTEXT(AZ40),0,IF(AZ59=0,0,AZ40/AZ59))</f>
        <v>0</v>
      </c>
      <c r="BD40" s="222"/>
      <c r="BE40" s="232"/>
      <c r="BF40" s="225"/>
      <c r="BG40" s="225"/>
      <c r="BH40" s="225"/>
      <c r="BI40" s="225"/>
      <c r="BJ40" s="225"/>
      <c r="BK40" s="225"/>
      <c r="BL40" s="225"/>
      <c r="BM40" s="225"/>
      <c r="BN40" s="225"/>
      <c r="BO40" s="225"/>
      <c r="BP40" s="225"/>
      <c r="BQ40" s="226"/>
    </row>
    <row r="41" spans="1:69" s="1" customFormat="1" ht="20.25" x14ac:dyDescent="0.2">
      <c r="A41" s="25"/>
      <c r="B41" s="26"/>
      <c r="C41" s="37">
        <f t="shared" ref="C41:D58" si="14">AO41</f>
        <v>0</v>
      </c>
      <c r="D41" s="34">
        <f t="shared" si="14"/>
        <v>0</v>
      </c>
      <c r="E41" s="29">
        <f>IF(ISTEXT(AR41),AR41,(AR41/AS6)*E6)</f>
        <v>0</v>
      </c>
      <c r="F41" s="30">
        <f>IF(ISTEXT(AR41),0,(AR41/AS6)*AR8)</f>
        <v>0</v>
      </c>
      <c r="G41" s="29">
        <f>IF(ISTEXT(AT41),AT41,(AT41/AU6)*G6)</f>
        <v>0</v>
      </c>
      <c r="H41" s="30">
        <f>IF(ISTEXT(AT41),0,(AT41/AU6)*AT8)</f>
        <v>0</v>
      </c>
      <c r="I41" s="29">
        <f>IF(ISTEXT(AV41),AV41,(AV41/AW6)*I6)</f>
        <v>0</v>
      </c>
      <c r="J41" s="30">
        <f>IF(ISTEXT(AV41),0,(AV41/AW6)*AV8)</f>
        <v>0</v>
      </c>
      <c r="K41" s="29">
        <f>IF(ISTEXT(AX41),AX41,(AX41/AY6)*K6)</f>
        <v>0</v>
      </c>
      <c r="L41" s="30">
        <f>IF(ISTEXT(AX41),0,(AX41/AY6)*AX8)</f>
        <v>0</v>
      </c>
      <c r="M41" s="29">
        <f>IF(ISTEXT(AZ41),AZ41,(AZ41/BA6)*M6)</f>
        <v>0</v>
      </c>
      <c r="N41" s="31">
        <f>IF(ISTEXT(AZ41),0,(AZ41/BA6)*AZ8)</f>
        <v>0</v>
      </c>
      <c r="O41" s="571"/>
      <c r="P41" s="218"/>
      <c r="Q41" s="25"/>
      <c r="R41" s="26"/>
      <c r="S41" s="37">
        <f t="shared" si="13"/>
        <v>0</v>
      </c>
      <c r="T41" s="34">
        <f t="shared" si="13"/>
        <v>0</v>
      </c>
      <c r="U41" s="113">
        <f t="shared" si="2"/>
        <v>0</v>
      </c>
      <c r="V41" s="270">
        <f t="shared" si="3"/>
        <v>0</v>
      </c>
      <c r="W41" s="269">
        <f t="shared" si="4"/>
        <v>0</v>
      </c>
      <c r="X41" s="36">
        <f>IF(ISTEXT(W41),0,IF(W59=0,0,W41/W59))</f>
        <v>0</v>
      </c>
      <c r="Y41" s="270">
        <f t="shared" si="5"/>
        <v>0</v>
      </c>
      <c r="Z41" s="269">
        <f t="shared" si="6"/>
        <v>0</v>
      </c>
      <c r="AA41" s="36">
        <f>IF(ISTEXT(Z41),0,IF(Z59=0,0,Z41/Z59))</f>
        <v>0</v>
      </c>
      <c r="AB41" s="270">
        <f t="shared" si="7"/>
        <v>0</v>
      </c>
      <c r="AC41" s="269">
        <f t="shared" si="8"/>
        <v>0</v>
      </c>
      <c r="AD41" s="36">
        <f>IF(ISTEXT(AC41),0,IF(AC59=0,0,AC41/AC59))</f>
        <v>0</v>
      </c>
      <c r="AE41" s="270">
        <f t="shared" si="9"/>
        <v>0</v>
      </c>
      <c r="AF41" s="269">
        <f t="shared" si="10"/>
        <v>0</v>
      </c>
      <c r="AG41" s="36">
        <f>IF(ISTEXT(AF41),0,IF(AF59=0,0,AF41/AF59))</f>
        <v>0</v>
      </c>
      <c r="AH41" s="270">
        <f t="shared" si="11"/>
        <v>0</v>
      </c>
      <c r="AI41" s="269">
        <f t="shared" si="12"/>
        <v>0</v>
      </c>
      <c r="AJ41" s="115">
        <f>IF(ISTEXT(AI41),0,IF(AI59=0,0,AI41/AI59))</f>
        <v>0</v>
      </c>
      <c r="AM41" s="32"/>
      <c r="AN41" s="33"/>
      <c r="AO41" s="15"/>
      <c r="AP41" s="28"/>
      <c r="AQ41" s="35"/>
      <c r="AR41" s="23"/>
      <c r="AS41" s="24">
        <f>IF(ISTEXT(AR41),0,IF(AR59=0,0,AR41/AR59))</f>
        <v>0</v>
      </c>
      <c r="AT41" s="16"/>
      <c r="AU41" s="24">
        <f>IF(ISTEXT(AT41),0,IF(AT59=0,0,AT41/AT59))</f>
        <v>0</v>
      </c>
      <c r="AV41" s="16"/>
      <c r="AW41" s="24">
        <f>IF(ISTEXT(AV41),0,IF(AV59=0,0,AV41/AV59))</f>
        <v>0</v>
      </c>
      <c r="AX41" s="16"/>
      <c r="AY41" s="24">
        <f>IF(ISTEXT(AX41),0,IF(AX59=0,0,AX41/AX59))</f>
        <v>0</v>
      </c>
      <c r="AZ41" s="16"/>
      <c r="BA41" s="102">
        <f>IF(ISTEXT(AZ41),0,IF(AZ59=0,0,AZ41/AZ59))</f>
        <v>0</v>
      </c>
      <c r="BD41" s="241" t="s">
        <v>577</v>
      </c>
      <c r="BE41" s="629" t="s">
        <v>604</v>
      </c>
      <c r="BF41" s="629"/>
      <c r="BG41" s="629"/>
      <c r="BH41" s="629"/>
      <c r="BI41" s="629"/>
      <c r="BJ41" s="629"/>
      <c r="BK41" s="629"/>
      <c r="BL41" s="629"/>
      <c r="BM41" s="629"/>
      <c r="BN41" s="629"/>
      <c r="BO41" s="629"/>
      <c r="BP41" s="629"/>
      <c r="BQ41" s="630"/>
    </row>
    <row r="42" spans="1:69" s="1" customFormat="1" ht="20.25" customHeight="1" x14ac:dyDescent="0.2">
      <c r="A42" s="25"/>
      <c r="B42" s="412"/>
      <c r="C42" s="413" t="str">
        <f t="shared" si="14"/>
        <v>GARNITURE DE FINITION</v>
      </c>
      <c r="D42" s="34">
        <f t="shared" si="14"/>
        <v>0</v>
      </c>
      <c r="E42" s="29">
        <f>IF(ISTEXT(AR42),AR42,(AR42/AS6)*E6)</f>
        <v>0</v>
      </c>
      <c r="F42" s="30">
        <f>IF(ISTEXT(AR42),0,(AR42/AS6)*AR8)</f>
        <v>0</v>
      </c>
      <c r="G42" s="29">
        <f>IF(ISTEXT(AT42),AT42,(AT42/AU6)*G6)</f>
        <v>0</v>
      </c>
      <c r="H42" s="30">
        <f>IF(ISTEXT(AT42),0,(AT42/AU6)*AT8)</f>
        <v>0</v>
      </c>
      <c r="I42" s="29">
        <f>IF(ISTEXT(AV42),AV42,(AV42/AW6)*I6)</f>
        <v>0</v>
      </c>
      <c r="J42" s="30">
        <f>IF(ISTEXT(AV42),0,(AV42/AW6)*AV8)</f>
        <v>0</v>
      </c>
      <c r="K42" s="29">
        <f>IF(ISTEXT(AX42),AX42,(AX42/AY6)*K6)</f>
        <v>0</v>
      </c>
      <c r="L42" s="30">
        <f>IF(ISTEXT(AX42),0,(AX42/AY6)*AX8)</f>
        <v>0</v>
      </c>
      <c r="M42" s="29">
        <f>IF(ISTEXT(AZ42),AZ42,(AZ42/BA6)*M6)</f>
        <v>0</v>
      </c>
      <c r="N42" s="31">
        <f>IF(ISTEXT(AZ42),0,(AZ42/BA6)*AZ8)</f>
        <v>0</v>
      </c>
      <c r="O42" s="571"/>
      <c r="P42" s="218"/>
      <c r="Q42" s="25"/>
      <c r="R42" s="26"/>
      <c r="S42" s="37" t="str">
        <f t="shared" si="13"/>
        <v>GARNITURE DE FINITION</v>
      </c>
      <c r="T42" s="34">
        <f t="shared" si="13"/>
        <v>0</v>
      </c>
      <c r="U42" s="113">
        <f t="shared" si="2"/>
        <v>0</v>
      </c>
      <c r="V42" s="270">
        <f t="shared" si="3"/>
        <v>0</v>
      </c>
      <c r="W42" s="269">
        <f t="shared" si="4"/>
        <v>0</v>
      </c>
      <c r="X42" s="36">
        <f>IF(ISTEXT(W42),0,IF(W59=0,0,W42/W59))</f>
        <v>0</v>
      </c>
      <c r="Y42" s="270">
        <f t="shared" si="5"/>
        <v>0</v>
      </c>
      <c r="Z42" s="269">
        <f t="shared" si="6"/>
        <v>0</v>
      </c>
      <c r="AA42" s="36">
        <f>IF(ISTEXT(Z42),0,IF(Z59=0,0,Z42/Z59))</f>
        <v>0</v>
      </c>
      <c r="AB42" s="270">
        <f t="shared" si="7"/>
        <v>0</v>
      </c>
      <c r="AC42" s="269">
        <f t="shared" si="8"/>
        <v>0</v>
      </c>
      <c r="AD42" s="36">
        <f>IF(ISTEXT(AC42),0,IF(AC59=0,0,AC42/AC59))</f>
        <v>0</v>
      </c>
      <c r="AE42" s="270">
        <f t="shared" si="9"/>
        <v>0</v>
      </c>
      <c r="AF42" s="269">
        <f t="shared" si="10"/>
        <v>0</v>
      </c>
      <c r="AG42" s="36">
        <f>IF(ISTEXT(AF42),0,IF(AF59=0,0,AF42/AF59))</f>
        <v>0</v>
      </c>
      <c r="AH42" s="270">
        <f t="shared" si="11"/>
        <v>0</v>
      </c>
      <c r="AI42" s="269">
        <f t="shared" si="12"/>
        <v>0</v>
      </c>
      <c r="AJ42" s="115">
        <f>IF(ISTEXT(AI42),0,IF(AI59=0,0,AI42/AI59))</f>
        <v>0</v>
      </c>
      <c r="AM42" s="32"/>
      <c r="AN42" s="103"/>
      <c r="AO42" s="41" t="s">
        <v>47</v>
      </c>
      <c r="AP42" s="28">
        <v>0</v>
      </c>
      <c r="AQ42" s="35"/>
      <c r="AR42" s="23">
        <v>0</v>
      </c>
      <c r="AS42" s="24">
        <f>IF(ISTEXT(AR42),0,IF(AR59=0,0,AR42/AR59))</f>
        <v>0</v>
      </c>
      <c r="AT42" s="16"/>
      <c r="AU42" s="24">
        <f>IF(ISTEXT(AT42),0,IF(AT59=0,0,AT42/AT59))</f>
        <v>0</v>
      </c>
      <c r="AV42" s="16"/>
      <c r="AW42" s="24">
        <f>IF(ISTEXT(AV42),0,IF(AV59=0,0,AV42/AV59))</f>
        <v>0</v>
      </c>
      <c r="AX42" s="16"/>
      <c r="AY42" s="24">
        <f>IF(ISTEXT(AX42),0,IF(AX59=0,0,AX42/AX59))</f>
        <v>0</v>
      </c>
      <c r="AZ42" s="16"/>
      <c r="BA42" s="102">
        <f>IF(ISTEXT(AZ42),0,IF(AZ59=0,0,AZ42/AZ59))</f>
        <v>0</v>
      </c>
      <c r="BD42" s="222"/>
      <c r="BE42" s="629"/>
      <c r="BF42" s="629"/>
      <c r="BG42" s="629"/>
      <c r="BH42" s="629"/>
      <c r="BI42" s="629"/>
      <c r="BJ42" s="629"/>
      <c r="BK42" s="629"/>
      <c r="BL42" s="629"/>
      <c r="BM42" s="629"/>
      <c r="BN42" s="629"/>
      <c r="BO42" s="629"/>
      <c r="BP42" s="629"/>
      <c r="BQ42" s="630"/>
    </row>
    <row r="43" spans="1:69" s="1" customFormat="1" ht="20.25" customHeight="1" x14ac:dyDescent="0.35">
      <c r="A43" s="25"/>
      <c r="B43" s="26"/>
      <c r="C43" s="37" t="str">
        <f t="shared" si="14"/>
        <v>champignons de paris</v>
      </c>
      <c r="D43" s="34" t="str">
        <f t="shared" si="14"/>
        <v>Kg</v>
      </c>
      <c r="E43" s="29">
        <f>IF(ISTEXT(AR43),AR43,(AR43/AS6)*E6)</f>
        <v>3.5416666666666665</v>
      </c>
      <c r="F43" s="30">
        <f>IF(ISTEXT(AR43),0,(AR43/AS6)*AR8)</f>
        <v>2.65625</v>
      </c>
      <c r="G43" s="29">
        <f>IF(ISTEXT(AT43),AT43,(AT43/AU6)*G6)</f>
        <v>1.5</v>
      </c>
      <c r="H43" s="30">
        <f>IF(ISTEXT(AT43),0,(AT43/AU6)*AT8)</f>
        <v>1.0714285714285714</v>
      </c>
      <c r="I43" s="29">
        <f>IF(ISTEXT(AV43),AV43,(AV43/AW6)*I6)</f>
        <v>0</v>
      </c>
      <c r="J43" s="30">
        <f>IF(ISTEXT(AV43),0,(AV43/AW6)*AV8)</f>
        <v>0</v>
      </c>
      <c r="K43" s="29">
        <f>IF(ISTEXT(AX43),AX43,(AX43/AY6)*K6)</f>
        <v>0</v>
      </c>
      <c r="L43" s="30">
        <f>IF(ISTEXT(AX43),0,(AX43/AY6)*AX8)</f>
        <v>0</v>
      </c>
      <c r="M43" s="29">
        <f>IF(ISTEXT(AZ43),AZ43,(AZ43/BA6)*M6)</f>
        <v>0.53333333333333333</v>
      </c>
      <c r="N43" s="31">
        <f>IF(ISTEXT(AZ43),0,(AZ43/BA6)*AZ8)</f>
        <v>0.29629629629629628</v>
      </c>
      <c r="O43" s="571"/>
      <c r="P43" s="218"/>
      <c r="Q43" s="25"/>
      <c r="R43" s="26"/>
      <c r="S43" s="37" t="str">
        <f t="shared" si="13"/>
        <v>champignons de paris</v>
      </c>
      <c r="T43" s="34" t="str">
        <f t="shared" si="13"/>
        <v>Kg</v>
      </c>
      <c r="U43" s="113">
        <f t="shared" si="2"/>
        <v>1</v>
      </c>
      <c r="V43" s="270">
        <f t="shared" si="3"/>
        <v>3.5416666666666665</v>
      </c>
      <c r="W43" s="269">
        <f t="shared" si="4"/>
        <v>2.65625</v>
      </c>
      <c r="X43" s="36">
        <f>IF(ISTEXT(W43),0,IF(W59=0,0,W43/W59))</f>
        <v>1.4728816496274475E-2</v>
      </c>
      <c r="Y43" s="270">
        <f t="shared" si="5"/>
        <v>1.5</v>
      </c>
      <c r="Z43" s="269">
        <f t="shared" si="6"/>
        <v>1.0714285714285714</v>
      </c>
      <c r="AA43" s="36">
        <f>IF(ISTEXT(Z43),0,IF(Z59=0,0,Z43/Z59))</f>
        <v>8.2169268693508615E-3</v>
      </c>
      <c r="AB43" s="270">
        <f t="shared" si="7"/>
        <v>0</v>
      </c>
      <c r="AC43" s="269">
        <f t="shared" si="8"/>
        <v>0</v>
      </c>
      <c r="AD43" s="36">
        <f>IF(ISTEXT(AC43),0,IF(AC59=0,0,AC43/AC59))</f>
        <v>0</v>
      </c>
      <c r="AE43" s="270">
        <f t="shared" si="9"/>
        <v>0</v>
      </c>
      <c r="AF43" s="269">
        <f t="shared" si="10"/>
        <v>0</v>
      </c>
      <c r="AG43" s="36">
        <f>IF(ISTEXT(AF43),0,IF(AF59=0,0,AF43/AF59))</f>
        <v>0</v>
      </c>
      <c r="AH43" s="270">
        <f t="shared" si="11"/>
        <v>0.53333333333333333</v>
      </c>
      <c r="AI43" s="269">
        <f t="shared" si="12"/>
        <v>0.29629629629629628</v>
      </c>
      <c r="AJ43" s="115">
        <f>IF(ISTEXT(AI43),0,IF(AI59=0,0,AI43/AI59))</f>
        <v>2.4802356223841263E-3</v>
      </c>
      <c r="AM43" s="32"/>
      <c r="AN43" s="33"/>
      <c r="AO43" s="15" t="s">
        <v>48</v>
      </c>
      <c r="AP43" s="28" t="s">
        <v>16</v>
      </c>
      <c r="AQ43" s="35">
        <v>1</v>
      </c>
      <c r="AR43" s="23">
        <v>0.42499999999999999</v>
      </c>
      <c r="AS43" s="24">
        <f>IF(ISTEXT(AR43),0,IF(AR59=0,0,AR43/AR59))</f>
        <v>5.0867743865948528E-2</v>
      </c>
      <c r="AT43" s="16">
        <v>0.15</v>
      </c>
      <c r="AU43" s="24">
        <f>IF(ISTEXT(AT43),0,IF(AT59=0,0,AT43/AT59))</f>
        <v>5.2539404553415076E-2</v>
      </c>
      <c r="AV43" s="16"/>
      <c r="AW43" s="24">
        <f>IF(ISTEXT(AV43),0,IF(AV59=0,0,AV43/AV59))</f>
        <v>0</v>
      </c>
      <c r="AX43" s="16"/>
      <c r="AY43" s="24">
        <f>IF(ISTEXT(AX43),0,IF(AX59=0,0,AX43/AX59))</f>
        <v>0</v>
      </c>
      <c r="AZ43" s="16">
        <v>0.08</v>
      </c>
      <c r="BA43" s="102">
        <f>IF(ISTEXT(AZ43),0,IF(AZ59=0,0,AZ43/AZ59))</f>
        <v>1.5223596574690768E-2</v>
      </c>
      <c r="BD43" s="241"/>
      <c r="BE43" s="247"/>
      <c r="BF43" s="227"/>
      <c r="BG43" s="228"/>
      <c r="BH43" s="228"/>
      <c r="BI43" s="228"/>
      <c r="BJ43" s="228"/>
      <c r="BK43" s="228"/>
      <c r="BL43" s="228"/>
      <c r="BM43" s="228"/>
      <c r="BN43" s="228"/>
      <c r="BO43" s="228"/>
      <c r="BP43" s="228"/>
      <c r="BQ43" s="229"/>
    </row>
    <row r="44" spans="1:69" s="1" customFormat="1" ht="46.5" customHeight="1" x14ac:dyDescent="0.2">
      <c r="A44" s="25"/>
      <c r="B44" s="26"/>
      <c r="C44" s="37" t="str">
        <f t="shared" si="14"/>
        <v>petits oignons blancs (10g)</v>
      </c>
      <c r="D44" s="34" t="str">
        <f t="shared" si="14"/>
        <v>Kg</v>
      </c>
      <c r="E44" s="29">
        <f>IF(ISTEXT(AR44),AR44,(AR44/AS6)*E6)</f>
        <v>0</v>
      </c>
      <c r="F44" s="30">
        <f>IF(ISTEXT(AR44),0,(AR44/AS6)*AR8)</f>
        <v>0</v>
      </c>
      <c r="G44" s="29">
        <f>IF(ISTEXT(AT44),AT44,(AT44/AU6)*G6)</f>
        <v>1</v>
      </c>
      <c r="H44" s="30">
        <f>IF(ISTEXT(AT44),0,(AT44/AU6)*AT8)</f>
        <v>0.7142857142857143</v>
      </c>
      <c r="I44" s="29">
        <f>IF(ISTEXT(AV44),AV44,(AV44/AW6)*I6)</f>
        <v>0</v>
      </c>
      <c r="J44" s="30">
        <f>IF(ISTEXT(AV44),0,(AV44/AW6)*AV8)</f>
        <v>0</v>
      </c>
      <c r="K44" s="29">
        <f>IF(ISTEXT(AX44),AX44,(AX44/AY6)*K6)</f>
        <v>0</v>
      </c>
      <c r="L44" s="30">
        <f>IF(ISTEXT(AX44),0,(AX44/AY6)*AX8)</f>
        <v>0</v>
      </c>
      <c r="M44" s="29">
        <f>IF(ISTEXT(AZ44),AZ44,(AZ44/BA6)*M6)</f>
        <v>0.53333333333333333</v>
      </c>
      <c r="N44" s="31">
        <f>IF(ISTEXT(AZ44),0,(AZ44/BA6)*AZ8)</f>
        <v>0.29629629629629628</v>
      </c>
      <c r="O44" s="571"/>
      <c r="P44" s="218"/>
      <c r="Q44" s="25"/>
      <c r="R44" s="26"/>
      <c r="S44" s="37" t="str">
        <f t="shared" si="13"/>
        <v>petits oignons blancs (10g)</v>
      </c>
      <c r="T44" s="34" t="str">
        <f t="shared" si="13"/>
        <v>Kg</v>
      </c>
      <c r="U44" s="113">
        <f t="shared" si="2"/>
        <v>1</v>
      </c>
      <c r="V44" s="270">
        <f t="shared" si="3"/>
        <v>0</v>
      </c>
      <c r="W44" s="269">
        <f t="shared" si="4"/>
        <v>0</v>
      </c>
      <c r="X44" s="36">
        <f>IF(ISTEXT(W44),0,IF(W59=0,0,W44/W59))</f>
        <v>0</v>
      </c>
      <c r="Y44" s="270">
        <f t="shared" si="5"/>
        <v>1</v>
      </c>
      <c r="Z44" s="269">
        <f t="shared" si="6"/>
        <v>0.7142857142857143</v>
      </c>
      <c r="AA44" s="36">
        <f>IF(ISTEXT(Z44),0,IF(Z59=0,0,Z44/Z59))</f>
        <v>5.4779512462339074E-3</v>
      </c>
      <c r="AB44" s="270">
        <f t="shared" si="7"/>
        <v>0</v>
      </c>
      <c r="AC44" s="269">
        <f t="shared" si="8"/>
        <v>0</v>
      </c>
      <c r="AD44" s="36">
        <f>IF(ISTEXT(AC44),0,IF(AC59=0,0,AC44/AC59))</f>
        <v>0</v>
      </c>
      <c r="AE44" s="270">
        <f t="shared" si="9"/>
        <v>0</v>
      </c>
      <c r="AF44" s="269">
        <f t="shared" si="10"/>
        <v>0</v>
      </c>
      <c r="AG44" s="36">
        <f>IF(ISTEXT(AF44),0,IF(AF59=0,0,AF44/AF59))</f>
        <v>0</v>
      </c>
      <c r="AH44" s="270">
        <f t="shared" si="11"/>
        <v>0.53333333333333333</v>
      </c>
      <c r="AI44" s="269">
        <f t="shared" si="12"/>
        <v>0.29629629629629628</v>
      </c>
      <c r="AJ44" s="115">
        <f>IF(ISTEXT(AI44),0,IF(AI59=0,0,AI44/AI59))</f>
        <v>2.4802356223841263E-3</v>
      </c>
      <c r="AM44" s="32"/>
      <c r="AN44" s="33"/>
      <c r="AO44" s="15" t="s">
        <v>49</v>
      </c>
      <c r="AP44" s="28" t="s">
        <v>16</v>
      </c>
      <c r="AQ44" s="35">
        <v>1</v>
      </c>
      <c r="AR44" s="23"/>
      <c r="AS44" s="24">
        <f>IF(ISTEXT(AR44),0,IF(AR59=0,0,AR44/AR59))</f>
        <v>0</v>
      </c>
      <c r="AT44" s="16">
        <v>0.1</v>
      </c>
      <c r="AU44" s="24">
        <f>IF(ISTEXT(AT44),0,IF(AT59=0,0,AT44/AT59))</f>
        <v>3.5026269702276722E-2</v>
      </c>
      <c r="AV44" s="16"/>
      <c r="AW44" s="24">
        <f>IF(ISTEXT(AV44),0,IF(AV59=0,0,AV44/AV59))</f>
        <v>0</v>
      </c>
      <c r="AX44" s="16"/>
      <c r="AY44" s="24">
        <f>IF(ISTEXT(AX44),0,IF(AX59=0,0,AX44/AX59))</f>
        <v>0</v>
      </c>
      <c r="AZ44" s="16">
        <v>0.08</v>
      </c>
      <c r="BA44" s="102">
        <f>IF(ISTEXT(AZ44),0,IF(AZ59=0,0,AZ44/AZ59))</f>
        <v>1.5223596574690768E-2</v>
      </c>
      <c r="BD44" s="619" t="s">
        <v>576</v>
      </c>
      <c r="BE44" s="631" t="s">
        <v>589</v>
      </c>
      <c r="BF44" s="631"/>
      <c r="BG44" s="631"/>
      <c r="BH44" s="631"/>
      <c r="BI44" s="631"/>
      <c r="BJ44" s="631"/>
      <c r="BK44" s="631"/>
      <c r="BL44" s="631"/>
      <c r="BM44" s="631"/>
      <c r="BN44" s="631"/>
      <c r="BO44" s="631"/>
      <c r="BP44" s="631"/>
      <c r="BQ44" s="632"/>
    </row>
    <row r="45" spans="1:69" s="1" customFormat="1" ht="20.25" customHeight="1" x14ac:dyDescent="0.2">
      <c r="A45" s="25"/>
      <c r="B45" s="26"/>
      <c r="C45" s="37" t="str">
        <f t="shared" si="14"/>
        <v>navets frais</v>
      </c>
      <c r="D45" s="34" t="str">
        <f t="shared" si="14"/>
        <v>Kg</v>
      </c>
      <c r="E45" s="29">
        <f>IF(ISTEXT(AR45),AR45,(AR45/AS6)*E6)</f>
        <v>0</v>
      </c>
      <c r="F45" s="30">
        <f>IF(ISTEXT(AR45),0,(AR45/AS6)*AR8)</f>
        <v>0</v>
      </c>
      <c r="G45" s="29">
        <f>IF(ISTEXT(AT45),AT45,(AT45/AU6)*G6)</f>
        <v>0</v>
      </c>
      <c r="H45" s="30">
        <f>IF(ISTEXT(AT45),0,(AT45/AU6)*AT8)</f>
        <v>0</v>
      </c>
      <c r="I45" s="29">
        <f>IF(ISTEXT(AV45),AV45,(AV45/AW6)*I6)</f>
        <v>4</v>
      </c>
      <c r="J45" s="30">
        <f>IF(ISTEXT(AV45),0,(AV45/AW6)*AV8)</f>
        <v>2.2222222222222223</v>
      </c>
      <c r="K45" s="29">
        <f>IF(ISTEXT(AX45),AX45,(AX45/AY6)*K6)</f>
        <v>0</v>
      </c>
      <c r="L45" s="30">
        <f>IF(ISTEXT(AX45),0,(AX45/AY6)*AX8)</f>
        <v>0</v>
      </c>
      <c r="M45" s="29">
        <f>IF(ISTEXT(AZ45),AZ45,(AZ45/BA6)*M6)</f>
        <v>0</v>
      </c>
      <c r="N45" s="31">
        <f>IF(ISTEXT(AZ45),0,(AZ45/BA6)*AZ8)</f>
        <v>0</v>
      </c>
      <c r="O45" s="571"/>
      <c r="P45" s="218"/>
      <c r="Q45" s="25"/>
      <c r="R45" s="26"/>
      <c r="S45" s="37" t="str">
        <f t="shared" si="13"/>
        <v>navets frais</v>
      </c>
      <c r="T45" s="34" t="str">
        <f t="shared" si="13"/>
        <v>Kg</v>
      </c>
      <c r="U45" s="113">
        <f t="shared" si="2"/>
        <v>1</v>
      </c>
      <c r="V45" s="270">
        <f t="shared" si="3"/>
        <v>0</v>
      </c>
      <c r="W45" s="269">
        <f t="shared" si="4"/>
        <v>0</v>
      </c>
      <c r="X45" s="36">
        <f>IF(ISTEXT(W45),0,IF(W59=0,0,W45/W59))</f>
        <v>0</v>
      </c>
      <c r="Y45" s="270">
        <f t="shared" si="5"/>
        <v>0</v>
      </c>
      <c r="Z45" s="269">
        <f t="shared" si="6"/>
        <v>0</v>
      </c>
      <c r="AA45" s="36">
        <f>IF(ISTEXT(Z45),0,IF(Z59=0,0,Z45/Z59))</f>
        <v>0</v>
      </c>
      <c r="AB45" s="270">
        <f t="shared" si="7"/>
        <v>4</v>
      </c>
      <c r="AC45" s="269">
        <f t="shared" si="8"/>
        <v>2.2222222222222223</v>
      </c>
      <c r="AD45" s="36">
        <f>IF(ISTEXT(AC45),0,IF(AC59=0,0,AC45/AC59))</f>
        <v>1.2979217028732741E-2</v>
      </c>
      <c r="AE45" s="270">
        <f t="shared" si="9"/>
        <v>0</v>
      </c>
      <c r="AF45" s="269">
        <f t="shared" si="10"/>
        <v>0</v>
      </c>
      <c r="AG45" s="36">
        <f>IF(ISTEXT(AF45),0,IF(AF59=0,0,AF45/AF59))</f>
        <v>0</v>
      </c>
      <c r="AH45" s="270">
        <f t="shared" si="11"/>
        <v>0</v>
      </c>
      <c r="AI45" s="269">
        <f t="shared" si="12"/>
        <v>0</v>
      </c>
      <c r="AJ45" s="115">
        <f>IF(ISTEXT(AI45),0,IF(AI59=0,0,AI45/AI59))</f>
        <v>0</v>
      </c>
      <c r="AM45" s="32"/>
      <c r="AN45" s="33"/>
      <c r="AO45" s="15" t="s">
        <v>50</v>
      </c>
      <c r="AP45" s="28" t="s">
        <v>16</v>
      </c>
      <c r="AQ45" s="35">
        <v>1</v>
      </c>
      <c r="AR45" s="23"/>
      <c r="AS45" s="24">
        <f>IF(ISTEXT(AR45),0,IF(AR59=0,0,AR45/AR59))</f>
        <v>0</v>
      </c>
      <c r="AT45" s="16"/>
      <c r="AU45" s="24">
        <f>IF(ISTEXT(AT45),0,IF(AT59=0,0,AT45/AT59))</f>
        <v>0</v>
      </c>
      <c r="AV45" s="16">
        <v>4</v>
      </c>
      <c r="AW45" s="24">
        <f>IF(ISTEXT(AV45),0,IF(AV59=0,0,AV45/AV59))</f>
        <v>7.119337901575154E-2</v>
      </c>
      <c r="AX45" s="16"/>
      <c r="AY45" s="24">
        <f>IF(ISTEXT(AX45),0,IF(AX59=0,0,AX45/AX59))</f>
        <v>0</v>
      </c>
      <c r="AZ45" s="16"/>
      <c r="BA45" s="102">
        <f>IF(ISTEXT(AZ45),0,IF(AZ59=0,0,AZ45/AZ59))</f>
        <v>0</v>
      </c>
      <c r="BD45" s="619"/>
      <c r="BE45" s="631"/>
      <c r="BF45" s="631"/>
      <c r="BG45" s="631"/>
      <c r="BH45" s="631"/>
      <c r="BI45" s="631"/>
      <c r="BJ45" s="631"/>
      <c r="BK45" s="631"/>
      <c r="BL45" s="631"/>
      <c r="BM45" s="631"/>
      <c r="BN45" s="631"/>
      <c r="BO45" s="631"/>
      <c r="BP45" s="631"/>
      <c r="BQ45" s="632"/>
    </row>
    <row r="46" spans="1:69" s="1" customFormat="1" ht="20.25" customHeight="1" thickBot="1" x14ac:dyDescent="0.25">
      <c r="A46" s="25"/>
      <c r="B46" s="26"/>
      <c r="C46" s="37" t="str">
        <f t="shared" si="14"/>
        <v xml:space="preserve">tomates concassées </v>
      </c>
      <c r="D46" s="34" t="str">
        <f t="shared" si="14"/>
        <v>Kg</v>
      </c>
      <c r="E46" s="29">
        <f>IF(ISTEXT(AR46),AR46,(AR46/AS6)*E6)</f>
        <v>0</v>
      </c>
      <c r="F46" s="30">
        <f>IF(ISTEXT(AR46),0,(AR46/AS6)*AR8)</f>
        <v>0</v>
      </c>
      <c r="G46" s="29">
        <f>IF(ISTEXT(AT46),AT46,(AT46/AU6)*G6)</f>
        <v>0</v>
      </c>
      <c r="H46" s="30">
        <f>IF(ISTEXT(AT46),0,(AT46/AU6)*AT8)</f>
        <v>0</v>
      </c>
      <c r="I46" s="29">
        <f>IF(ISTEXT(AV46),AV46,(AV46/AW6)*I6)</f>
        <v>3</v>
      </c>
      <c r="J46" s="30">
        <f>IF(ISTEXT(AV46),0,(AV46/AW6)*AV8)</f>
        <v>1.6666666666666667</v>
      </c>
      <c r="K46" s="29">
        <f>IF(ISTEXT(AX46),AX46,(AX46/AY6)*K6)</f>
        <v>0</v>
      </c>
      <c r="L46" s="30">
        <f>IF(ISTEXT(AX46),0,(AX46/AY6)*AX8)</f>
        <v>0</v>
      </c>
      <c r="M46" s="29">
        <f>IF(ISTEXT(AZ46),AZ46,(AZ46/BA6)*M6)</f>
        <v>0</v>
      </c>
      <c r="N46" s="31">
        <f>IF(ISTEXT(AZ46),0,(AZ46/BA6)*AZ8)</f>
        <v>0</v>
      </c>
      <c r="O46" s="571"/>
      <c r="P46" s="218"/>
      <c r="Q46" s="25"/>
      <c r="R46" s="26"/>
      <c r="S46" s="37" t="str">
        <f t="shared" si="13"/>
        <v xml:space="preserve">tomates concassées </v>
      </c>
      <c r="T46" s="34" t="str">
        <f t="shared" si="13"/>
        <v>Kg</v>
      </c>
      <c r="U46" s="113">
        <f t="shared" si="2"/>
        <v>1</v>
      </c>
      <c r="V46" s="270">
        <f t="shared" si="3"/>
        <v>0</v>
      </c>
      <c r="W46" s="269">
        <f t="shared" si="4"/>
        <v>0</v>
      </c>
      <c r="X46" s="36">
        <f>IF(ISTEXT(W46),0,IF(W59=0,0,W46/W59))</f>
        <v>0</v>
      </c>
      <c r="Y46" s="270">
        <f t="shared" si="5"/>
        <v>0</v>
      </c>
      <c r="Z46" s="269">
        <f t="shared" si="6"/>
        <v>0</v>
      </c>
      <c r="AA46" s="36">
        <f>IF(ISTEXT(Z46),0,IF(Z59=0,0,Z46/Z59))</f>
        <v>0</v>
      </c>
      <c r="AB46" s="270">
        <f t="shared" si="7"/>
        <v>3</v>
      </c>
      <c r="AC46" s="269">
        <f t="shared" si="8"/>
        <v>1.6666666666666667</v>
      </c>
      <c r="AD46" s="36">
        <f>IF(ISTEXT(AC46),0,IF(AC59=0,0,AC46/AC59))</f>
        <v>9.7344127715495565E-3</v>
      </c>
      <c r="AE46" s="270">
        <f t="shared" si="9"/>
        <v>0</v>
      </c>
      <c r="AF46" s="269">
        <f t="shared" si="10"/>
        <v>0</v>
      </c>
      <c r="AG46" s="36">
        <f>IF(ISTEXT(AF46),0,IF(AF59=0,0,AF46/AF59))</f>
        <v>0</v>
      </c>
      <c r="AH46" s="270">
        <f t="shared" si="11"/>
        <v>0</v>
      </c>
      <c r="AI46" s="269">
        <f t="shared" si="12"/>
        <v>0</v>
      </c>
      <c r="AJ46" s="115">
        <f>IF(ISTEXT(AI46),0,IF(AI59=0,0,AI46/AI59))</f>
        <v>0</v>
      </c>
      <c r="AM46" s="32"/>
      <c r="AN46" s="33"/>
      <c r="AO46" s="15" t="s">
        <v>51</v>
      </c>
      <c r="AP46" s="28" t="s">
        <v>16</v>
      </c>
      <c r="AQ46" s="35">
        <v>1</v>
      </c>
      <c r="AR46" s="23"/>
      <c r="AS46" s="24">
        <f>IF(ISTEXT(AR46),0,IF(AR59=0,0,AR46/AR59))</f>
        <v>0</v>
      </c>
      <c r="AT46" s="16"/>
      <c r="AU46" s="24">
        <f>IF(ISTEXT(AT46),0,IF(AT59=0,0,AT46/AT59))</f>
        <v>0</v>
      </c>
      <c r="AV46" s="16">
        <v>3</v>
      </c>
      <c r="AW46" s="24">
        <f>IF(ISTEXT(AV46),0,IF(AV59=0,0,AV46/AV59))</f>
        <v>5.3395034261813655E-2</v>
      </c>
      <c r="AX46" s="16"/>
      <c r="AY46" s="24">
        <f>IF(ISTEXT(AX46),0,IF(AX59=0,0,AX46/AX59))</f>
        <v>0</v>
      </c>
      <c r="AZ46" s="16"/>
      <c r="BA46" s="102">
        <f>IF(ISTEXT(AZ46),0,IF(AZ59=0,0,AZ46/AZ59))</f>
        <v>0</v>
      </c>
      <c r="BD46" s="294"/>
      <c r="BE46" s="291"/>
      <c r="BF46" s="292"/>
      <c r="BG46" s="292"/>
      <c r="BH46" s="292"/>
      <c r="BI46" s="292"/>
      <c r="BJ46" s="292"/>
      <c r="BK46" s="292"/>
      <c r="BL46" s="292"/>
      <c r="BM46" s="292"/>
      <c r="BN46" s="292"/>
      <c r="BO46" s="292"/>
      <c r="BP46" s="292"/>
      <c r="BQ46" s="293"/>
    </row>
    <row r="47" spans="1:69" s="1" customFormat="1" ht="23.25" customHeight="1" x14ac:dyDescent="0.2">
      <c r="A47" s="25"/>
      <c r="B47" s="26"/>
      <c r="C47" s="37" t="str">
        <f t="shared" si="14"/>
        <v>laitue</v>
      </c>
      <c r="D47" s="34" t="str">
        <f t="shared" si="14"/>
        <v>Kg</v>
      </c>
      <c r="E47" s="29">
        <f>IF(ISTEXT(AR47),AR47,(AR47/AS6)*E6)</f>
        <v>0</v>
      </c>
      <c r="F47" s="30">
        <f>IF(ISTEXT(AR47),0,(AR47/AS6)*AR8)</f>
        <v>0</v>
      </c>
      <c r="G47" s="29">
        <f>IF(ISTEXT(AT47),AT47,(AT47/AU6)*G6)</f>
        <v>0</v>
      </c>
      <c r="H47" s="30">
        <f>IF(ISTEXT(AT47),0,(AT47/AU6)*AT8)</f>
        <v>0</v>
      </c>
      <c r="I47" s="29">
        <f>IF(ISTEXT(AV47),AV47,(AV47/AW6)*I6)</f>
        <v>2</v>
      </c>
      <c r="J47" s="30">
        <f>IF(ISTEXT(AV47),0,(AV47/AW6)*AV8)</f>
        <v>1.1111111111111112</v>
      </c>
      <c r="K47" s="29">
        <f>IF(ISTEXT(AX47),AX47,(AX47/AY6)*K6)</f>
        <v>0</v>
      </c>
      <c r="L47" s="30">
        <f>IF(ISTEXT(AX47),0,(AX47/AY6)*AX8)</f>
        <v>0</v>
      </c>
      <c r="M47" s="29">
        <f>IF(ISTEXT(AZ47),AZ47,(AZ47/BA6)*M6)</f>
        <v>0</v>
      </c>
      <c r="N47" s="31">
        <f>IF(ISTEXT(AZ47),0,(AZ47/BA6)*AZ8)</f>
        <v>0</v>
      </c>
      <c r="O47" s="571"/>
      <c r="P47" s="218"/>
      <c r="Q47" s="25"/>
      <c r="R47" s="26"/>
      <c r="S47" s="37" t="str">
        <f t="shared" si="13"/>
        <v>laitue</v>
      </c>
      <c r="T47" s="34" t="str">
        <f t="shared" si="13"/>
        <v>Kg</v>
      </c>
      <c r="U47" s="113">
        <f t="shared" si="2"/>
        <v>1</v>
      </c>
      <c r="V47" s="270">
        <f t="shared" si="3"/>
        <v>0</v>
      </c>
      <c r="W47" s="269">
        <f t="shared" si="4"/>
        <v>0</v>
      </c>
      <c r="X47" s="36">
        <f>IF(ISTEXT(W47),0,IF(W59=0,0,W47/W59))</f>
        <v>0</v>
      </c>
      <c r="Y47" s="270">
        <f t="shared" si="5"/>
        <v>0</v>
      </c>
      <c r="Z47" s="269">
        <f t="shared" si="6"/>
        <v>0</v>
      </c>
      <c r="AA47" s="36">
        <f>IF(ISTEXT(Z47),0,IF(Z59=0,0,Z47/Z59))</f>
        <v>0</v>
      </c>
      <c r="AB47" s="270">
        <f t="shared" si="7"/>
        <v>2</v>
      </c>
      <c r="AC47" s="269">
        <f t="shared" si="8"/>
        <v>1.1111111111111112</v>
      </c>
      <c r="AD47" s="36">
        <f>IF(ISTEXT(AC47),0,IF(AC59=0,0,AC47/AC59))</f>
        <v>6.4896085143663707E-3</v>
      </c>
      <c r="AE47" s="270">
        <f t="shared" si="9"/>
        <v>0</v>
      </c>
      <c r="AF47" s="269">
        <f t="shared" si="10"/>
        <v>0</v>
      </c>
      <c r="AG47" s="36">
        <f>IF(ISTEXT(AF47),0,IF(AF59=0,0,AF47/AF59))</f>
        <v>0</v>
      </c>
      <c r="AH47" s="270">
        <f t="shared" si="11"/>
        <v>0</v>
      </c>
      <c r="AI47" s="269">
        <f t="shared" si="12"/>
        <v>0</v>
      </c>
      <c r="AJ47" s="115">
        <f>IF(ISTEXT(AI47),0,IF(AI59=0,0,AI47/AI59))</f>
        <v>0</v>
      </c>
      <c r="AM47" s="32"/>
      <c r="AN47" s="33"/>
      <c r="AO47" s="15" t="s">
        <v>52</v>
      </c>
      <c r="AP47" s="28" t="s">
        <v>16</v>
      </c>
      <c r="AQ47" s="35">
        <v>1</v>
      </c>
      <c r="AR47" s="23"/>
      <c r="AS47" s="24">
        <f>IF(ISTEXT(AR47),0,IF(AR59=0,0,AR47/AR59))</f>
        <v>0</v>
      </c>
      <c r="AT47" s="16"/>
      <c r="AU47" s="24">
        <f>IF(ISTEXT(AT47),0,IF(AT59=0,0,AT47/AT59))</f>
        <v>0</v>
      </c>
      <c r="AV47" s="16">
        <v>2</v>
      </c>
      <c r="AW47" s="24">
        <f>IF(ISTEXT(AV47),0,IF(AV59=0,0,AV47/AV59))</f>
        <v>3.559668950787577E-2</v>
      </c>
      <c r="AX47" s="16"/>
      <c r="AY47" s="24">
        <f>IF(ISTEXT(AX47),0,IF(AX59=0,0,AX47/AX59))</f>
        <v>0</v>
      </c>
      <c r="AZ47" s="16"/>
      <c r="BA47" s="102">
        <f>IF(ISTEXT(AZ47),0,IF(AZ59=0,0,AZ47/AZ59))</f>
        <v>0</v>
      </c>
    </row>
    <row r="48" spans="1:69" s="1" customFormat="1" ht="20.25" customHeight="1" thickBot="1" x14ac:dyDescent="0.25">
      <c r="A48" s="25"/>
      <c r="B48" s="26"/>
      <c r="C48" s="37" t="str">
        <f t="shared" si="14"/>
        <v>cougettes</v>
      </c>
      <c r="D48" s="34" t="str">
        <f t="shared" si="14"/>
        <v>Kg</v>
      </c>
      <c r="E48" s="29">
        <f>IF(ISTEXT(AR48),AR48,(AR48/AS6)*E6)</f>
        <v>0</v>
      </c>
      <c r="F48" s="30">
        <f>IF(ISTEXT(AR48),0,(AR48/AS6)*AR8)</f>
        <v>0</v>
      </c>
      <c r="G48" s="29">
        <f>IF(ISTEXT(AT48),AT48,(AT48/AU6)*G6)</f>
        <v>0</v>
      </c>
      <c r="H48" s="30">
        <f>IF(ISTEXT(AT48),0,(AT48/AU6)*AT8)</f>
        <v>0</v>
      </c>
      <c r="I48" s="29">
        <f>IF(ISTEXT(AV48),AV48,(AV48/AW6)*I6)</f>
        <v>12</v>
      </c>
      <c r="J48" s="30">
        <f>IF(ISTEXT(AV48),0,(AV48/AW6)*AV8)</f>
        <v>6.666666666666667</v>
      </c>
      <c r="K48" s="29">
        <f>IF(ISTEXT(AX48),AX48,(AX48/AY6)*K6)</f>
        <v>0</v>
      </c>
      <c r="L48" s="30">
        <f>IF(ISTEXT(AX48),0,(AX48/AY6)*AX8)</f>
        <v>0</v>
      </c>
      <c r="M48" s="29">
        <f>IF(ISTEXT(AZ48),AZ48,(AZ48/BA6)*M6)</f>
        <v>0</v>
      </c>
      <c r="N48" s="31">
        <f>IF(ISTEXT(AZ48),0,(AZ48/BA6)*AZ8)</f>
        <v>0</v>
      </c>
      <c r="O48" s="571"/>
      <c r="P48" s="218"/>
      <c r="Q48" s="25"/>
      <c r="R48" s="26"/>
      <c r="S48" s="37" t="str">
        <f t="shared" si="13"/>
        <v>cougettes</v>
      </c>
      <c r="T48" s="34" t="str">
        <f t="shared" si="13"/>
        <v>Kg</v>
      </c>
      <c r="U48" s="113">
        <f t="shared" si="2"/>
        <v>1</v>
      </c>
      <c r="V48" s="270">
        <f t="shared" si="3"/>
        <v>0</v>
      </c>
      <c r="W48" s="269">
        <f t="shared" si="4"/>
        <v>0</v>
      </c>
      <c r="X48" s="36">
        <f>IF(ISTEXT(W48),0,IF(W59=0,0,W48/W59))</f>
        <v>0</v>
      </c>
      <c r="Y48" s="270">
        <f t="shared" si="5"/>
        <v>0</v>
      </c>
      <c r="Z48" s="269">
        <f t="shared" si="6"/>
        <v>0</v>
      </c>
      <c r="AA48" s="36">
        <f>IF(ISTEXT(Z48),0,IF(Z59=0,0,Z48/Z59))</f>
        <v>0</v>
      </c>
      <c r="AB48" s="270">
        <f t="shared" si="7"/>
        <v>12</v>
      </c>
      <c r="AC48" s="269">
        <f t="shared" si="8"/>
        <v>6.666666666666667</v>
      </c>
      <c r="AD48" s="36">
        <f>IF(ISTEXT(AC48),0,IF(AC59=0,0,AC48/AC59))</f>
        <v>3.8937651086198226E-2</v>
      </c>
      <c r="AE48" s="270">
        <f t="shared" si="9"/>
        <v>0</v>
      </c>
      <c r="AF48" s="269">
        <f t="shared" si="10"/>
        <v>0</v>
      </c>
      <c r="AG48" s="36">
        <f>IF(ISTEXT(AF48),0,IF(AF59=0,0,AF48/AF59))</f>
        <v>0</v>
      </c>
      <c r="AH48" s="270">
        <f t="shared" si="11"/>
        <v>0</v>
      </c>
      <c r="AI48" s="269">
        <f t="shared" si="12"/>
        <v>0</v>
      </c>
      <c r="AJ48" s="115">
        <f>IF(ISTEXT(AI48),0,IF(AI59=0,0,AI48/AI59))</f>
        <v>0</v>
      </c>
      <c r="AM48" s="32"/>
      <c r="AN48" s="33"/>
      <c r="AO48" s="15" t="s">
        <v>53</v>
      </c>
      <c r="AP48" s="28" t="s">
        <v>16</v>
      </c>
      <c r="AQ48" s="35">
        <v>1</v>
      </c>
      <c r="AR48" s="23"/>
      <c r="AS48" s="24">
        <f>IF(ISTEXT(AR48),0,IF(AR59=0,0,AR48/AR59))</f>
        <v>0</v>
      </c>
      <c r="AT48" s="16"/>
      <c r="AU48" s="24">
        <f>IF(ISTEXT(AT48),0,IF(AT59=0,0,AT48/AT59))</f>
        <v>0</v>
      </c>
      <c r="AV48" s="16">
        <v>12</v>
      </c>
      <c r="AW48" s="24">
        <f>IF(ISTEXT(AV48),0,IF(AV59=0,0,AV48/AV59))</f>
        <v>0.21358013704725462</v>
      </c>
      <c r="AX48" s="16"/>
      <c r="AY48" s="24">
        <f>IF(ISTEXT(AX48),0,IF(AX59=0,0,AX48/AX59))</f>
        <v>0</v>
      </c>
      <c r="AZ48" s="16"/>
      <c r="BA48" s="102">
        <f>IF(ISTEXT(AZ48),0,IF(AZ59=0,0,AZ48/AZ59))</f>
        <v>0</v>
      </c>
    </row>
    <row r="49" spans="1:69" ht="20.25" x14ac:dyDescent="0.2">
      <c r="A49" s="25"/>
      <c r="B49" s="26"/>
      <c r="C49" s="37" t="str">
        <f t="shared" si="14"/>
        <v>vin blanc</v>
      </c>
      <c r="D49" s="34" t="str">
        <f t="shared" si="14"/>
        <v>Kg</v>
      </c>
      <c r="E49" s="29">
        <f>IF(ISTEXT(AR49),AR49,(AR49/AS6)*E6)</f>
        <v>0</v>
      </c>
      <c r="F49" s="30">
        <f>IF(ISTEXT(AR49),0,(AR49/AS6)*AR8)</f>
        <v>0</v>
      </c>
      <c r="G49" s="29">
        <f>IF(ISTEXT(AT49),AT49,(AT49/AU6)*G6)</f>
        <v>0</v>
      </c>
      <c r="H49" s="30">
        <f>IF(ISTEXT(AT49),0,(AT49/AU6)*AT8)</f>
        <v>0</v>
      </c>
      <c r="I49" s="29">
        <f>IF(ISTEXT(AV49),AV49,(AV49/AW6)*I6)</f>
        <v>1.5</v>
      </c>
      <c r="J49" s="30">
        <f>IF(ISTEXT(AV49),0,(AV49/AW6)*AV8)</f>
        <v>0.83333333333333337</v>
      </c>
      <c r="K49" s="29">
        <f>IF(ISTEXT(AX49),AX49,(AX49/AY6)*K6)</f>
        <v>0</v>
      </c>
      <c r="L49" s="30">
        <f>IF(ISTEXT(AX49),0,(AX49/AY6)*AX8)</f>
        <v>0</v>
      </c>
      <c r="M49" s="29">
        <f>IF(ISTEXT(AZ49),AZ49,(AZ49/BA6)*M6)</f>
        <v>0</v>
      </c>
      <c r="N49" s="31">
        <f>IF(ISTEXT(AZ49),0,(AZ49/BA6)*AZ8)</f>
        <v>0</v>
      </c>
      <c r="O49" s="571"/>
      <c r="P49" s="218"/>
      <c r="Q49" s="25"/>
      <c r="R49" s="26"/>
      <c r="S49" s="37" t="str">
        <f t="shared" si="13"/>
        <v>vin blanc</v>
      </c>
      <c r="T49" s="34" t="str">
        <f t="shared" si="13"/>
        <v>Kg</v>
      </c>
      <c r="U49" s="113">
        <f t="shared" si="2"/>
        <v>1</v>
      </c>
      <c r="V49" s="270">
        <f t="shared" si="3"/>
        <v>0</v>
      </c>
      <c r="W49" s="269">
        <f t="shared" si="4"/>
        <v>0</v>
      </c>
      <c r="X49" s="36">
        <f>IF(ISTEXT(W49),0,IF(W59=0,0,W49/W59))</f>
        <v>0</v>
      </c>
      <c r="Y49" s="270">
        <f t="shared" si="5"/>
        <v>0</v>
      </c>
      <c r="Z49" s="269">
        <f t="shared" si="6"/>
        <v>0</v>
      </c>
      <c r="AA49" s="36">
        <f>IF(ISTEXT(Z49),0,IF(Z59=0,0,Z49/Z59))</f>
        <v>0</v>
      </c>
      <c r="AB49" s="270">
        <f t="shared" si="7"/>
        <v>1.5</v>
      </c>
      <c r="AC49" s="269">
        <f t="shared" si="8"/>
        <v>0.83333333333333337</v>
      </c>
      <c r="AD49" s="36">
        <f>IF(ISTEXT(AC49),0,IF(AC59=0,0,AC49/AC59))</f>
        <v>4.8672063857747782E-3</v>
      </c>
      <c r="AE49" s="270">
        <f t="shared" si="9"/>
        <v>0</v>
      </c>
      <c r="AF49" s="269">
        <f t="shared" si="10"/>
        <v>0</v>
      </c>
      <c r="AG49" s="36">
        <f>IF(ISTEXT(AF49),0,IF(AF59=0,0,AF49/AF59))</f>
        <v>0</v>
      </c>
      <c r="AH49" s="270">
        <f t="shared" si="11"/>
        <v>0</v>
      </c>
      <c r="AI49" s="269">
        <f t="shared" si="12"/>
        <v>0</v>
      </c>
      <c r="AJ49" s="115">
        <f>IF(ISTEXT(AI49),0,IF(AI59=0,0,AI49/AI59))</f>
        <v>0</v>
      </c>
      <c r="AM49" s="32"/>
      <c r="AN49" s="33"/>
      <c r="AO49" s="15" t="s">
        <v>54</v>
      </c>
      <c r="AP49" s="28" t="s">
        <v>16</v>
      </c>
      <c r="AQ49" s="35">
        <v>1</v>
      </c>
      <c r="AR49" s="23"/>
      <c r="AS49" s="24">
        <f>IF(ISTEXT(AR49),0,IF(AR59=0,0,AR49/AR59))</f>
        <v>0</v>
      </c>
      <c r="AT49" s="16"/>
      <c r="AU49" s="24">
        <f>IF(ISTEXT(AT49),0,IF(AT59=0,0,AT49/AT59))</f>
        <v>0</v>
      </c>
      <c r="AV49" s="16">
        <v>1.5</v>
      </c>
      <c r="AW49" s="24">
        <f>IF(ISTEXT(AV49),0,IF(AV59=0,0,AV49/AV59))</f>
        <v>2.6697517130906828E-2</v>
      </c>
      <c r="AX49" s="16"/>
      <c r="AY49" s="24">
        <f>IF(ISTEXT(AX49),0,IF(AX59=0,0,AX49/AX59))</f>
        <v>0</v>
      </c>
      <c r="AZ49" s="16"/>
      <c r="BA49" s="102">
        <f>IF(ISTEXT(AZ49),0,IF(AZ59=0,0,AZ49/AZ59))</f>
        <v>0</v>
      </c>
      <c r="BD49" s="478" t="s">
        <v>605</v>
      </c>
      <c r="BE49" s="479"/>
      <c r="BF49" s="479"/>
      <c r="BG49" s="479"/>
      <c r="BH49" s="479"/>
      <c r="BI49" s="479"/>
      <c r="BJ49" s="479"/>
      <c r="BK49" s="479"/>
      <c r="BL49" s="479"/>
      <c r="BM49" s="479"/>
      <c r="BN49" s="479"/>
      <c r="BO49" s="479"/>
      <c r="BP49" s="479"/>
      <c r="BQ49" s="480"/>
    </row>
    <row r="50" spans="1:69" ht="20.25" x14ac:dyDescent="0.2">
      <c r="A50" s="25"/>
      <c r="B50" s="26"/>
      <c r="C50" s="37" t="str">
        <f t="shared" si="14"/>
        <v>sucre en poudre</v>
      </c>
      <c r="D50" s="34" t="str">
        <f t="shared" si="14"/>
        <v>Kg</v>
      </c>
      <c r="E50" s="29">
        <f>IF(ISTEXT(AR50),AR50,(AR50/AS6)*E6)</f>
        <v>8.3333333333333343E-2</v>
      </c>
      <c r="F50" s="30">
        <f>IF(ISTEXT(AR50),0,(AR50/AS6)*AR8)</f>
        <v>6.25E-2</v>
      </c>
      <c r="G50" s="29">
        <f>IF(ISTEXT(AT50),AT50,(AT50/AU6)*G6)</f>
        <v>0.5</v>
      </c>
      <c r="H50" s="30">
        <f>IF(ISTEXT(AT50),0,(AT50/AU6)*AT8)</f>
        <v>0.35714285714285715</v>
      </c>
      <c r="I50" s="29">
        <f>IF(ISTEXT(AV50),AV50,(AV50/AW6)*I6)</f>
        <v>0</v>
      </c>
      <c r="J50" s="30">
        <f>IF(ISTEXT(AV50),0,(AV50/AW6)*AV8)</f>
        <v>0</v>
      </c>
      <c r="K50" s="29">
        <f>IF(ISTEXT(AX50),AX50,(AX50/AY6)*K6)</f>
        <v>0</v>
      </c>
      <c r="L50" s="30">
        <f>IF(ISTEXT(AX50),0,(AX50/AY6)*AX8)</f>
        <v>0</v>
      </c>
      <c r="M50" s="29">
        <f>IF(ISTEXT(AZ50),AZ50,(AZ50/BA6)*M6)</f>
        <v>0</v>
      </c>
      <c r="N50" s="31">
        <f>IF(ISTEXT(AZ50),0,(AZ50/BA6)*AZ8)</f>
        <v>0</v>
      </c>
      <c r="O50" s="571"/>
      <c r="P50" s="218"/>
      <c r="Q50" s="25"/>
      <c r="R50" s="26"/>
      <c r="S50" s="37" t="str">
        <f t="shared" si="13"/>
        <v>sucre en poudre</v>
      </c>
      <c r="T50" s="34" t="str">
        <f t="shared" si="13"/>
        <v>Kg</v>
      </c>
      <c r="U50" s="113">
        <f t="shared" si="2"/>
        <v>1</v>
      </c>
      <c r="V50" s="270">
        <f t="shared" si="3"/>
        <v>8.3333333333333343E-2</v>
      </c>
      <c r="W50" s="269">
        <f t="shared" si="4"/>
        <v>6.25E-2</v>
      </c>
      <c r="X50" s="36">
        <f>IF(ISTEXT(W50),0,IF(W59=0,0,W50/W59))</f>
        <v>3.4656038814763474E-4</v>
      </c>
      <c r="Y50" s="270">
        <f t="shared" si="5"/>
        <v>0.5</v>
      </c>
      <c r="Z50" s="269">
        <f t="shared" si="6"/>
        <v>0.35714285714285715</v>
      </c>
      <c r="AA50" s="36">
        <f>IF(ISTEXT(Z50),0,IF(Z59=0,0,Z50/Z59))</f>
        <v>2.7389756231169537E-3</v>
      </c>
      <c r="AB50" s="270">
        <f t="shared" si="7"/>
        <v>0</v>
      </c>
      <c r="AC50" s="269">
        <f t="shared" si="8"/>
        <v>0</v>
      </c>
      <c r="AD50" s="36">
        <f>IF(ISTEXT(AC50),0,IF(AC59=0,0,AC50/AC59))</f>
        <v>0</v>
      </c>
      <c r="AE50" s="270">
        <f t="shared" si="9"/>
        <v>0</v>
      </c>
      <c r="AF50" s="269">
        <f t="shared" si="10"/>
        <v>0</v>
      </c>
      <c r="AG50" s="36">
        <f>IF(ISTEXT(AF50),0,IF(AF59=0,0,AF50/AF59))</f>
        <v>0</v>
      </c>
      <c r="AH50" s="270">
        <f t="shared" si="11"/>
        <v>0</v>
      </c>
      <c r="AI50" s="269">
        <f t="shared" si="12"/>
        <v>0</v>
      </c>
      <c r="AJ50" s="115">
        <f>IF(ISTEXT(AI50),0,IF(AI59=0,0,AI50/AI59))</f>
        <v>0</v>
      </c>
      <c r="AM50" s="32"/>
      <c r="AN50" s="33"/>
      <c r="AO50" s="15" t="s">
        <v>55</v>
      </c>
      <c r="AP50" s="28" t="s">
        <v>16</v>
      </c>
      <c r="AQ50" s="35">
        <v>1</v>
      </c>
      <c r="AR50" s="23">
        <v>0.01</v>
      </c>
      <c r="AS50" s="24">
        <f>IF(ISTEXT(AR50),0,IF(AR59=0,0,AR50/AR59))</f>
        <v>1.1968880909634949E-3</v>
      </c>
      <c r="AT50" s="16">
        <v>0.05</v>
      </c>
      <c r="AU50" s="24">
        <f>IF(ISTEXT(AT50),0,IF(AT59=0,0,AT50/AT59))</f>
        <v>1.7513134851138361E-2</v>
      </c>
      <c r="AV50" s="16"/>
      <c r="AW50" s="24">
        <f>IF(ISTEXT(AV50),0,IF(AV59=0,0,AV50/AV59))</f>
        <v>0</v>
      </c>
      <c r="AX50" s="16"/>
      <c r="AY50" s="24">
        <f>IF(ISTEXT(AX50),0,IF(AX59=0,0,AX50/AX59))</f>
        <v>0</v>
      </c>
      <c r="AZ50" s="16"/>
      <c r="BA50" s="102">
        <f>IF(ISTEXT(AZ50),0,IF(AZ59=0,0,AZ50/AZ59))</f>
        <v>0</v>
      </c>
      <c r="BD50" s="481"/>
      <c r="BE50" s="482"/>
      <c r="BF50" s="482"/>
      <c r="BG50" s="482"/>
      <c r="BH50" s="482"/>
      <c r="BI50" s="482"/>
      <c r="BJ50" s="482"/>
      <c r="BK50" s="482"/>
      <c r="BL50" s="482"/>
      <c r="BM50" s="482"/>
      <c r="BN50" s="482"/>
      <c r="BO50" s="482"/>
      <c r="BP50" s="482"/>
      <c r="BQ50" s="483"/>
    </row>
    <row r="51" spans="1:69" ht="20.25" customHeight="1" x14ac:dyDescent="0.25">
      <c r="A51" s="25"/>
      <c r="B51" s="26"/>
      <c r="C51" s="37" t="str">
        <f t="shared" si="14"/>
        <v>jus de citron</v>
      </c>
      <c r="D51" s="34">
        <f t="shared" si="14"/>
        <v>0</v>
      </c>
      <c r="E51" s="29">
        <f>IF(ISTEXT(AR51),AR51,(AR51/AS6)*E6)</f>
        <v>8.3333333333333343E-2</v>
      </c>
      <c r="F51" s="30">
        <f>IF(ISTEXT(AR51),0,(AR51/AS6)*AR8)</f>
        <v>6.25E-2</v>
      </c>
      <c r="G51" s="29">
        <f>IF(ISTEXT(AT51),AT51,(AT51/AU6)*G6)</f>
        <v>0.1</v>
      </c>
      <c r="H51" s="30">
        <f>IF(ISTEXT(AT51),0,(AT51/AU6)*AT8)</f>
        <v>7.1428571428571438E-2</v>
      </c>
      <c r="I51" s="29">
        <f>IF(ISTEXT(AV51),AV51,(AV51/AW6)*I6)</f>
        <v>0</v>
      </c>
      <c r="J51" s="30">
        <f>IF(ISTEXT(AV51),0,(AV51/AW6)*AV8)</f>
        <v>0</v>
      </c>
      <c r="K51" s="29">
        <f>IF(ISTEXT(AX51),AX51,(AX51/AY6)*K6)</f>
        <v>0</v>
      </c>
      <c r="L51" s="30">
        <f>IF(ISTEXT(AX51),0,(AX51/AY6)*AX8)</f>
        <v>0</v>
      </c>
      <c r="M51" s="29">
        <f>IF(ISTEXT(AZ51),AZ51,(AZ51/BA6)*M6)</f>
        <v>0</v>
      </c>
      <c r="N51" s="31">
        <f>IF(ISTEXT(AZ51),0,(AZ51/BA6)*AZ8)</f>
        <v>0</v>
      </c>
      <c r="O51" s="571"/>
      <c r="P51" s="218"/>
      <c r="Q51" s="25"/>
      <c r="R51" s="26"/>
      <c r="S51" s="37" t="str">
        <f t="shared" si="13"/>
        <v>jus de citron</v>
      </c>
      <c r="T51" s="34">
        <f t="shared" si="13"/>
        <v>0</v>
      </c>
      <c r="U51" s="113">
        <f t="shared" si="2"/>
        <v>1</v>
      </c>
      <c r="V51" s="270">
        <f t="shared" si="3"/>
        <v>8.3333333333333343E-2</v>
      </c>
      <c r="W51" s="269">
        <f t="shared" si="4"/>
        <v>6.25E-2</v>
      </c>
      <c r="X51" s="36">
        <f>IF(ISTEXT(W51),0,IF(W59=0,0,W51/W59))</f>
        <v>3.4656038814763474E-4</v>
      </c>
      <c r="Y51" s="270">
        <f t="shared" si="5"/>
        <v>0.1</v>
      </c>
      <c r="Z51" s="269">
        <f t="shared" si="6"/>
        <v>7.1428571428571438E-2</v>
      </c>
      <c r="AA51" s="36">
        <f>IF(ISTEXT(Z51),0,IF(Z59=0,0,Z51/Z59))</f>
        <v>5.4779512462339083E-4</v>
      </c>
      <c r="AB51" s="270">
        <f t="shared" si="7"/>
        <v>0</v>
      </c>
      <c r="AC51" s="269">
        <f t="shared" si="8"/>
        <v>0</v>
      </c>
      <c r="AD51" s="36">
        <f>IF(ISTEXT(AC51),0,IF(AC59=0,0,AC51/AC59))</f>
        <v>0</v>
      </c>
      <c r="AE51" s="270">
        <f t="shared" si="9"/>
        <v>0</v>
      </c>
      <c r="AF51" s="269">
        <f t="shared" si="10"/>
        <v>0</v>
      </c>
      <c r="AG51" s="36">
        <f>IF(ISTEXT(AF51),0,IF(AF59=0,0,AF51/AF59))</f>
        <v>0</v>
      </c>
      <c r="AH51" s="270">
        <f t="shared" si="11"/>
        <v>0</v>
      </c>
      <c r="AI51" s="269">
        <f t="shared" si="12"/>
        <v>0</v>
      </c>
      <c r="AJ51" s="115">
        <f>IF(ISTEXT(AI51),0,IF(AI59=0,0,AI51/AI59))</f>
        <v>0</v>
      </c>
      <c r="AM51" s="32"/>
      <c r="AN51" s="33"/>
      <c r="AO51" s="15" t="s">
        <v>56</v>
      </c>
      <c r="AP51" s="28">
        <v>0</v>
      </c>
      <c r="AQ51" s="35">
        <v>1</v>
      </c>
      <c r="AR51" s="23">
        <v>0.01</v>
      </c>
      <c r="AS51" s="24">
        <f>IF(ISTEXT(AR51),0,IF(AR59=0,0,AR51/AR59))</f>
        <v>1.1968880909634949E-3</v>
      </c>
      <c r="AT51" s="16">
        <v>0.01</v>
      </c>
      <c r="AU51" s="24">
        <f>IF(ISTEXT(AT51),0,IF(AT59=0,0,AT51/AT59))</f>
        <v>3.5026269702276721E-3</v>
      </c>
      <c r="AV51" s="16"/>
      <c r="AW51" s="24">
        <f>IF(ISTEXT(AV51),0,IF(AV59=0,0,AV51/AV59))</f>
        <v>0</v>
      </c>
      <c r="AX51" s="16"/>
      <c r="AY51" s="24">
        <f>IF(ISTEXT(AX51),0,IF(AX59=0,0,AX51/AX59))</f>
        <v>0</v>
      </c>
      <c r="AZ51" s="16"/>
      <c r="BA51" s="102">
        <f>IF(ISTEXT(AZ51),0,IF(AZ59=0,0,AZ51/AZ59))</f>
        <v>0</v>
      </c>
      <c r="BD51" s="222"/>
      <c r="BE51" s="223"/>
      <c r="BF51" s="223"/>
      <c r="BG51" s="223"/>
      <c r="BH51" s="223"/>
      <c r="BI51" s="223"/>
      <c r="BJ51" s="223"/>
      <c r="BK51" s="223"/>
      <c r="BL51" s="223"/>
      <c r="BM51" s="223"/>
      <c r="BN51" s="223"/>
      <c r="BO51" s="223"/>
      <c r="BP51" s="223"/>
      <c r="BQ51" s="224"/>
    </row>
    <row r="52" spans="1:69" ht="20.25" customHeight="1" x14ac:dyDescent="0.2">
      <c r="A52" s="25"/>
      <c r="B52" s="412"/>
      <c r="C52" s="413" t="str">
        <f t="shared" si="14"/>
        <v>SAUCE</v>
      </c>
      <c r="D52" s="34">
        <f t="shared" si="14"/>
        <v>0</v>
      </c>
      <c r="E52" s="29">
        <f>IF(ISTEXT(AR52),AR52,(AR52/AS6)*E6)</f>
        <v>0</v>
      </c>
      <c r="F52" s="30">
        <f>IF(ISTEXT(AR52),0,(AR52/AS6)*AR8)</f>
        <v>0</v>
      </c>
      <c r="G52" s="29">
        <f>IF(ISTEXT(AT52),AT52,(AT52/AU6)*G6)</f>
        <v>0</v>
      </c>
      <c r="H52" s="30">
        <f>IF(ISTEXT(AT52),0,(AT52/AU6)*AT8)</f>
        <v>0</v>
      </c>
      <c r="I52" s="29">
        <f>IF(ISTEXT(AV52),AV52,(AV52/AW6)*I6)</f>
        <v>0</v>
      </c>
      <c r="J52" s="30">
        <f>IF(ISTEXT(AV52),0,(AV52/AW6)*AV8)</f>
        <v>0</v>
      </c>
      <c r="K52" s="29">
        <f>IF(ISTEXT(AX52),AX52,(AX52/AY6)*K6)</f>
        <v>0</v>
      </c>
      <c r="L52" s="30">
        <f>IF(ISTEXT(AX52),0,(AX52/AY6)*AX8)</f>
        <v>0</v>
      </c>
      <c r="M52" s="29">
        <f>IF(ISTEXT(AZ52),AZ52,(AZ52/BA6)*M6)</f>
        <v>0</v>
      </c>
      <c r="N52" s="31">
        <f>IF(ISTEXT(AZ52),0,(AZ52/BA6)*AZ8)</f>
        <v>0</v>
      </c>
      <c r="O52" s="571"/>
      <c r="P52" s="218"/>
      <c r="Q52" s="25"/>
      <c r="R52" s="26"/>
      <c r="S52" s="37" t="str">
        <f t="shared" si="13"/>
        <v>SAUCE</v>
      </c>
      <c r="T52" s="34">
        <f t="shared" si="13"/>
        <v>0</v>
      </c>
      <c r="U52" s="113">
        <f t="shared" si="2"/>
        <v>0</v>
      </c>
      <c r="V52" s="270">
        <f t="shared" si="3"/>
        <v>0</v>
      </c>
      <c r="W52" s="269">
        <f t="shared" si="4"/>
        <v>0</v>
      </c>
      <c r="X52" s="36">
        <f>IF(ISTEXT(W52),0,IF(W59=0,0,W52/W59))</f>
        <v>0</v>
      </c>
      <c r="Y52" s="270">
        <f t="shared" si="5"/>
        <v>0</v>
      </c>
      <c r="Z52" s="269">
        <f t="shared" si="6"/>
        <v>0</v>
      </c>
      <c r="AA52" s="36">
        <f>IF(ISTEXT(Z52),0,IF(Z59=0,0,Z52/Z59))</f>
        <v>0</v>
      </c>
      <c r="AB52" s="270">
        <f t="shared" si="7"/>
        <v>0</v>
      </c>
      <c r="AC52" s="269">
        <f t="shared" si="8"/>
        <v>0</v>
      </c>
      <c r="AD52" s="36">
        <f>IF(ISTEXT(AC52),0,IF(AC59=0,0,AC52/AC59))</f>
        <v>0</v>
      </c>
      <c r="AE52" s="270">
        <f t="shared" si="9"/>
        <v>0</v>
      </c>
      <c r="AF52" s="269">
        <f t="shared" si="10"/>
        <v>0</v>
      </c>
      <c r="AG52" s="36">
        <f>IF(ISTEXT(AF52),0,IF(AF59=0,0,AF52/AF59))</f>
        <v>0</v>
      </c>
      <c r="AH52" s="270">
        <f t="shared" si="11"/>
        <v>0</v>
      </c>
      <c r="AI52" s="269">
        <f t="shared" si="12"/>
        <v>0</v>
      </c>
      <c r="AJ52" s="115">
        <f>IF(ISTEXT(AI52),0,IF(AI59=0,0,AI52/AI59))</f>
        <v>0</v>
      </c>
      <c r="AM52" s="32"/>
      <c r="AN52" s="103"/>
      <c r="AO52" s="41" t="s">
        <v>57</v>
      </c>
      <c r="AP52" s="28">
        <v>0</v>
      </c>
      <c r="AQ52" s="35"/>
      <c r="AR52" s="23"/>
      <c r="AS52" s="24">
        <f>IF(ISTEXT(AR52),0,IF(AR59=0,0,AR52/AR59))</f>
        <v>0</v>
      </c>
      <c r="AT52" s="16"/>
      <c r="AU52" s="24">
        <f>IF(ISTEXT(AT52),0,IF(AT59=0,0,AT52/AT59))</f>
        <v>0</v>
      </c>
      <c r="AV52" s="16"/>
      <c r="AW52" s="24">
        <f>IF(ISTEXT(AV52),0,IF(AV59=0,0,AV52/AV59))</f>
        <v>0</v>
      </c>
      <c r="AX52" s="16"/>
      <c r="AY52" s="24">
        <f>IF(ISTEXT(AX52),0,IF(AX59=0,0,AX52/AX59))</f>
        <v>0</v>
      </c>
      <c r="AZ52" s="16"/>
      <c r="BA52" s="102">
        <f>IF(ISTEXT(AZ52),0,IF(AZ59=0,0,AZ52/AZ59))</f>
        <v>0</v>
      </c>
      <c r="BD52" s="311"/>
      <c r="BE52" s="312"/>
      <c r="BF52" s="312"/>
      <c r="BG52" s="312"/>
      <c r="BH52" s="312"/>
      <c r="BI52" s="312"/>
      <c r="BJ52" s="312"/>
      <c r="BK52" s="312"/>
      <c r="BL52" s="312"/>
      <c r="BM52" s="312"/>
      <c r="BN52" s="312"/>
      <c r="BO52" s="312"/>
      <c r="BP52" s="312"/>
      <c r="BQ52" s="313"/>
    </row>
    <row r="53" spans="1:69" ht="21" customHeight="1" x14ac:dyDescent="0.2">
      <c r="A53" s="25"/>
      <c r="B53" s="26"/>
      <c r="C53" s="37" t="str">
        <f t="shared" si="14"/>
        <v xml:space="preserve">cuisson pour la sauce </v>
      </c>
      <c r="D53" s="34" t="str">
        <f t="shared" si="14"/>
        <v>Kg</v>
      </c>
      <c r="E53" s="29">
        <f>IF(ISTEXT(AR53),AR53,(AR53/AS6)*E6)</f>
        <v>0</v>
      </c>
      <c r="F53" s="30">
        <f>IF(ISTEXT(AR53),0,(AR53/AS6)*AR8)</f>
        <v>0</v>
      </c>
      <c r="G53" s="29">
        <f>IF(ISTEXT(AT53),AT53,(AT53/AU6)*G6)</f>
        <v>0</v>
      </c>
      <c r="H53" s="30">
        <f>IF(ISTEXT(AT53),0,(AT53/AU6)*AT8)</f>
        <v>0</v>
      </c>
      <c r="I53" s="29">
        <f>IF(ISTEXT(AV53),AV53,(AV53/AW6)*I6)</f>
        <v>0</v>
      </c>
      <c r="J53" s="30">
        <f>IF(ISTEXT(AV53),0,(AV53/AW6)*AV8)</f>
        <v>0</v>
      </c>
      <c r="K53" s="29">
        <f>IF(ISTEXT(AX53),AX53,(AX53/AY6)*K6)</f>
        <v>8</v>
      </c>
      <c r="L53" s="30">
        <f>IF(ISTEXT(AX53),0,(AX53/AY6)*AX8)</f>
        <v>4.4444444444444446</v>
      </c>
      <c r="M53" s="29">
        <f>IF(ISTEXT(AZ53),AZ53,(AZ53/BA6)*M6)</f>
        <v>0</v>
      </c>
      <c r="N53" s="31">
        <f>IF(ISTEXT(AZ53),0,(AZ53/BA6)*AZ8)</f>
        <v>0</v>
      </c>
      <c r="O53" s="571"/>
      <c r="P53" s="218"/>
      <c r="Q53" s="25"/>
      <c r="R53" s="26"/>
      <c r="S53" s="37" t="str">
        <f t="shared" si="13"/>
        <v xml:space="preserve">cuisson pour la sauce </v>
      </c>
      <c r="T53" s="34" t="str">
        <f t="shared" si="13"/>
        <v>Kg</v>
      </c>
      <c r="U53" s="113">
        <f t="shared" si="2"/>
        <v>1</v>
      </c>
      <c r="V53" s="270">
        <f t="shared" si="3"/>
        <v>0</v>
      </c>
      <c r="W53" s="269">
        <f t="shared" si="4"/>
        <v>0</v>
      </c>
      <c r="X53" s="36">
        <f>IF(ISTEXT(W53),0,IF(W59=0,0,W53/W59))</f>
        <v>0</v>
      </c>
      <c r="Y53" s="270">
        <f t="shared" si="5"/>
        <v>0</v>
      </c>
      <c r="Z53" s="269">
        <f t="shared" si="6"/>
        <v>0</v>
      </c>
      <c r="AA53" s="36">
        <f>IF(ISTEXT(Z53),0,IF(Z59=0,0,Z53/Z59))</f>
        <v>0</v>
      </c>
      <c r="AB53" s="270">
        <f t="shared" si="7"/>
        <v>0</v>
      </c>
      <c r="AC53" s="269">
        <f t="shared" si="8"/>
        <v>0</v>
      </c>
      <c r="AD53" s="36">
        <f>IF(ISTEXT(AC53),0,IF(AC59=0,0,AC53/AC59))</f>
        <v>0</v>
      </c>
      <c r="AE53" s="270">
        <f t="shared" si="9"/>
        <v>8</v>
      </c>
      <c r="AF53" s="269">
        <f t="shared" si="10"/>
        <v>4.4444444444444446</v>
      </c>
      <c r="AG53" s="36">
        <f>IF(ISTEXT(AF53),0,IF(AF59=0,0,AF53/AF59))</f>
        <v>3.645194949582397E-2</v>
      </c>
      <c r="AH53" s="270">
        <f t="shared" si="11"/>
        <v>0</v>
      </c>
      <c r="AI53" s="269">
        <f t="shared" si="12"/>
        <v>0</v>
      </c>
      <c r="AJ53" s="115">
        <f>IF(ISTEXT(AI53),0,IF(AI59=0,0,AI53/AI59))</f>
        <v>0</v>
      </c>
      <c r="AM53" s="32"/>
      <c r="AN53" s="33"/>
      <c r="AO53" s="15" t="s">
        <v>58</v>
      </c>
      <c r="AP53" s="28" t="s">
        <v>16</v>
      </c>
      <c r="AQ53" s="35">
        <v>1</v>
      </c>
      <c r="AR53" s="23"/>
      <c r="AS53" s="24">
        <f>IF(ISTEXT(AR53),0,IF(AR59=0,0,AR53/AR59))</f>
        <v>0</v>
      </c>
      <c r="AT53" s="16"/>
      <c r="AU53" s="24">
        <f>IF(ISTEXT(AT53),0,IF(AT59=0,0,AT53/AT59))</f>
        <v>0</v>
      </c>
      <c r="AV53" s="16"/>
      <c r="AW53" s="24">
        <f>IF(ISTEXT(AV53),0,IF(AV59=0,0,AV53/AV59))</f>
        <v>0</v>
      </c>
      <c r="AX53" s="16">
        <v>8</v>
      </c>
      <c r="AY53" s="24">
        <f>IF(ISTEXT(AX53),0,IF(AX59=0,0,AX53/AX59))</f>
        <v>0.20270099070109207</v>
      </c>
      <c r="AZ53" s="16"/>
      <c r="BA53" s="102">
        <f>IF(ISTEXT(AZ53),0,IF(AZ59=0,0,AZ53/AZ59))</f>
        <v>0</v>
      </c>
      <c r="BD53" s="222"/>
      <c r="BE53" s="520" t="s">
        <v>606</v>
      </c>
      <c r="BF53" s="520"/>
      <c r="BG53" s="520"/>
      <c r="BH53" s="520"/>
      <c r="BI53" s="520"/>
      <c r="BJ53" s="520"/>
      <c r="BK53" s="520"/>
      <c r="BL53" s="520"/>
      <c r="BM53" s="520"/>
      <c r="BN53" s="520"/>
      <c r="BO53" s="520"/>
      <c r="BP53" s="520"/>
      <c r="BQ53" s="314"/>
    </row>
    <row r="54" spans="1:69" ht="40.5" customHeight="1" x14ac:dyDescent="0.2">
      <c r="A54" s="25"/>
      <c r="B54" s="26"/>
      <c r="C54" s="37" t="str">
        <f t="shared" si="14"/>
        <v>fond brun lié CHEF déshydraté</v>
      </c>
      <c r="D54" s="34" t="str">
        <f t="shared" si="14"/>
        <v>Kg</v>
      </c>
      <c r="E54" s="29">
        <f>IF(ISTEXT(AR54),AR54,(AR54/AS6)*E6)</f>
        <v>0</v>
      </c>
      <c r="F54" s="30">
        <f>IF(ISTEXT(AR54),0,(AR54/AS6)*AR8)</f>
        <v>0</v>
      </c>
      <c r="G54" s="29">
        <f>IF(ISTEXT(AT54),AT54,(AT54/AU6)*G6)</f>
        <v>0</v>
      </c>
      <c r="H54" s="30">
        <f>IF(ISTEXT(AT54),0,(AT54/AU6)*AT8)</f>
        <v>0</v>
      </c>
      <c r="I54" s="29">
        <f>IF(ISTEXT(AV54),AV54,(AV54/AW6)*I6)</f>
        <v>0.4</v>
      </c>
      <c r="J54" s="30">
        <f>IF(ISTEXT(AV54),0,(AV54/AW6)*AV8)</f>
        <v>0.22222222222222224</v>
      </c>
      <c r="K54" s="29">
        <f>IF(ISTEXT(AX54),AX54,(AX54/AY6)*K6)</f>
        <v>0</v>
      </c>
      <c r="L54" s="30">
        <f>IF(ISTEXT(AX54),0,(AX54/AY6)*AX8)</f>
        <v>0</v>
      </c>
      <c r="M54" s="29">
        <f>IF(ISTEXT(AZ54),AZ54,(AZ54/BA6)*M6)</f>
        <v>0.5</v>
      </c>
      <c r="N54" s="31">
        <f>IF(ISTEXT(AZ54),0,(AZ54/BA6)*AZ8)</f>
        <v>0.27777777777777779</v>
      </c>
      <c r="O54" s="571"/>
      <c r="P54" s="218"/>
      <c r="Q54" s="25"/>
      <c r="R54" s="26"/>
      <c r="S54" s="37" t="str">
        <f t="shared" si="13"/>
        <v>fond brun lié CHEF déshydraté</v>
      </c>
      <c r="T54" s="34" t="str">
        <f t="shared" si="13"/>
        <v>Kg</v>
      </c>
      <c r="U54" s="113">
        <f t="shared" si="2"/>
        <v>1</v>
      </c>
      <c r="V54" s="270">
        <f t="shared" si="3"/>
        <v>0</v>
      </c>
      <c r="W54" s="269">
        <f t="shared" si="4"/>
        <v>0</v>
      </c>
      <c r="X54" s="36">
        <f>IF(ISTEXT(W54),0,IF(W59=0,0,W54/W59))</f>
        <v>0</v>
      </c>
      <c r="Y54" s="270">
        <f t="shared" si="5"/>
        <v>0</v>
      </c>
      <c r="Z54" s="269">
        <f t="shared" si="6"/>
        <v>0</v>
      </c>
      <c r="AA54" s="36">
        <f>IF(ISTEXT(Z54),0,IF(Z59=0,0,Z54/Z59))</f>
        <v>0</v>
      </c>
      <c r="AB54" s="270">
        <f t="shared" si="7"/>
        <v>0.4</v>
      </c>
      <c r="AC54" s="269">
        <f t="shared" si="8"/>
        <v>0.22222222222222224</v>
      </c>
      <c r="AD54" s="36">
        <f>IF(ISTEXT(AC54),0,IF(AC59=0,0,AC54/AC59))</f>
        <v>1.2979217028732742E-3</v>
      </c>
      <c r="AE54" s="270">
        <f t="shared" si="9"/>
        <v>0</v>
      </c>
      <c r="AF54" s="269">
        <f t="shared" si="10"/>
        <v>0</v>
      </c>
      <c r="AG54" s="36">
        <f>IF(ISTEXT(AF54),0,IF(AF59=0,0,AF54/AF59))</f>
        <v>0</v>
      </c>
      <c r="AH54" s="270">
        <f t="shared" si="11"/>
        <v>0.5</v>
      </c>
      <c r="AI54" s="269">
        <f t="shared" si="12"/>
        <v>0.27777777777777779</v>
      </c>
      <c r="AJ54" s="115">
        <f>IF(ISTEXT(AI54),0,IF(AI59=0,0,AI54/AI59))</f>
        <v>2.3252208959851188E-3</v>
      </c>
      <c r="AM54" s="32"/>
      <c r="AN54" s="33"/>
      <c r="AO54" s="15" t="s">
        <v>59</v>
      </c>
      <c r="AP54" s="28" t="s">
        <v>16</v>
      </c>
      <c r="AQ54" s="35">
        <v>1</v>
      </c>
      <c r="AR54" s="23"/>
      <c r="AS54" s="24">
        <f>IF(ISTEXT(AR54),0,IF(AR59=0,0,AR54/AR59))</f>
        <v>0</v>
      </c>
      <c r="AT54" s="16"/>
      <c r="AU54" s="24">
        <f>IF(ISTEXT(AT54),0,IF(AT59=0,0,AT54/AT59))</f>
        <v>0</v>
      </c>
      <c r="AV54" s="16">
        <v>0.4</v>
      </c>
      <c r="AW54" s="24">
        <f>IF(ISTEXT(AV54),0,IF(AV59=0,0,AV54/AV59))</f>
        <v>7.1193379015751547E-3</v>
      </c>
      <c r="AX54" s="16"/>
      <c r="AY54" s="24">
        <f>IF(ISTEXT(AX54),0,IF(AX59=0,0,AX54/AX59))</f>
        <v>0</v>
      </c>
      <c r="AZ54" s="16">
        <v>7.4999999999999997E-2</v>
      </c>
      <c r="BA54" s="102">
        <f>IF(ISTEXT(AZ54),0,IF(AZ59=0,0,AZ54/AZ59))</f>
        <v>1.4272121788772595E-2</v>
      </c>
      <c r="BD54" s="311"/>
      <c r="BE54" s="520"/>
      <c r="BF54" s="520"/>
      <c r="BG54" s="520"/>
      <c r="BH54" s="520"/>
      <c r="BI54" s="520"/>
      <c r="BJ54" s="520"/>
      <c r="BK54" s="520"/>
      <c r="BL54" s="520"/>
      <c r="BM54" s="520"/>
      <c r="BN54" s="520"/>
      <c r="BO54" s="520"/>
      <c r="BP54" s="520"/>
      <c r="BQ54" s="313"/>
    </row>
    <row r="55" spans="1:69" ht="20.25" customHeight="1" x14ac:dyDescent="0.25">
      <c r="A55" s="32"/>
      <c r="B55" s="42"/>
      <c r="C55" s="37" t="str">
        <f t="shared" si="14"/>
        <v>beurre ou margarine</v>
      </c>
      <c r="D55" s="34" t="str">
        <f t="shared" si="14"/>
        <v>Kg</v>
      </c>
      <c r="E55" s="29">
        <f>IF(ISTEXT(AR55),AR55,(AR55/AS6)*E6)</f>
        <v>0.83333333333333337</v>
      </c>
      <c r="F55" s="30">
        <f>IF(ISTEXT(AR55),0,(AR55/AS6)*AR8)</f>
        <v>0.625</v>
      </c>
      <c r="G55" s="29">
        <f>IF(ISTEXT(AT55),AT55,(AT55/AU6)*G6)</f>
        <v>1.3</v>
      </c>
      <c r="H55" s="30">
        <f>IF(ISTEXT(AT55),0,(AT55/AU6)*AT8)</f>
        <v>0.92857142857142871</v>
      </c>
      <c r="I55" s="29">
        <f>IF(ISTEXT(AV55),AV55,(AV55/AW6)*I6)</f>
        <v>0</v>
      </c>
      <c r="J55" s="30">
        <f>IF(ISTEXT(AV55),0,(AV55/AW6)*AV8)</f>
        <v>0</v>
      </c>
      <c r="K55" s="29">
        <f>IF(ISTEXT(AX55),AX55,(AX55/AY6)*K6)</f>
        <v>0</v>
      </c>
      <c r="L55" s="30">
        <f>IF(ISTEXT(AX55),0,(AX55/AY6)*AX8)</f>
        <v>0</v>
      </c>
      <c r="M55" s="29">
        <f>IF(ISTEXT(AZ55),AZ55,(AZ55/BA6)*M6)</f>
        <v>0</v>
      </c>
      <c r="N55" s="31">
        <f>IF(ISTEXT(AZ55),0,(AZ55/BA6)*AZ8)</f>
        <v>0</v>
      </c>
      <c r="O55" s="571"/>
      <c r="P55" s="218"/>
      <c r="Q55" s="32"/>
      <c r="R55" s="42"/>
      <c r="S55" s="37" t="str">
        <f t="shared" si="13"/>
        <v>beurre ou margarine</v>
      </c>
      <c r="T55" s="34" t="str">
        <f t="shared" si="13"/>
        <v>Kg</v>
      </c>
      <c r="U55" s="113">
        <f t="shared" si="2"/>
        <v>1</v>
      </c>
      <c r="V55" s="270">
        <f t="shared" si="3"/>
        <v>0.83333333333333337</v>
      </c>
      <c r="W55" s="269">
        <f t="shared" si="4"/>
        <v>0.625</v>
      </c>
      <c r="X55" s="36">
        <f>IF(ISTEXT(W55),0,IF(W59=0,0,W55/W59))</f>
        <v>3.4656038814763475E-3</v>
      </c>
      <c r="Y55" s="270">
        <f t="shared" si="5"/>
        <v>1.3</v>
      </c>
      <c r="Z55" s="269">
        <f t="shared" si="6"/>
        <v>0.92857142857142871</v>
      </c>
      <c r="AA55" s="36">
        <f>IF(ISTEXT(Z55),0,IF(Z59=0,0,Z55/Z59))</f>
        <v>7.1213366201040807E-3</v>
      </c>
      <c r="AB55" s="270">
        <f t="shared" si="7"/>
        <v>0</v>
      </c>
      <c r="AC55" s="269">
        <f t="shared" si="8"/>
        <v>0</v>
      </c>
      <c r="AD55" s="36">
        <f>IF(ISTEXT(AC55),0,IF(AC59=0,0,AC55/AC59))</f>
        <v>0</v>
      </c>
      <c r="AE55" s="270">
        <f t="shared" si="9"/>
        <v>0</v>
      </c>
      <c r="AF55" s="269">
        <f t="shared" si="10"/>
        <v>0</v>
      </c>
      <c r="AG55" s="36">
        <f>IF(ISTEXT(AF55),0,IF(AF59=0,0,AF55/AF59))</f>
        <v>0</v>
      </c>
      <c r="AH55" s="270">
        <f t="shared" si="11"/>
        <v>0</v>
      </c>
      <c r="AI55" s="269">
        <f t="shared" si="12"/>
        <v>0</v>
      </c>
      <c r="AJ55" s="115">
        <f>IF(ISTEXT(AI55),0,IF(AI59=0,0,AI55/AI59))</f>
        <v>0</v>
      </c>
      <c r="AM55" s="32"/>
      <c r="AN55" s="33"/>
      <c r="AO55" s="15" t="s">
        <v>60</v>
      </c>
      <c r="AP55" s="28" t="s">
        <v>16</v>
      </c>
      <c r="AQ55" s="35">
        <v>1</v>
      </c>
      <c r="AR55" s="23">
        <v>0.1</v>
      </c>
      <c r="AS55" s="24">
        <f>IF(ISTEXT(AR55),0,IF(AR59=0,0,AR55/AR59))</f>
        <v>1.1968880909634948E-2</v>
      </c>
      <c r="AT55" s="16">
        <v>0.13</v>
      </c>
      <c r="AU55" s="24">
        <f>IF(ISTEXT(AT55),0,IF(AT59=0,0,AT55/AT59))</f>
        <v>4.5534150612959734E-2</v>
      </c>
      <c r="AV55" s="16"/>
      <c r="AW55" s="24">
        <f>IF(ISTEXT(AV55),0,IF(AV59=0,0,AV55/AV59))</f>
        <v>0</v>
      </c>
      <c r="AX55" s="16"/>
      <c r="AY55" s="24">
        <f>IF(ISTEXT(AX55),0,IF(AX59=0,0,AX55/AX59))</f>
        <v>0</v>
      </c>
      <c r="AZ55" s="16"/>
      <c r="BA55" s="102">
        <f>IF(ISTEXT(AZ55),0,IF(AZ59=0,0,AZ55/AZ59))</f>
        <v>0</v>
      </c>
      <c r="BD55" s="222"/>
      <c r="BE55" s="232"/>
      <c r="BF55" s="225"/>
      <c r="BG55" s="225"/>
      <c r="BH55" s="225"/>
      <c r="BI55" s="225"/>
      <c r="BJ55" s="225"/>
      <c r="BK55" s="225"/>
      <c r="BL55" s="225"/>
      <c r="BM55" s="225"/>
      <c r="BN55" s="225"/>
      <c r="BO55" s="225"/>
      <c r="BP55" s="225"/>
      <c r="BQ55" s="226"/>
    </row>
    <row r="56" spans="1:69" ht="23.25" customHeight="1" x14ac:dyDescent="0.2">
      <c r="A56" s="32"/>
      <c r="B56" s="42"/>
      <c r="C56" s="37" t="str">
        <f t="shared" si="14"/>
        <v>Roux à l'huile</v>
      </c>
      <c r="D56" s="34" t="str">
        <f t="shared" si="14"/>
        <v>Kg</v>
      </c>
      <c r="E56" s="29">
        <f>IF(ISTEXT(AR56),AR56,(AR56/AS6)*E6)</f>
        <v>0</v>
      </c>
      <c r="F56" s="30">
        <f>IF(ISTEXT(AR56),0,(AR56/AS6)*AR8)</f>
        <v>0</v>
      </c>
      <c r="G56" s="29">
        <f>IF(ISTEXT(AT56),AT56,(AT56/AU6)*G6)</f>
        <v>0</v>
      </c>
      <c r="H56" s="30">
        <f>IF(ISTEXT(AT56),0,(AT56/AU6)*AT8)</f>
        <v>0</v>
      </c>
      <c r="I56" s="29">
        <f>IF(ISTEXT(AV56),AV56,(AV56/AW6)*I6)</f>
        <v>0</v>
      </c>
      <c r="J56" s="30">
        <f>IF(ISTEXT(AV56),0,(AV56/AW6)*AV8)</f>
        <v>0</v>
      </c>
      <c r="K56" s="29">
        <f>IF(ISTEXT(AX56),AX56,(AX56/AY6)*K6)</f>
        <v>0.4</v>
      </c>
      <c r="L56" s="30">
        <f>IF(ISTEXT(AX56),0,(AX56/AY6)*AX8)</f>
        <v>0.22222222222222224</v>
      </c>
      <c r="M56" s="29">
        <f>IF(ISTEXT(AZ56),AZ56,(AZ56/BA6)*M6)</f>
        <v>0</v>
      </c>
      <c r="N56" s="31">
        <f>IF(ISTEXT(AZ56),0,(AZ56/BA6)*AZ8)</f>
        <v>0</v>
      </c>
      <c r="O56" s="571"/>
      <c r="P56" s="218"/>
      <c r="Q56" s="32"/>
      <c r="R56" s="42"/>
      <c r="S56" s="37" t="str">
        <f t="shared" si="13"/>
        <v>Roux à l'huile</v>
      </c>
      <c r="T56" s="34" t="str">
        <f t="shared" si="13"/>
        <v>Kg</v>
      </c>
      <c r="U56" s="113">
        <f t="shared" si="2"/>
        <v>1</v>
      </c>
      <c r="V56" s="270">
        <f t="shared" si="3"/>
        <v>0</v>
      </c>
      <c r="W56" s="269">
        <f t="shared" si="4"/>
        <v>0</v>
      </c>
      <c r="X56" s="36">
        <f>IF(ISTEXT(W56),0,IF(W59=0,0,W56/W59))</f>
        <v>0</v>
      </c>
      <c r="Y56" s="270">
        <f t="shared" si="5"/>
        <v>0</v>
      </c>
      <c r="Z56" s="269">
        <f t="shared" si="6"/>
        <v>0</v>
      </c>
      <c r="AA56" s="36">
        <f>IF(ISTEXT(Z56),0,IF(Z59=0,0,Z56/Z59))</f>
        <v>0</v>
      </c>
      <c r="AB56" s="270">
        <f t="shared" si="7"/>
        <v>0</v>
      </c>
      <c r="AC56" s="269">
        <f t="shared" si="8"/>
        <v>0</v>
      </c>
      <c r="AD56" s="36">
        <f>IF(ISTEXT(AC56),0,IF(AC59=0,0,AC56/AC59))</f>
        <v>0</v>
      </c>
      <c r="AE56" s="270">
        <f t="shared" si="9"/>
        <v>0.4</v>
      </c>
      <c r="AF56" s="269">
        <f t="shared" si="10"/>
        <v>0.22222222222222224</v>
      </c>
      <c r="AG56" s="36">
        <f>IF(ISTEXT(AF56),0,IF(AF59=0,0,AF56/AF59))</f>
        <v>1.8225974747911986E-3</v>
      </c>
      <c r="AH56" s="270">
        <f t="shared" si="11"/>
        <v>0</v>
      </c>
      <c r="AI56" s="269">
        <f t="shared" si="12"/>
        <v>0</v>
      </c>
      <c r="AJ56" s="115">
        <f>IF(ISTEXT(AI56),0,IF(AI59=0,0,AI56/AI59))</f>
        <v>0</v>
      </c>
      <c r="AM56" s="32"/>
      <c r="AN56" s="33"/>
      <c r="AO56" s="15" t="s">
        <v>61</v>
      </c>
      <c r="AP56" s="28" t="s">
        <v>16</v>
      </c>
      <c r="AQ56" s="35">
        <v>1</v>
      </c>
      <c r="AR56" s="23"/>
      <c r="AS56" s="24">
        <f>IF(ISTEXT(AR56),0,IF(AR59=0,0,AR56/AR59))</f>
        <v>0</v>
      </c>
      <c r="AT56" s="16"/>
      <c r="AU56" s="24">
        <f>IF(ISTEXT(AT56),0,IF(AT59=0,0,AT56/AT59))</f>
        <v>0</v>
      </c>
      <c r="AV56" s="16"/>
      <c r="AW56" s="24">
        <f>IF(ISTEXT(AV56),0,IF(AV59=0,0,AV56/AV59))</f>
        <v>0</v>
      </c>
      <c r="AX56" s="16">
        <v>0.4</v>
      </c>
      <c r="AY56" s="24">
        <f>IF(ISTEXT(AX56),0,IF(AX59=0,0,AX56/AX59))</f>
        <v>1.0135049535054603E-2</v>
      </c>
      <c r="AZ56" s="16"/>
      <c r="BA56" s="102">
        <f>IF(ISTEXT(AZ56),0,IF(AZ59=0,0,AZ56/AZ59))</f>
        <v>0</v>
      </c>
      <c r="BD56" s="241"/>
      <c r="BE56" s="521" t="s">
        <v>607</v>
      </c>
      <c r="BF56" s="521"/>
      <c r="BG56" s="521"/>
      <c r="BH56" s="521"/>
      <c r="BI56" s="521"/>
      <c r="BJ56" s="521"/>
      <c r="BK56" s="521"/>
      <c r="BL56" s="521"/>
      <c r="BM56" s="521"/>
      <c r="BN56" s="521"/>
      <c r="BO56" s="521"/>
      <c r="BP56" s="521"/>
      <c r="BQ56" s="317"/>
    </row>
    <row r="57" spans="1:69" ht="23.25" customHeight="1" x14ac:dyDescent="0.25">
      <c r="A57" s="32"/>
      <c r="B57" s="42"/>
      <c r="C57" s="37" t="str">
        <f t="shared" si="14"/>
        <v>farine</v>
      </c>
      <c r="D57" s="34" t="str">
        <f t="shared" si="14"/>
        <v>Kg</v>
      </c>
      <c r="E57" s="29">
        <f>IF(ISTEXT(AR57),AR57,(AR57/AS6)*E6)</f>
        <v>0.5</v>
      </c>
      <c r="F57" s="30">
        <f>IF(ISTEXT(AR57),0,(AR57/AS6)*AR8)</f>
        <v>0.375</v>
      </c>
      <c r="G57" s="29">
        <f>IF(ISTEXT(AT57),AT57,(AT57/AU6)*G6)</f>
        <v>0.5</v>
      </c>
      <c r="H57" s="30">
        <f>IF(ISTEXT(AT57),0,(AT57/AU6)*AT8)</f>
        <v>0.35714285714285715</v>
      </c>
      <c r="I57" s="29">
        <f>IF(ISTEXT(AV57),AV57,(AV57/AW6)*I6)</f>
        <v>0</v>
      </c>
      <c r="J57" s="30">
        <f>IF(ISTEXT(AV57),0,(AV57/AW6)*AV8)</f>
        <v>0</v>
      </c>
      <c r="K57" s="29">
        <f>IF(ISTEXT(AX57),AX57,(AX57/AY6)*K6)</f>
        <v>0</v>
      </c>
      <c r="L57" s="30">
        <f>IF(ISTEXT(AX57),0,(AX57/AY6)*AX8)</f>
        <v>0</v>
      </c>
      <c r="M57" s="29">
        <f>IF(ISTEXT(AZ57),AZ57,(AZ57/BA6)*M6)</f>
        <v>0</v>
      </c>
      <c r="N57" s="31">
        <f>IF(ISTEXT(AZ57),0,(AZ57/BA6)*AZ8)</f>
        <v>0</v>
      </c>
      <c r="O57" s="571"/>
      <c r="P57" s="218"/>
      <c r="Q57" s="32"/>
      <c r="R57" s="42"/>
      <c r="S57" s="37" t="str">
        <f t="shared" si="13"/>
        <v>farine</v>
      </c>
      <c r="T57" s="34" t="str">
        <f t="shared" si="13"/>
        <v>Kg</v>
      </c>
      <c r="U57" s="113">
        <f t="shared" si="2"/>
        <v>1</v>
      </c>
      <c r="V57" s="270">
        <f t="shared" si="3"/>
        <v>0.5</v>
      </c>
      <c r="W57" s="269">
        <f t="shared" si="4"/>
        <v>0.375</v>
      </c>
      <c r="X57" s="36">
        <f>IF(ISTEXT(W57),0,IF(W59=0,0,W57/W59))</f>
        <v>2.0793623288858083E-3</v>
      </c>
      <c r="Y57" s="270">
        <f t="shared" si="5"/>
        <v>0.5</v>
      </c>
      <c r="Z57" s="269">
        <f t="shared" si="6"/>
        <v>0.35714285714285715</v>
      </c>
      <c r="AA57" s="36">
        <f>IF(ISTEXT(Z57),0,IF(Z59=0,0,Z57/Z59))</f>
        <v>2.7389756231169537E-3</v>
      </c>
      <c r="AB57" s="270">
        <f t="shared" si="7"/>
        <v>0</v>
      </c>
      <c r="AC57" s="269">
        <f t="shared" si="8"/>
        <v>0</v>
      </c>
      <c r="AD57" s="36">
        <f>IF(ISTEXT(AC57),0,IF(AC59=0,0,AC57/AC59))</f>
        <v>0</v>
      </c>
      <c r="AE57" s="270">
        <f t="shared" si="9"/>
        <v>0</v>
      </c>
      <c r="AF57" s="269">
        <f t="shared" si="10"/>
        <v>0</v>
      </c>
      <c r="AG57" s="36">
        <f>IF(ISTEXT(AF57),0,IF(AF59=0,0,AF57/AF59))</f>
        <v>0</v>
      </c>
      <c r="AH57" s="270">
        <f t="shared" si="11"/>
        <v>0</v>
      </c>
      <c r="AI57" s="269">
        <f t="shared" si="12"/>
        <v>0</v>
      </c>
      <c r="AJ57" s="115">
        <f>IF(ISTEXT(AI57),0,IF(AI59=0,0,AI57/AI59))</f>
        <v>0</v>
      </c>
      <c r="AM57" s="32"/>
      <c r="AN57" s="33"/>
      <c r="AO57" s="15" t="s">
        <v>62</v>
      </c>
      <c r="AP57" s="28" t="s">
        <v>16</v>
      </c>
      <c r="AQ57" s="35">
        <v>1</v>
      </c>
      <c r="AR57" s="23">
        <v>0.06</v>
      </c>
      <c r="AS57" s="24">
        <f>IF(ISTEXT(AR57),0,IF(AR59=0,0,AR57/AR59))</f>
        <v>7.1813285457809689E-3</v>
      </c>
      <c r="AT57" s="16">
        <v>0.05</v>
      </c>
      <c r="AU57" s="24">
        <f>IF(ISTEXT(AT57),0,IF(AT59=0,0,AT57/AT59))</f>
        <v>1.7513134851138361E-2</v>
      </c>
      <c r="AV57" s="16"/>
      <c r="AW57" s="24">
        <f>IF(ISTEXT(AV57),0,IF(AV59=0,0,AV57/AV59))</f>
        <v>0</v>
      </c>
      <c r="AX57" s="16"/>
      <c r="AY57" s="24">
        <f>IF(ISTEXT(AX57),0,IF(AX59=0,0,AX57/AX59))</f>
        <v>0</v>
      </c>
      <c r="AZ57" s="16"/>
      <c r="BA57" s="102">
        <f>IF(ISTEXT(AZ57),0,IF(AZ59=0,0,AZ57/AZ59))</f>
        <v>0</v>
      </c>
      <c r="BD57" s="322"/>
      <c r="BE57" s="326"/>
      <c r="BF57" s="326"/>
      <c r="BG57" s="326"/>
      <c r="BH57" s="326"/>
      <c r="BI57" s="326"/>
      <c r="BJ57" s="326"/>
      <c r="BK57" s="326"/>
      <c r="BL57" s="326"/>
      <c r="BM57" s="326"/>
      <c r="BN57" s="326"/>
      <c r="BO57" s="326"/>
      <c r="BP57" s="326"/>
      <c r="BQ57" s="327"/>
    </row>
    <row r="58" spans="1:69" ht="20.25" customHeight="1" x14ac:dyDescent="0.2">
      <c r="A58" s="32"/>
      <c r="B58" s="42"/>
      <c r="C58" s="37">
        <f t="shared" si="14"/>
        <v>0</v>
      </c>
      <c r="D58" s="34">
        <f t="shared" si="14"/>
        <v>0</v>
      </c>
      <c r="E58" s="29">
        <f>IF(ISTEXT(AR58),AR58,(AR58/AS6)*E6)</f>
        <v>0</v>
      </c>
      <c r="F58" s="30">
        <f>IF(ISTEXT(AR58),0,(AR58/AS6)*AR8)</f>
        <v>0</v>
      </c>
      <c r="G58" s="29">
        <f>IF(ISTEXT(AT58),AT58,(AT58/AU6)*G6)</f>
        <v>0</v>
      </c>
      <c r="H58" s="30">
        <f>IF(ISTEXT(AT58),0,(AT58/AU6)*AT8)</f>
        <v>0</v>
      </c>
      <c r="I58" s="29">
        <f>IF(ISTEXT(AV58),AV58,(AV58/AW6)*I6)</f>
        <v>0</v>
      </c>
      <c r="J58" s="30">
        <f>IF(ISTEXT(AV58),0,(AV58/AW6)*AV8)</f>
        <v>0</v>
      </c>
      <c r="K58" s="29">
        <f>IF(ISTEXT(AX58),AX58,(AX58/AY6)*K6)</f>
        <v>0</v>
      </c>
      <c r="L58" s="30">
        <f>IF(ISTEXT(AX58),0,(AX58/AY6)*AX8)</f>
        <v>0</v>
      </c>
      <c r="M58" s="29">
        <f>IF(ISTEXT(AZ58),AZ58,(AZ58/BA6)*M6)</f>
        <v>0</v>
      </c>
      <c r="N58" s="31">
        <f>IF(ISTEXT(AZ58),0,(AZ58/BA6)*AZ8)</f>
        <v>0</v>
      </c>
      <c r="O58" s="571"/>
      <c r="P58" s="218"/>
      <c r="Q58" s="32"/>
      <c r="R58" s="42"/>
      <c r="S58" s="37">
        <f t="shared" si="13"/>
        <v>0</v>
      </c>
      <c r="T58" s="34">
        <f t="shared" si="13"/>
        <v>0</v>
      </c>
      <c r="U58" s="113">
        <f t="shared" si="2"/>
        <v>0</v>
      </c>
      <c r="V58" s="270">
        <f t="shared" si="3"/>
        <v>0</v>
      </c>
      <c r="W58" s="269">
        <f t="shared" si="4"/>
        <v>0</v>
      </c>
      <c r="X58" s="36">
        <f>IF(ISTEXT(W58),0,IF(W59=0,0,W58/W59))</f>
        <v>0</v>
      </c>
      <c r="Y58" s="270">
        <f t="shared" si="5"/>
        <v>0</v>
      </c>
      <c r="Z58" s="269">
        <f t="shared" si="6"/>
        <v>0</v>
      </c>
      <c r="AA58" s="36">
        <f>IF(ISTEXT(Z58),0,IF(Z59=0,0,Z58/Z59))</f>
        <v>0</v>
      </c>
      <c r="AB58" s="270">
        <f t="shared" si="7"/>
        <v>0</v>
      </c>
      <c r="AC58" s="269">
        <f t="shared" si="8"/>
        <v>0</v>
      </c>
      <c r="AD58" s="36">
        <f>IF(ISTEXT(AC58),0,IF(AC59=0,0,AC58/AC59))</f>
        <v>0</v>
      </c>
      <c r="AE58" s="270">
        <f t="shared" si="9"/>
        <v>0</v>
      </c>
      <c r="AF58" s="269">
        <f t="shared" si="10"/>
        <v>0</v>
      </c>
      <c r="AG58" s="36">
        <f>IF(ISTEXT(AF58),0,IF(AF59=0,0,AF58/AF59))</f>
        <v>0</v>
      </c>
      <c r="AH58" s="270">
        <f t="shared" si="11"/>
        <v>0</v>
      </c>
      <c r="AI58" s="269">
        <f t="shared" si="12"/>
        <v>0</v>
      </c>
      <c r="AJ58" s="116">
        <f>IF(ISTEXT(AI58),0,IF(AI59=0,0,AI58/AI59))</f>
        <v>0</v>
      </c>
      <c r="AM58" s="32"/>
      <c r="AN58" s="33"/>
      <c r="AO58" s="15">
        <v>0</v>
      </c>
      <c r="AP58" s="28">
        <v>0</v>
      </c>
      <c r="AQ58" s="35"/>
      <c r="AR58" s="43">
        <v>0</v>
      </c>
      <c r="AS58" s="24">
        <f>IF(ISTEXT(AR58),0,IF(AR59=0,0,AR58/AR59))</f>
        <v>0</v>
      </c>
      <c r="AT58" s="44"/>
      <c r="AU58" s="24">
        <f>IF(ISTEXT(AT58),0,IF(AT59=0,0,AT58/AT59))</f>
        <v>0</v>
      </c>
      <c r="AV58" s="44"/>
      <c r="AW58" s="24">
        <f>IF(ISTEXT(AV58),0,IF(AV59=0,0,AV58/AV59))</f>
        <v>0</v>
      </c>
      <c r="AX58" s="44"/>
      <c r="AY58" s="24">
        <f>IF(ISTEXT(AX58),0,IF(AX59=0,0,AX58/AX59))</f>
        <v>0</v>
      </c>
      <c r="AZ58" s="44"/>
      <c r="BA58" s="102">
        <f>IF(ISTEXT(AZ58),0,IF(AZ59=0,0,AZ58/AZ59))</f>
        <v>0</v>
      </c>
      <c r="BD58" s="323"/>
      <c r="BE58" s="326"/>
      <c r="BF58" s="326"/>
      <c r="BG58" s="326"/>
      <c r="BH58" s="326"/>
      <c r="BI58" s="326"/>
      <c r="BJ58" s="326"/>
      <c r="BK58" s="326"/>
      <c r="BL58" s="326"/>
      <c r="BM58" s="326"/>
      <c r="BN58" s="326"/>
      <c r="BO58" s="326"/>
      <c r="BP58" s="326"/>
      <c r="BQ58" s="327"/>
    </row>
    <row r="59" spans="1:69" ht="20.25" customHeight="1" thickBot="1" x14ac:dyDescent="0.3">
      <c r="A59" s="47"/>
      <c r="B59" s="117"/>
      <c r="C59" s="48"/>
      <c r="D59" s="49">
        <v>0</v>
      </c>
      <c r="E59" s="50">
        <f t="shared" ref="E59:N59" si="15">SUM(E9:E58)</f>
        <v>69.625</v>
      </c>
      <c r="F59" s="50">
        <f t="shared" si="15"/>
        <v>52.21875</v>
      </c>
      <c r="G59" s="50">
        <f t="shared" si="15"/>
        <v>28.549999999999997</v>
      </c>
      <c r="H59" s="50">
        <f t="shared" si="15"/>
        <v>20.392857142857146</v>
      </c>
      <c r="I59" s="50">
        <f t="shared" si="15"/>
        <v>56.184999999999995</v>
      </c>
      <c r="J59" s="50">
        <f t="shared" si="15"/>
        <v>31.213888888888889</v>
      </c>
      <c r="K59" s="50">
        <f t="shared" si="15"/>
        <v>39.466999999999999</v>
      </c>
      <c r="L59" s="50">
        <f t="shared" si="15"/>
        <v>21.926111111111112</v>
      </c>
      <c r="M59" s="50">
        <f t="shared" si="15"/>
        <v>35.033333333333331</v>
      </c>
      <c r="N59" s="50">
        <f t="shared" si="15"/>
        <v>19.462962962962969</v>
      </c>
      <c r="O59" s="571"/>
      <c r="P59" s="218"/>
      <c r="Q59" s="47"/>
      <c r="R59" s="117"/>
      <c r="S59" s="48"/>
      <c r="T59" s="52">
        <v>0</v>
      </c>
      <c r="U59" s="53"/>
      <c r="V59" s="54">
        <f t="shared" ref="V59:AJ59" si="16">SUM(V9:V58)</f>
        <v>240.45833333333337</v>
      </c>
      <c r="W59" s="50">
        <f t="shared" si="16"/>
        <v>180.34375</v>
      </c>
      <c r="X59" s="55">
        <f t="shared" si="16"/>
        <v>0.99999999999999989</v>
      </c>
      <c r="Y59" s="54">
        <f t="shared" si="16"/>
        <v>182.54999999999998</v>
      </c>
      <c r="Z59" s="50">
        <f t="shared" si="16"/>
        <v>130.39285714285717</v>
      </c>
      <c r="AA59" s="55">
        <f t="shared" si="16"/>
        <v>0.99999999999999989</v>
      </c>
      <c r="AB59" s="54">
        <f t="shared" si="16"/>
        <v>308.18499999999995</v>
      </c>
      <c r="AC59" s="50">
        <f t="shared" si="16"/>
        <v>171.2138888888889</v>
      </c>
      <c r="AD59" s="55">
        <f t="shared" si="16"/>
        <v>0.99999999999999989</v>
      </c>
      <c r="AE59" s="54">
        <f t="shared" si="16"/>
        <v>219.46700000000001</v>
      </c>
      <c r="AF59" s="50">
        <f t="shared" si="16"/>
        <v>121.92611111111113</v>
      </c>
      <c r="AG59" s="55">
        <f t="shared" si="16"/>
        <v>0.99999999999999978</v>
      </c>
      <c r="AH59" s="54">
        <f t="shared" si="16"/>
        <v>215.03333333333339</v>
      </c>
      <c r="AI59" s="50">
        <f t="shared" si="16"/>
        <v>119.46296296296296</v>
      </c>
      <c r="AJ59" s="55">
        <f t="shared" si="16"/>
        <v>0.99999999999999989</v>
      </c>
      <c r="AM59" s="47"/>
      <c r="AN59" s="51"/>
      <c r="AO59" s="48"/>
      <c r="AP59" s="49">
        <v>0</v>
      </c>
      <c r="AQ59" s="100"/>
      <c r="AR59" s="101">
        <f t="shared" ref="AR59:BA59" si="17">SUM(AR9:AR58)</f>
        <v>8.3550000000000004</v>
      </c>
      <c r="AS59" s="46">
        <f t="shared" si="17"/>
        <v>1</v>
      </c>
      <c r="AT59" s="45">
        <f t="shared" si="17"/>
        <v>2.8549999999999991</v>
      </c>
      <c r="AU59" s="46">
        <f t="shared" si="17"/>
        <v>1.0000000000000002</v>
      </c>
      <c r="AV59" s="45">
        <f t="shared" si="17"/>
        <v>56.184999999999995</v>
      </c>
      <c r="AW59" s="46">
        <f t="shared" si="17"/>
        <v>1.0000000000000002</v>
      </c>
      <c r="AX59" s="45">
        <f t="shared" si="17"/>
        <v>39.466999999999999</v>
      </c>
      <c r="AY59" s="46">
        <f t="shared" si="17"/>
        <v>1</v>
      </c>
      <c r="AZ59" s="45">
        <f t="shared" si="17"/>
        <v>5.2550000000000008</v>
      </c>
      <c r="BA59" s="104">
        <f t="shared" si="17"/>
        <v>0.99999999999999967</v>
      </c>
      <c r="BD59" s="324"/>
      <c r="BE59" s="325"/>
      <c r="BF59" s="328"/>
      <c r="BG59" s="328"/>
      <c r="BH59" s="328"/>
      <c r="BI59" s="328"/>
      <c r="BJ59" s="328"/>
      <c r="BK59" s="328"/>
      <c r="BL59" s="328"/>
      <c r="BM59" s="328"/>
      <c r="BN59" s="328"/>
      <c r="BO59" s="328"/>
      <c r="BP59" s="328"/>
      <c r="BQ59" s="329"/>
    </row>
    <row r="60" spans="1:69" ht="21" customHeight="1" x14ac:dyDescent="0.2">
      <c r="A60" s="56"/>
      <c r="B60" s="118"/>
      <c r="C60" s="57"/>
      <c r="D60" s="303" t="s">
        <v>63</v>
      </c>
      <c r="E60" s="59">
        <f>(E59/E6)*1</f>
        <v>0.69625000000000004</v>
      </c>
      <c r="F60" s="60">
        <f>(F59/E7)*1</f>
        <v>5.2218749999999998</v>
      </c>
      <c r="G60" s="59">
        <f>(G59/G6)*1</f>
        <v>0.28549999999999998</v>
      </c>
      <c r="H60" s="60">
        <f>(H59/G7)*1</f>
        <v>2.0392857142857146</v>
      </c>
      <c r="I60" s="59">
        <f>(I59/I6)*1</f>
        <v>0.56184999999999996</v>
      </c>
      <c r="J60" s="60">
        <f>(J59/I7)*1</f>
        <v>3.1213888888888888</v>
      </c>
      <c r="K60" s="59">
        <f>(K59/K6)*1</f>
        <v>0.39466999999999997</v>
      </c>
      <c r="L60" s="60">
        <f>(L59/K7)*1</f>
        <v>2.1926111111111113</v>
      </c>
      <c r="M60" s="59">
        <f>(M59/M6)*1</f>
        <v>0.35033333333333333</v>
      </c>
      <c r="N60" s="60">
        <f>(N59/M7)*1</f>
        <v>1.9462962962962969</v>
      </c>
      <c r="O60" s="571"/>
      <c r="P60" s="218"/>
      <c r="Q60" s="56"/>
      <c r="R60" s="118"/>
      <c r="S60" s="57"/>
      <c r="T60" s="57"/>
      <c r="U60" s="61" t="s">
        <v>64</v>
      </c>
      <c r="V60" s="62">
        <f>(V59/V7)*1</f>
        <v>2.4045833333333335</v>
      </c>
      <c r="W60" s="63">
        <f>(W59/W6)*1</f>
        <v>18.034375000000001</v>
      </c>
      <c r="X60" s="64"/>
      <c r="Y60" s="62">
        <f>(Y59/Y7)*1</f>
        <v>1.8254999999999999</v>
      </c>
      <c r="Z60" s="63">
        <f>(Z59/Z6)*1</f>
        <v>13.039285714285716</v>
      </c>
      <c r="AA60" s="64"/>
      <c r="AB60" s="62">
        <f>(AB59/AB7)*1</f>
        <v>3.0818499999999993</v>
      </c>
      <c r="AC60" s="63">
        <f>(AC59/AC6)*1</f>
        <v>17.121388888888891</v>
      </c>
      <c r="AD60" s="64"/>
      <c r="AE60" s="62">
        <f>(AE59/AE7)*1</f>
        <v>2.1946700000000003</v>
      </c>
      <c r="AF60" s="63">
        <f>(AF59/AF6)*1</f>
        <v>12.192611111111113</v>
      </c>
      <c r="AG60" s="64"/>
      <c r="AH60" s="62">
        <f>(AH59/AH7)*1</f>
        <v>2.1503333333333341</v>
      </c>
      <c r="AI60" s="63">
        <f>(AI59/AI6)*1</f>
        <v>11.946296296296296</v>
      </c>
      <c r="AJ60" s="64"/>
      <c r="AM60" s="56"/>
      <c r="AN60" s="643" t="s">
        <v>68</v>
      </c>
      <c r="AO60" s="644"/>
      <c r="AP60" s="644"/>
      <c r="AQ60" s="644"/>
      <c r="AR60" s="645" t="s">
        <v>602</v>
      </c>
      <c r="AS60" s="646"/>
      <c r="AT60" s="646"/>
      <c r="AU60" s="646"/>
      <c r="AV60" s="646"/>
      <c r="AW60" s="646"/>
      <c r="AX60" s="646"/>
      <c r="AY60" s="646"/>
      <c r="AZ60" s="646"/>
      <c r="BA60" s="647"/>
    </row>
    <row r="61" spans="1:69" ht="24" customHeight="1" x14ac:dyDescent="0.2">
      <c r="A61" s="65"/>
      <c r="B61" s="118"/>
      <c r="C61" s="66"/>
      <c r="D61" s="67" t="s">
        <v>65</v>
      </c>
      <c r="E61" s="68">
        <f>V60</f>
        <v>2.4045833333333335</v>
      </c>
      <c r="F61" s="119">
        <f>W60</f>
        <v>18.034375000000001</v>
      </c>
      <c r="G61" s="68">
        <f>Y60</f>
        <v>1.8254999999999999</v>
      </c>
      <c r="H61" s="119">
        <f>Z60</f>
        <v>13.039285714285716</v>
      </c>
      <c r="I61" s="68">
        <f>AB60</f>
        <v>3.0818499999999993</v>
      </c>
      <c r="J61" s="119">
        <f>AC60</f>
        <v>17.121388888888891</v>
      </c>
      <c r="K61" s="68">
        <f>AE60</f>
        <v>2.1946700000000003</v>
      </c>
      <c r="L61" s="119">
        <f>AF60</f>
        <v>12.192611111111113</v>
      </c>
      <c r="M61" s="68">
        <f>AH60</f>
        <v>2.1503333333333341</v>
      </c>
      <c r="N61" s="119">
        <f>AI60</f>
        <v>11.946296296296296</v>
      </c>
      <c r="O61" s="571"/>
      <c r="P61" s="218"/>
      <c r="Q61" s="65"/>
      <c r="R61" s="318"/>
      <c r="S61" s="319"/>
      <c r="T61" s="320"/>
      <c r="U61" s="321" t="s">
        <v>66</v>
      </c>
      <c r="V61" s="70">
        <v>2</v>
      </c>
      <c r="W61" s="71">
        <v>2</v>
      </c>
      <c r="X61" s="72"/>
      <c r="Y61" s="70">
        <v>2</v>
      </c>
      <c r="Z61" s="71">
        <v>2</v>
      </c>
      <c r="AA61" s="72"/>
      <c r="AB61" s="70">
        <v>2</v>
      </c>
      <c r="AC61" s="71">
        <v>2</v>
      </c>
      <c r="AD61" s="72"/>
      <c r="AE61" s="70">
        <v>2</v>
      </c>
      <c r="AF61" s="71">
        <v>2</v>
      </c>
      <c r="AG61" s="72"/>
      <c r="AH61" s="70">
        <v>2</v>
      </c>
      <c r="AI61" s="71">
        <v>2</v>
      </c>
      <c r="AJ61" s="72"/>
      <c r="AM61" s="65"/>
      <c r="AN61" s="643"/>
      <c r="AO61" s="644"/>
      <c r="AP61" s="644"/>
      <c r="AQ61" s="644"/>
      <c r="AR61" s="415">
        <f>AR59/AS6</f>
        <v>0.69625000000000004</v>
      </c>
      <c r="AS61" s="416">
        <v>0</v>
      </c>
      <c r="AT61" s="415">
        <f>AT59/AU6</f>
        <v>0.28549999999999992</v>
      </c>
      <c r="AU61" s="416">
        <v>0</v>
      </c>
      <c r="AV61" s="415">
        <f>AV59/AW6</f>
        <v>0.56184999999999996</v>
      </c>
      <c r="AW61" s="416">
        <v>0</v>
      </c>
      <c r="AX61" s="415">
        <f>AX59/AY6</f>
        <v>0.39466999999999997</v>
      </c>
      <c r="AY61" s="416">
        <v>0</v>
      </c>
      <c r="AZ61" s="415">
        <f>AZ59/BA6</f>
        <v>0.35033333333333339</v>
      </c>
      <c r="BA61" s="417">
        <v>0</v>
      </c>
    </row>
    <row r="62" spans="1:69" ht="24" customHeight="1" x14ac:dyDescent="0.2">
      <c r="A62" s="65"/>
      <c r="B62" s="286" t="str">
        <f ca="1">CELL("nomfichier")</f>
        <v>D:\1 UPRT SITE WEB\uprt.fr\ff-fiches-fabrications\ff-documents-divers-maj-02-2015\[ff-comparaison-recettes.xlsx]Mode d'emploi</v>
      </c>
      <c r="C62" s="284"/>
      <c r="D62" s="284"/>
      <c r="E62" s="284"/>
      <c r="F62" s="284"/>
      <c r="G62" s="284"/>
      <c r="H62" s="284"/>
      <c r="I62" s="284"/>
      <c r="J62" s="284"/>
      <c r="K62" s="284"/>
      <c r="L62" s="284"/>
      <c r="M62" s="284"/>
      <c r="N62" s="284"/>
      <c r="O62" s="571"/>
      <c r="P62" s="218"/>
      <c r="Q62" s="65"/>
      <c r="R62" s="120"/>
      <c r="S62" s="12"/>
      <c r="T62" s="73"/>
      <c r="U62" s="61" t="s">
        <v>67</v>
      </c>
      <c r="V62" s="62">
        <f>V60*V61</f>
        <v>4.809166666666667</v>
      </c>
      <c r="W62" s="63">
        <f>W60*W61</f>
        <v>36.068750000000001</v>
      </c>
      <c r="X62" s="74"/>
      <c r="Y62" s="62">
        <f>Y60*Y61</f>
        <v>3.6509999999999998</v>
      </c>
      <c r="Z62" s="63">
        <f>Z60*Z61</f>
        <v>26.078571428571433</v>
      </c>
      <c r="AA62" s="74"/>
      <c r="AB62" s="62">
        <f>AB60*AB61</f>
        <v>6.1636999999999986</v>
      </c>
      <c r="AC62" s="63">
        <f>AC60*AC61</f>
        <v>34.242777777777782</v>
      </c>
      <c r="AD62" s="74"/>
      <c r="AE62" s="62">
        <f>AE60*AE61</f>
        <v>4.3893400000000007</v>
      </c>
      <c r="AF62" s="63">
        <f>AF60*AF61</f>
        <v>24.385222222222225</v>
      </c>
      <c r="AG62" s="74"/>
      <c r="AH62" s="62">
        <f>AH60*AH61</f>
        <v>4.3006666666666682</v>
      </c>
      <c r="AI62" s="63">
        <f>AI60*AI61</f>
        <v>23.892592592592592</v>
      </c>
      <c r="AJ62" s="74"/>
      <c r="AM62" s="65"/>
      <c r="AN62" s="648" t="s">
        <v>5</v>
      </c>
      <c r="AO62" s="649" t="s">
        <v>70</v>
      </c>
      <c r="AP62" s="649"/>
      <c r="AQ62" s="649"/>
      <c r="AR62" s="649"/>
      <c r="AS62" s="650" t="s">
        <v>71</v>
      </c>
      <c r="AT62" s="649" t="s">
        <v>75</v>
      </c>
      <c r="AU62" s="649"/>
      <c r="AV62" s="649"/>
      <c r="AW62" s="649"/>
      <c r="AX62" s="649"/>
      <c r="AY62" s="649"/>
      <c r="AZ62" s="649"/>
      <c r="BA62" s="651"/>
    </row>
    <row r="63" spans="1:69" ht="20.25" customHeight="1" x14ac:dyDescent="0.2">
      <c r="A63" s="65"/>
      <c r="B63" s="308"/>
      <c r="C63" s="658" t="s">
        <v>68</v>
      </c>
      <c r="D63" s="658"/>
      <c r="E63" s="658"/>
      <c r="F63" s="658"/>
      <c r="G63" s="309"/>
      <c r="H63" s="660" t="s">
        <v>69</v>
      </c>
      <c r="I63" s="662" t="str">
        <f>AO66</f>
        <v>?  ESTOUFFADE DE BŒUF AUX LÉGUMES ( formule ALLÉGÉE )</v>
      </c>
      <c r="J63" s="662"/>
      <c r="K63" s="662"/>
      <c r="L63" s="662"/>
      <c r="M63" s="662"/>
      <c r="N63" s="663"/>
      <c r="O63" s="571"/>
      <c r="P63" s="218"/>
      <c r="Q63" s="65"/>
      <c r="R63" s="300"/>
      <c r="S63" s="218"/>
      <c r="T63" s="57"/>
      <c r="U63" s="61" t="s">
        <v>63</v>
      </c>
      <c r="V63" s="305">
        <f>E60</f>
        <v>0.69625000000000004</v>
      </c>
      <c r="W63" s="306">
        <f>F60</f>
        <v>5.2218749999999998</v>
      </c>
      <c r="X63" s="307" t="s">
        <v>16</v>
      </c>
      <c r="Y63" s="75">
        <f>G60</f>
        <v>0.28549999999999998</v>
      </c>
      <c r="Z63" s="76">
        <f>H60</f>
        <v>2.0392857142857146</v>
      </c>
      <c r="AA63" s="77" t="s">
        <v>16</v>
      </c>
      <c r="AB63" s="75">
        <f>I60</f>
        <v>0.56184999999999996</v>
      </c>
      <c r="AC63" s="76">
        <f>J60</f>
        <v>3.1213888888888888</v>
      </c>
      <c r="AD63" s="77" t="s">
        <v>16</v>
      </c>
      <c r="AE63" s="75">
        <f>K60</f>
        <v>0.39466999999999997</v>
      </c>
      <c r="AF63" s="76">
        <f>L60</f>
        <v>2.1926111111111113</v>
      </c>
      <c r="AG63" s="77" t="s">
        <v>16</v>
      </c>
      <c r="AH63" s="75">
        <f>M60</f>
        <v>0.35033333333333333</v>
      </c>
      <c r="AI63" s="76">
        <f>N60</f>
        <v>1.9462962962962969</v>
      </c>
      <c r="AJ63" s="77" t="s">
        <v>16</v>
      </c>
      <c r="AM63" s="65"/>
      <c r="AN63" s="648"/>
      <c r="AO63" s="649"/>
      <c r="AP63" s="649"/>
      <c r="AQ63" s="649"/>
      <c r="AR63" s="649"/>
      <c r="AS63" s="650"/>
      <c r="AT63" s="649"/>
      <c r="AU63" s="649"/>
      <c r="AV63" s="649"/>
      <c r="AW63" s="649"/>
      <c r="AX63" s="649"/>
      <c r="AY63" s="649"/>
      <c r="AZ63" s="649"/>
      <c r="BA63" s="651"/>
    </row>
    <row r="64" spans="1:69" ht="20.25" customHeight="1" x14ac:dyDescent="0.2">
      <c r="A64" s="65"/>
      <c r="B64" s="121"/>
      <c r="C64" s="659"/>
      <c r="D64" s="659"/>
      <c r="E64" s="659"/>
      <c r="F64" s="659"/>
      <c r="G64" s="301"/>
      <c r="H64" s="661"/>
      <c r="I64" s="664"/>
      <c r="J64" s="664"/>
      <c r="K64" s="664"/>
      <c r="L64" s="664"/>
      <c r="M64" s="664"/>
      <c r="N64" s="665"/>
      <c r="O64" s="571"/>
      <c r="P64" s="218"/>
      <c r="Q64" s="65"/>
      <c r="R64" s="666" t="s">
        <v>68</v>
      </c>
      <c r="S64" s="658"/>
      <c r="T64" s="658"/>
      <c r="U64" s="658"/>
      <c r="V64" s="658"/>
      <c r="W64" s="658"/>
      <c r="X64" s="658"/>
      <c r="Y64" s="78"/>
      <c r="Z64" s="301"/>
      <c r="AA64" s="668" t="s">
        <v>69</v>
      </c>
      <c r="AB64" s="655" t="str">
        <f>AO66</f>
        <v>?  ESTOUFFADE DE BŒUF AUX LÉGUMES ( formule ALLÉGÉE )</v>
      </c>
      <c r="AC64" s="655"/>
      <c r="AD64" s="655"/>
      <c r="AE64" s="655"/>
      <c r="AF64" s="655"/>
      <c r="AG64" s="655"/>
      <c r="AH64" s="655"/>
      <c r="AI64" s="655"/>
      <c r="AJ64" s="656"/>
      <c r="AM64" s="65"/>
      <c r="AN64" s="648" t="s">
        <v>6</v>
      </c>
      <c r="AO64" s="649" t="s">
        <v>72</v>
      </c>
      <c r="AP64" s="649"/>
      <c r="AQ64" s="649"/>
      <c r="AR64" s="649"/>
      <c r="AS64" s="650"/>
      <c r="AT64" s="649"/>
      <c r="AU64" s="649"/>
      <c r="AV64" s="649"/>
      <c r="AW64" s="649"/>
      <c r="AX64" s="649"/>
      <c r="AY64" s="649"/>
      <c r="AZ64" s="649"/>
      <c r="BA64" s="651"/>
    </row>
    <row r="65" spans="1:76" ht="20.25" customHeight="1" x14ac:dyDescent="0.2">
      <c r="A65" s="65"/>
      <c r="B65" s="669" t="str">
        <f>AO62</f>
        <v>ALI-BAB Gastronomie Pratique 1928 Edi.Flammarion - BŒUF A LA BOURGUIGNONNE</v>
      </c>
      <c r="C65" s="670"/>
      <c r="D65" s="670"/>
      <c r="E65" s="670"/>
      <c r="F65" s="661" t="s">
        <v>5</v>
      </c>
      <c r="G65" s="301"/>
      <c r="H65" s="661" t="s">
        <v>71</v>
      </c>
      <c r="I65" s="671" t="str">
        <f>AT62</f>
        <v xml:space="preserve"> Recette collectivité économique  BŒUF SAUTÉ Ragoût de viande non rissolé</v>
      </c>
      <c r="J65" s="671"/>
      <c r="K65" s="671"/>
      <c r="L65" s="671"/>
      <c r="M65" s="671"/>
      <c r="N65" s="672"/>
      <c r="O65" s="571"/>
      <c r="P65" s="218"/>
      <c r="Q65" s="65"/>
      <c r="R65" s="667"/>
      <c r="S65" s="659"/>
      <c r="T65" s="659"/>
      <c r="U65" s="659"/>
      <c r="V65" s="659"/>
      <c r="W65" s="659"/>
      <c r="X65" s="659"/>
      <c r="Y65" s="79"/>
      <c r="Z65" s="301"/>
      <c r="AA65" s="654"/>
      <c r="AB65" s="655"/>
      <c r="AC65" s="655"/>
      <c r="AD65" s="655"/>
      <c r="AE65" s="655"/>
      <c r="AF65" s="655"/>
      <c r="AG65" s="655"/>
      <c r="AH65" s="655"/>
      <c r="AI65" s="655"/>
      <c r="AJ65" s="656"/>
      <c r="AM65" s="65"/>
      <c r="AN65" s="648"/>
      <c r="AO65" s="649"/>
      <c r="AP65" s="649"/>
      <c r="AQ65" s="649"/>
      <c r="AR65" s="649"/>
      <c r="AS65" s="650" t="s">
        <v>73</v>
      </c>
      <c r="AT65" s="649" t="s">
        <v>76</v>
      </c>
      <c r="AU65" s="649"/>
      <c r="AV65" s="649"/>
      <c r="AW65" s="649"/>
      <c r="AX65" s="649"/>
      <c r="AY65" s="649"/>
      <c r="AZ65" s="649"/>
      <c r="BA65" s="651"/>
    </row>
    <row r="66" spans="1:76" ht="20.25" customHeight="1" x14ac:dyDescent="0.2">
      <c r="A66" s="65"/>
      <c r="B66" s="669"/>
      <c r="C66" s="670"/>
      <c r="D66" s="670"/>
      <c r="E66" s="670"/>
      <c r="F66" s="661"/>
      <c r="G66" s="301"/>
      <c r="H66" s="661"/>
      <c r="I66" s="673"/>
      <c r="J66" s="673"/>
      <c r="K66" s="673"/>
      <c r="L66" s="673"/>
      <c r="M66" s="673"/>
      <c r="N66" s="674"/>
      <c r="O66" s="572"/>
      <c r="P66" s="218"/>
      <c r="Q66" s="65"/>
      <c r="R66" s="300"/>
      <c r="S66" s="652" t="str">
        <f>B65</f>
        <v>ALI-BAB Gastronomie Pratique 1928 Edi.Flammarion - BŒUF A LA BOURGUIGNONNE</v>
      </c>
      <c r="T66" s="652"/>
      <c r="U66" s="652"/>
      <c r="V66" s="652"/>
      <c r="W66" s="652"/>
      <c r="X66" s="652"/>
      <c r="Y66" s="653" t="s">
        <v>5</v>
      </c>
      <c r="Z66" s="301"/>
      <c r="AA66" s="654" t="s">
        <v>71</v>
      </c>
      <c r="AB66" s="655" t="str">
        <f>AT62</f>
        <v xml:space="preserve"> Recette collectivité économique  BŒUF SAUTÉ Ragoût de viande non rissolé</v>
      </c>
      <c r="AC66" s="655"/>
      <c r="AD66" s="655"/>
      <c r="AE66" s="655"/>
      <c r="AF66" s="655"/>
      <c r="AG66" s="655"/>
      <c r="AH66" s="655"/>
      <c r="AI66" s="655"/>
      <c r="AJ66" s="656"/>
      <c r="AM66" s="65"/>
      <c r="AN66" s="657" t="s">
        <v>69</v>
      </c>
      <c r="AO66" s="649" t="s">
        <v>74</v>
      </c>
      <c r="AP66" s="649"/>
      <c r="AQ66" s="649"/>
      <c r="AR66" s="649"/>
      <c r="AS66" s="650"/>
      <c r="AT66" s="649"/>
      <c r="AU66" s="649"/>
      <c r="AV66" s="649"/>
      <c r="AW66" s="649"/>
      <c r="AX66" s="649"/>
      <c r="AY66" s="649"/>
      <c r="AZ66" s="649"/>
      <c r="BA66" s="651"/>
    </row>
    <row r="67" spans="1:76" ht="20.25" customHeight="1" x14ac:dyDescent="0.2">
      <c r="A67" s="65"/>
      <c r="B67" s="669" t="str">
        <f>AO64</f>
        <v>A et JP DOMERGUES Orléans 1981-  RAGOUT DE BŒUF A LA BOURGUIGNONNE</v>
      </c>
      <c r="C67" s="670"/>
      <c r="D67" s="670"/>
      <c r="E67" s="670"/>
      <c r="F67" s="661" t="s">
        <v>6</v>
      </c>
      <c r="G67" s="301"/>
      <c r="H67" s="661" t="s">
        <v>73</v>
      </c>
      <c r="I67" s="671" t="str">
        <f>AT65</f>
        <v xml:space="preserve">CHEF NESTLÉ 2001 - BŒUF BOURGUIGNON </v>
      </c>
      <c r="J67" s="671"/>
      <c r="K67" s="671"/>
      <c r="L67" s="671"/>
      <c r="M67" s="671"/>
      <c r="N67" s="671"/>
      <c r="O67" s="685">
        <f>O2</f>
        <v>7</v>
      </c>
      <c r="P67" s="218"/>
      <c r="Q67" s="65"/>
      <c r="R67" s="300"/>
      <c r="S67" s="652"/>
      <c r="T67" s="652"/>
      <c r="U67" s="652"/>
      <c r="V67" s="652"/>
      <c r="W67" s="652"/>
      <c r="X67" s="652"/>
      <c r="Y67" s="653"/>
      <c r="Z67" s="301"/>
      <c r="AA67" s="654"/>
      <c r="AB67" s="655"/>
      <c r="AC67" s="655"/>
      <c r="AD67" s="655"/>
      <c r="AE67" s="655"/>
      <c r="AF67" s="655"/>
      <c r="AG67" s="655"/>
      <c r="AH67" s="655"/>
      <c r="AI67" s="655"/>
      <c r="AJ67" s="656"/>
      <c r="AM67" s="65"/>
      <c r="AN67" s="657"/>
      <c r="AO67" s="649"/>
      <c r="AP67" s="649"/>
      <c r="AQ67" s="649"/>
      <c r="AR67" s="649"/>
      <c r="AS67" s="650"/>
      <c r="AT67" s="649"/>
      <c r="AU67" s="649"/>
      <c r="AV67" s="649"/>
      <c r="AW67" s="649"/>
      <c r="AX67" s="649"/>
      <c r="AY67" s="649"/>
      <c r="AZ67" s="649"/>
      <c r="BA67" s="651"/>
    </row>
    <row r="68" spans="1:76" ht="20.25" customHeight="1" thickBot="1" x14ac:dyDescent="0.25">
      <c r="A68" s="65"/>
      <c r="B68" s="669"/>
      <c r="C68" s="670"/>
      <c r="D68" s="670"/>
      <c r="E68" s="670"/>
      <c r="F68" s="661"/>
      <c r="G68" s="301"/>
      <c r="H68" s="661"/>
      <c r="I68" s="664"/>
      <c r="J68" s="664"/>
      <c r="K68" s="664"/>
      <c r="L68" s="664"/>
      <c r="M68" s="664"/>
      <c r="N68" s="664"/>
      <c r="O68" s="686"/>
      <c r="P68" s="218"/>
      <c r="Q68" s="65"/>
      <c r="R68" s="300"/>
      <c r="S68" s="652" t="str">
        <f>B67</f>
        <v>A et JP DOMERGUES Orléans 1981-  RAGOUT DE BŒUF A LA BOURGUIGNONNE</v>
      </c>
      <c r="T68" s="652"/>
      <c r="U68" s="652"/>
      <c r="V68" s="652"/>
      <c r="W68" s="652"/>
      <c r="X68" s="652"/>
      <c r="Y68" s="653" t="s">
        <v>6</v>
      </c>
      <c r="Z68" s="301"/>
      <c r="AA68" s="654" t="s">
        <v>73</v>
      </c>
      <c r="AB68" s="677" t="str">
        <f>AT65</f>
        <v xml:space="preserve">CHEF NESTLÉ 2001 - BŒUF BOURGUIGNON </v>
      </c>
      <c r="AC68" s="677"/>
      <c r="AD68" s="677"/>
      <c r="AE68" s="677"/>
      <c r="AF68" s="677"/>
      <c r="AG68" s="677"/>
      <c r="AH68" s="677"/>
      <c r="AI68" s="677"/>
      <c r="AJ68" s="678"/>
      <c r="AM68" s="65"/>
      <c r="AN68" s="310" t="str">
        <f ca="1">CELL("nomfichier")</f>
        <v>D:\1 UPRT SITE WEB\uprt.fr\ff-fiches-fabrications\ff-documents-divers-maj-02-2015\[ff-comparaison-recettes.xlsx]Mode d'emploi</v>
      </c>
      <c r="AO68" s="105"/>
      <c r="AP68" s="105"/>
      <c r="AQ68" s="105"/>
      <c r="AR68" s="105"/>
      <c r="AS68" s="105"/>
      <c r="AT68" s="105"/>
      <c r="AU68" s="105"/>
      <c r="AV68" s="105"/>
      <c r="AW68" s="105"/>
      <c r="AX68" s="105"/>
      <c r="AY68" s="105"/>
      <c r="AZ68" s="105"/>
      <c r="BA68" s="106"/>
    </row>
    <row r="69" spans="1:76" ht="20.25" customHeight="1" thickBot="1" x14ac:dyDescent="0.25">
      <c r="A69" s="65"/>
      <c r="B69" s="80"/>
      <c r="C69" s="81">
        <v>0</v>
      </c>
      <c r="D69" s="81">
        <v>0</v>
      </c>
      <c r="E69" s="81"/>
      <c r="F69" s="81"/>
      <c r="G69" s="283" t="s">
        <v>1</v>
      </c>
      <c r="H69" s="681">
        <f ca="1">NOW()</f>
        <v>43029.789359374998</v>
      </c>
      <c r="I69" s="681"/>
      <c r="J69" s="681"/>
      <c r="K69" s="681"/>
      <c r="L69" s="682">
        <f ca="1">NOW()</f>
        <v>43029.789359374998</v>
      </c>
      <c r="M69" s="683"/>
      <c r="N69" s="684"/>
      <c r="O69" s="687"/>
      <c r="P69" s="218"/>
      <c r="Q69" s="65"/>
      <c r="R69" s="304"/>
      <c r="S69" s="688"/>
      <c r="T69" s="688"/>
      <c r="U69" s="688"/>
      <c r="V69" s="688"/>
      <c r="W69" s="688"/>
      <c r="X69" s="688"/>
      <c r="Y69" s="675"/>
      <c r="Z69" s="302"/>
      <c r="AA69" s="676"/>
      <c r="AB69" s="679"/>
      <c r="AC69" s="679"/>
      <c r="AD69" s="679"/>
      <c r="AE69" s="679"/>
      <c r="AF69" s="679"/>
      <c r="AG69" s="679"/>
      <c r="AH69" s="679"/>
      <c r="AI69" s="679"/>
      <c r="AJ69" s="680"/>
      <c r="BB69" s="1"/>
    </row>
    <row r="70" spans="1:76" ht="20.25" customHeight="1" x14ac:dyDescent="0.2"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BB70" s="1"/>
    </row>
    <row r="71" spans="1:76" s="1" customFormat="1" x14ac:dyDescent="0.2">
      <c r="T71" s="3"/>
      <c r="U71" s="3"/>
      <c r="V71" s="3"/>
      <c r="W71" s="3"/>
      <c r="X71" s="3"/>
      <c r="Y71" s="3"/>
      <c r="Z71" s="3"/>
      <c r="AA71" s="3"/>
      <c r="AB71" s="3"/>
      <c r="AQ71" s="3"/>
      <c r="BB71" s="3"/>
      <c r="BP71" s="3"/>
      <c r="BQ71" s="3"/>
      <c r="BR71" s="3"/>
      <c r="BS71" s="3"/>
      <c r="BT71" s="3"/>
      <c r="BU71" s="3"/>
      <c r="BV71" s="3"/>
      <c r="BW71" s="3"/>
      <c r="BX71" s="3"/>
    </row>
    <row r="72" spans="1:76" s="1" customFormat="1" x14ac:dyDescent="0.2">
      <c r="T72" s="3"/>
      <c r="U72" s="3"/>
      <c r="V72" s="3"/>
      <c r="W72" s="3"/>
      <c r="X72" s="3"/>
      <c r="Y72" s="3"/>
      <c r="Z72" s="3"/>
      <c r="AA72" s="3"/>
      <c r="AB72" s="3"/>
      <c r="AQ72" s="3"/>
      <c r="BB72" s="3"/>
      <c r="BP72" s="3"/>
      <c r="BQ72" s="3"/>
      <c r="BR72" s="3"/>
      <c r="BS72" s="3"/>
      <c r="BT72" s="3"/>
      <c r="BU72" s="3"/>
      <c r="BV72" s="3"/>
      <c r="BW72" s="3"/>
      <c r="BX72" s="3"/>
    </row>
    <row r="73" spans="1:76" s="1" customFormat="1" ht="12.75" customHeight="1" x14ac:dyDescent="0.2"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Q73" s="3"/>
      <c r="BB73" s="3"/>
      <c r="BP73" s="3"/>
      <c r="BQ73" s="3"/>
      <c r="BR73" s="3"/>
      <c r="BS73" s="3"/>
      <c r="BT73" s="3"/>
      <c r="BU73" s="3"/>
      <c r="BV73" s="3"/>
      <c r="BW73" s="3"/>
      <c r="BX73" s="3"/>
    </row>
    <row r="74" spans="1:76" s="1" customFormat="1" ht="12.75" customHeight="1" x14ac:dyDescent="0.2"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Q74" s="3"/>
      <c r="BB74" s="3"/>
      <c r="BP74" s="3"/>
      <c r="BQ74" s="3"/>
      <c r="BR74" s="3"/>
      <c r="BS74" s="3"/>
      <c r="BT74" s="3"/>
      <c r="BU74" s="3"/>
      <c r="BV74" s="3"/>
      <c r="BW74" s="3"/>
      <c r="BX74" s="3"/>
    </row>
    <row r="75" spans="1:76" s="1" customFormat="1" x14ac:dyDescent="0.2">
      <c r="T75" s="3"/>
      <c r="U75" s="3"/>
      <c r="V75" s="3"/>
      <c r="W75" s="3"/>
      <c r="X75" s="3"/>
      <c r="Y75" s="3"/>
      <c r="Z75" s="3"/>
      <c r="AA75" s="3"/>
      <c r="AB75" s="3"/>
      <c r="AQ75" s="3"/>
      <c r="BB75" s="3"/>
      <c r="BP75" s="3"/>
      <c r="BQ75" s="3"/>
      <c r="BR75" s="3"/>
      <c r="BS75" s="3"/>
      <c r="BT75" s="3"/>
      <c r="BU75" s="3"/>
      <c r="BV75" s="3"/>
      <c r="BW75" s="3"/>
      <c r="BX75" s="3"/>
    </row>
    <row r="76" spans="1:76" s="1" customFormat="1" x14ac:dyDescent="0.2">
      <c r="T76" s="3"/>
      <c r="U76" s="3"/>
      <c r="V76" s="3"/>
      <c r="W76" s="3"/>
      <c r="X76" s="3"/>
      <c r="Y76" s="3"/>
      <c r="Z76" s="3"/>
      <c r="AA76" s="3"/>
      <c r="AB76" s="3"/>
      <c r="AQ76" s="3"/>
      <c r="BB76" s="3"/>
      <c r="BP76" s="3"/>
      <c r="BQ76" s="3"/>
      <c r="BR76" s="3"/>
      <c r="BS76" s="3"/>
      <c r="BT76" s="3"/>
      <c r="BU76" s="3"/>
      <c r="BV76" s="3"/>
      <c r="BW76" s="3"/>
      <c r="BX76" s="3"/>
    </row>
    <row r="77" spans="1:76" s="1" customFormat="1" x14ac:dyDescent="0.2">
      <c r="T77" s="3"/>
      <c r="U77" s="3"/>
      <c r="V77" s="3"/>
      <c r="W77" s="3"/>
      <c r="X77" s="3"/>
      <c r="Y77" s="3"/>
      <c r="Z77" s="3"/>
      <c r="AA77" s="3"/>
      <c r="AB77" s="3"/>
      <c r="AQ77" s="3"/>
      <c r="BB77" s="3"/>
      <c r="BP77" s="3"/>
      <c r="BQ77" s="3"/>
      <c r="BR77" s="3"/>
      <c r="BS77" s="3"/>
      <c r="BT77" s="3"/>
      <c r="BU77" s="3"/>
      <c r="BV77" s="3"/>
      <c r="BW77" s="3"/>
      <c r="BX77" s="3"/>
    </row>
    <row r="78" spans="1:76" s="1" customFormat="1" x14ac:dyDescent="0.2">
      <c r="T78" s="3"/>
      <c r="U78" s="3"/>
      <c r="V78" s="3"/>
      <c r="W78" s="3"/>
      <c r="X78" s="3"/>
      <c r="Y78" s="3"/>
      <c r="Z78" s="3"/>
      <c r="AA78" s="3"/>
      <c r="AB78" s="3"/>
      <c r="AQ78" s="3"/>
      <c r="BB78" s="3"/>
      <c r="BP78" s="3"/>
      <c r="BQ78" s="3"/>
      <c r="BR78" s="3"/>
      <c r="BS78" s="3"/>
      <c r="BT78" s="3"/>
      <c r="BU78" s="3"/>
      <c r="BV78" s="3"/>
      <c r="BW78" s="3"/>
      <c r="BX78" s="3"/>
    </row>
    <row r="79" spans="1:76" s="1" customFormat="1" x14ac:dyDescent="0.2">
      <c r="T79" s="3"/>
      <c r="U79" s="3"/>
      <c r="V79" s="3"/>
      <c r="W79" s="3"/>
      <c r="X79" s="3"/>
      <c r="Y79" s="3"/>
      <c r="Z79" s="3"/>
      <c r="AA79" s="3"/>
      <c r="AB79" s="3"/>
      <c r="AQ79" s="3"/>
      <c r="BB79" s="3"/>
      <c r="BP79" s="3"/>
      <c r="BQ79" s="3"/>
      <c r="BR79" s="3"/>
      <c r="BS79" s="3"/>
      <c r="BT79" s="3"/>
      <c r="BU79" s="3"/>
      <c r="BV79" s="3"/>
      <c r="BW79" s="3"/>
      <c r="BX79" s="3"/>
    </row>
    <row r="80" spans="1:76" s="1" customFormat="1" x14ac:dyDescent="0.2">
      <c r="T80" s="3"/>
      <c r="U80" s="3"/>
      <c r="V80" s="3"/>
      <c r="W80" s="3"/>
      <c r="X80" s="3"/>
      <c r="Y80" s="3"/>
      <c r="Z80" s="3"/>
      <c r="AA80" s="3"/>
      <c r="AB80" s="3"/>
      <c r="AQ80" s="3"/>
      <c r="BB80" s="3"/>
      <c r="BP80" s="3"/>
      <c r="BQ80" s="3"/>
      <c r="BR80" s="3"/>
      <c r="BS80" s="3"/>
      <c r="BT80" s="3"/>
      <c r="BU80" s="3"/>
      <c r="BV80" s="3"/>
      <c r="BW80" s="3"/>
      <c r="BX80" s="3"/>
    </row>
    <row r="81" spans="20:76" s="1" customFormat="1" x14ac:dyDescent="0.2">
      <c r="T81" s="3"/>
      <c r="U81" s="3"/>
      <c r="V81" s="3"/>
      <c r="W81" s="3"/>
      <c r="X81" s="3"/>
      <c r="Y81" s="3"/>
      <c r="Z81" s="3"/>
      <c r="AA81" s="3"/>
      <c r="AB81" s="3"/>
      <c r="AQ81" s="3"/>
      <c r="BB81" s="3"/>
      <c r="BP81" s="3"/>
      <c r="BQ81" s="3"/>
      <c r="BR81" s="3"/>
      <c r="BS81" s="3"/>
      <c r="BT81" s="3"/>
      <c r="BU81" s="3"/>
      <c r="BV81" s="3"/>
      <c r="BW81" s="3"/>
      <c r="BX81" s="3"/>
    </row>
    <row r="82" spans="20:76" s="1" customFormat="1" x14ac:dyDescent="0.2">
      <c r="T82" s="3"/>
      <c r="U82" s="3"/>
      <c r="V82" s="3"/>
      <c r="W82" s="3"/>
      <c r="X82" s="3"/>
      <c r="Y82" s="3"/>
      <c r="Z82" s="3"/>
      <c r="AA82" s="3"/>
      <c r="AB82" s="3"/>
      <c r="AQ82" s="3"/>
      <c r="BB82" s="3"/>
      <c r="BP82" s="3"/>
      <c r="BQ82" s="3"/>
      <c r="BR82" s="3"/>
      <c r="BS82" s="3"/>
      <c r="BT82" s="3"/>
      <c r="BU82" s="3"/>
      <c r="BV82" s="3"/>
      <c r="BW82" s="3"/>
      <c r="BX82" s="3"/>
    </row>
  </sheetData>
  <mergeCells count="111">
    <mergeCell ref="Y68:Y69"/>
    <mergeCell ref="AA68:AA69"/>
    <mergeCell ref="AB68:AJ69"/>
    <mergeCell ref="H69:K69"/>
    <mergeCell ref="L69:N69"/>
    <mergeCell ref="B67:E68"/>
    <mergeCell ref="F67:F68"/>
    <mergeCell ref="H67:H68"/>
    <mergeCell ref="I67:N68"/>
    <mergeCell ref="O67:O69"/>
    <mergeCell ref="S68:X69"/>
    <mergeCell ref="S66:X67"/>
    <mergeCell ref="Y66:Y67"/>
    <mergeCell ref="AA66:AA67"/>
    <mergeCell ref="AB66:AJ67"/>
    <mergeCell ref="AN66:AN67"/>
    <mergeCell ref="AO66:AR67"/>
    <mergeCell ref="C63:F64"/>
    <mergeCell ref="H63:H64"/>
    <mergeCell ref="I63:N64"/>
    <mergeCell ref="R64:X65"/>
    <mergeCell ref="AA64:AA65"/>
    <mergeCell ref="AB64:AJ65"/>
    <mergeCell ref="B65:E66"/>
    <mergeCell ref="F65:F66"/>
    <mergeCell ref="H65:H66"/>
    <mergeCell ref="I65:N66"/>
    <mergeCell ref="BE53:BP54"/>
    <mergeCell ref="BE56:BP56"/>
    <mergeCell ref="AN60:AQ61"/>
    <mergeCell ref="AR60:BA60"/>
    <mergeCell ref="AN62:AN63"/>
    <mergeCell ref="AO62:AR63"/>
    <mergeCell ref="AS62:AS64"/>
    <mergeCell ref="AT62:BA64"/>
    <mergeCell ref="AN64:AN65"/>
    <mergeCell ref="AO64:AR65"/>
    <mergeCell ref="AS65:AS67"/>
    <mergeCell ref="AT65:BA67"/>
    <mergeCell ref="BE38:BQ38"/>
    <mergeCell ref="BD39:BQ39"/>
    <mergeCell ref="BE41:BQ42"/>
    <mergeCell ref="BD44:BD45"/>
    <mergeCell ref="BE44:BQ45"/>
    <mergeCell ref="BD49:BQ50"/>
    <mergeCell ref="BS26:BZ28"/>
    <mergeCell ref="BE27:BQ27"/>
    <mergeCell ref="BD29:BD30"/>
    <mergeCell ref="BE29:BQ30"/>
    <mergeCell ref="BD34:BQ35"/>
    <mergeCell ref="BD37:BQ37"/>
    <mergeCell ref="BE20:BQ20"/>
    <mergeCell ref="BS20:BZ22"/>
    <mergeCell ref="BE22:BQ22"/>
    <mergeCell ref="BS23:BZ25"/>
    <mergeCell ref="BD24:BD25"/>
    <mergeCell ref="BE24:BQ25"/>
    <mergeCell ref="BE12:BQ12"/>
    <mergeCell ref="BD14:BD15"/>
    <mergeCell ref="BE14:BQ15"/>
    <mergeCell ref="BS15:BZ17"/>
    <mergeCell ref="BD17:BD18"/>
    <mergeCell ref="BE17:BQ18"/>
    <mergeCell ref="AB5:AD5"/>
    <mergeCell ref="AE5:AG5"/>
    <mergeCell ref="AH5:AJ5"/>
    <mergeCell ref="AO5:AP5"/>
    <mergeCell ref="AR5:AS5"/>
    <mergeCell ref="AT5:AU5"/>
    <mergeCell ref="G5:H5"/>
    <mergeCell ref="I5:J5"/>
    <mergeCell ref="K5:L5"/>
    <mergeCell ref="M5:N5"/>
    <mergeCell ref="V5:X5"/>
    <mergeCell ref="Y5:AA5"/>
    <mergeCell ref="BD3:BQ4"/>
    <mergeCell ref="B4:C4"/>
    <mergeCell ref="H4:I4"/>
    <mergeCell ref="O4:O66"/>
    <mergeCell ref="V4:AE4"/>
    <mergeCell ref="AF4:AH4"/>
    <mergeCell ref="AO4:AQ4"/>
    <mergeCell ref="AR4:AY4"/>
    <mergeCell ref="B5:D5"/>
    <mergeCell ref="E5:F5"/>
    <mergeCell ref="BD6:BQ6"/>
    <mergeCell ref="B7:D7"/>
    <mergeCell ref="R7:S8"/>
    <mergeCell ref="AN7:AP7"/>
    <mergeCell ref="BE7:BQ7"/>
    <mergeCell ref="AN8:AQ8"/>
    <mergeCell ref="BD8:BQ8"/>
    <mergeCell ref="AV5:AW5"/>
    <mergeCell ref="AX5:AY5"/>
    <mergeCell ref="AZ5:BA5"/>
    <mergeCell ref="B6:D6"/>
    <mergeCell ref="R6:T6"/>
    <mergeCell ref="AN6:AO6"/>
    <mergeCell ref="AZ2:BA2"/>
    <mergeCell ref="C3:L3"/>
    <mergeCell ref="M3:N4"/>
    <mergeCell ref="AF3:AH3"/>
    <mergeCell ref="AI3:AJ4"/>
    <mergeCell ref="AO3:AY3"/>
    <mergeCell ref="AZ3:BA4"/>
    <mergeCell ref="B2:L2"/>
    <mergeCell ref="M2:N2"/>
    <mergeCell ref="O2:O3"/>
    <mergeCell ref="AF2:AH2"/>
    <mergeCell ref="AI2:AJ2"/>
    <mergeCell ref="AR2:AY2"/>
  </mergeCells>
  <hyperlinks>
    <hyperlink ref="BE7" r:id="rId1"/>
    <hyperlink ref="BE38" r:id="rId2"/>
  </hyperlinks>
  <printOptions horizontalCentered="1"/>
  <pageMargins left="0.23622047244094491" right="0.23622047244094491" top="0.15748031496062992" bottom="0.35433070866141736" header="0.11811023622047245" footer="0.11811023622047245"/>
  <pageSetup paperSize="9" scale="46" orientation="portrait" horizontalDpi="300" verticalDpi="300" r:id="rId3"/>
  <headerFooter alignWithMargins="0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29"/>
  <sheetViews>
    <sheetView showZeros="0" showWhiteSpace="0" zoomScale="75" zoomScaleNormal="75" zoomScalePageLayoutView="58" workbookViewId="0">
      <selection activeCell="U22" sqref="U22:X22"/>
    </sheetView>
  </sheetViews>
  <sheetFormatPr baseColWidth="10" defaultRowHeight="12.75" x14ac:dyDescent="0.2"/>
  <cols>
    <col min="1" max="2" width="3.28515625" style="1" customWidth="1"/>
    <col min="3" max="3" width="7.85546875" style="1" customWidth="1"/>
    <col min="4" max="4" width="52.28515625" style="1" customWidth="1"/>
    <col min="5" max="5" width="13.28515625" style="1" customWidth="1"/>
    <col min="6" max="6" width="13" style="1" customWidth="1"/>
    <col min="7" max="15" width="12.42578125" style="1" customWidth="1"/>
    <col min="16" max="16" width="11.7109375" style="1" customWidth="1"/>
    <col min="17" max="17" width="11.42578125" style="3" customWidth="1"/>
    <col min="18" max="19" width="3.28515625" style="1" customWidth="1"/>
    <col min="20" max="20" width="7.85546875" style="1" customWidth="1"/>
    <col min="21" max="21" width="52.28515625" style="1" customWidth="1"/>
    <col min="22" max="22" width="13.28515625" style="1" customWidth="1"/>
    <col min="23" max="23" width="13" style="1" customWidth="1"/>
    <col min="24" max="32" width="12.42578125" style="1" customWidth="1"/>
    <col min="33" max="33" width="11.7109375" style="1" customWidth="1"/>
    <col min="34" max="34" width="10" style="1" customWidth="1"/>
    <col min="35" max="35" width="14.5703125" style="1" customWidth="1"/>
    <col min="36" max="16384" width="11.42578125" style="3"/>
  </cols>
  <sheetData>
    <row r="1" spans="1:35" ht="13.5" thickBot="1" x14ac:dyDescent="0.3">
      <c r="A1" s="2"/>
      <c r="B1" s="2"/>
      <c r="C1" s="2"/>
      <c r="D1" s="2" t="str">
        <f>MID(ADDRESS(1,COLUMN()),2,FIND("",MID(ADDRESS(1,COLUMN()),2,99))-1)</f>
        <v/>
      </c>
      <c r="E1" s="2"/>
      <c r="F1" s="2"/>
      <c r="G1" s="2">
        <v>0</v>
      </c>
      <c r="H1" s="2"/>
      <c r="I1" s="2"/>
      <c r="J1" s="2"/>
      <c r="K1" s="2"/>
      <c r="L1" s="2"/>
      <c r="M1" s="2"/>
      <c r="N1" s="2"/>
      <c r="O1" s="2"/>
      <c r="P1" s="2">
        <v>0</v>
      </c>
      <c r="R1" s="2"/>
      <c r="S1" s="2"/>
      <c r="T1" s="2"/>
      <c r="U1" s="2" t="str">
        <f>MID(ADDRESS(1,COLUMN()),2,FIND("",MID(ADDRESS(1,COLUMN()),2,99))-1)</f>
        <v/>
      </c>
      <c r="V1" s="2"/>
      <c r="W1" s="2"/>
      <c r="X1" s="2">
        <v>0</v>
      </c>
      <c r="Y1" s="2"/>
      <c r="Z1" s="2"/>
      <c r="AA1" s="2"/>
      <c r="AB1" s="2"/>
      <c r="AC1" s="2"/>
      <c r="AD1" s="2"/>
      <c r="AE1" s="2"/>
      <c r="AF1" s="2"/>
      <c r="AG1" s="2">
        <v>0</v>
      </c>
      <c r="AH1" s="2"/>
      <c r="AI1" s="2"/>
    </row>
    <row r="2" spans="1:35" ht="39.950000000000003" customHeight="1" x14ac:dyDescent="0.2">
      <c r="B2" s="65"/>
      <c r="C2" s="720" t="s">
        <v>70</v>
      </c>
      <c r="D2" s="721"/>
      <c r="E2" s="721"/>
      <c r="F2" s="721"/>
      <c r="G2" s="721"/>
      <c r="H2" s="721"/>
      <c r="I2" s="721"/>
      <c r="J2" s="721"/>
      <c r="K2" s="721"/>
      <c r="L2" s="721"/>
      <c r="M2" s="721"/>
      <c r="N2" s="726" t="s">
        <v>2</v>
      </c>
      <c r="O2" s="726"/>
      <c r="P2" s="712" t="str">
        <f>C2</f>
        <v>ALI-BAB Gastronomie Pratique 1928 Edi.Flammarion - BŒUF A LA BOURGUIGNONNE</v>
      </c>
      <c r="S2" s="65"/>
      <c r="T2" s="720" t="s">
        <v>75</v>
      </c>
      <c r="U2" s="721"/>
      <c r="V2" s="721"/>
      <c r="W2" s="721"/>
      <c r="X2" s="721"/>
      <c r="Y2" s="721"/>
      <c r="Z2" s="721"/>
      <c r="AA2" s="721"/>
      <c r="AB2" s="721"/>
      <c r="AC2" s="721"/>
      <c r="AD2" s="721"/>
      <c r="AE2" s="726" t="s">
        <v>2</v>
      </c>
      <c r="AF2" s="726"/>
      <c r="AG2" s="712" t="str">
        <f>T2</f>
        <v xml:space="preserve"> Recette collectivité économique  BŒUF SAUTÉ Ragoût de viande non rissolé</v>
      </c>
    </row>
    <row r="3" spans="1:35" ht="39.950000000000003" customHeight="1" x14ac:dyDescent="0.2">
      <c r="B3" s="65"/>
      <c r="C3" s="722"/>
      <c r="D3" s="723"/>
      <c r="E3" s="723"/>
      <c r="F3" s="723"/>
      <c r="G3" s="723"/>
      <c r="H3" s="723"/>
      <c r="I3" s="723"/>
      <c r="J3" s="723"/>
      <c r="K3" s="723"/>
      <c r="L3" s="723"/>
      <c r="M3" s="723"/>
      <c r="N3" s="715" t="s">
        <v>5</v>
      </c>
      <c r="O3" s="715"/>
      <c r="P3" s="713"/>
      <c r="S3" s="65"/>
      <c r="T3" s="722"/>
      <c r="U3" s="723"/>
      <c r="V3" s="723"/>
      <c r="W3" s="723"/>
      <c r="X3" s="723"/>
      <c r="Y3" s="723"/>
      <c r="Z3" s="723"/>
      <c r="AA3" s="723"/>
      <c r="AB3" s="723"/>
      <c r="AC3" s="723"/>
      <c r="AD3" s="723"/>
      <c r="AE3" s="715" t="s">
        <v>71</v>
      </c>
      <c r="AF3" s="715"/>
      <c r="AG3" s="713"/>
    </row>
    <row r="4" spans="1:35" ht="39.950000000000003" customHeight="1" x14ac:dyDescent="0.2">
      <c r="B4" s="65"/>
      <c r="C4" s="724"/>
      <c r="D4" s="725"/>
      <c r="E4" s="725"/>
      <c r="F4" s="725"/>
      <c r="G4" s="725"/>
      <c r="H4" s="725"/>
      <c r="I4" s="725"/>
      <c r="J4" s="725"/>
      <c r="K4" s="725"/>
      <c r="L4" s="725"/>
      <c r="M4" s="725"/>
      <c r="N4" s="716"/>
      <c r="O4" s="716"/>
      <c r="P4" s="713"/>
      <c r="S4" s="65"/>
      <c r="T4" s="724"/>
      <c r="U4" s="725"/>
      <c r="V4" s="725"/>
      <c r="W4" s="725"/>
      <c r="X4" s="725"/>
      <c r="Y4" s="725"/>
      <c r="Z4" s="725"/>
      <c r="AA4" s="725"/>
      <c r="AB4" s="725"/>
      <c r="AC4" s="725"/>
      <c r="AD4" s="725"/>
      <c r="AE4" s="716"/>
      <c r="AF4" s="716"/>
      <c r="AG4" s="713"/>
    </row>
    <row r="5" spans="1:35" ht="39.950000000000003" customHeight="1" x14ac:dyDescent="0.2">
      <c r="B5" s="65"/>
      <c r="C5" s="717" t="s">
        <v>77</v>
      </c>
      <c r="D5" s="718"/>
      <c r="E5" s="718"/>
      <c r="F5" s="718"/>
      <c r="G5" s="718"/>
      <c r="H5" s="718"/>
      <c r="I5" s="718"/>
      <c r="J5" s="718"/>
      <c r="K5" s="718"/>
      <c r="L5" s="718"/>
      <c r="M5" s="718"/>
      <c r="N5" s="718"/>
      <c r="O5" s="719"/>
      <c r="P5" s="713"/>
      <c r="S5" s="65"/>
      <c r="T5" s="717" t="s">
        <v>77</v>
      </c>
      <c r="U5" s="718"/>
      <c r="V5" s="718"/>
      <c r="W5" s="718"/>
      <c r="X5" s="718"/>
      <c r="Y5" s="718"/>
      <c r="Z5" s="718"/>
      <c r="AA5" s="718"/>
      <c r="AB5" s="718"/>
      <c r="AC5" s="718"/>
      <c r="AD5" s="718"/>
      <c r="AE5" s="718"/>
      <c r="AF5" s="719"/>
      <c r="AG5" s="713"/>
    </row>
    <row r="6" spans="1:35" ht="39.950000000000003" customHeight="1" x14ac:dyDescent="0.2">
      <c r="B6" s="65"/>
      <c r="C6" s="82">
        <v>1</v>
      </c>
      <c r="D6" s="731" t="s">
        <v>78</v>
      </c>
      <c r="E6" s="731"/>
      <c r="F6" s="731"/>
      <c r="G6" s="732"/>
      <c r="H6" s="83">
        <v>19</v>
      </c>
      <c r="I6" s="708" t="s">
        <v>79</v>
      </c>
      <c r="J6" s="708"/>
      <c r="K6" s="708"/>
      <c r="L6" s="708"/>
      <c r="M6" s="708"/>
      <c r="N6" s="708"/>
      <c r="O6" s="708"/>
      <c r="P6" s="713"/>
      <c r="S6" s="65"/>
      <c r="T6" s="82"/>
      <c r="U6" s="731" t="s">
        <v>166</v>
      </c>
      <c r="V6" s="731"/>
      <c r="W6" s="731"/>
      <c r="X6" s="732"/>
      <c r="Y6" s="83"/>
      <c r="Z6" s="708"/>
      <c r="AA6" s="708"/>
      <c r="AB6" s="708"/>
      <c r="AC6" s="708"/>
      <c r="AD6" s="708"/>
      <c r="AE6" s="708"/>
      <c r="AF6" s="708"/>
      <c r="AG6" s="713"/>
    </row>
    <row r="7" spans="1:35" ht="39.950000000000003" customHeight="1" x14ac:dyDescent="0.2">
      <c r="B7" s="65"/>
      <c r="C7" s="84">
        <v>2</v>
      </c>
      <c r="D7" s="708" t="s">
        <v>80</v>
      </c>
      <c r="E7" s="708"/>
      <c r="F7" s="708"/>
      <c r="G7" s="709"/>
      <c r="H7" s="83">
        <v>20</v>
      </c>
      <c r="I7" s="708" t="s">
        <v>81</v>
      </c>
      <c r="J7" s="708"/>
      <c r="K7" s="708"/>
      <c r="L7" s="708"/>
      <c r="M7" s="708"/>
      <c r="N7" s="708"/>
      <c r="O7" s="708"/>
      <c r="P7" s="713"/>
      <c r="S7" s="65"/>
      <c r="T7" s="84">
        <v>1</v>
      </c>
      <c r="U7" s="708" t="s">
        <v>167</v>
      </c>
      <c r="V7" s="708"/>
      <c r="W7" s="708"/>
      <c r="X7" s="709"/>
      <c r="Y7" s="83">
        <v>6</v>
      </c>
      <c r="Z7" s="708" t="s">
        <v>168</v>
      </c>
      <c r="AA7" s="708"/>
      <c r="AB7" s="708"/>
      <c r="AC7" s="708"/>
      <c r="AD7" s="708"/>
      <c r="AE7" s="708"/>
      <c r="AF7" s="708"/>
      <c r="AG7" s="713"/>
    </row>
    <row r="8" spans="1:35" ht="39.950000000000003" customHeight="1" x14ac:dyDescent="0.2">
      <c r="B8" s="65"/>
      <c r="C8" s="84">
        <v>3</v>
      </c>
      <c r="D8" s="708" t="s">
        <v>82</v>
      </c>
      <c r="E8" s="708"/>
      <c r="F8" s="708"/>
      <c r="G8" s="709"/>
      <c r="H8" s="83">
        <v>21</v>
      </c>
      <c r="I8" s="708" t="s">
        <v>83</v>
      </c>
      <c r="J8" s="708"/>
      <c r="K8" s="708"/>
      <c r="L8" s="708"/>
      <c r="M8" s="708"/>
      <c r="N8" s="708"/>
      <c r="O8" s="708"/>
      <c r="P8" s="713"/>
      <c r="S8" s="65"/>
      <c r="T8" s="84">
        <v>2</v>
      </c>
      <c r="U8" s="708" t="s">
        <v>169</v>
      </c>
      <c r="V8" s="708"/>
      <c r="W8" s="708"/>
      <c r="X8" s="709"/>
      <c r="Y8" s="83">
        <v>7</v>
      </c>
      <c r="Z8" s="708" t="s">
        <v>170</v>
      </c>
      <c r="AA8" s="708"/>
      <c r="AB8" s="708"/>
      <c r="AC8" s="708"/>
      <c r="AD8" s="708"/>
      <c r="AE8" s="708"/>
      <c r="AF8" s="708"/>
      <c r="AG8" s="713"/>
    </row>
    <row r="9" spans="1:35" ht="39.950000000000003" customHeight="1" x14ac:dyDescent="0.2">
      <c r="B9" s="65"/>
      <c r="C9" s="84">
        <v>4</v>
      </c>
      <c r="D9" s="708" t="s">
        <v>84</v>
      </c>
      <c r="E9" s="708"/>
      <c r="F9" s="708"/>
      <c r="G9" s="709"/>
      <c r="H9" s="83"/>
      <c r="I9" s="703"/>
      <c r="J9" s="703"/>
      <c r="K9" s="703"/>
      <c r="L9" s="703"/>
      <c r="M9" s="703"/>
      <c r="N9" s="703"/>
      <c r="O9" s="703"/>
      <c r="P9" s="713"/>
      <c r="S9" s="65"/>
      <c r="T9" s="84">
        <v>3</v>
      </c>
      <c r="U9" s="708" t="s">
        <v>171</v>
      </c>
      <c r="V9" s="708"/>
      <c r="W9" s="708"/>
      <c r="X9" s="709"/>
      <c r="Y9" s="83">
        <v>8</v>
      </c>
      <c r="Z9" s="708" t="s">
        <v>172</v>
      </c>
      <c r="AA9" s="708"/>
      <c r="AB9" s="708"/>
      <c r="AC9" s="708"/>
      <c r="AD9" s="708"/>
      <c r="AE9" s="708"/>
      <c r="AF9" s="708"/>
      <c r="AG9" s="713"/>
    </row>
    <row r="10" spans="1:35" ht="39.950000000000003" customHeight="1" x14ac:dyDescent="0.2">
      <c r="B10" s="65"/>
      <c r="C10" s="84">
        <v>5</v>
      </c>
      <c r="D10" s="708" t="s">
        <v>85</v>
      </c>
      <c r="E10" s="708"/>
      <c r="F10" s="708"/>
      <c r="G10" s="709"/>
      <c r="H10" s="83"/>
      <c r="I10" s="710" t="s">
        <v>86</v>
      </c>
      <c r="J10" s="710"/>
      <c r="K10" s="710"/>
      <c r="L10" s="710"/>
      <c r="M10" s="710"/>
      <c r="N10" s="710"/>
      <c r="O10" s="710"/>
      <c r="P10" s="713"/>
      <c r="S10" s="65"/>
      <c r="T10" s="84">
        <v>4</v>
      </c>
      <c r="U10" s="708" t="s">
        <v>173</v>
      </c>
      <c r="V10" s="708"/>
      <c r="W10" s="708"/>
      <c r="X10" s="709"/>
      <c r="Y10" s="83">
        <v>9</v>
      </c>
      <c r="Z10" s="708" t="s">
        <v>174</v>
      </c>
      <c r="AA10" s="708"/>
      <c r="AB10" s="708"/>
      <c r="AC10" s="708"/>
      <c r="AD10" s="708"/>
      <c r="AE10" s="708"/>
      <c r="AF10" s="708"/>
      <c r="AG10" s="713"/>
    </row>
    <row r="11" spans="1:35" ht="39.950000000000003" customHeight="1" x14ac:dyDescent="0.2">
      <c r="B11" s="65"/>
      <c r="C11" s="84">
        <v>6</v>
      </c>
      <c r="D11" s="708" t="s">
        <v>87</v>
      </c>
      <c r="E11" s="708"/>
      <c r="F11" s="708"/>
      <c r="G11" s="709"/>
      <c r="H11" s="83">
        <v>22</v>
      </c>
      <c r="I11" s="703" t="s">
        <v>88</v>
      </c>
      <c r="J11" s="703"/>
      <c r="K11" s="703"/>
      <c r="L11" s="703"/>
      <c r="M11" s="703"/>
      <c r="N11" s="703"/>
      <c r="O11" s="703"/>
      <c r="P11" s="713"/>
      <c r="S11" s="65"/>
      <c r="T11" s="84">
        <v>5</v>
      </c>
      <c r="U11" s="708" t="s">
        <v>175</v>
      </c>
      <c r="V11" s="708"/>
      <c r="W11" s="708"/>
      <c r="X11" s="709"/>
      <c r="Y11" s="83">
        <v>10</v>
      </c>
      <c r="Z11" s="708" t="s">
        <v>176</v>
      </c>
      <c r="AA11" s="708"/>
      <c r="AB11" s="708"/>
      <c r="AC11" s="708"/>
      <c r="AD11" s="708"/>
      <c r="AE11" s="708"/>
      <c r="AF11" s="708"/>
      <c r="AG11" s="713"/>
    </row>
    <row r="12" spans="1:35" ht="39.950000000000003" customHeight="1" x14ac:dyDescent="0.2">
      <c r="B12" s="65"/>
      <c r="C12" s="84">
        <v>7</v>
      </c>
      <c r="D12" s="708" t="s">
        <v>89</v>
      </c>
      <c r="E12" s="708"/>
      <c r="F12" s="708"/>
      <c r="G12" s="709"/>
      <c r="H12" s="83">
        <v>22</v>
      </c>
      <c r="I12" s="703" t="s">
        <v>90</v>
      </c>
      <c r="J12" s="703"/>
      <c r="K12" s="703"/>
      <c r="L12" s="703"/>
      <c r="M12" s="703"/>
      <c r="N12" s="703"/>
      <c r="O12" s="703"/>
      <c r="P12" s="713"/>
      <c r="S12" s="65"/>
      <c r="T12" s="84"/>
      <c r="U12" s="708"/>
      <c r="V12" s="708"/>
      <c r="W12" s="708"/>
      <c r="X12" s="709"/>
      <c r="Y12" s="83"/>
      <c r="Z12" s="703"/>
      <c r="AA12" s="703"/>
      <c r="AB12" s="703"/>
      <c r="AC12" s="703"/>
      <c r="AD12" s="703"/>
      <c r="AE12" s="703"/>
      <c r="AF12" s="703"/>
      <c r="AG12" s="713"/>
    </row>
    <row r="13" spans="1:35" ht="39.950000000000003" customHeight="1" x14ac:dyDescent="0.2">
      <c r="B13" s="65"/>
      <c r="C13" s="84">
        <v>8</v>
      </c>
      <c r="D13" s="708" t="s">
        <v>91</v>
      </c>
      <c r="E13" s="708"/>
      <c r="F13" s="708"/>
      <c r="G13" s="709"/>
      <c r="H13" s="83">
        <v>22</v>
      </c>
      <c r="I13" s="703" t="s">
        <v>92</v>
      </c>
      <c r="J13" s="703"/>
      <c r="K13" s="703"/>
      <c r="L13" s="703"/>
      <c r="M13" s="703"/>
      <c r="N13" s="703"/>
      <c r="O13" s="703"/>
      <c r="P13" s="713"/>
      <c r="S13" s="65"/>
      <c r="T13" s="84"/>
      <c r="U13" s="708"/>
      <c r="V13" s="708"/>
      <c r="W13" s="708"/>
      <c r="X13" s="709"/>
      <c r="Y13" s="83"/>
      <c r="Z13" s="703"/>
      <c r="AA13" s="703"/>
      <c r="AB13" s="703"/>
      <c r="AC13" s="703"/>
      <c r="AD13" s="703"/>
      <c r="AE13" s="703"/>
      <c r="AF13" s="703"/>
      <c r="AG13" s="713"/>
    </row>
    <row r="14" spans="1:35" ht="39.950000000000003" customHeight="1" x14ac:dyDescent="0.2">
      <c r="B14" s="65"/>
      <c r="C14" s="84">
        <v>9</v>
      </c>
      <c r="D14" s="708" t="s">
        <v>93</v>
      </c>
      <c r="E14" s="708"/>
      <c r="F14" s="708"/>
      <c r="G14" s="709"/>
      <c r="H14" s="83">
        <v>22</v>
      </c>
      <c r="I14" s="710" t="s">
        <v>94</v>
      </c>
      <c r="J14" s="710"/>
      <c r="K14" s="710"/>
      <c r="L14" s="710"/>
      <c r="M14" s="710"/>
      <c r="N14" s="710"/>
      <c r="O14" s="710"/>
      <c r="P14" s="713"/>
      <c r="S14" s="65"/>
      <c r="T14" s="84"/>
      <c r="U14" s="708"/>
      <c r="V14" s="708"/>
      <c r="W14" s="708"/>
      <c r="X14" s="709"/>
      <c r="Y14" s="83"/>
      <c r="Z14" s="710"/>
      <c r="AA14" s="710"/>
      <c r="AB14" s="710"/>
      <c r="AC14" s="710"/>
      <c r="AD14" s="710"/>
      <c r="AE14" s="710"/>
      <c r="AF14" s="710"/>
      <c r="AG14" s="713"/>
    </row>
    <row r="15" spans="1:35" ht="39.950000000000003" customHeight="1" x14ac:dyDescent="0.2">
      <c r="B15" s="65"/>
      <c r="C15" s="84">
        <v>10</v>
      </c>
      <c r="D15" s="708" t="s">
        <v>95</v>
      </c>
      <c r="E15" s="708"/>
      <c r="F15" s="708"/>
      <c r="G15" s="709"/>
      <c r="H15" s="83"/>
      <c r="I15" s="708">
        <v>0</v>
      </c>
      <c r="J15" s="708"/>
      <c r="K15" s="708"/>
      <c r="L15" s="708"/>
      <c r="M15" s="708"/>
      <c r="N15" s="708"/>
      <c r="O15" s="708"/>
      <c r="P15" s="713"/>
      <c r="S15" s="65"/>
      <c r="T15" s="84"/>
      <c r="U15" s="708"/>
      <c r="V15" s="708"/>
      <c r="W15" s="708"/>
      <c r="X15" s="709"/>
      <c r="Y15" s="83"/>
      <c r="Z15" s="703">
        <v>0</v>
      </c>
      <c r="AA15" s="703"/>
      <c r="AB15" s="703"/>
      <c r="AC15" s="703"/>
      <c r="AD15" s="703"/>
      <c r="AE15" s="703"/>
      <c r="AF15" s="703"/>
      <c r="AG15" s="713"/>
    </row>
    <row r="16" spans="1:35" ht="39.950000000000003" customHeight="1" x14ac:dyDescent="0.2">
      <c r="B16" s="65"/>
      <c r="C16" s="84">
        <v>11</v>
      </c>
      <c r="D16" s="710" t="s">
        <v>96</v>
      </c>
      <c r="E16" s="710"/>
      <c r="F16" s="710"/>
      <c r="G16" s="730"/>
      <c r="H16" s="83">
        <v>23</v>
      </c>
      <c r="I16" s="703" t="s">
        <v>97</v>
      </c>
      <c r="J16" s="703"/>
      <c r="K16" s="703"/>
      <c r="L16" s="703"/>
      <c r="M16" s="703"/>
      <c r="N16" s="703"/>
      <c r="O16" s="703"/>
      <c r="P16" s="713"/>
      <c r="S16" s="65"/>
      <c r="T16" s="704" t="s">
        <v>111</v>
      </c>
      <c r="U16" s="705"/>
      <c r="V16" s="705"/>
      <c r="W16" s="705"/>
      <c r="X16" s="706"/>
      <c r="Y16" s="707" t="s">
        <v>112</v>
      </c>
      <c r="Z16" s="705"/>
      <c r="AA16" s="705"/>
      <c r="AB16" s="705"/>
      <c r="AC16" s="705"/>
      <c r="AD16" s="705"/>
      <c r="AE16" s="705"/>
      <c r="AF16" s="705"/>
      <c r="AG16" s="713"/>
    </row>
    <row r="17" spans="2:33" ht="39.950000000000003" customHeight="1" x14ac:dyDescent="0.2">
      <c r="B17" s="65"/>
      <c r="C17" s="84">
        <v>12</v>
      </c>
      <c r="D17" s="708" t="s">
        <v>98</v>
      </c>
      <c r="E17" s="708"/>
      <c r="F17" s="708"/>
      <c r="G17" s="709"/>
      <c r="H17" s="83">
        <v>23</v>
      </c>
      <c r="I17" s="703" t="s">
        <v>99</v>
      </c>
      <c r="J17" s="703"/>
      <c r="K17" s="703"/>
      <c r="L17" s="703"/>
      <c r="M17" s="703"/>
      <c r="N17" s="703"/>
      <c r="O17" s="703"/>
      <c r="P17" s="713"/>
      <c r="S17" s="65"/>
      <c r="T17" s="86">
        <v>1</v>
      </c>
      <c r="U17" s="697" t="s">
        <v>177</v>
      </c>
      <c r="V17" s="697"/>
      <c r="W17" s="697"/>
      <c r="X17" s="698"/>
      <c r="Y17" s="87">
        <v>1</v>
      </c>
      <c r="Z17" s="699"/>
      <c r="AA17" s="699"/>
      <c r="AB17" s="699"/>
      <c r="AC17" s="699"/>
      <c r="AD17" s="699"/>
      <c r="AE17" s="699"/>
      <c r="AF17" s="699"/>
      <c r="AG17" s="713"/>
    </row>
    <row r="18" spans="2:33" ht="39.950000000000003" customHeight="1" x14ac:dyDescent="0.2">
      <c r="B18" s="65"/>
      <c r="C18" s="84">
        <v>13</v>
      </c>
      <c r="D18" s="708" t="s">
        <v>100</v>
      </c>
      <c r="E18" s="708"/>
      <c r="F18" s="708"/>
      <c r="G18" s="709"/>
      <c r="H18" s="83">
        <v>23</v>
      </c>
      <c r="I18" s="710" t="s">
        <v>101</v>
      </c>
      <c r="J18" s="710"/>
      <c r="K18" s="710"/>
      <c r="L18" s="710"/>
      <c r="M18" s="710"/>
      <c r="N18" s="710"/>
      <c r="O18" s="710"/>
      <c r="P18" s="713"/>
      <c r="S18" s="65"/>
      <c r="T18" s="86">
        <v>2</v>
      </c>
      <c r="U18" s="697"/>
      <c r="V18" s="697"/>
      <c r="W18" s="697"/>
      <c r="X18" s="698"/>
      <c r="Y18" s="87">
        <v>2</v>
      </c>
      <c r="Z18" s="699"/>
      <c r="AA18" s="699"/>
      <c r="AB18" s="699"/>
      <c r="AC18" s="699"/>
      <c r="AD18" s="699"/>
      <c r="AE18" s="699"/>
      <c r="AF18" s="699"/>
      <c r="AG18" s="713"/>
    </row>
    <row r="19" spans="2:33" ht="39.950000000000003" customHeight="1" x14ac:dyDescent="0.2">
      <c r="B19" s="65"/>
      <c r="C19" s="84">
        <v>14</v>
      </c>
      <c r="D19" s="708" t="s">
        <v>102</v>
      </c>
      <c r="E19" s="708"/>
      <c r="F19" s="708"/>
      <c r="G19" s="709"/>
      <c r="H19" s="83"/>
      <c r="I19" s="703">
        <v>0</v>
      </c>
      <c r="J19" s="703"/>
      <c r="K19" s="703"/>
      <c r="L19" s="703"/>
      <c r="M19" s="703"/>
      <c r="N19" s="703"/>
      <c r="O19" s="703"/>
      <c r="P19" s="713"/>
      <c r="S19" s="65"/>
      <c r="T19" s="88">
        <v>3</v>
      </c>
      <c r="U19" s="697"/>
      <c r="V19" s="697"/>
      <c r="W19" s="697"/>
      <c r="X19" s="698"/>
      <c r="Y19" s="87">
        <v>3</v>
      </c>
      <c r="Z19" s="699"/>
      <c r="AA19" s="699"/>
      <c r="AB19" s="699"/>
      <c r="AC19" s="699"/>
      <c r="AD19" s="699"/>
      <c r="AE19" s="699"/>
      <c r="AF19" s="699"/>
      <c r="AG19" s="713"/>
    </row>
    <row r="20" spans="2:33" ht="39.950000000000003" customHeight="1" x14ac:dyDescent="0.2">
      <c r="B20" s="65"/>
      <c r="C20" s="84">
        <v>15</v>
      </c>
      <c r="D20" s="708" t="s">
        <v>103</v>
      </c>
      <c r="E20" s="708"/>
      <c r="F20" s="708"/>
      <c r="G20" s="709"/>
      <c r="H20" s="83">
        <v>24</v>
      </c>
      <c r="I20" s="703" t="s">
        <v>104</v>
      </c>
      <c r="J20" s="703"/>
      <c r="K20" s="703"/>
      <c r="L20" s="703"/>
      <c r="M20" s="703"/>
      <c r="N20" s="703"/>
      <c r="O20" s="703"/>
      <c r="P20" s="713"/>
      <c r="S20" s="65"/>
      <c r="T20" s="86">
        <v>4</v>
      </c>
      <c r="U20" s="697"/>
      <c r="V20" s="697"/>
      <c r="W20" s="697"/>
      <c r="X20" s="698"/>
      <c r="Y20" s="87">
        <v>4</v>
      </c>
      <c r="Z20" s="699"/>
      <c r="AA20" s="699"/>
      <c r="AB20" s="699"/>
      <c r="AC20" s="699"/>
      <c r="AD20" s="699"/>
      <c r="AE20" s="699"/>
      <c r="AF20" s="699"/>
      <c r="AG20" s="713"/>
    </row>
    <row r="21" spans="2:33" ht="39.950000000000003" customHeight="1" x14ac:dyDescent="0.2">
      <c r="B21" s="65"/>
      <c r="C21" s="84">
        <v>16</v>
      </c>
      <c r="D21" s="708" t="s">
        <v>105</v>
      </c>
      <c r="E21" s="708"/>
      <c r="F21" s="708"/>
      <c r="G21" s="709"/>
      <c r="H21" s="83">
        <v>24</v>
      </c>
      <c r="I21" s="703" t="s">
        <v>106</v>
      </c>
      <c r="J21" s="703"/>
      <c r="K21" s="703"/>
      <c r="L21" s="703"/>
      <c r="M21" s="703"/>
      <c r="N21" s="703"/>
      <c r="O21" s="703"/>
      <c r="P21" s="713"/>
      <c r="S21" s="65"/>
      <c r="T21" s="86">
        <v>5</v>
      </c>
      <c r="U21" s="697"/>
      <c r="V21" s="697"/>
      <c r="W21" s="697"/>
      <c r="X21" s="698"/>
      <c r="Y21" s="87">
        <v>5</v>
      </c>
      <c r="Z21" s="699"/>
      <c r="AA21" s="699"/>
      <c r="AB21" s="699"/>
      <c r="AC21" s="699"/>
      <c r="AD21" s="699"/>
      <c r="AE21" s="699"/>
      <c r="AF21" s="699"/>
      <c r="AG21" s="713"/>
    </row>
    <row r="22" spans="2:33" ht="39.950000000000003" customHeight="1" x14ac:dyDescent="0.2">
      <c r="B22" s="65"/>
      <c r="C22" s="84">
        <v>17</v>
      </c>
      <c r="D22" s="708" t="s">
        <v>107</v>
      </c>
      <c r="E22" s="708"/>
      <c r="F22" s="708"/>
      <c r="G22" s="709"/>
      <c r="H22" s="83">
        <v>24</v>
      </c>
      <c r="I22" s="703" t="s">
        <v>108</v>
      </c>
      <c r="J22" s="703"/>
      <c r="K22" s="703"/>
      <c r="L22" s="703"/>
      <c r="M22" s="703"/>
      <c r="N22" s="703"/>
      <c r="O22" s="703"/>
      <c r="P22" s="713"/>
      <c r="S22" s="65"/>
      <c r="T22" s="86">
        <v>6</v>
      </c>
      <c r="U22" s="697"/>
      <c r="V22" s="697"/>
      <c r="W22" s="697"/>
      <c r="X22" s="698"/>
      <c r="Y22" s="87">
        <v>6</v>
      </c>
      <c r="Z22" s="699"/>
      <c r="AA22" s="699"/>
      <c r="AB22" s="699"/>
      <c r="AC22" s="699"/>
      <c r="AD22" s="699"/>
      <c r="AE22" s="699"/>
      <c r="AF22" s="699"/>
      <c r="AG22" s="713"/>
    </row>
    <row r="23" spans="2:33" ht="39.950000000000003" customHeight="1" thickBot="1" x14ac:dyDescent="0.25">
      <c r="B23" s="65"/>
      <c r="C23" s="84">
        <v>18</v>
      </c>
      <c r="D23" s="708" t="s">
        <v>109</v>
      </c>
      <c r="E23" s="708"/>
      <c r="F23" s="708"/>
      <c r="G23" s="709"/>
      <c r="H23" s="83">
        <v>24</v>
      </c>
      <c r="I23" s="710" t="s">
        <v>110</v>
      </c>
      <c r="J23" s="710"/>
      <c r="K23" s="710"/>
      <c r="L23" s="710"/>
      <c r="M23" s="710"/>
      <c r="N23" s="710"/>
      <c r="O23" s="710"/>
      <c r="P23" s="713"/>
      <c r="S23" s="65"/>
      <c r="T23" s="89">
        <v>7</v>
      </c>
      <c r="U23" s="700"/>
      <c r="V23" s="700"/>
      <c r="W23" s="700"/>
      <c r="X23" s="701"/>
      <c r="Y23" s="90">
        <v>7</v>
      </c>
      <c r="Z23" s="702"/>
      <c r="AA23" s="702"/>
      <c r="AB23" s="702"/>
      <c r="AC23" s="702"/>
      <c r="AD23" s="702"/>
      <c r="AE23" s="702"/>
      <c r="AF23" s="702"/>
      <c r="AG23" s="713"/>
    </row>
    <row r="24" spans="2:33" ht="39.950000000000003" customHeight="1" thickBot="1" x14ac:dyDescent="0.25">
      <c r="B24" s="65"/>
      <c r="C24" s="84"/>
      <c r="D24" s="85"/>
      <c r="E24" s="85"/>
      <c r="F24" s="85"/>
      <c r="G24" s="85"/>
      <c r="H24" s="83"/>
      <c r="I24" s="703">
        <v>0</v>
      </c>
      <c r="J24" s="703"/>
      <c r="K24" s="703"/>
      <c r="L24" s="703"/>
      <c r="M24" s="703"/>
      <c r="N24" s="703"/>
      <c r="O24" s="703"/>
      <c r="P24" s="713"/>
      <c r="S24" s="65"/>
      <c r="T24" s="91" t="e">
        <f>#REF!*#REF!</f>
        <v>#REF!</v>
      </c>
      <c r="U24" s="91" t="e">
        <f>T24*#REF!</f>
        <v>#REF!</v>
      </c>
      <c r="V24" s="91" t="e">
        <f>U24*T24</f>
        <v>#REF!</v>
      </c>
      <c r="W24" s="91" t="e">
        <f>V24*U24</f>
        <v>#REF!</v>
      </c>
      <c r="X24" s="91" t="e">
        <f>W24*V24</f>
        <v>#REF!</v>
      </c>
      <c r="Y24" s="91" t="e">
        <f>V24*U24</f>
        <v>#REF!</v>
      </c>
      <c r="Z24" s="91" t="e">
        <f t="shared" ref="Z24" si="0">Y24*X24</f>
        <v>#REF!</v>
      </c>
      <c r="AA24" s="91" t="e">
        <f t="shared" ref="AA24" si="1">Z24*Y24</f>
        <v>#REF!</v>
      </c>
      <c r="AB24" s="91" t="e">
        <f t="shared" ref="AB24" si="2">AA24*Z24</f>
        <v>#REF!</v>
      </c>
      <c r="AC24" s="91" t="e">
        <f t="shared" ref="AC24" si="3">AB24*AA24</f>
        <v>#REF!</v>
      </c>
      <c r="AD24" s="91" t="e">
        <f t="shared" ref="AD24" si="4">AC24*AB24</f>
        <v>#REF!</v>
      </c>
      <c r="AE24" s="91" t="e">
        <f t="shared" ref="AE24" si="5">AD24*AC24</f>
        <v>#REF!</v>
      </c>
      <c r="AF24" s="91" t="e">
        <f>Y24*V24</f>
        <v>#REF!</v>
      </c>
      <c r="AG24" s="713"/>
    </row>
    <row r="25" spans="2:33" ht="39.950000000000003" customHeight="1" x14ac:dyDescent="0.2">
      <c r="B25" s="65"/>
      <c r="C25" s="704" t="s">
        <v>111</v>
      </c>
      <c r="D25" s="705"/>
      <c r="E25" s="705"/>
      <c r="F25" s="705"/>
      <c r="G25" s="706"/>
      <c r="H25" s="707" t="s">
        <v>112</v>
      </c>
      <c r="I25" s="705"/>
      <c r="J25" s="705"/>
      <c r="K25" s="705"/>
      <c r="L25" s="705"/>
      <c r="M25" s="705"/>
      <c r="N25" s="705"/>
      <c r="O25" s="705"/>
      <c r="P25" s="713"/>
      <c r="S25" s="65"/>
      <c r="T25" s="92" t="s">
        <v>116</v>
      </c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713"/>
    </row>
    <row r="26" spans="2:33" ht="39.950000000000003" customHeight="1" x14ac:dyDescent="0.2">
      <c r="B26" s="65"/>
      <c r="C26" s="86">
        <v>1</v>
      </c>
      <c r="D26" s="697" t="s">
        <v>113</v>
      </c>
      <c r="E26" s="697"/>
      <c r="F26" s="697"/>
      <c r="G26" s="698"/>
      <c r="H26" s="87">
        <v>1</v>
      </c>
      <c r="I26" s="699"/>
      <c r="J26" s="699"/>
      <c r="K26" s="699"/>
      <c r="L26" s="699"/>
      <c r="M26" s="699"/>
      <c r="N26" s="699"/>
      <c r="O26" s="699"/>
      <c r="P26" s="713"/>
      <c r="S26" s="65"/>
      <c r="T26" s="94" t="s">
        <v>117</v>
      </c>
      <c r="U26" s="95"/>
      <c r="V26" s="95"/>
      <c r="W26" s="95"/>
      <c r="X26" s="95"/>
      <c r="Y26" s="96" t="s">
        <v>118</v>
      </c>
      <c r="Z26" s="95"/>
      <c r="AA26" s="95"/>
      <c r="AB26" s="95"/>
      <c r="AC26" s="95"/>
      <c r="AD26" s="95"/>
      <c r="AE26" s="95"/>
      <c r="AF26" s="95"/>
      <c r="AG26" s="713"/>
    </row>
    <row r="27" spans="2:33" ht="39.950000000000003" customHeight="1" x14ac:dyDescent="0.2">
      <c r="B27" s="65"/>
      <c r="C27" s="86">
        <v>2</v>
      </c>
      <c r="D27" s="697" t="s">
        <v>20</v>
      </c>
      <c r="E27" s="697"/>
      <c r="F27" s="697"/>
      <c r="G27" s="698"/>
      <c r="H27" s="87">
        <v>2</v>
      </c>
      <c r="I27" s="699"/>
      <c r="J27" s="699"/>
      <c r="K27" s="699"/>
      <c r="L27" s="699"/>
      <c r="M27" s="699"/>
      <c r="N27" s="699"/>
      <c r="O27" s="699"/>
      <c r="P27" s="713"/>
      <c r="S27" s="65"/>
      <c r="T27" s="97">
        <v>0</v>
      </c>
      <c r="U27" s="689"/>
      <c r="V27" s="689"/>
      <c r="W27" s="689"/>
      <c r="X27" s="690"/>
      <c r="Y27" s="691">
        <v>0</v>
      </c>
      <c r="Z27" s="692"/>
      <c r="AA27" s="692"/>
      <c r="AB27" s="692"/>
      <c r="AC27" s="692"/>
      <c r="AD27" s="692"/>
      <c r="AE27" s="692"/>
      <c r="AF27" s="692"/>
      <c r="AG27" s="713"/>
    </row>
    <row r="28" spans="2:33" ht="39.950000000000003" customHeight="1" x14ac:dyDescent="0.2">
      <c r="B28" s="65"/>
      <c r="C28" s="88">
        <v>3</v>
      </c>
      <c r="D28" s="697" t="s">
        <v>22</v>
      </c>
      <c r="E28" s="697"/>
      <c r="F28" s="697"/>
      <c r="G28" s="698"/>
      <c r="H28" s="87">
        <v>3</v>
      </c>
      <c r="I28" s="699"/>
      <c r="J28" s="699"/>
      <c r="K28" s="699"/>
      <c r="L28" s="699"/>
      <c r="M28" s="699"/>
      <c r="N28" s="699"/>
      <c r="O28" s="699"/>
      <c r="P28" s="713"/>
      <c r="S28" s="65"/>
      <c r="T28" s="98" t="s">
        <v>10</v>
      </c>
      <c r="U28" s="689"/>
      <c r="V28" s="689"/>
      <c r="W28" s="689"/>
      <c r="X28" s="690"/>
      <c r="Y28" s="691"/>
      <c r="Z28" s="692"/>
      <c r="AA28" s="692"/>
      <c r="AB28" s="692"/>
      <c r="AC28" s="692"/>
      <c r="AD28" s="692"/>
      <c r="AE28" s="692"/>
      <c r="AF28" s="692"/>
      <c r="AG28" s="713"/>
    </row>
    <row r="29" spans="2:33" ht="39.950000000000003" customHeight="1" x14ac:dyDescent="0.2">
      <c r="B29" s="65"/>
      <c r="C29" s="86">
        <v>4</v>
      </c>
      <c r="D29" s="697" t="s">
        <v>114</v>
      </c>
      <c r="E29" s="697"/>
      <c r="F29" s="697"/>
      <c r="G29" s="698"/>
      <c r="H29" s="87">
        <v>4</v>
      </c>
      <c r="I29" s="699"/>
      <c r="J29" s="699"/>
      <c r="K29" s="699"/>
      <c r="L29" s="699"/>
      <c r="M29" s="699"/>
      <c r="N29" s="699"/>
      <c r="O29" s="699"/>
      <c r="P29" s="713"/>
      <c r="S29" s="65"/>
      <c r="T29" s="98" t="s">
        <v>11</v>
      </c>
      <c r="U29" s="689"/>
      <c r="V29" s="689"/>
      <c r="W29" s="689"/>
      <c r="X29" s="690"/>
      <c r="Y29" s="691"/>
      <c r="Z29" s="692"/>
      <c r="AA29" s="692"/>
      <c r="AB29" s="692"/>
      <c r="AC29" s="692"/>
      <c r="AD29" s="692"/>
      <c r="AE29" s="692"/>
      <c r="AF29" s="692"/>
      <c r="AG29" s="713"/>
    </row>
    <row r="30" spans="2:33" ht="39.950000000000003" customHeight="1" x14ac:dyDescent="0.2">
      <c r="B30" s="65"/>
      <c r="C30" s="86">
        <v>5</v>
      </c>
      <c r="D30" s="697" t="s">
        <v>115</v>
      </c>
      <c r="E30" s="697"/>
      <c r="F30" s="697"/>
      <c r="G30" s="698"/>
      <c r="H30" s="87">
        <v>5</v>
      </c>
      <c r="I30" s="699"/>
      <c r="J30" s="699"/>
      <c r="K30" s="699"/>
      <c r="L30" s="699"/>
      <c r="M30" s="699"/>
      <c r="N30" s="699"/>
      <c r="O30" s="699"/>
      <c r="P30" s="713"/>
      <c r="S30" s="65"/>
      <c r="T30" s="98" t="s">
        <v>119</v>
      </c>
      <c r="U30" s="689"/>
      <c r="V30" s="689"/>
      <c r="W30" s="689"/>
      <c r="X30" s="690"/>
      <c r="Y30" s="691"/>
      <c r="Z30" s="692"/>
      <c r="AA30" s="692"/>
      <c r="AB30" s="692"/>
      <c r="AC30" s="692"/>
      <c r="AD30" s="692"/>
      <c r="AE30" s="692"/>
      <c r="AF30" s="692"/>
      <c r="AG30" s="713"/>
    </row>
    <row r="31" spans="2:33" ht="39.950000000000003" customHeight="1" x14ac:dyDescent="0.2">
      <c r="B31" s="65"/>
      <c r="C31" s="86">
        <v>6</v>
      </c>
      <c r="D31" s="697" t="s">
        <v>29</v>
      </c>
      <c r="E31" s="697"/>
      <c r="F31" s="697"/>
      <c r="G31" s="698"/>
      <c r="H31" s="87">
        <v>6</v>
      </c>
      <c r="I31" s="699"/>
      <c r="J31" s="699"/>
      <c r="K31" s="699"/>
      <c r="L31" s="699"/>
      <c r="M31" s="699"/>
      <c r="N31" s="699"/>
      <c r="O31" s="699"/>
      <c r="P31" s="713"/>
      <c r="S31" s="65"/>
      <c r="T31" s="98" t="s">
        <v>120</v>
      </c>
      <c r="U31" s="689"/>
      <c r="V31" s="689"/>
      <c r="W31" s="689"/>
      <c r="X31" s="690"/>
      <c r="Y31" s="691"/>
      <c r="Z31" s="692"/>
      <c r="AA31" s="692"/>
      <c r="AB31" s="692"/>
      <c r="AC31" s="692"/>
      <c r="AD31" s="692"/>
      <c r="AE31" s="692"/>
      <c r="AF31" s="692"/>
      <c r="AG31" s="713"/>
    </row>
    <row r="32" spans="2:33" ht="39.950000000000003" customHeight="1" thickBot="1" x14ac:dyDescent="0.25">
      <c r="B32" s="65"/>
      <c r="C32" s="89">
        <v>7</v>
      </c>
      <c r="D32" s="700"/>
      <c r="E32" s="700"/>
      <c r="F32" s="700"/>
      <c r="G32" s="701"/>
      <c r="H32" s="90">
        <v>7</v>
      </c>
      <c r="I32" s="702"/>
      <c r="J32" s="702"/>
      <c r="K32" s="702"/>
      <c r="L32" s="702"/>
      <c r="M32" s="702"/>
      <c r="N32" s="702"/>
      <c r="O32" s="702"/>
      <c r="P32" s="713"/>
      <c r="S32" s="65"/>
      <c r="T32" s="98" t="s">
        <v>121</v>
      </c>
      <c r="U32" s="689"/>
      <c r="V32" s="689"/>
      <c r="W32" s="689"/>
      <c r="X32" s="690"/>
      <c r="Y32" s="691"/>
      <c r="Z32" s="692"/>
      <c r="AA32" s="692"/>
      <c r="AB32" s="692"/>
      <c r="AC32" s="692"/>
      <c r="AD32" s="692"/>
      <c r="AE32" s="692"/>
      <c r="AF32" s="692"/>
      <c r="AG32" s="713"/>
    </row>
    <row r="33" spans="2:33" ht="39.950000000000003" customHeight="1" thickBot="1" x14ac:dyDescent="0.25">
      <c r="B33" s="65"/>
      <c r="C33" s="91" t="e">
        <f>B37*#REF!</f>
        <v>#REF!</v>
      </c>
      <c r="D33" s="91" t="e">
        <f>C33*B37</f>
        <v>#REF!</v>
      </c>
      <c r="E33" s="91" t="e">
        <f>D33*C33</f>
        <v>#REF!</v>
      </c>
      <c r="F33" s="91" t="e">
        <f>E33*D33</f>
        <v>#REF!</v>
      </c>
      <c r="G33" s="91" t="e">
        <f>F33*E33</f>
        <v>#REF!</v>
      </c>
      <c r="H33" s="91" t="e">
        <f>E33*D33</f>
        <v>#REF!</v>
      </c>
      <c r="I33" s="91" t="e">
        <f t="shared" ref="I33:N33" si="6">H33*G33</f>
        <v>#REF!</v>
      </c>
      <c r="J33" s="91" t="e">
        <f t="shared" si="6"/>
        <v>#REF!</v>
      </c>
      <c r="K33" s="91" t="e">
        <f t="shared" si="6"/>
        <v>#REF!</v>
      </c>
      <c r="L33" s="91" t="e">
        <f t="shared" si="6"/>
        <v>#REF!</v>
      </c>
      <c r="M33" s="91" t="e">
        <f t="shared" si="6"/>
        <v>#REF!</v>
      </c>
      <c r="N33" s="91" t="e">
        <f t="shared" si="6"/>
        <v>#REF!</v>
      </c>
      <c r="O33" s="91" t="e">
        <f>H33*E33</f>
        <v>#REF!</v>
      </c>
      <c r="P33" s="713"/>
      <c r="S33" s="65"/>
      <c r="T33" s="98" t="s">
        <v>122</v>
      </c>
      <c r="U33" s="689"/>
      <c r="V33" s="689"/>
      <c r="W33" s="689"/>
      <c r="X33" s="690"/>
      <c r="Y33" s="691"/>
      <c r="Z33" s="692"/>
      <c r="AA33" s="692"/>
      <c r="AB33" s="692"/>
      <c r="AC33" s="692"/>
      <c r="AD33" s="692"/>
      <c r="AE33" s="692"/>
      <c r="AF33" s="692"/>
      <c r="AG33" s="713"/>
    </row>
    <row r="34" spans="2:33" ht="39.950000000000003" customHeight="1" x14ac:dyDescent="0.2">
      <c r="B34" s="65"/>
      <c r="C34" s="92" t="s">
        <v>116</v>
      </c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713"/>
      <c r="S34" s="65"/>
      <c r="T34" s="98" t="s">
        <v>123</v>
      </c>
      <c r="U34" s="689"/>
      <c r="V34" s="689"/>
      <c r="W34" s="689"/>
      <c r="X34" s="690"/>
      <c r="Y34" s="691"/>
      <c r="Z34" s="692"/>
      <c r="AA34" s="692"/>
      <c r="AB34" s="692"/>
      <c r="AC34" s="692"/>
      <c r="AD34" s="692"/>
      <c r="AE34" s="692"/>
      <c r="AF34" s="692"/>
      <c r="AG34" s="713"/>
    </row>
    <row r="35" spans="2:33" ht="39.950000000000003" customHeight="1" x14ac:dyDescent="0.2">
      <c r="B35" s="65"/>
      <c r="C35" s="94" t="s">
        <v>117</v>
      </c>
      <c r="D35" s="95"/>
      <c r="E35" s="95"/>
      <c r="F35" s="95"/>
      <c r="G35" s="95"/>
      <c r="H35" s="96" t="s">
        <v>118</v>
      </c>
      <c r="I35" s="95"/>
      <c r="J35" s="95"/>
      <c r="K35" s="95"/>
      <c r="L35" s="95"/>
      <c r="M35" s="95"/>
      <c r="N35" s="95"/>
      <c r="O35" s="95"/>
      <c r="P35" s="713"/>
      <c r="S35" s="65"/>
      <c r="T35" s="98" t="s">
        <v>124</v>
      </c>
      <c r="U35" s="689"/>
      <c r="V35" s="689"/>
      <c r="W35" s="689"/>
      <c r="X35" s="690"/>
      <c r="Y35" s="691"/>
      <c r="Z35" s="692"/>
      <c r="AA35" s="692"/>
      <c r="AB35" s="692"/>
      <c r="AC35" s="692"/>
      <c r="AD35" s="692"/>
      <c r="AE35" s="692"/>
      <c r="AF35" s="692"/>
      <c r="AG35" s="713"/>
    </row>
    <row r="36" spans="2:33" ht="39.950000000000003" customHeight="1" x14ac:dyDescent="0.2">
      <c r="B36" s="65"/>
      <c r="C36" s="97">
        <v>0</v>
      </c>
      <c r="D36" s="689"/>
      <c r="E36" s="689"/>
      <c r="F36" s="689"/>
      <c r="G36" s="690"/>
      <c r="H36" s="691">
        <v>0</v>
      </c>
      <c r="I36" s="692"/>
      <c r="J36" s="692"/>
      <c r="K36" s="692"/>
      <c r="L36" s="692"/>
      <c r="M36" s="692"/>
      <c r="N36" s="692"/>
      <c r="O36" s="692"/>
      <c r="P36" s="713"/>
      <c r="S36" s="65"/>
      <c r="T36" s="98" t="s">
        <v>125</v>
      </c>
      <c r="U36" s="689"/>
      <c r="V36" s="689"/>
      <c r="W36" s="689"/>
      <c r="X36" s="690"/>
      <c r="Y36" s="691"/>
      <c r="Z36" s="692"/>
      <c r="AA36" s="692"/>
      <c r="AB36" s="692"/>
      <c r="AC36" s="692"/>
      <c r="AD36" s="692"/>
      <c r="AE36" s="692"/>
      <c r="AF36" s="692"/>
      <c r="AG36" s="713"/>
    </row>
    <row r="37" spans="2:33" ht="39.950000000000003" customHeight="1" x14ac:dyDescent="0.2">
      <c r="B37" s="65"/>
      <c r="C37" s="98" t="s">
        <v>10</v>
      </c>
      <c r="D37" s="689"/>
      <c r="E37" s="689"/>
      <c r="F37" s="689"/>
      <c r="G37" s="690"/>
      <c r="H37" s="691"/>
      <c r="I37" s="692"/>
      <c r="J37" s="692"/>
      <c r="K37" s="692"/>
      <c r="L37" s="692"/>
      <c r="M37" s="692"/>
      <c r="N37" s="692"/>
      <c r="O37" s="692"/>
      <c r="P37" s="713"/>
      <c r="S37" s="65"/>
      <c r="T37" s="98" t="s">
        <v>126</v>
      </c>
      <c r="U37" s="689"/>
      <c r="V37" s="689"/>
      <c r="W37" s="689"/>
      <c r="X37" s="690"/>
      <c r="Y37" s="691"/>
      <c r="Z37" s="692"/>
      <c r="AA37" s="692"/>
      <c r="AB37" s="692"/>
      <c r="AC37" s="692"/>
      <c r="AD37" s="692"/>
      <c r="AE37" s="692"/>
      <c r="AF37" s="692"/>
      <c r="AG37" s="713"/>
    </row>
    <row r="38" spans="2:33" ht="39.950000000000003" customHeight="1" thickBot="1" x14ac:dyDescent="0.25">
      <c r="B38" s="65"/>
      <c r="C38" s="98" t="s">
        <v>11</v>
      </c>
      <c r="D38" s="689"/>
      <c r="E38" s="689"/>
      <c r="F38" s="689"/>
      <c r="G38" s="690"/>
      <c r="H38" s="691"/>
      <c r="I38" s="692"/>
      <c r="J38" s="692"/>
      <c r="K38" s="692"/>
      <c r="L38" s="692"/>
      <c r="M38" s="692"/>
      <c r="N38" s="692"/>
      <c r="O38" s="692"/>
      <c r="P38" s="713"/>
      <c r="S38" s="65"/>
      <c r="T38" s="99" t="s">
        <v>127</v>
      </c>
      <c r="U38" s="693"/>
      <c r="V38" s="693"/>
      <c r="W38" s="693"/>
      <c r="X38" s="694"/>
      <c r="Y38" s="695"/>
      <c r="Z38" s="696"/>
      <c r="AA38" s="696"/>
      <c r="AB38" s="696"/>
      <c r="AC38" s="696"/>
      <c r="AD38" s="696"/>
      <c r="AE38" s="696"/>
      <c r="AF38" s="696"/>
      <c r="AG38" s="714"/>
    </row>
    <row r="39" spans="2:33" ht="39.950000000000003" customHeight="1" thickBot="1" x14ac:dyDescent="0.25">
      <c r="B39" s="65"/>
      <c r="C39" s="98" t="s">
        <v>119</v>
      </c>
      <c r="D39" s="689"/>
      <c r="E39" s="689"/>
      <c r="F39" s="689"/>
      <c r="G39" s="690"/>
      <c r="H39" s="691"/>
      <c r="I39" s="692"/>
      <c r="J39" s="692"/>
      <c r="K39" s="692"/>
      <c r="L39" s="692"/>
      <c r="M39" s="692"/>
      <c r="N39" s="692"/>
      <c r="O39" s="692"/>
      <c r="P39" s="713"/>
      <c r="S39" s="65"/>
    </row>
    <row r="40" spans="2:33" ht="39.950000000000003" customHeight="1" x14ac:dyDescent="0.2">
      <c r="B40" s="65"/>
      <c r="C40" s="98" t="s">
        <v>120</v>
      </c>
      <c r="D40" s="689"/>
      <c r="E40" s="689"/>
      <c r="F40" s="689"/>
      <c r="G40" s="690"/>
      <c r="H40" s="691"/>
      <c r="I40" s="692"/>
      <c r="J40" s="692"/>
      <c r="K40" s="692"/>
      <c r="L40" s="692"/>
      <c r="M40" s="692"/>
      <c r="N40" s="692"/>
      <c r="O40" s="692"/>
      <c r="P40" s="713"/>
      <c r="S40" s="65"/>
      <c r="T40" s="720" t="s">
        <v>76</v>
      </c>
      <c r="U40" s="721"/>
      <c r="V40" s="721"/>
      <c r="W40" s="721"/>
      <c r="X40" s="721"/>
      <c r="Y40" s="721"/>
      <c r="Z40" s="721"/>
      <c r="AA40" s="721"/>
      <c r="AB40" s="721"/>
      <c r="AC40" s="721"/>
      <c r="AD40" s="721"/>
      <c r="AE40" s="726" t="s">
        <v>2</v>
      </c>
      <c r="AF40" s="726"/>
      <c r="AG40" s="712" t="str">
        <f>T40</f>
        <v xml:space="preserve">CHEF NESTLÉ 2001 - BŒUF BOURGUIGNON </v>
      </c>
    </row>
    <row r="41" spans="2:33" ht="39.950000000000003" customHeight="1" x14ac:dyDescent="0.2">
      <c r="B41" s="65"/>
      <c r="C41" s="98" t="s">
        <v>121</v>
      </c>
      <c r="D41" s="689"/>
      <c r="E41" s="689"/>
      <c r="F41" s="689"/>
      <c r="G41" s="690"/>
      <c r="H41" s="691"/>
      <c r="I41" s="692"/>
      <c r="J41" s="692"/>
      <c r="K41" s="692"/>
      <c r="L41" s="692"/>
      <c r="M41" s="692"/>
      <c r="N41" s="692"/>
      <c r="O41" s="692"/>
      <c r="P41" s="713"/>
      <c r="S41" s="65"/>
      <c r="T41" s="722"/>
      <c r="U41" s="723"/>
      <c r="V41" s="723"/>
      <c r="W41" s="723"/>
      <c r="X41" s="723"/>
      <c r="Y41" s="723"/>
      <c r="Z41" s="723"/>
      <c r="AA41" s="723"/>
      <c r="AB41" s="723"/>
      <c r="AC41" s="723"/>
      <c r="AD41" s="723"/>
      <c r="AE41" s="715" t="s">
        <v>73</v>
      </c>
      <c r="AF41" s="715"/>
      <c r="AG41" s="713"/>
    </row>
    <row r="42" spans="2:33" ht="39.950000000000003" customHeight="1" x14ac:dyDescent="0.2">
      <c r="B42" s="65"/>
      <c r="C42" s="98" t="s">
        <v>122</v>
      </c>
      <c r="D42" s="689"/>
      <c r="E42" s="689"/>
      <c r="F42" s="689"/>
      <c r="G42" s="690"/>
      <c r="H42" s="691"/>
      <c r="I42" s="692"/>
      <c r="J42" s="692"/>
      <c r="K42" s="692"/>
      <c r="L42" s="692"/>
      <c r="M42" s="692"/>
      <c r="N42" s="692"/>
      <c r="O42" s="692"/>
      <c r="P42" s="713"/>
      <c r="S42" s="65"/>
      <c r="T42" s="724"/>
      <c r="U42" s="725"/>
      <c r="V42" s="725"/>
      <c r="W42" s="725"/>
      <c r="X42" s="725"/>
      <c r="Y42" s="725"/>
      <c r="Z42" s="725"/>
      <c r="AA42" s="725"/>
      <c r="AB42" s="725"/>
      <c r="AC42" s="725"/>
      <c r="AD42" s="725"/>
      <c r="AE42" s="716"/>
      <c r="AF42" s="716"/>
      <c r="AG42" s="713"/>
    </row>
    <row r="43" spans="2:33" ht="39.950000000000003" customHeight="1" x14ac:dyDescent="0.2">
      <c r="B43" s="65"/>
      <c r="C43" s="98" t="s">
        <v>123</v>
      </c>
      <c r="D43" s="689"/>
      <c r="E43" s="689"/>
      <c r="F43" s="689"/>
      <c r="G43" s="690"/>
      <c r="H43" s="691"/>
      <c r="I43" s="692"/>
      <c r="J43" s="692"/>
      <c r="K43" s="692"/>
      <c r="L43" s="692"/>
      <c r="M43" s="692"/>
      <c r="N43" s="692"/>
      <c r="O43" s="692"/>
      <c r="P43" s="713"/>
      <c r="S43" s="65"/>
      <c r="T43" s="717" t="s">
        <v>77</v>
      </c>
      <c r="U43" s="718"/>
      <c r="V43" s="718"/>
      <c r="W43" s="718"/>
      <c r="X43" s="718"/>
      <c r="Y43" s="718"/>
      <c r="Z43" s="718"/>
      <c r="AA43" s="718"/>
      <c r="AB43" s="718"/>
      <c r="AC43" s="718"/>
      <c r="AD43" s="718"/>
      <c r="AE43" s="718"/>
      <c r="AF43" s="719"/>
      <c r="AG43" s="713"/>
    </row>
    <row r="44" spans="2:33" ht="39.950000000000003" customHeight="1" x14ac:dyDescent="0.2">
      <c r="B44" s="65"/>
      <c r="C44" s="98" t="s">
        <v>124</v>
      </c>
      <c r="D44" s="689"/>
      <c r="E44" s="689"/>
      <c r="F44" s="689"/>
      <c r="G44" s="690"/>
      <c r="H44" s="691"/>
      <c r="I44" s="692"/>
      <c r="J44" s="692"/>
      <c r="K44" s="692"/>
      <c r="L44" s="692"/>
      <c r="M44" s="692"/>
      <c r="N44" s="692"/>
      <c r="O44" s="692"/>
      <c r="P44" s="713"/>
      <c r="S44" s="65"/>
      <c r="T44" s="82">
        <v>1</v>
      </c>
      <c r="U44" s="708" t="s">
        <v>178</v>
      </c>
      <c r="V44" s="708"/>
      <c r="W44" s="708"/>
      <c r="X44" s="709"/>
      <c r="Y44" s="83">
        <v>9</v>
      </c>
      <c r="Z44" s="708" t="s">
        <v>179</v>
      </c>
      <c r="AA44" s="708"/>
      <c r="AB44" s="708"/>
      <c r="AC44" s="708"/>
      <c r="AD44" s="708"/>
      <c r="AE44" s="708"/>
      <c r="AF44" s="708"/>
      <c r="AG44" s="713"/>
    </row>
    <row r="45" spans="2:33" ht="39.950000000000003" customHeight="1" x14ac:dyDescent="0.2">
      <c r="B45" s="65"/>
      <c r="C45" s="98" t="s">
        <v>125</v>
      </c>
      <c r="D45" s="689"/>
      <c r="E45" s="689"/>
      <c r="F45" s="689"/>
      <c r="G45" s="690"/>
      <c r="H45" s="691"/>
      <c r="I45" s="692"/>
      <c r="J45" s="692"/>
      <c r="K45" s="692"/>
      <c r="L45" s="692"/>
      <c r="M45" s="692"/>
      <c r="N45" s="692"/>
      <c r="O45" s="692"/>
      <c r="P45" s="713"/>
      <c r="S45" s="65"/>
      <c r="T45" s="84">
        <v>2</v>
      </c>
      <c r="U45" s="708" t="s">
        <v>180</v>
      </c>
      <c r="V45" s="708"/>
      <c r="W45" s="708"/>
      <c r="X45" s="709"/>
      <c r="Y45" s="83">
        <v>10</v>
      </c>
      <c r="Z45" s="708" t="s">
        <v>181</v>
      </c>
      <c r="AA45" s="708"/>
      <c r="AB45" s="708"/>
      <c r="AC45" s="708"/>
      <c r="AD45" s="708"/>
      <c r="AE45" s="708"/>
      <c r="AF45" s="708"/>
      <c r="AG45" s="713"/>
    </row>
    <row r="46" spans="2:33" ht="39.950000000000003" customHeight="1" x14ac:dyDescent="0.2">
      <c r="B46" s="65"/>
      <c r="C46" s="98" t="s">
        <v>126</v>
      </c>
      <c r="D46" s="689"/>
      <c r="E46" s="689"/>
      <c r="F46" s="689"/>
      <c r="G46" s="690"/>
      <c r="H46" s="691"/>
      <c r="I46" s="692"/>
      <c r="J46" s="692"/>
      <c r="K46" s="692"/>
      <c r="L46" s="692"/>
      <c r="M46" s="692"/>
      <c r="N46" s="692"/>
      <c r="O46" s="692"/>
      <c r="P46" s="713"/>
      <c r="S46" s="65"/>
      <c r="T46" s="84">
        <v>3</v>
      </c>
      <c r="U46" s="708" t="s">
        <v>182</v>
      </c>
      <c r="V46" s="708"/>
      <c r="W46" s="708"/>
      <c r="X46" s="709"/>
      <c r="Y46" s="83"/>
      <c r="Z46" s="703" t="s">
        <v>183</v>
      </c>
      <c r="AA46" s="703"/>
      <c r="AB46" s="703"/>
      <c r="AC46" s="703"/>
      <c r="AD46" s="703"/>
      <c r="AE46" s="703"/>
      <c r="AF46" s="703"/>
      <c r="AG46" s="713"/>
    </row>
    <row r="47" spans="2:33" ht="39.950000000000003" customHeight="1" thickBot="1" x14ac:dyDescent="0.25">
      <c r="B47" s="65"/>
      <c r="C47" s="99" t="s">
        <v>127</v>
      </c>
      <c r="D47" s="693"/>
      <c r="E47" s="693"/>
      <c r="F47" s="693"/>
      <c r="G47" s="694"/>
      <c r="H47" s="695"/>
      <c r="I47" s="696"/>
      <c r="J47" s="696"/>
      <c r="K47" s="696"/>
      <c r="L47" s="696"/>
      <c r="M47" s="696"/>
      <c r="N47" s="696"/>
      <c r="O47" s="696"/>
      <c r="P47" s="714"/>
      <c r="S47" s="65"/>
      <c r="T47" s="84">
        <v>4</v>
      </c>
      <c r="U47" s="708" t="s">
        <v>184</v>
      </c>
      <c r="V47" s="708"/>
      <c r="W47" s="708"/>
      <c r="X47" s="709"/>
      <c r="Y47" s="83"/>
      <c r="Z47" s="703" t="s">
        <v>185</v>
      </c>
      <c r="AA47" s="703"/>
      <c r="AB47" s="703"/>
      <c r="AC47" s="703"/>
      <c r="AD47" s="703"/>
      <c r="AE47" s="703"/>
      <c r="AF47" s="703"/>
      <c r="AG47" s="713"/>
    </row>
    <row r="48" spans="2:33" ht="39.950000000000003" customHeight="1" thickBot="1" x14ac:dyDescent="0.25">
      <c r="B48" s="65"/>
      <c r="S48" s="65"/>
      <c r="T48" s="84">
        <v>5</v>
      </c>
      <c r="U48" s="708" t="s">
        <v>186</v>
      </c>
      <c r="V48" s="708"/>
      <c r="W48" s="708"/>
      <c r="X48" s="709"/>
      <c r="Y48" s="83"/>
      <c r="Z48" s="710" t="s">
        <v>187</v>
      </c>
      <c r="AA48" s="710"/>
      <c r="AB48" s="710"/>
      <c r="AC48" s="710"/>
      <c r="AD48" s="710"/>
      <c r="AE48" s="710"/>
      <c r="AF48" s="710"/>
      <c r="AG48" s="713"/>
    </row>
    <row r="49" spans="2:33" ht="39.950000000000003" customHeight="1" x14ac:dyDescent="0.2">
      <c r="B49" s="65"/>
      <c r="C49" s="720" t="s">
        <v>72</v>
      </c>
      <c r="D49" s="721"/>
      <c r="E49" s="721"/>
      <c r="F49" s="721"/>
      <c r="G49" s="721"/>
      <c r="H49" s="721"/>
      <c r="I49" s="721"/>
      <c r="J49" s="721"/>
      <c r="K49" s="721"/>
      <c r="L49" s="721"/>
      <c r="M49" s="721"/>
      <c r="N49" s="726" t="s">
        <v>2</v>
      </c>
      <c r="O49" s="726"/>
      <c r="P49" s="727" t="str">
        <f>C49</f>
        <v>A et JP DOMERGUES Orléans 1981-  RAGOUT DE BŒUF A LA BOURGUIGNONNE</v>
      </c>
      <c r="S49" s="65"/>
      <c r="T49" s="84">
        <v>6</v>
      </c>
      <c r="U49" s="708" t="s">
        <v>188</v>
      </c>
      <c r="V49" s="708"/>
      <c r="W49" s="708"/>
      <c r="X49" s="709"/>
      <c r="Y49" s="83">
        <v>11</v>
      </c>
      <c r="Z49" s="708" t="s">
        <v>189</v>
      </c>
      <c r="AA49" s="708"/>
      <c r="AB49" s="708"/>
      <c r="AC49" s="708"/>
      <c r="AD49" s="708"/>
      <c r="AE49" s="708"/>
      <c r="AF49" s="708"/>
      <c r="AG49" s="713"/>
    </row>
    <row r="50" spans="2:33" ht="39.950000000000003" customHeight="1" x14ac:dyDescent="0.2">
      <c r="B50" s="65"/>
      <c r="C50" s="722"/>
      <c r="D50" s="723"/>
      <c r="E50" s="723"/>
      <c r="F50" s="723"/>
      <c r="G50" s="723"/>
      <c r="H50" s="723"/>
      <c r="I50" s="723"/>
      <c r="J50" s="723"/>
      <c r="K50" s="723"/>
      <c r="L50" s="723"/>
      <c r="M50" s="723"/>
      <c r="N50" s="715" t="s">
        <v>6</v>
      </c>
      <c r="O50" s="715"/>
      <c r="P50" s="728"/>
      <c r="S50" s="65"/>
      <c r="T50" s="84">
        <v>7</v>
      </c>
      <c r="U50" s="708" t="s">
        <v>190</v>
      </c>
      <c r="V50" s="708"/>
      <c r="W50" s="708"/>
      <c r="X50" s="709"/>
      <c r="Y50" s="83">
        <v>12</v>
      </c>
      <c r="Z50" s="708" t="s">
        <v>191</v>
      </c>
      <c r="AA50" s="708"/>
      <c r="AB50" s="708"/>
      <c r="AC50" s="708"/>
      <c r="AD50" s="708"/>
      <c r="AE50" s="708"/>
      <c r="AF50" s="708"/>
      <c r="AG50" s="713"/>
    </row>
    <row r="51" spans="2:33" ht="39.950000000000003" customHeight="1" x14ac:dyDescent="0.2">
      <c r="B51" s="65"/>
      <c r="C51" s="724"/>
      <c r="D51" s="725"/>
      <c r="E51" s="725"/>
      <c r="F51" s="725"/>
      <c r="G51" s="725"/>
      <c r="H51" s="725"/>
      <c r="I51" s="725"/>
      <c r="J51" s="725"/>
      <c r="K51" s="725"/>
      <c r="L51" s="725"/>
      <c r="M51" s="725"/>
      <c r="N51" s="716"/>
      <c r="O51" s="716"/>
      <c r="P51" s="728"/>
      <c r="S51" s="65"/>
      <c r="T51" s="84">
        <v>8</v>
      </c>
      <c r="U51" s="708" t="s">
        <v>192</v>
      </c>
      <c r="V51" s="708"/>
      <c r="W51" s="708"/>
      <c r="X51" s="709"/>
      <c r="Y51" s="83"/>
      <c r="Z51" s="703"/>
      <c r="AA51" s="703"/>
      <c r="AB51" s="703"/>
      <c r="AC51" s="703"/>
      <c r="AD51" s="703"/>
      <c r="AE51" s="703"/>
      <c r="AF51" s="703"/>
      <c r="AG51" s="713"/>
    </row>
    <row r="52" spans="2:33" ht="39.950000000000003" customHeight="1" x14ac:dyDescent="0.2">
      <c r="B52" s="65"/>
      <c r="C52" s="717" t="s">
        <v>77</v>
      </c>
      <c r="D52" s="718"/>
      <c r="E52" s="718"/>
      <c r="F52" s="718"/>
      <c r="G52" s="718"/>
      <c r="H52" s="718"/>
      <c r="I52" s="718"/>
      <c r="J52" s="718"/>
      <c r="K52" s="718"/>
      <c r="L52" s="718"/>
      <c r="M52" s="718"/>
      <c r="N52" s="718"/>
      <c r="O52" s="719"/>
      <c r="P52" s="728"/>
      <c r="S52" s="65"/>
      <c r="T52" s="84">
        <v>9</v>
      </c>
      <c r="U52" s="708"/>
      <c r="V52" s="708"/>
      <c r="W52" s="708"/>
      <c r="X52" s="709"/>
      <c r="Y52" s="83"/>
      <c r="Z52" s="703"/>
      <c r="AA52" s="703"/>
      <c r="AB52" s="703"/>
      <c r="AC52" s="703"/>
      <c r="AD52" s="703"/>
      <c r="AE52" s="703"/>
      <c r="AF52" s="703"/>
      <c r="AG52" s="713"/>
    </row>
    <row r="53" spans="2:33" ht="39.950000000000003" customHeight="1" x14ac:dyDescent="0.2">
      <c r="B53" s="65"/>
      <c r="C53" s="82">
        <v>1</v>
      </c>
      <c r="D53" s="708" t="s">
        <v>128</v>
      </c>
      <c r="E53" s="708"/>
      <c r="F53" s="708"/>
      <c r="G53" s="709"/>
      <c r="H53" s="83">
        <v>9</v>
      </c>
      <c r="I53" s="708" t="s">
        <v>129</v>
      </c>
      <c r="J53" s="708"/>
      <c r="K53" s="708"/>
      <c r="L53" s="708"/>
      <c r="M53" s="708"/>
      <c r="N53" s="708"/>
      <c r="O53" s="708"/>
      <c r="P53" s="728"/>
      <c r="S53" s="65"/>
      <c r="T53" s="84">
        <v>10</v>
      </c>
      <c r="U53" s="708"/>
      <c r="V53" s="708"/>
      <c r="W53" s="708"/>
      <c r="X53" s="709"/>
      <c r="Y53" s="83"/>
      <c r="Z53" s="703">
        <v>0</v>
      </c>
      <c r="AA53" s="703"/>
      <c r="AB53" s="703"/>
      <c r="AC53" s="703"/>
      <c r="AD53" s="703"/>
      <c r="AE53" s="703"/>
      <c r="AF53" s="703"/>
      <c r="AG53" s="713"/>
    </row>
    <row r="54" spans="2:33" ht="39.950000000000003" customHeight="1" x14ac:dyDescent="0.2">
      <c r="B54" s="65"/>
      <c r="C54" s="84">
        <v>2</v>
      </c>
      <c r="D54" s="708" t="s">
        <v>130</v>
      </c>
      <c r="E54" s="708"/>
      <c r="F54" s="708"/>
      <c r="G54" s="709"/>
      <c r="H54" s="83">
        <v>10</v>
      </c>
      <c r="I54" s="708" t="s">
        <v>131</v>
      </c>
      <c r="J54" s="708"/>
      <c r="K54" s="708"/>
      <c r="L54" s="708"/>
      <c r="M54" s="708"/>
      <c r="N54" s="708"/>
      <c r="O54" s="708"/>
      <c r="P54" s="728"/>
      <c r="S54" s="65"/>
      <c r="T54" s="704" t="s">
        <v>111</v>
      </c>
      <c r="U54" s="705"/>
      <c r="V54" s="705"/>
      <c r="W54" s="705"/>
      <c r="X54" s="706"/>
      <c r="Y54" s="707" t="s">
        <v>112</v>
      </c>
      <c r="Z54" s="705"/>
      <c r="AA54" s="705"/>
      <c r="AB54" s="705"/>
      <c r="AC54" s="705"/>
      <c r="AD54" s="705"/>
      <c r="AE54" s="705"/>
      <c r="AF54" s="705"/>
      <c r="AG54" s="713"/>
    </row>
    <row r="55" spans="2:33" ht="39.950000000000003" customHeight="1" x14ac:dyDescent="0.2">
      <c r="B55" s="65"/>
      <c r="C55" s="84">
        <v>3</v>
      </c>
      <c r="D55" s="708" t="s">
        <v>132</v>
      </c>
      <c r="E55" s="708"/>
      <c r="F55" s="708"/>
      <c r="G55" s="709"/>
      <c r="H55" s="83">
        <v>11</v>
      </c>
      <c r="I55" s="708" t="s">
        <v>133</v>
      </c>
      <c r="J55" s="708"/>
      <c r="K55" s="708"/>
      <c r="L55" s="708"/>
      <c r="M55" s="708"/>
      <c r="N55" s="708"/>
      <c r="O55" s="708"/>
      <c r="P55" s="728"/>
      <c r="S55" s="65"/>
      <c r="T55" s="86">
        <v>1</v>
      </c>
      <c r="U55" s="697" t="s">
        <v>59</v>
      </c>
      <c r="V55" s="697"/>
      <c r="W55" s="697"/>
      <c r="X55" s="698"/>
      <c r="Y55" s="87">
        <v>1</v>
      </c>
      <c r="Z55" s="699"/>
      <c r="AA55" s="699"/>
      <c r="AB55" s="699"/>
      <c r="AC55" s="699"/>
      <c r="AD55" s="699"/>
      <c r="AE55" s="699"/>
      <c r="AF55" s="699"/>
      <c r="AG55" s="713"/>
    </row>
    <row r="56" spans="2:33" ht="39.950000000000003" customHeight="1" x14ac:dyDescent="0.2">
      <c r="B56" s="65"/>
      <c r="C56" s="84">
        <v>4</v>
      </c>
      <c r="D56" s="708" t="s">
        <v>134</v>
      </c>
      <c r="E56" s="708"/>
      <c r="F56" s="708"/>
      <c r="G56" s="709"/>
      <c r="H56" s="83"/>
      <c r="I56" s="703"/>
      <c r="J56" s="703"/>
      <c r="K56" s="703"/>
      <c r="L56" s="703"/>
      <c r="M56" s="703"/>
      <c r="N56" s="703"/>
      <c r="O56" s="703"/>
      <c r="P56" s="728"/>
      <c r="S56" s="65"/>
      <c r="T56" s="86">
        <v>2</v>
      </c>
      <c r="U56" s="697"/>
      <c r="V56" s="697"/>
      <c r="W56" s="697"/>
      <c r="X56" s="698"/>
      <c r="Y56" s="87">
        <v>2</v>
      </c>
      <c r="Z56" s="699"/>
      <c r="AA56" s="699"/>
      <c r="AB56" s="699"/>
      <c r="AC56" s="699"/>
      <c r="AD56" s="699"/>
      <c r="AE56" s="699"/>
      <c r="AF56" s="699"/>
      <c r="AG56" s="713"/>
    </row>
    <row r="57" spans="2:33" ht="39.950000000000003" customHeight="1" x14ac:dyDescent="0.2">
      <c r="B57" s="65"/>
      <c r="C57" s="84">
        <v>5</v>
      </c>
      <c r="D57" s="708" t="s">
        <v>135</v>
      </c>
      <c r="E57" s="708"/>
      <c r="F57" s="708"/>
      <c r="G57" s="709"/>
      <c r="H57" s="83"/>
      <c r="I57" s="703"/>
      <c r="J57" s="703"/>
      <c r="K57" s="703"/>
      <c r="L57" s="703"/>
      <c r="M57" s="703"/>
      <c r="N57" s="703"/>
      <c r="O57" s="703"/>
      <c r="P57" s="728"/>
      <c r="S57" s="65"/>
      <c r="T57" s="88">
        <v>3</v>
      </c>
      <c r="U57" s="697"/>
      <c r="V57" s="697"/>
      <c r="W57" s="697"/>
      <c r="X57" s="698"/>
      <c r="Y57" s="87">
        <v>3</v>
      </c>
      <c r="Z57" s="699"/>
      <c r="AA57" s="699"/>
      <c r="AB57" s="699"/>
      <c r="AC57" s="699"/>
      <c r="AD57" s="699"/>
      <c r="AE57" s="699"/>
      <c r="AF57" s="699"/>
      <c r="AG57" s="713"/>
    </row>
    <row r="58" spans="2:33" ht="39.950000000000003" customHeight="1" x14ac:dyDescent="0.2">
      <c r="B58" s="65"/>
      <c r="C58" s="84">
        <v>6</v>
      </c>
      <c r="D58" s="708" t="s">
        <v>136</v>
      </c>
      <c r="E58" s="708"/>
      <c r="F58" s="708"/>
      <c r="G58" s="709"/>
      <c r="H58" s="83"/>
      <c r="I58" s="703"/>
      <c r="J58" s="703"/>
      <c r="K58" s="703"/>
      <c r="L58" s="703"/>
      <c r="M58" s="703"/>
      <c r="N58" s="703"/>
      <c r="O58" s="703"/>
      <c r="P58" s="728"/>
      <c r="S58" s="65"/>
      <c r="T58" s="86">
        <v>4</v>
      </c>
      <c r="U58" s="697"/>
      <c r="V58" s="697"/>
      <c r="W58" s="697"/>
      <c r="X58" s="698"/>
      <c r="Y58" s="87">
        <v>4</v>
      </c>
      <c r="Z58" s="699"/>
      <c r="AA58" s="699"/>
      <c r="AB58" s="699"/>
      <c r="AC58" s="699"/>
      <c r="AD58" s="699"/>
      <c r="AE58" s="699"/>
      <c r="AF58" s="699"/>
      <c r="AG58" s="713"/>
    </row>
    <row r="59" spans="2:33" ht="39.950000000000003" customHeight="1" x14ac:dyDescent="0.2">
      <c r="B59" s="65"/>
      <c r="C59" s="84">
        <v>7</v>
      </c>
      <c r="D59" s="708" t="s">
        <v>137</v>
      </c>
      <c r="E59" s="708"/>
      <c r="F59" s="708"/>
      <c r="G59" s="709"/>
      <c r="H59" s="83"/>
      <c r="I59" s="703"/>
      <c r="J59" s="703"/>
      <c r="K59" s="703"/>
      <c r="L59" s="703"/>
      <c r="M59" s="703"/>
      <c r="N59" s="703"/>
      <c r="O59" s="703"/>
      <c r="P59" s="728"/>
      <c r="S59" s="65"/>
      <c r="T59" s="86">
        <v>5</v>
      </c>
      <c r="U59" s="697"/>
      <c r="V59" s="697"/>
      <c r="W59" s="697"/>
      <c r="X59" s="698"/>
      <c r="Y59" s="87">
        <v>5</v>
      </c>
      <c r="Z59" s="699"/>
      <c r="AA59" s="699"/>
      <c r="AB59" s="699"/>
      <c r="AC59" s="699"/>
      <c r="AD59" s="699"/>
      <c r="AE59" s="699"/>
      <c r="AF59" s="699"/>
      <c r="AG59" s="713"/>
    </row>
    <row r="60" spans="2:33" ht="39.950000000000003" customHeight="1" x14ac:dyDescent="0.2">
      <c r="B60" s="65"/>
      <c r="C60" s="84">
        <v>8</v>
      </c>
      <c r="D60" s="708" t="s">
        <v>138</v>
      </c>
      <c r="E60" s="708"/>
      <c r="F60" s="708"/>
      <c r="G60" s="709"/>
      <c r="H60" s="83"/>
      <c r="I60" s="703"/>
      <c r="J60" s="703"/>
      <c r="K60" s="703"/>
      <c r="L60" s="703"/>
      <c r="M60" s="703"/>
      <c r="N60" s="703"/>
      <c r="O60" s="703"/>
      <c r="P60" s="728"/>
      <c r="S60" s="65"/>
      <c r="T60" s="86">
        <v>6</v>
      </c>
      <c r="U60" s="697"/>
      <c r="V60" s="697"/>
      <c r="W60" s="697"/>
      <c r="X60" s="698"/>
      <c r="Y60" s="87">
        <v>6</v>
      </c>
      <c r="Z60" s="699"/>
      <c r="AA60" s="699"/>
      <c r="AB60" s="699"/>
      <c r="AC60" s="699"/>
      <c r="AD60" s="699"/>
      <c r="AE60" s="699"/>
      <c r="AF60" s="699"/>
      <c r="AG60" s="713"/>
    </row>
    <row r="61" spans="2:33" ht="39.950000000000003" customHeight="1" thickBot="1" x14ac:dyDescent="0.25">
      <c r="B61" s="65"/>
      <c r="C61" s="84"/>
      <c r="D61" s="708"/>
      <c r="E61" s="708"/>
      <c r="F61" s="708"/>
      <c r="G61" s="709"/>
      <c r="H61" s="83"/>
      <c r="I61" s="703"/>
      <c r="J61" s="703"/>
      <c r="K61" s="703"/>
      <c r="L61" s="703"/>
      <c r="M61" s="703"/>
      <c r="N61" s="703"/>
      <c r="O61" s="703"/>
      <c r="P61" s="728"/>
      <c r="S61" s="65"/>
      <c r="T61" s="89">
        <v>7</v>
      </c>
      <c r="U61" s="700"/>
      <c r="V61" s="700"/>
      <c r="W61" s="700"/>
      <c r="X61" s="701"/>
      <c r="Y61" s="90">
        <v>7</v>
      </c>
      <c r="Z61" s="702"/>
      <c r="AA61" s="702"/>
      <c r="AB61" s="702"/>
      <c r="AC61" s="702"/>
      <c r="AD61" s="702"/>
      <c r="AE61" s="702"/>
      <c r="AF61" s="702"/>
      <c r="AG61" s="713"/>
    </row>
    <row r="62" spans="2:33" ht="39.950000000000003" customHeight="1" thickBot="1" x14ac:dyDescent="0.25">
      <c r="B62" s="65"/>
      <c r="C62" s="704" t="s">
        <v>111</v>
      </c>
      <c r="D62" s="705"/>
      <c r="E62" s="705"/>
      <c r="F62" s="705"/>
      <c r="G62" s="706"/>
      <c r="H62" s="707" t="s">
        <v>112</v>
      </c>
      <c r="I62" s="705"/>
      <c r="J62" s="705"/>
      <c r="K62" s="705"/>
      <c r="L62" s="705"/>
      <c r="M62" s="705"/>
      <c r="N62" s="705"/>
      <c r="O62" s="705"/>
      <c r="P62" s="728"/>
      <c r="S62" s="65"/>
      <c r="T62" s="91" t="e">
        <f>#REF!*#REF!</f>
        <v>#REF!</v>
      </c>
      <c r="U62" s="91" t="e">
        <f>T62*#REF!</f>
        <v>#REF!</v>
      </c>
      <c r="V62" s="91" t="e">
        <f>U62*T62</f>
        <v>#REF!</v>
      </c>
      <c r="W62" s="91" t="e">
        <f>V62*U62</f>
        <v>#REF!</v>
      </c>
      <c r="X62" s="91" t="e">
        <f>W62*V62</f>
        <v>#REF!</v>
      </c>
      <c r="Y62" s="91" t="e">
        <f>V62*U62</f>
        <v>#REF!</v>
      </c>
      <c r="Z62" s="91" t="e">
        <f t="shared" ref="Z62" si="7">Y62*X62</f>
        <v>#REF!</v>
      </c>
      <c r="AA62" s="91" t="e">
        <f t="shared" ref="AA62" si="8">Z62*Y62</f>
        <v>#REF!</v>
      </c>
      <c r="AB62" s="91" t="e">
        <f t="shared" ref="AB62" si="9">AA62*Z62</f>
        <v>#REF!</v>
      </c>
      <c r="AC62" s="91" t="e">
        <f t="shared" ref="AC62" si="10">AB62*AA62</f>
        <v>#REF!</v>
      </c>
      <c r="AD62" s="91" t="e">
        <f t="shared" ref="AD62" si="11">AC62*AB62</f>
        <v>#REF!</v>
      </c>
      <c r="AE62" s="91" t="e">
        <f t="shared" ref="AE62" si="12">AD62*AC62</f>
        <v>#REF!</v>
      </c>
      <c r="AF62" s="91" t="e">
        <f>Y62*V62</f>
        <v>#REF!</v>
      </c>
      <c r="AG62" s="713"/>
    </row>
    <row r="63" spans="2:33" ht="39.950000000000003" customHeight="1" x14ac:dyDescent="0.2">
      <c r="B63" s="65"/>
      <c r="C63" s="86">
        <v>1</v>
      </c>
      <c r="D63" s="697" t="s">
        <v>139</v>
      </c>
      <c r="E63" s="697"/>
      <c r="F63" s="697"/>
      <c r="G63" s="698"/>
      <c r="H63" s="87">
        <v>1</v>
      </c>
      <c r="I63" s="699"/>
      <c r="J63" s="699"/>
      <c r="K63" s="699"/>
      <c r="L63" s="699"/>
      <c r="M63" s="699"/>
      <c r="N63" s="699"/>
      <c r="O63" s="699"/>
      <c r="P63" s="728"/>
      <c r="S63" s="65"/>
      <c r="T63" s="92" t="s">
        <v>116</v>
      </c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713"/>
    </row>
    <row r="64" spans="2:33" ht="39.950000000000003" customHeight="1" x14ac:dyDescent="0.2">
      <c r="B64" s="65"/>
      <c r="C64" s="86">
        <v>2</v>
      </c>
      <c r="D64" s="697" t="s">
        <v>24</v>
      </c>
      <c r="E64" s="697"/>
      <c r="F64" s="697"/>
      <c r="G64" s="698"/>
      <c r="H64" s="87">
        <v>2</v>
      </c>
      <c r="I64" s="699"/>
      <c r="J64" s="699"/>
      <c r="K64" s="699"/>
      <c r="L64" s="699"/>
      <c r="M64" s="699"/>
      <c r="N64" s="699"/>
      <c r="O64" s="699"/>
      <c r="P64" s="728"/>
      <c r="S64" s="65"/>
      <c r="T64" s="94" t="s">
        <v>117</v>
      </c>
      <c r="U64" s="95"/>
      <c r="V64" s="95"/>
      <c r="W64" s="95"/>
      <c r="X64" s="95"/>
      <c r="Y64" s="96" t="s">
        <v>118</v>
      </c>
      <c r="Z64" s="95"/>
      <c r="AA64" s="95"/>
      <c r="AB64" s="95"/>
      <c r="AC64" s="95"/>
      <c r="AD64" s="95"/>
      <c r="AE64" s="95"/>
      <c r="AF64" s="95"/>
      <c r="AG64" s="713"/>
    </row>
    <row r="65" spans="2:33" ht="39.950000000000003" customHeight="1" x14ac:dyDescent="0.2">
      <c r="B65" s="65"/>
      <c r="C65" s="88">
        <v>3</v>
      </c>
      <c r="D65" s="697"/>
      <c r="E65" s="697"/>
      <c r="F65" s="697"/>
      <c r="G65" s="698"/>
      <c r="H65" s="87">
        <v>3</v>
      </c>
      <c r="I65" s="699"/>
      <c r="J65" s="699"/>
      <c r="K65" s="699"/>
      <c r="L65" s="699"/>
      <c r="M65" s="699"/>
      <c r="N65" s="699"/>
      <c r="O65" s="699"/>
      <c r="P65" s="728"/>
      <c r="S65" s="65"/>
      <c r="T65" s="97">
        <v>0</v>
      </c>
      <c r="U65" s="689"/>
      <c r="V65" s="689"/>
      <c r="W65" s="689"/>
      <c r="X65" s="690"/>
      <c r="Y65" s="691">
        <v>0</v>
      </c>
      <c r="Z65" s="692"/>
      <c r="AA65" s="692"/>
      <c r="AB65" s="692"/>
      <c r="AC65" s="692"/>
      <c r="AD65" s="692"/>
      <c r="AE65" s="692"/>
      <c r="AF65" s="692"/>
      <c r="AG65" s="713"/>
    </row>
    <row r="66" spans="2:33" ht="39.950000000000003" customHeight="1" x14ac:dyDescent="0.2">
      <c r="B66" s="65"/>
      <c r="C66" s="86">
        <v>4</v>
      </c>
      <c r="D66" s="697"/>
      <c r="E66" s="697"/>
      <c r="F66" s="697"/>
      <c r="G66" s="698"/>
      <c r="H66" s="87">
        <v>4</v>
      </c>
      <c r="I66" s="699"/>
      <c r="J66" s="699"/>
      <c r="K66" s="699"/>
      <c r="L66" s="699"/>
      <c r="M66" s="699"/>
      <c r="N66" s="699"/>
      <c r="O66" s="699"/>
      <c r="P66" s="728"/>
      <c r="S66" s="65"/>
      <c r="T66" s="98" t="s">
        <v>10</v>
      </c>
      <c r="U66" s="689"/>
      <c r="V66" s="689"/>
      <c r="W66" s="689"/>
      <c r="X66" s="690"/>
      <c r="Y66" s="691"/>
      <c r="Z66" s="692"/>
      <c r="AA66" s="692"/>
      <c r="AB66" s="692"/>
      <c r="AC66" s="692"/>
      <c r="AD66" s="692"/>
      <c r="AE66" s="692"/>
      <c r="AF66" s="692"/>
      <c r="AG66" s="713"/>
    </row>
    <row r="67" spans="2:33" ht="39.950000000000003" customHeight="1" x14ac:dyDescent="0.2">
      <c r="B67" s="65"/>
      <c r="C67" s="86">
        <v>5</v>
      </c>
      <c r="D67" s="697"/>
      <c r="E67" s="697"/>
      <c r="F67" s="697"/>
      <c r="G67" s="698"/>
      <c r="H67" s="87">
        <v>5</v>
      </c>
      <c r="I67" s="699"/>
      <c r="J67" s="699"/>
      <c r="K67" s="699"/>
      <c r="L67" s="699"/>
      <c r="M67" s="699"/>
      <c r="N67" s="699"/>
      <c r="O67" s="699"/>
      <c r="P67" s="728"/>
      <c r="S67" s="65"/>
      <c r="T67" s="98" t="s">
        <v>11</v>
      </c>
      <c r="U67" s="689"/>
      <c r="V67" s="689"/>
      <c r="W67" s="689"/>
      <c r="X67" s="690"/>
      <c r="Y67" s="691"/>
      <c r="Z67" s="692"/>
      <c r="AA67" s="692"/>
      <c r="AB67" s="692"/>
      <c r="AC67" s="692"/>
      <c r="AD67" s="692"/>
      <c r="AE67" s="692"/>
      <c r="AF67" s="692"/>
      <c r="AG67" s="713"/>
    </row>
    <row r="68" spans="2:33" ht="39.950000000000003" customHeight="1" x14ac:dyDescent="0.2">
      <c r="B68" s="65"/>
      <c r="C68" s="86">
        <v>6</v>
      </c>
      <c r="D68" s="697"/>
      <c r="E68" s="697"/>
      <c r="F68" s="697"/>
      <c r="G68" s="698"/>
      <c r="H68" s="87">
        <v>6</v>
      </c>
      <c r="I68" s="699"/>
      <c r="J68" s="699"/>
      <c r="K68" s="699"/>
      <c r="L68" s="699"/>
      <c r="M68" s="699"/>
      <c r="N68" s="699"/>
      <c r="O68" s="699"/>
      <c r="P68" s="728"/>
      <c r="S68" s="65"/>
      <c r="T68" s="98" t="s">
        <v>119</v>
      </c>
      <c r="U68" s="689"/>
      <c r="V68" s="689"/>
      <c r="W68" s="689"/>
      <c r="X68" s="690"/>
      <c r="Y68" s="691"/>
      <c r="Z68" s="692"/>
      <c r="AA68" s="692"/>
      <c r="AB68" s="692"/>
      <c r="AC68" s="692"/>
      <c r="AD68" s="692"/>
      <c r="AE68" s="692"/>
      <c r="AF68" s="692"/>
      <c r="AG68" s="713"/>
    </row>
    <row r="69" spans="2:33" ht="39.950000000000003" customHeight="1" thickBot="1" x14ac:dyDescent="0.25">
      <c r="B69" s="65"/>
      <c r="C69" s="89">
        <v>7</v>
      </c>
      <c r="D69" s="700"/>
      <c r="E69" s="700"/>
      <c r="F69" s="700"/>
      <c r="G69" s="701"/>
      <c r="H69" s="90">
        <v>7</v>
      </c>
      <c r="I69" s="702"/>
      <c r="J69" s="702"/>
      <c r="K69" s="702"/>
      <c r="L69" s="702"/>
      <c r="M69" s="702"/>
      <c r="N69" s="702"/>
      <c r="O69" s="702"/>
      <c r="P69" s="728"/>
      <c r="S69" s="65"/>
      <c r="T69" s="98" t="s">
        <v>120</v>
      </c>
      <c r="U69" s="689"/>
      <c r="V69" s="689"/>
      <c r="W69" s="689"/>
      <c r="X69" s="690"/>
      <c r="Y69" s="691"/>
      <c r="Z69" s="692"/>
      <c r="AA69" s="692"/>
      <c r="AB69" s="692"/>
      <c r="AC69" s="692"/>
      <c r="AD69" s="692"/>
      <c r="AE69" s="692"/>
      <c r="AF69" s="692"/>
      <c r="AG69" s="713"/>
    </row>
    <row r="70" spans="2:33" ht="39.950000000000003" customHeight="1" thickBot="1" x14ac:dyDescent="0.25">
      <c r="B70" s="65"/>
      <c r="C70" s="91" t="e">
        <f>B74*#REF!</f>
        <v>#REF!</v>
      </c>
      <c r="D70" s="91" t="e">
        <f>C70*B74</f>
        <v>#REF!</v>
      </c>
      <c r="E70" s="91" t="e">
        <f>D70*C70</f>
        <v>#REF!</v>
      </c>
      <c r="F70" s="91" t="e">
        <f>E70*D70</f>
        <v>#REF!</v>
      </c>
      <c r="G70" s="91" t="e">
        <f>F70*E70</f>
        <v>#REF!</v>
      </c>
      <c r="H70" s="91" t="e">
        <f>E70*D70</f>
        <v>#REF!</v>
      </c>
      <c r="I70" s="91" t="e">
        <f t="shared" ref="I70:N70" si="13">H70*G70</f>
        <v>#REF!</v>
      </c>
      <c r="J70" s="91" t="e">
        <f t="shared" si="13"/>
        <v>#REF!</v>
      </c>
      <c r="K70" s="91" t="e">
        <f t="shared" si="13"/>
        <v>#REF!</v>
      </c>
      <c r="L70" s="91" t="e">
        <f t="shared" si="13"/>
        <v>#REF!</v>
      </c>
      <c r="M70" s="91" t="e">
        <f t="shared" si="13"/>
        <v>#REF!</v>
      </c>
      <c r="N70" s="91" t="e">
        <f t="shared" si="13"/>
        <v>#REF!</v>
      </c>
      <c r="O70" s="91" t="e">
        <f>H70*E70</f>
        <v>#REF!</v>
      </c>
      <c r="P70" s="728"/>
      <c r="S70" s="65"/>
      <c r="T70" s="98" t="s">
        <v>121</v>
      </c>
      <c r="U70" s="689"/>
      <c r="V70" s="689"/>
      <c r="W70" s="689"/>
      <c r="X70" s="690"/>
      <c r="Y70" s="691"/>
      <c r="Z70" s="692"/>
      <c r="AA70" s="692"/>
      <c r="AB70" s="692"/>
      <c r="AC70" s="692"/>
      <c r="AD70" s="692"/>
      <c r="AE70" s="692"/>
      <c r="AF70" s="692"/>
      <c r="AG70" s="713"/>
    </row>
    <row r="71" spans="2:33" ht="39.950000000000003" customHeight="1" x14ac:dyDescent="0.2">
      <c r="B71" s="65"/>
      <c r="C71" s="92" t="s">
        <v>116</v>
      </c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728"/>
      <c r="S71" s="65"/>
      <c r="T71" s="98" t="s">
        <v>122</v>
      </c>
      <c r="U71" s="689"/>
      <c r="V71" s="689"/>
      <c r="W71" s="689"/>
      <c r="X71" s="690"/>
      <c r="Y71" s="691"/>
      <c r="Z71" s="692"/>
      <c r="AA71" s="692"/>
      <c r="AB71" s="692"/>
      <c r="AC71" s="692"/>
      <c r="AD71" s="692"/>
      <c r="AE71" s="692"/>
      <c r="AF71" s="692"/>
      <c r="AG71" s="713"/>
    </row>
    <row r="72" spans="2:33" ht="39.950000000000003" customHeight="1" x14ac:dyDescent="0.2">
      <c r="B72" s="65"/>
      <c r="C72" s="94" t="s">
        <v>117</v>
      </c>
      <c r="D72" s="95"/>
      <c r="E72" s="95"/>
      <c r="F72" s="95"/>
      <c r="G72" s="95"/>
      <c r="H72" s="96" t="s">
        <v>118</v>
      </c>
      <c r="I72" s="95"/>
      <c r="J72" s="95"/>
      <c r="K72" s="95"/>
      <c r="L72" s="95"/>
      <c r="M72" s="95"/>
      <c r="N72" s="95"/>
      <c r="O72" s="95"/>
      <c r="P72" s="728"/>
      <c r="S72" s="65"/>
      <c r="T72" s="98" t="s">
        <v>123</v>
      </c>
      <c r="U72" s="689"/>
      <c r="V72" s="689"/>
      <c r="W72" s="689"/>
      <c r="X72" s="690"/>
      <c r="Y72" s="691"/>
      <c r="Z72" s="692"/>
      <c r="AA72" s="692"/>
      <c r="AB72" s="692"/>
      <c r="AC72" s="692"/>
      <c r="AD72" s="692"/>
      <c r="AE72" s="692"/>
      <c r="AF72" s="692"/>
      <c r="AG72" s="713"/>
    </row>
    <row r="73" spans="2:33" ht="39.950000000000003" customHeight="1" x14ac:dyDescent="0.2">
      <c r="B73" s="65"/>
      <c r="C73" s="97">
        <v>0</v>
      </c>
      <c r="D73" s="689"/>
      <c r="E73" s="689"/>
      <c r="F73" s="689"/>
      <c r="G73" s="690"/>
      <c r="H73" s="691">
        <v>0</v>
      </c>
      <c r="I73" s="692"/>
      <c r="J73" s="692"/>
      <c r="K73" s="692"/>
      <c r="L73" s="692"/>
      <c r="M73" s="692"/>
      <c r="N73" s="692"/>
      <c r="O73" s="692"/>
      <c r="P73" s="728"/>
      <c r="S73" s="65"/>
      <c r="T73" s="98" t="s">
        <v>124</v>
      </c>
      <c r="U73" s="689"/>
      <c r="V73" s="689"/>
      <c r="W73" s="689"/>
      <c r="X73" s="690"/>
      <c r="Y73" s="691"/>
      <c r="Z73" s="692"/>
      <c r="AA73" s="692"/>
      <c r="AB73" s="692"/>
      <c r="AC73" s="692"/>
      <c r="AD73" s="692"/>
      <c r="AE73" s="692"/>
      <c r="AF73" s="692"/>
      <c r="AG73" s="713"/>
    </row>
    <row r="74" spans="2:33" ht="39.950000000000003" customHeight="1" x14ac:dyDescent="0.2">
      <c r="B74" s="65"/>
      <c r="C74" s="98" t="s">
        <v>10</v>
      </c>
      <c r="D74" s="689"/>
      <c r="E74" s="689"/>
      <c r="F74" s="689"/>
      <c r="G74" s="690"/>
      <c r="H74" s="691"/>
      <c r="I74" s="692"/>
      <c r="J74" s="692"/>
      <c r="K74" s="692"/>
      <c r="L74" s="692"/>
      <c r="M74" s="692"/>
      <c r="N74" s="692"/>
      <c r="O74" s="692"/>
      <c r="P74" s="728"/>
      <c r="S74" s="65"/>
      <c r="T74" s="98" t="s">
        <v>125</v>
      </c>
      <c r="U74" s="689"/>
      <c r="V74" s="689"/>
      <c r="W74" s="689"/>
      <c r="X74" s="690"/>
      <c r="Y74" s="691"/>
      <c r="Z74" s="692"/>
      <c r="AA74" s="692"/>
      <c r="AB74" s="692"/>
      <c r="AC74" s="692"/>
      <c r="AD74" s="692"/>
      <c r="AE74" s="692"/>
      <c r="AF74" s="692"/>
      <c r="AG74" s="713"/>
    </row>
    <row r="75" spans="2:33" ht="39.950000000000003" customHeight="1" x14ac:dyDescent="0.2">
      <c r="B75" s="65"/>
      <c r="C75" s="98" t="s">
        <v>11</v>
      </c>
      <c r="D75" s="689"/>
      <c r="E75" s="689"/>
      <c r="F75" s="689"/>
      <c r="G75" s="690"/>
      <c r="H75" s="691"/>
      <c r="I75" s="692"/>
      <c r="J75" s="692"/>
      <c r="K75" s="692"/>
      <c r="L75" s="692"/>
      <c r="M75" s="692"/>
      <c r="N75" s="692"/>
      <c r="O75" s="692"/>
      <c r="P75" s="728"/>
      <c r="S75" s="65"/>
      <c r="T75" s="98" t="s">
        <v>126</v>
      </c>
      <c r="U75" s="689"/>
      <c r="V75" s="689"/>
      <c r="W75" s="689"/>
      <c r="X75" s="690"/>
      <c r="Y75" s="691"/>
      <c r="Z75" s="692"/>
      <c r="AA75" s="692"/>
      <c r="AB75" s="692"/>
      <c r="AC75" s="692"/>
      <c r="AD75" s="692"/>
      <c r="AE75" s="692"/>
      <c r="AF75" s="692"/>
      <c r="AG75" s="713"/>
    </row>
    <row r="76" spans="2:33" ht="39.950000000000003" customHeight="1" thickBot="1" x14ac:dyDescent="0.25">
      <c r="B76" s="65"/>
      <c r="C76" s="98" t="s">
        <v>119</v>
      </c>
      <c r="D76" s="689"/>
      <c r="E76" s="689"/>
      <c r="F76" s="689"/>
      <c r="G76" s="690"/>
      <c r="H76" s="691"/>
      <c r="I76" s="692"/>
      <c r="J76" s="692"/>
      <c r="K76" s="692"/>
      <c r="L76" s="692"/>
      <c r="M76" s="692"/>
      <c r="N76" s="692"/>
      <c r="O76" s="692"/>
      <c r="P76" s="728"/>
      <c r="S76" s="65"/>
      <c r="T76" s="99" t="s">
        <v>127</v>
      </c>
      <c r="U76" s="693"/>
      <c r="V76" s="693"/>
      <c r="W76" s="693"/>
      <c r="X76" s="694"/>
      <c r="Y76" s="695"/>
      <c r="Z76" s="696"/>
      <c r="AA76" s="696"/>
      <c r="AB76" s="696"/>
      <c r="AC76" s="696"/>
      <c r="AD76" s="696"/>
      <c r="AE76" s="696"/>
      <c r="AF76" s="696"/>
      <c r="AG76" s="714"/>
    </row>
    <row r="77" spans="2:33" ht="39.950000000000003" customHeight="1" thickBot="1" x14ac:dyDescent="0.25">
      <c r="B77" s="65"/>
      <c r="C77" s="98" t="s">
        <v>120</v>
      </c>
      <c r="D77" s="689"/>
      <c r="E77" s="689"/>
      <c r="F77" s="689"/>
      <c r="G77" s="690"/>
      <c r="H77" s="691"/>
      <c r="I77" s="692"/>
      <c r="J77" s="692"/>
      <c r="K77" s="692"/>
      <c r="L77" s="692"/>
      <c r="M77" s="692"/>
      <c r="N77" s="692"/>
      <c r="O77" s="692"/>
      <c r="P77" s="728"/>
      <c r="S77" s="65"/>
    </row>
    <row r="78" spans="2:33" ht="39.950000000000003" customHeight="1" x14ac:dyDescent="0.2">
      <c r="B78" s="65"/>
      <c r="C78" s="98" t="s">
        <v>121</v>
      </c>
      <c r="D78" s="689"/>
      <c r="E78" s="689"/>
      <c r="F78" s="689"/>
      <c r="G78" s="690"/>
      <c r="H78" s="691"/>
      <c r="I78" s="692"/>
      <c r="J78" s="692"/>
      <c r="K78" s="692"/>
      <c r="L78" s="692"/>
      <c r="M78" s="692"/>
      <c r="N78" s="692"/>
      <c r="O78" s="692"/>
      <c r="P78" s="728"/>
      <c r="S78" s="65"/>
      <c r="T78" s="421"/>
      <c r="U78" s="422"/>
      <c r="V78" s="422"/>
      <c r="W78" s="422"/>
      <c r="X78" s="422"/>
      <c r="Y78" s="422"/>
      <c r="Z78" s="422"/>
      <c r="AA78" s="422"/>
      <c r="AB78" s="422"/>
      <c r="AC78" s="422"/>
      <c r="AD78" s="422"/>
      <c r="AE78" s="422"/>
      <c r="AF78" s="422"/>
      <c r="AG78" s="423"/>
    </row>
    <row r="79" spans="2:33" ht="39.950000000000003" customHeight="1" x14ac:dyDescent="0.2">
      <c r="B79" s="65"/>
      <c r="C79" s="98" t="s">
        <v>122</v>
      </c>
      <c r="D79" s="689"/>
      <c r="E79" s="689"/>
      <c r="F79" s="689"/>
      <c r="G79" s="690"/>
      <c r="H79" s="691"/>
      <c r="I79" s="692"/>
      <c r="J79" s="692"/>
      <c r="K79" s="692"/>
      <c r="L79" s="692"/>
      <c r="M79" s="692"/>
      <c r="N79" s="692"/>
      <c r="O79" s="692"/>
      <c r="P79" s="728"/>
      <c r="S79" s="65"/>
      <c r="T79" s="69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72"/>
    </row>
    <row r="80" spans="2:33" ht="39.950000000000003" customHeight="1" x14ac:dyDescent="0.2">
      <c r="B80" s="65"/>
      <c r="C80" s="98" t="s">
        <v>123</v>
      </c>
      <c r="D80" s="689"/>
      <c r="E80" s="689"/>
      <c r="F80" s="689"/>
      <c r="G80" s="690"/>
      <c r="H80" s="691"/>
      <c r="I80" s="692"/>
      <c r="J80" s="692"/>
      <c r="K80" s="692"/>
      <c r="L80" s="692"/>
      <c r="M80" s="692"/>
      <c r="N80" s="692"/>
      <c r="O80" s="692"/>
      <c r="P80" s="728"/>
      <c r="S80" s="65"/>
      <c r="T80" s="69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72"/>
    </row>
    <row r="81" spans="2:33" ht="39.950000000000003" customHeight="1" x14ac:dyDescent="0.2">
      <c r="B81" s="65"/>
      <c r="C81" s="98" t="s">
        <v>124</v>
      </c>
      <c r="D81" s="689"/>
      <c r="E81" s="689"/>
      <c r="F81" s="689"/>
      <c r="G81" s="690"/>
      <c r="H81" s="691"/>
      <c r="I81" s="692"/>
      <c r="J81" s="692"/>
      <c r="K81" s="692"/>
      <c r="L81" s="692"/>
      <c r="M81" s="692"/>
      <c r="N81" s="692"/>
      <c r="O81" s="692"/>
      <c r="P81" s="728"/>
      <c r="S81" s="65"/>
      <c r="T81" s="69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72"/>
    </row>
    <row r="82" spans="2:33" ht="39.950000000000003" customHeight="1" x14ac:dyDescent="0.2">
      <c r="B82" s="65"/>
      <c r="C82" s="98" t="s">
        <v>125</v>
      </c>
      <c r="D82" s="689"/>
      <c r="E82" s="689"/>
      <c r="F82" s="689"/>
      <c r="G82" s="690"/>
      <c r="H82" s="691"/>
      <c r="I82" s="692"/>
      <c r="J82" s="692"/>
      <c r="K82" s="692"/>
      <c r="L82" s="692"/>
      <c r="M82" s="692"/>
      <c r="N82" s="692"/>
      <c r="O82" s="692"/>
      <c r="P82" s="728"/>
      <c r="S82" s="65"/>
      <c r="T82" s="69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72"/>
    </row>
    <row r="83" spans="2:33" ht="39.950000000000003" customHeight="1" x14ac:dyDescent="0.2">
      <c r="B83" s="65"/>
      <c r="C83" s="98" t="s">
        <v>126</v>
      </c>
      <c r="D83" s="689"/>
      <c r="E83" s="689"/>
      <c r="F83" s="689"/>
      <c r="G83" s="690"/>
      <c r="H83" s="691"/>
      <c r="I83" s="692"/>
      <c r="J83" s="692"/>
      <c r="K83" s="692"/>
      <c r="L83" s="692"/>
      <c r="M83" s="692"/>
      <c r="N83" s="692"/>
      <c r="O83" s="692"/>
      <c r="P83" s="728"/>
      <c r="S83" s="65"/>
      <c r="T83" s="69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72"/>
    </row>
    <row r="84" spans="2:33" ht="39.950000000000003" customHeight="1" thickBot="1" x14ac:dyDescent="0.25">
      <c r="B84" s="65"/>
      <c r="C84" s="99" t="s">
        <v>127</v>
      </c>
      <c r="D84" s="693"/>
      <c r="E84" s="693"/>
      <c r="F84" s="693"/>
      <c r="G84" s="694"/>
      <c r="H84" s="695"/>
      <c r="I84" s="696"/>
      <c r="J84" s="696"/>
      <c r="K84" s="696"/>
      <c r="L84" s="696"/>
      <c r="M84" s="696"/>
      <c r="N84" s="696"/>
      <c r="O84" s="696"/>
      <c r="P84" s="729"/>
      <c r="S84" s="65"/>
      <c r="T84" s="69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72"/>
    </row>
    <row r="85" spans="2:33" ht="39.950000000000003" customHeight="1" thickBot="1" x14ac:dyDescent="0.25">
      <c r="B85" s="65"/>
      <c r="S85" s="65"/>
      <c r="T85" s="69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72"/>
    </row>
    <row r="86" spans="2:33" ht="39.950000000000003" customHeight="1" x14ac:dyDescent="0.2">
      <c r="B86" s="65"/>
      <c r="C86" s="720" t="s">
        <v>74</v>
      </c>
      <c r="D86" s="721"/>
      <c r="E86" s="721"/>
      <c r="F86" s="721"/>
      <c r="G86" s="721"/>
      <c r="H86" s="721"/>
      <c r="I86" s="721"/>
      <c r="J86" s="721"/>
      <c r="K86" s="721"/>
      <c r="L86" s="721"/>
      <c r="M86" s="721"/>
      <c r="N86" s="726" t="s">
        <v>2</v>
      </c>
      <c r="O86" s="726"/>
      <c r="P86" s="712" t="str">
        <f>C86</f>
        <v>?  ESTOUFFADE DE BŒUF AUX LÉGUMES ( formule ALLÉGÉE )</v>
      </c>
      <c r="S86" s="65"/>
      <c r="T86" s="69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72"/>
    </row>
    <row r="87" spans="2:33" ht="39.950000000000003" customHeight="1" x14ac:dyDescent="0.2">
      <c r="B87" s="65"/>
      <c r="C87" s="722"/>
      <c r="D87" s="723"/>
      <c r="E87" s="723"/>
      <c r="F87" s="723"/>
      <c r="G87" s="723"/>
      <c r="H87" s="723"/>
      <c r="I87" s="723"/>
      <c r="J87" s="723"/>
      <c r="K87" s="723"/>
      <c r="L87" s="723"/>
      <c r="M87" s="723"/>
      <c r="N87" s="715" t="s">
        <v>69</v>
      </c>
      <c r="O87" s="715"/>
      <c r="P87" s="713"/>
      <c r="S87" s="65"/>
      <c r="T87" s="69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72"/>
    </row>
    <row r="88" spans="2:33" ht="39.950000000000003" customHeight="1" x14ac:dyDescent="0.2">
      <c r="B88" s="65"/>
      <c r="C88" s="724"/>
      <c r="D88" s="725"/>
      <c r="E88" s="725"/>
      <c r="F88" s="725"/>
      <c r="G88" s="725"/>
      <c r="H88" s="725"/>
      <c r="I88" s="725"/>
      <c r="J88" s="725"/>
      <c r="K88" s="725"/>
      <c r="L88" s="725"/>
      <c r="M88" s="725"/>
      <c r="N88" s="716"/>
      <c r="O88" s="716"/>
      <c r="P88" s="713"/>
      <c r="S88" s="65"/>
      <c r="T88" s="69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72"/>
    </row>
    <row r="89" spans="2:33" ht="39.950000000000003" customHeight="1" x14ac:dyDescent="0.2">
      <c r="B89" s="65"/>
      <c r="C89" s="717" t="s">
        <v>77</v>
      </c>
      <c r="D89" s="718"/>
      <c r="E89" s="718"/>
      <c r="F89" s="718"/>
      <c r="G89" s="718"/>
      <c r="H89" s="718"/>
      <c r="I89" s="718"/>
      <c r="J89" s="718"/>
      <c r="K89" s="718"/>
      <c r="L89" s="718"/>
      <c r="M89" s="718"/>
      <c r="N89" s="718"/>
      <c r="O89" s="719"/>
      <c r="P89" s="713"/>
      <c r="S89" s="65"/>
      <c r="T89" s="69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72"/>
    </row>
    <row r="90" spans="2:33" ht="39.950000000000003" customHeight="1" x14ac:dyDescent="0.2">
      <c r="B90" s="65"/>
      <c r="C90" s="82">
        <v>1</v>
      </c>
      <c r="D90" s="708" t="s">
        <v>140</v>
      </c>
      <c r="E90" s="708"/>
      <c r="F90" s="708"/>
      <c r="G90" s="709"/>
      <c r="H90" s="83">
        <v>16</v>
      </c>
      <c r="I90" s="708" t="s">
        <v>141</v>
      </c>
      <c r="J90" s="708"/>
      <c r="K90" s="708"/>
      <c r="L90" s="708"/>
      <c r="M90" s="708"/>
      <c r="N90" s="708"/>
      <c r="O90" s="708"/>
      <c r="P90" s="713"/>
      <c r="S90" s="65"/>
      <c r="T90" s="69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72"/>
    </row>
    <row r="91" spans="2:33" ht="39.950000000000003" customHeight="1" x14ac:dyDescent="0.2">
      <c r="B91" s="65"/>
      <c r="C91" s="84">
        <v>2</v>
      </c>
      <c r="D91" s="708" t="s">
        <v>142</v>
      </c>
      <c r="E91" s="708"/>
      <c r="F91" s="708"/>
      <c r="G91" s="709"/>
      <c r="H91" s="83">
        <v>17</v>
      </c>
      <c r="I91" s="708" t="s">
        <v>143</v>
      </c>
      <c r="J91" s="708"/>
      <c r="K91" s="708"/>
      <c r="L91" s="708"/>
      <c r="M91" s="708"/>
      <c r="N91" s="708"/>
      <c r="O91" s="708"/>
      <c r="P91" s="713"/>
      <c r="S91" s="65"/>
      <c r="T91" s="69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72"/>
    </row>
    <row r="92" spans="2:33" ht="39.950000000000003" customHeight="1" x14ac:dyDescent="0.2">
      <c r="B92" s="65"/>
      <c r="C92" s="84">
        <v>3</v>
      </c>
      <c r="D92" s="708" t="s">
        <v>144</v>
      </c>
      <c r="E92" s="708"/>
      <c r="F92" s="708"/>
      <c r="G92" s="709"/>
      <c r="H92" s="83">
        <v>18</v>
      </c>
      <c r="I92" s="708" t="s">
        <v>145</v>
      </c>
      <c r="J92" s="708"/>
      <c r="K92" s="708"/>
      <c r="L92" s="708"/>
      <c r="M92" s="708"/>
      <c r="N92" s="708"/>
      <c r="O92" s="708"/>
      <c r="P92" s="713"/>
      <c r="S92" s="65"/>
      <c r="T92" s="69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72"/>
    </row>
    <row r="93" spans="2:33" ht="39.950000000000003" customHeight="1" x14ac:dyDescent="0.2">
      <c r="B93" s="65"/>
      <c r="C93" s="84">
        <v>4</v>
      </c>
      <c r="D93" s="708" t="s">
        <v>146</v>
      </c>
      <c r="E93" s="708"/>
      <c r="F93" s="708"/>
      <c r="G93" s="709"/>
      <c r="H93" s="83">
        <v>19</v>
      </c>
      <c r="I93" s="708" t="s">
        <v>147</v>
      </c>
      <c r="J93" s="708"/>
      <c r="K93" s="708"/>
      <c r="L93" s="708"/>
      <c r="M93" s="708"/>
      <c r="N93" s="708"/>
      <c r="O93" s="708"/>
      <c r="P93" s="713"/>
      <c r="S93" s="65"/>
      <c r="T93" s="69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72"/>
    </row>
    <row r="94" spans="2:33" ht="39.950000000000003" customHeight="1" x14ac:dyDescent="0.2">
      <c r="B94" s="65"/>
      <c r="C94" s="84">
        <v>5</v>
      </c>
      <c r="D94" s="708" t="s">
        <v>148</v>
      </c>
      <c r="E94" s="708"/>
      <c r="F94" s="708"/>
      <c r="G94" s="709"/>
      <c r="H94" s="83"/>
      <c r="I94" s="708">
        <v>0</v>
      </c>
      <c r="J94" s="708"/>
      <c r="K94" s="708"/>
      <c r="L94" s="708"/>
      <c r="M94" s="708"/>
      <c r="N94" s="708"/>
      <c r="O94" s="708"/>
      <c r="P94" s="713"/>
      <c r="S94" s="65"/>
      <c r="T94" s="69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72"/>
    </row>
    <row r="95" spans="2:33" ht="39.950000000000003" customHeight="1" x14ac:dyDescent="0.2">
      <c r="B95" s="65"/>
      <c r="C95" s="84">
        <v>6</v>
      </c>
      <c r="D95" s="708" t="s">
        <v>149</v>
      </c>
      <c r="E95" s="708"/>
      <c r="F95" s="708"/>
      <c r="G95" s="709"/>
      <c r="H95" s="83"/>
      <c r="I95" s="710" t="s">
        <v>150</v>
      </c>
      <c r="J95" s="710"/>
      <c r="K95" s="710"/>
      <c r="L95" s="710"/>
      <c r="M95" s="710"/>
      <c r="N95" s="710"/>
      <c r="O95" s="711"/>
      <c r="P95" s="713"/>
      <c r="S95" s="65"/>
      <c r="T95" s="69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72"/>
    </row>
    <row r="96" spans="2:33" ht="39.950000000000003" customHeight="1" x14ac:dyDescent="0.2">
      <c r="B96" s="65"/>
      <c r="C96" s="84">
        <v>7</v>
      </c>
      <c r="D96" s="708" t="s">
        <v>151</v>
      </c>
      <c r="E96" s="708"/>
      <c r="F96" s="708"/>
      <c r="G96" s="709"/>
      <c r="H96" s="83">
        <v>20</v>
      </c>
      <c r="I96" s="708" t="s">
        <v>152</v>
      </c>
      <c r="J96" s="708"/>
      <c r="K96" s="708"/>
      <c r="L96" s="708"/>
      <c r="M96" s="708"/>
      <c r="N96" s="708"/>
      <c r="O96" s="708"/>
      <c r="P96" s="713"/>
      <c r="S96" s="65"/>
      <c r="T96" s="69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72"/>
    </row>
    <row r="97" spans="2:33" ht="39.950000000000003" customHeight="1" x14ac:dyDescent="0.2">
      <c r="B97" s="65"/>
      <c r="C97" s="84">
        <v>8</v>
      </c>
      <c r="D97" s="708" t="s">
        <v>153</v>
      </c>
      <c r="E97" s="708"/>
      <c r="F97" s="708"/>
      <c r="G97" s="709"/>
      <c r="H97" s="83">
        <v>21</v>
      </c>
      <c r="I97" s="708" t="s">
        <v>154</v>
      </c>
      <c r="J97" s="708"/>
      <c r="K97" s="708"/>
      <c r="L97" s="708"/>
      <c r="M97" s="708"/>
      <c r="N97" s="708"/>
      <c r="O97" s="708"/>
      <c r="P97" s="713"/>
      <c r="S97" s="65"/>
      <c r="T97" s="69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72"/>
    </row>
    <row r="98" spans="2:33" ht="39.950000000000003" customHeight="1" x14ac:dyDescent="0.2">
      <c r="B98" s="65"/>
      <c r="C98" s="84">
        <v>9</v>
      </c>
      <c r="D98" s="708" t="s">
        <v>155</v>
      </c>
      <c r="E98" s="708"/>
      <c r="F98" s="708"/>
      <c r="G98" s="709"/>
      <c r="H98" s="83">
        <v>22</v>
      </c>
      <c r="I98" s="708" t="s">
        <v>156</v>
      </c>
      <c r="J98" s="708"/>
      <c r="K98" s="708"/>
      <c r="L98" s="708"/>
      <c r="M98" s="708"/>
      <c r="N98" s="708"/>
      <c r="O98" s="708"/>
      <c r="P98" s="713"/>
      <c r="S98" s="65"/>
      <c r="T98" s="69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72"/>
    </row>
    <row r="99" spans="2:33" ht="39.950000000000003" customHeight="1" x14ac:dyDescent="0.2">
      <c r="B99" s="65"/>
      <c r="C99" s="84">
        <v>10</v>
      </c>
      <c r="D99" s="708" t="s">
        <v>157</v>
      </c>
      <c r="E99" s="708"/>
      <c r="F99" s="708"/>
      <c r="G99" s="709"/>
      <c r="H99" s="83"/>
      <c r="I99" s="708">
        <v>0</v>
      </c>
      <c r="J99" s="708"/>
      <c r="K99" s="708"/>
      <c r="L99" s="708"/>
      <c r="M99" s="708"/>
      <c r="N99" s="708"/>
      <c r="O99" s="708"/>
      <c r="P99" s="713"/>
      <c r="S99" s="65"/>
      <c r="T99" s="69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72"/>
    </row>
    <row r="100" spans="2:33" ht="39.950000000000003" customHeight="1" x14ac:dyDescent="0.2">
      <c r="B100" s="65"/>
      <c r="C100" s="84">
        <v>11</v>
      </c>
      <c r="D100" s="708" t="s">
        <v>158</v>
      </c>
      <c r="E100" s="708"/>
      <c r="F100" s="708"/>
      <c r="G100" s="709"/>
      <c r="H100" s="83"/>
      <c r="I100" s="710" t="s">
        <v>159</v>
      </c>
      <c r="J100" s="710"/>
      <c r="K100" s="710"/>
      <c r="L100" s="710"/>
      <c r="M100" s="710"/>
      <c r="N100" s="710"/>
      <c r="O100" s="711"/>
      <c r="P100" s="713"/>
      <c r="S100" s="65"/>
      <c r="T100" s="69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72"/>
    </row>
    <row r="101" spans="2:33" ht="39.950000000000003" customHeight="1" x14ac:dyDescent="0.2">
      <c r="B101" s="65"/>
      <c r="C101" s="84">
        <v>12</v>
      </c>
      <c r="D101" s="708" t="s">
        <v>160</v>
      </c>
      <c r="E101" s="708"/>
      <c r="F101" s="708"/>
      <c r="G101" s="709"/>
      <c r="H101" s="83">
        <v>23</v>
      </c>
      <c r="I101" s="708" t="s">
        <v>161</v>
      </c>
      <c r="J101" s="708"/>
      <c r="K101" s="708"/>
      <c r="L101" s="708"/>
      <c r="M101" s="708"/>
      <c r="N101" s="708"/>
      <c r="O101" s="708"/>
      <c r="P101" s="713"/>
      <c r="S101" s="65"/>
      <c r="T101" s="69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72"/>
    </row>
    <row r="102" spans="2:33" ht="39.950000000000003" customHeight="1" x14ac:dyDescent="0.2">
      <c r="B102" s="65"/>
      <c r="C102" s="84">
        <v>13</v>
      </c>
      <c r="D102" s="708" t="s">
        <v>162</v>
      </c>
      <c r="E102" s="708"/>
      <c r="F102" s="708"/>
      <c r="G102" s="709"/>
      <c r="H102" s="83"/>
      <c r="I102" s="710"/>
      <c r="J102" s="710"/>
      <c r="K102" s="710"/>
      <c r="L102" s="710"/>
      <c r="M102" s="710"/>
      <c r="N102" s="710"/>
      <c r="O102" s="710"/>
      <c r="P102" s="713"/>
      <c r="S102" s="65"/>
      <c r="T102" s="69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72"/>
    </row>
    <row r="103" spans="2:33" ht="39.950000000000003" customHeight="1" x14ac:dyDescent="0.2">
      <c r="B103" s="65"/>
      <c r="C103" s="84">
        <v>14</v>
      </c>
      <c r="D103" s="708" t="s">
        <v>163</v>
      </c>
      <c r="E103" s="708"/>
      <c r="F103" s="708"/>
      <c r="G103" s="709"/>
      <c r="H103" s="83"/>
      <c r="I103" s="703"/>
      <c r="J103" s="703"/>
      <c r="K103" s="703"/>
      <c r="L103" s="703"/>
      <c r="M103" s="703"/>
      <c r="N103" s="703"/>
      <c r="O103" s="703"/>
      <c r="P103" s="713"/>
      <c r="S103" s="65"/>
      <c r="T103" s="69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72"/>
    </row>
    <row r="104" spans="2:33" ht="39.950000000000003" customHeight="1" x14ac:dyDescent="0.2">
      <c r="B104" s="65"/>
      <c r="C104" s="84">
        <v>15</v>
      </c>
      <c r="D104" s="708" t="s">
        <v>164</v>
      </c>
      <c r="E104" s="708"/>
      <c r="F104" s="708"/>
      <c r="G104" s="709"/>
      <c r="H104" s="83"/>
      <c r="I104" s="703"/>
      <c r="J104" s="703"/>
      <c r="K104" s="703"/>
      <c r="L104" s="703"/>
      <c r="M104" s="703"/>
      <c r="N104" s="703"/>
      <c r="O104" s="703"/>
      <c r="P104" s="713"/>
      <c r="S104" s="65"/>
      <c r="T104" s="69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72"/>
    </row>
    <row r="105" spans="2:33" ht="39.950000000000003" customHeight="1" x14ac:dyDescent="0.2">
      <c r="B105" s="65"/>
      <c r="C105" s="84"/>
      <c r="D105" s="85"/>
      <c r="E105" s="85"/>
      <c r="F105" s="85"/>
      <c r="G105" s="85"/>
      <c r="H105" s="83"/>
      <c r="I105" s="703">
        <v>0</v>
      </c>
      <c r="J105" s="703"/>
      <c r="K105" s="703"/>
      <c r="L105" s="703"/>
      <c r="M105" s="703"/>
      <c r="N105" s="703"/>
      <c r="O105" s="703"/>
      <c r="P105" s="713"/>
      <c r="S105" s="65"/>
      <c r="T105" s="69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72"/>
    </row>
    <row r="106" spans="2:33" ht="39.950000000000003" customHeight="1" x14ac:dyDescent="0.2">
      <c r="B106" s="65"/>
      <c r="C106" s="704" t="s">
        <v>111</v>
      </c>
      <c r="D106" s="705"/>
      <c r="E106" s="705"/>
      <c r="F106" s="705"/>
      <c r="G106" s="706"/>
      <c r="H106" s="707" t="s">
        <v>112</v>
      </c>
      <c r="I106" s="705"/>
      <c r="J106" s="705"/>
      <c r="K106" s="705"/>
      <c r="L106" s="705"/>
      <c r="M106" s="705"/>
      <c r="N106" s="705"/>
      <c r="O106" s="705"/>
      <c r="P106" s="713"/>
      <c r="S106" s="65"/>
      <c r="T106" s="69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72"/>
    </row>
    <row r="107" spans="2:33" ht="39.950000000000003" customHeight="1" x14ac:dyDescent="0.2">
      <c r="B107" s="65"/>
      <c r="C107" s="86">
        <v>1</v>
      </c>
      <c r="D107" s="697" t="s">
        <v>165</v>
      </c>
      <c r="E107" s="697"/>
      <c r="F107" s="697"/>
      <c r="G107" s="698"/>
      <c r="H107" s="87">
        <v>1</v>
      </c>
      <c r="I107" s="699"/>
      <c r="J107" s="699"/>
      <c r="K107" s="699"/>
      <c r="L107" s="699"/>
      <c r="M107" s="699"/>
      <c r="N107" s="699"/>
      <c r="O107" s="699"/>
      <c r="P107" s="713"/>
      <c r="S107" s="65"/>
      <c r="T107" s="69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72"/>
    </row>
    <row r="108" spans="2:33" ht="39.950000000000003" customHeight="1" x14ac:dyDescent="0.2">
      <c r="B108" s="65"/>
      <c r="C108" s="86">
        <v>2</v>
      </c>
      <c r="D108" s="697" t="s">
        <v>50</v>
      </c>
      <c r="E108" s="697"/>
      <c r="F108" s="697"/>
      <c r="G108" s="698"/>
      <c r="H108" s="87">
        <v>2</v>
      </c>
      <c r="I108" s="699"/>
      <c r="J108" s="699"/>
      <c r="K108" s="699"/>
      <c r="L108" s="699"/>
      <c r="M108" s="699"/>
      <c r="N108" s="699"/>
      <c r="O108" s="699"/>
      <c r="P108" s="713"/>
      <c r="S108" s="65"/>
      <c r="T108" s="69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72"/>
    </row>
    <row r="109" spans="2:33" ht="39.950000000000003" customHeight="1" x14ac:dyDescent="0.2">
      <c r="B109" s="65"/>
      <c r="C109" s="88">
        <v>3</v>
      </c>
      <c r="D109" s="697" t="s">
        <v>51</v>
      </c>
      <c r="E109" s="697"/>
      <c r="F109" s="697"/>
      <c r="G109" s="698"/>
      <c r="H109" s="87">
        <v>3</v>
      </c>
      <c r="I109" s="699"/>
      <c r="J109" s="699"/>
      <c r="K109" s="699"/>
      <c r="L109" s="699"/>
      <c r="M109" s="699"/>
      <c r="N109" s="699"/>
      <c r="O109" s="699"/>
      <c r="P109" s="713"/>
      <c r="S109" s="65"/>
      <c r="T109" s="69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72"/>
    </row>
    <row r="110" spans="2:33" ht="39.950000000000003" customHeight="1" x14ac:dyDescent="0.2">
      <c r="B110" s="65"/>
      <c r="C110" s="86">
        <v>4</v>
      </c>
      <c r="D110" s="697" t="s">
        <v>52</v>
      </c>
      <c r="E110" s="697"/>
      <c r="F110" s="697"/>
      <c r="G110" s="698"/>
      <c r="H110" s="87">
        <v>4</v>
      </c>
      <c r="I110" s="699"/>
      <c r="J110" s="699"/>
      <c r="K110" s="699"/>
      <c r="L110" s="699"/>
      <c r="M110" s="699"/>
      <c r="N110" s="699"/>
      <c r="O110" s="699"/>
      <c r="P110" s="713"/>
      <c r="S110" s="65"/>
      <c r="T110" s="69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72"/>
    </row>
    <row r="111" spans="2:33" ht="39.950000000000003" customHeight="1" x14ac:dyDescent="0.2">
      <c r="B111" s="65"/>
      <c r="C111" s="86">
        <v>5</v>
      </c>
      <c r="D111" s="697" t="s">
        <v>53</v>
      </c>
      <c r="E111" s="697"/>
      <c r="F111" s="697"/>
      <c r="G111" s="698"/>
      <c r="H111" s="87">
        <v>5</v>
      </c>
      <c r="I111" s="699"/>
      <c r="J111" s="699"/>
      <c r="K111" s="699"/>
      <c r="L111" s="699"/>
      <c r="M111" s="699"/>
      <c r="N111" s="699"/>
      <c r="O111" s="699"/>
      <c r="P111" s="713"/>
      <c r="S111" s="65"/>
      <c r="T111" s="69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72"/>
    </row>
    <row r="112" spans="2:33" ht="39.950000000000003" customHeight="1" x14ac:dyDescent="0.2">
      <c r="B112" s="65"/>
      <c r="C112" s="86">
        <v>6</v>
      </c>
      <c r="D112" s="697" t="s">
        <v>54</v>
      </c>
      <c r="E112" s="697"/>
      <c r="F112" s="697"/>
      <c r="G112" s="698"/>
      <c r="H112" s="87">
        <v>6</v>
      </c>
      <c r="I112" s="699"/>
      <c r="J112" s="699"/>
      <c r="K112" s="699"/>
      <c r="L112" s="699"/>
      <c r="M112" s="699"/>
      <c r="N112" s="699"/>
      <c r="O112" s="699"/>
      <c r="P112" s="713"/>
      <c r="S112" s="65"/>
      <c r="T112" s="69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72"/>
    </row>
    <row r="113" spans="2:33" ht="39.950000000000003" customHeight="1" thickBot="1" x14ac:dyDescent="0.25">
      <c r="B113" s="65"/>
      <c r="C113" s="89">
        <v>7</v>
      </c>
      <c r="D113" s="700"/>
      <c r="E113" s="700"/>
      <c r="F113" s="700"/>
      <c r="G113" s="701"/>
      <c r="H113" s="90">
        <v>7</v>
      </c>
      <c r="I113" s="702"/>
      <c r="J113" s="702"/>
      <c r="K113" s="702"/>
      <c r="L113" s="702"/>
      <c r="M113" s="702"/>
      <c r="N113" s="702"/>
      <c r="O113" s="702"/>
      <c r="P113" s="713"/>
      <c r="S113" s="65"/>
      <c r="T113" s="69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72"/>
    </row>
    <row r="114" spans="2:33" ht="39.950000000000003" customHeight="1" thickBot="1" x14ac:dyDescent="0.25">
      <c r="B114" s="65"/>
      <c r="C114" s="91" t="e">
        <f>B118*#REF!</f>
        <v>#REF!</v>
      </c>
      <c r="D114" s="91" t="e">
        <f>C114*B118</f>
        <v>#REF!</v>
      </c>
      <c r="E114" s="91" t="e">
        <f>D114*C114</f>
        <v>#REF!</v>
      </c>
      <c r="F114" s="91" t="e">
        <f>E114*D114</f>
        <v>#REF!</v>
      </c>
      <c r="G114" s="91" t="e">
        <f>F114*E114</f>
        <v>#REF!</v>
      </c>
      <c r="H114" s="91" t="e">
        <f>E114*D114</f>
        <v>#REF!</v>
      </c>
      <c r="I114" s="91" t="e">
        <f t="shared" ref="I114:N114" si="14">H114*G114</f>
        <v>#REF!</v>
      </c>
      <c r="J114" s="91" t="e">
        <f t="shared" si="14"/>
        <v>#REF!</v>
      </c>
      <c r="K114" s="91" t="e">
        <f t="shared" si="14"/>
        <v>#REF!</v>
      </c>
      <c r="L114" s="91" t="e">
        <f t="shared" si="14"/>
        <v>#REF!</v>
      </c>
      <c r="M114" s="91" t="e">
        <f t="shared" si="14"/>
        <v>#REF!</v>
      </c>
      <c r="N114" s="91" t="e">
        <f t="shared" si="14"/>
        <v>#REF!</v>
      </c>
      <c r="O114" s="91" t="e">
        <f>H114*E114</f>
        <v>#REF!</v>
      </c>
      <c r="P114" s="713"/>
      <c r="S114" s="65"/>
      <c r="T114" s="69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72"/>
    </row>
    <row r="115" spans="2:33" ht="39.950000000000003" customHeight="1" x14ac:dyDescent="0.2">
      <c r="B115" s="65"/>
      <c r="C115" s="92" t="s">
        <v>116</v>
      </c>
      <c r="D115" s="93"/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713"/>
      <c r="S115" s="65"/>
      <c r="T115" s="69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72"/>
    </row>
    <row r="116" spans="2:33" ht="39.950000000000003" customHeight="1" x14ac:dyDescent="0.2">
      <c r="B116" s="65"/>
      <c r="C116" s="94" t="s">
        <v>117</v>
      </c>
      <c r="D116" s="95"/>
      <c r="E116" s="95"/>
      <c r="F116" s="95"/>
      <c r="G116" s="95"/>
      <c r="H116" s="96" t="s">
        <v>118</v>
      </c>
      <c r="I116" s="95"/>
      <c r="J116" s="95"/>
      <c r="K116" s="95"/>
      <c r="L116" s="95"/>
      <c r="M116" s="95"/>
      <c r="N116" s="95"/>
      <c r="O116" s="95"/>
      <c r="P116" s="713"/>
      <c r="S116" s="65"/>
      <c r="T116" s="69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72"/>
    </row>
    <row r="117" spans="2:33" ht="39.950000000000003" customHeight="1" x14ac:dyDescent="0.2">
      <c r="B117" s="65"/>
      <c r="C117" s="97">
        <v>0</v>
      </c>
      <c r="D117" s="689"/>
      <c r="E117" s="689"/>
      <c r="F117" s="689"/>
      <c r="G117" s="690"/>
      <c r="H117" s="691">
        <v>0</v>
      </c>
      <c r="I117" s="692"/>
      <c r="J117" s="692"/>
      <c r="K117" s="692"/>
      <c r="L117" s="692"/>
      <c r="M117" s="692"/>
      <c r="N117" s="692"/>
      <c r="O117" s="692"/>
      <c r="P117" s="713"/>
      <c r="S117" s="65"/>
      <c r="T117" s="69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72"/>
    </row>
    <row r="118" spans="2:33" ht="39.950000000000003" customHeight="1" x14ac:dyDescent="0.2">
      <c r="B118" s="65"/>
      <c r="C118" s="98" t="s">
        <v>10</v>
      </c>
      <c r="D118" s="689"/>
      <c r="E118" s="689"/>
      <c r="F118" s="689"/>
      <c r="G118" s="690"/>
      <c r="H118" s="691"/>
      <c r="I118" s="692"/>
      <c r="J118" s="692"/>
      <c r="K118" s="692"/>
      <c r="L118" s="692"/>
      <c r="M118" s="692"/>
      <c r="N118" s="692"/>
      <c r="O118" s="692"/>
      <c r="P118" s="713"/>
      <c r="S118" s="65"/>
      <c r="T118" s="69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72"/>
    </row>
    <row r="119" spans="2:33" ht="39.950000000000003" customHeight="1" x14ac:dyDescent="0.2">
      <c r="B119" s="65"/>
      <c r="C119" s="98" t="s">
        <v>11</v>
      </c>
      <c r="D119" s="689"/>
      <c r="E119" s="689"/>
      <c r="F119" s="689"/>
      <c r="G119" s="690"/>
      <c r="H119" s="691"/>
      <c r="I119" s="692"/>
      <c r="J119" s="692"/>
      <c r="K119" s="692"/>
      <c r="L119" s="692"/>
      <c r="M119" s="692"/>
      <c r="N119" s="692"/>
      <c r="O119" s="692"/>
      <c r="P119" s="713"/>
      <c r="S119" s="65"/>
      <c r="T119" s="69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72"/>
    </row>
    <row r="120" spans="2:33" ht="39.950000000000003" customHeight="1" x14ac:dyDescent="0.2">
      <c r="B120" s="65"/>
      <c r="C120" s="98" t="s">
        <v>119</v>
      </c>
      <c r="D120" s="689"/>
      <c r="E120" s="689"/>
      <c r="F120" s="689"/>
      <c r="G120" s="690"/>
      <c r="H120" s="691"/>
      <c r="I120" s="692"/>
      <c r="J120" s="692"/>
      <c r="K120" s="692"/>
      <c r="L120" s="692"/>
      <c r="M120" s="692"/>
      <c r="N120" s="692"/>
      <c r="O120" s="692"/>
      <c r="P120" s="713"/>
      <c r="S120" s="65"/>
      <c r="T120" s="69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72"/>
    </row>
    <row r="121" spans="2:33" ht="39.950000000000003" customHeight="1" x14ac:dyDescent="0.2">
      <c r="B121" s="65"/>
      <c r="C121" s="98" t="s">
        <v>120</v>
      </c>
      <c r="D121" s="689"/>
      <c r="E121" s="689"/>
      <c r="F121" s="689"/>
      <c r="G121" s="690"/>
      <c r="H121" s="691"/>
      <c r="I121" s="692"/>
      <c r="J121" s="692"/>
      <c r="K121" s="692"/>
      <c r="L121" s="692"/>
      <c r="M121" s="692"/>
      <c r="N121" s="692"/>
      <c r="O121" s="692"/>
      <c r="P121" s="713"/>
      <c r="S121" s="65"/>
      <c r="T121" s="69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72"/>
    </row>
    <row r="122" spans="2:33" ht="39.950000000000003" customHeight="1" x14ac:dyDescent="0.2">
      <c r="B122" s="65"/>
      <c r="C122" s="98" t="s">
        <v>121</v>
      </c>
      <c r="D122" s="689"/>
      <c r="E122" s="689"/>
      <c r="F122" s="689"/>
      <c r="G122" s="690"/>
      <c r="H122" s="691"/>
      <c r="I122" s="692"/>
      <c r="J122" s="692"/>
      <c r="K122" s="692"/>
      <c r="L122" s="692"/>
      <c r="M122" s="692"/>
      <c r="N122" s="692"/>
      <c r="O122" s="692"/>
      <c r="P122" s="713"/>
      <c r="S122" s="65"/>
      <c r="T122" s="69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72"/>
    </row>
    <row r="123" spans="2:33" ht="39.950000000000003" customHeight="1" x14ac:dyDescent="0.2">
      <c r="B123" s="65"/>
      <c r="C123" s="98" t="s">
        <v>122</v>
      </c>
      <c r="D123" s="689"/>
      <c r="E123" s="689"/>
      <c r="F123" s="689"/>
      <c r="G123" s="690"/>
      <c r="H123" s="691"/>
      <c r="I123" s="692"/>
      <c r="J123" s="692"/>
      <c r="K123" s="692"/>
      <c r="L123" s="692"/>
      <c r="M123" s="692"/>
      <c r="N123" s="692"/>
      <c r="O123" s="692"/>
      <c r="P123" s="713"/>
      <c r="S123" s="65"/>
      <c r="T123" s="69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72"/>
    </row>
    <row r="124" spans="2:33" ht="39.950000000000003" customHeight="1" x14ac:dyDescent="0.2">
      <c r="B124" s="65"/>
      <c r="C124" s="98" t="s">
        <v>123</v>
      </c>
      <c r="D124" s="689"/>
      <c r="E124" s="689"/>
      <c r="F124" s="689"/>
      <c r="G124" s="690"/>
      <c r="H124" s="691"/>
      <c r="I124" s="692"/>
      <c r="J124" s="692"/>
      <c r="K124" s="692"/>
      <c r="L124" s="692"/>
      <c r="M124" s="692"/>
      <c r="N124" s="692"/>
      <c r="O124" s="692"/>
      <c r="P124" s="713"/>
      <c r="S124" s="65"/>
      <c r="T124" s="69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72"/>
    </row>
    <row r="125" spans="2:33" ht="39.950000000000003" customHeight="1" x14ac:dyDescent="0.2">
      <c r="B125" s="65"/>
      <c r="C125" s="98" t="s">
        <v>124</v>
      </c>
      <c r="D125" s="689"/>
      <c r="E125" s="689"/>
      <c r="F125" s="689"/>
      <c r="G125" s="690"/>
      <c r="H125" s="691"/>
      <c r="I125" s="692"/>
      <c r="J125" s="692"/>
      <c r="K125" s="692"/>
      <c r="L125" s="692"/>
      <c r="M125" s="692"/>
      <c r="N125" s="692"/>
      <c r="O125" s="692"/>
      <c r="P125" s="713"/>
      <c r="S125" s="65"/>
      <c r="T125" s="69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72"/>
    </row>
    <row r="126" spans="2:33" ht="39.950000000000003" customHeight="1" x14ac:dyDescent="0.2">
      <c r="B126" s="65"/>
      <c r="C126" s="98" t="s">
        <v>125</v>
      </c>
      <c r="D126" s="689"/>
      <c r="E126" s="689"/>
      <c r="F126" s="689"/>
      <c r="G126" s="690"/>
      <c r="H126" s="691"/>
      <c r="I126" s="692"/>
      <c r="J126" s="692"/>
      <c r="K126" s="692"/>
      <c r="L126" s="692"/>
      <c r="M126" s="692"/>
      <c r="N126" s="692"/>
      <c r="O126" s="692"/>
      <c r="P126" s="713"/>
      <c r="S126" s="65"/>
      <c r="T126" s="69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72"/>
    </row>
    <row r="127" spans="2:33" ht="39.950000000000003" customHeight="1" x14ac:dyDescent="0.2">
      <c r="B127" s="65"/>
      <c r="C127" s="98" t="s">
        <v>126</v>
      </c>
      <c r="D127" s="689"/>
      <c r="E127" s="689"/>
      <c r="F127" s="689"/>
      <c r="G127" s="690"/>
      <c r="H127" s="691"/>
      <c r="I127" s="692"/>
      <c r="J127" s="692"/>
      <c r="K127" s="692"/>
      <c r="L127" s="692"/>
      <c r="M127" s="692"/>
      <c r="N127" s="692"/>
      <c r="O127" s="692"/>
      <c r="P127" s="713"/>
      <c r="S127" s="65"/>
      <c r="T127" s="69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72"/>
    </row>
    <row r="128" spans="2:33" ht="39.950000000000003" customHeight="1" thickBot="1" x14ac:dyDescent="0.25">
      <c r="B128" s="65"/>
      <c r="C128" s="99" t="s">
        <v>127</v>
      </c>
      <c r="D128" s="693"/>
      <c r="E128" s="693"/>
      <c r="F128" s="693"/>
      <c r="G128" s="694"/>
      <c r="H128" s="695"/>
      <c r="I128" s="696"/>
      <c r="J128" s="696"/>
      <c r="K128" s="696"/>
      <c r="L128" s="696"/>
      <c r="M128" s="696"/>
      <c r="N128" s="696"/>
      <c r="O128" s="696"/>
      <c r="P128" s="714"/>
      <c r="S128" s="65"/>
      <c r="T128" s="424"/>
      <c r="U128" s="425"/>
      <c r="V128" s="425"/>
      <c r="W128" s="425"/>
      <c r="X128" s="425"/>
      <c r="Y128" s="425"/>
      <c r="Z128" s="425"/>
      <c r="AA128" s="425"/>
      <c r="AB128" s="425"/>
      <c r="AC128" s="425"/>
      <c r="AD128" s="425"/>
      <c r="AE128" s="425"/>
      <c r="AF128" s="425"/>
      <c r="AG128" s="426"/>
    </row>
    <row r="129" spans="2:19" ht="39.950000000000003" customHeight="1" x14ac:dyDescent="0.2">
      <c r="B129" s="65"/>
      <c r="S129" s="65"/>
    </row>
  </sheetData>
  <mergeCells count="351">
    <mergeCell ref="U76:X76"/>
    <mergeCell ref="Y76:AF76"/>
    <mergeCell ref="U71:X71"/>
    <mergeCell ref="Y71:AF71"/>
    <mergeCell ref="U72:X72"/>
    <mergeCell ref="Y72:AF72"/>
    <mergeCell ref="U73:X73"/>
    <mergeCell ref="Y73:AF73"/>
    <mergeCell ref="U74:X74"/>
    <mergeCell ref="Y74:AF74"/>
    <mergeCell ref="U75:X75"/>
    <mergeCell ref="Y75:AF75"/>
    <mergeCell ref="U66:X66"/>
    <mergeCell ref="Y66:AF66"/>
    <mergeCell ref="U67:X67"/>
    <mergeCell ref="Y67:AF67"/>
    <mergeCell ref="U68:X68"/>
    <mergeCell ref="Y68:AF68"/>
    <mergeCell ref="U69:X69"/>
    <mergeCell ref="Y69:AF69"/>
    <mergeCell ref="U70:X70"/>
    <mergeCell ref="Y70:AF70"/>
    <mergeCell ref="U58:X58"/>
    <mergeCell ref="Z58:AF58"/>
    <mergeCell ref="U59:X59"/>
    <mergeCell ref="Z59:AF59"/>
    <mergeCell ref="U60:X60"/>
    <mergeCell ref="Z60:AF60"/>
    <mergeCell ref="U61:X61"/>
    <mergeCell ref="Z61:AF61"/>
    <mergeCell ref="U65:X65"/>
    <mergeCell ref="Y65:AF65"/>
    <mergeCell ref="Z53:AF53"/>
    <mergeCell ref="T54:X54"/>
    <mergeCell ref="Y54:AF54"/>
    <mergeCell ref="U55:X55"/>
    <mergeCell ref="Z55:AF55"/>
    <mergeCell ref="U56:X56"/>
    <mergeCell ref="Z56:AF56"/>
    <mergeCell ref="U57:X57"/>
    <mergeCell ref="Z57:AF57"/>
    <mergeCell ref="T40:AD42"/>
    <mergeCell ref="AE40:AF40"/>
    <mergeCell ref="AG40:AG76"/>
    <mergeCell ref="AE41:AF42"/>
    <mergeCell ref="T43:AF43"/>
    <mergeCell ref="U44:X44"/>
    <mergeCell ref="Z44:AF44"/>
    <mergeCell ref="U45:X45"/>
    <mergeCell ref="Z45:AF45"/>
    <mergeCell ref="U46:X46"/>
    <mergeCell ref="Z46:AF46"/>
    <mergeCell ref="U47:X47"/>
    <mergeCell ref="Z47:AF47"/>
    <mergeCell ref="U48:X48"/>
    <mergeCell ref="Z48:AF48"/>
    <mergeCell ref="U49:X49"/>
    <mergeCell ref="Z49:AF49"/>
    <mergeCell ref="U50:X50"/>
    <mergeCell ref="Z50:AF50"/>
    <mergeCell ref="U51:X51"/>
    <mergeCell ref="Z51:AF51"/>
    <mergeCell ref="U52:X52"/>
    <mergeCell ref="Z52:AF52"/>
    <mergeCell ref="U53:X53"/>
    <mergeCell ref="U34:X34"/>
    <mergeCell ref="Y34:AF34"/>
    <mergeCell ref="U35:X35"/>
    <mergeCell ref="Y35:AF35"/>
    <mergeCell ref="U36:X36"/>
    <mergeCell ref="Y36:AF36"/>
    <mergeCell ref="U37:X37"/>
    <mergeCell ref="Y37:AF37"/>
    <mergeCell ref="U38:X38"/>
    <mergeCell ref="Y38:AF38"/>
    <mergeCell ref="U29:X29"/>
    <mergeCell ref="Y29:AF29"/>
    <mergeCell ref="U30:X30"/>
    <mergeCell ref="Y30:AF30"/>
    <mergeCell ref="U31:X31"/>
    <mergeCell ref="Y31:AF31"/>
    <mergeCell ref="U32:X32"/>
    <mergeCell ref="Y32:AF32"/>
    <mergeCell ref="U33:X33"/>
    <mergeCell ref="Y33:AF33"/>
    <mergeCell ref="U21:X21"/>
    <mergeCell ref="Z21:AF21"/>
    <mergeCell ref="U22:X22"/>
    <mergeCell ref="Z22:AF22"/>
    <mergeCell ref="U23:X23"/>
    <mergeCell ref="Z23:AF23"/>
    <mergeCell ref="U27:X27"/>
    <mergeCell ref="Y27:AF27"/>
    <mergeCell ref="U28:X28"/>
    <mergeCell ref="Y28:AF28"/>
    <mergeCell ref="Y16:AF16"/>
    <mergeCell ref="U17:X17"/>
    <mergeCell ref="Z17:AF17"/>
    <mergeCell ref="U18:X18"/>
    <mergeCell ref="Z18:AF18"/>
    <mergeCell ref="U19:X19"/>
    <mergeCell ref="Z19:AF19"/>
    <mergeCell ref="U20:X20"/>
    <mergeCell ref="Z20:AF20"/>
    <mergeCell ref="AG2:AG38"/>
    <mergeCell ref="AE3:AF4"/>
    <mergeCell ref="T5:AF5"/>
    <mergeCell ref="U6:X6"/>
    <mergeCell ref="Z6:AF6"/>
    <mergeCell ref="U7:X7"/>
    <mergeCell ref="Z7:AF7"/>
    <mergeCell ref="U8:X8"/>
    <mergeCell ref="Z8:AF8"/>
    <mergeCell ref="U9:X9"/>
    <mergeCell ref="Z9:AF9"/>
    <mergeCell ref="U10:X10"/>
    <mergeCell ref="Z10:AF10"/>
    <mergeCell ref="U11:X11"/>
    <mergeCell ref="Z11:AF11"/>
    <mergeCell ref="U12:X12"/>
    <mergeCell ref="Z12:AF12"/>
    <mergeCell ref="U13:X13"/>
    <mergeCell ref="Z13:AF13"/>
    <mergeCell ref="U14:X14"/>
    <mergeCell ref="Z14:AF14"/>
    <mergeCell ref="U15:X15"/>
    <mergeCell ref="Z15:AF15"/>
    <mergeCell ref="T16:X16"/>
    <mergeCell ref="T2:AD4"/>
    <mergeCell ref="AE2:AF2"/>
    <mergeCell ref="C2:M4"/>
    <mergeCell ref="N2:O2"/>
    <mergeCell ref="P2:P47"/>
    <mergeCell ref="N3:O4"/>
    <mergeCell ref="C5:O5"/>
    <mergeCell ref="D6:G6"/>
    <mergeCell ref="I6:O6"/>
    <mergeCell ref="D7:G7"/>
    <mergeCell ref="I7:O7"/>
    <mergeCell ref="D11:G11"/>
    <mergeCell ref="I11:O11"/>
    <mergeCell ref="D12:G12"/>
    <mergeCell ref="I12:O12"/>
    <mergeCell ref="D13:G13"/>
    <mergeCell ref="I13:O13"/>
    <mergeCell ref="D8:G8"/>
    <mergeCell ref="I8:O8"/>
    <mergeCell ref="D9:G9"/>
    <mergeCell ref="I9:O9"/>
    <mergeCell ref="D10:G10"/>
    <mergeCell ref="I10:O10"/>
    <mergeCell ref="D21:G21"/>
    <mergeCell ref="D17:G17"/>
    <mergeCell ref="I17:O17"/>
    <mergeCell ref="D14:G14"/>
    <mergeCell ref="I14:O14"/>
    <mergeCell ref="D15:G15"/>
    <mergeCell ref="I15:O15"/>
    <mergeCell ref="D16:G16"/>
    <mergeCell ref="I16:O16"/>
    <mergeCell ref="I22:O22"/>
    <mergeCell ref="D23:G23"/>
    <mergeCell ref="I23:O23"/>
    <mergeCell ref="D18:G18"/>
    <mergeCell ref="I18:O18"/>
    <mergeCell ref="D19:G19"/>
    <mergeCell ref="I19:O19"/>
    <mergeCell ref="D20:G20"/>
    <mergeCell ref="I20:O20"/>
    <mergeCell ref="D28:G28"/>
    <mergeCell ref="I28:O28"/>
    <mergeCell ref="I21:O21"/>
    <mergeCell ref="D22:G22"/>
    <mergeCell ref="D29:G29"/>
    <mergeCell ref="I29:O29"/>
    <mergeCell ref="D30:G30"/>
    <mergeCell ref="I30:O30"/>
    <mergeCell ref="I24:O24"/>
    <mergeCell ref="C25:G25"/>
    <mergeCell ref="H25:O25"/>
    <mergeCell ref="D26:G26"/>
    <mergeCell ref="I26:O26"/>
    <mergeCell ref="D27:G27"/>
    <mergeCell ref="I27:O27"/>
    <mergeCell ref="D37:G37"/>
    <mergeCell ref="H37:O37"/>
    <mergeCell ref="D38:G38"/>
    <mergeCell ref="H38:O38"/>
    <mergeCell ref="D39:G39"/>
    <mergeCell ref="H39:O39"/>
    <mergeCell ref="D31:G31"/>
    <mergeCell ref="I31:O31"/>
    <mergeCell ref="D32:G32"/>
    <mergeCell ref="I32:O32"/>
    <mergeCell ref="D36:G36"/>
    <mergeCell ref="H36:O36"/>
    <mergeCell ref="D42:G42"/>
    <mergeCell ref="H42:O42"/>
    <mergeCell ref="D43:G43"/>
    <mergeCell ref="H43:O43"/>
    <mergeCell ref="D40:G40"/>
    <mergeCell ref="H40:O40"/>
    <mergeCell ref="D41:G41"/>
    <mergeCell ref="H41:O41"/>
    <mergeCell ref="D47:G47"/>
    <mergeCell ref="H47:O47"/>
    <mergeCell ref="D44:G44"/>
    <mergeCell ref="H44:O44"/>
    <mergeCell ref="D45:G45"/>
    <mergeCell ref="H45:O45"/>
    <mergeCell ref="D46:G46"/>
    <mergeCell ref="H46:O46"/>
    <mergeCell ref="C49:M51"/>
    <mergeCell ref="N49:O49"/>
    <mergeCell ref="P49:P84"/>
    <mergeCell ref="N50:O51"/>
    <mergeCell ref="C52:O52"/>
    <mergeCell ref="D53:G53"/>
    <mergeCell ref="I53:O53"/>
    <mergeCell ref="D54:G54"/>
    <mergeCell ref="D58:G58"/>
    <mergeCell ref="I58:O58"/>
    <mergeCell ref="D59:G59"/>
    <mergeCell ref="I59:O59"/>
    <mergeCell ref="D60:G60"/>
    <mergeCell ref="I60:O60"/>
    <mergeCell ref="I54:O54"/>
    <mergeCell ref="D55:G55"/>
    <mergeCell ref="I55:O55"/>
    <mergeCell ref="D56:G56"/>
    <mergeCell ref="I56:O56"/>
    <mergeCell ref="D57:G57"/>
    <mergeCell ref="I57:O57"/>
    <mergeCell ref="D64:G64"/>
    <mergeCell ref="I64:O64"/>
    <mergeCell ref="D65:G65"/>
    <mergeCell ref="I65:O65"/>
    <mergeCell ref="D66:G66"/>
    <mergeCell ref="I66:O66"/>
    <mergeCell ref="D61:G61"/>
    <mergeCell ref="I61:O61"/>
    <mergeCell ref="C62:G62"/>
    <mergeCell ref="H62:O62"/>
    <mergeCell ref="D63:G63"/>
    <mergeCell ref="I63:O63"/>
    <mergeCell ref="D73:G73"/>
    <mergeCell ref="H73:O73"/>
    <mergeCell ref="D74:G74"/>
    <mergeCell ref="H74:O74"/>
    <mergeCell ref="D75:G75"/>
    <mergeCell ref="H75:O75"/>
    <mergeCell ref="D67:G67"/>
    <mergeCell ref="I67:O67"/>
    <mergeCell ref="D68:G68"/>
    <mergeCell ref="I68:O68"/>
    <mergeCell ref="D69:G69"/>
    <mergeCell ref="I69:O69"/>
    <mergeCell ref="D79:G79"/>
    <mergeCell ref="H79:O79"/>
    <mergeCell ref="D80:G80"/>
    <mergeCell ref="H80:O80"/>
    <mergeCell ref="D81:G81"/>
    <mergeCell ref="H81:O81"/>
    <mergeCell ref="D76:G76"/>
    <mergeCell ref="H76:O76"/>
    <mergeCell ref="D77:G77"/>
    <mergeCell ref="H77:O77"/>
    <mergeCell ref="D78:G78"/>
    <mergeCell ref="H78:O78"/>
    <mergeCell ref="P86:P128"/>
    <mergeCell ref="N87:O88"/>
    <mergeCell ref="C89:O89"/>
    <mergeCell ref="D90:G90"/>
    <mergeCell ref="I90:O90"/>
    <mergeCell ref="D91:G91"/>
    <mergeCell ref="I91:O91"/>
    <mergeCell ref="D92:G92"/>
    <mergeCell ref="D82:G82"/>
    <mergeCell ref="H82:O82"/>
    <mergeCell ref="D83:G83"/>
    <mergeCell ref="H83:O83"/>
    <mergeCell ref="D84:G84"/>
    <mergeCell ref="H84:O84"/>
    <mergeCell ref="I92:O92"/>
    <mergeCell ref="D93:G93"/>
    <mergeCell ref="I93:O93"/>
    <mergeCell ref="D94:G94"/>
    <mergeCell ref="I94:O94"/>
    <mergeCell ref="D95:G95"/>
    <mergeCell ref="I95:O95"/>
    <mergeCell ref="C86:M88"/>
    <mergeCell ref="N86:O86"/>
    <mergeCell ref="D99:G99"/>
    <mergeCell ref="I99:O99"/>
    <mergeCell ref="D100:G100"/>
    <mergeCell ref="I100:O100"/>
    <mergeCell ref="D101:G101"/>
    <mergeCell ref="I101:O101"/>
    <mergeCell ref="D96:G96"/>
    <mergeCell ref="I96:O96"/>
    <mergeCell ref="D97:G97"/>
    <mergeCell ref="I97:O97"/>
    <mergeCell ref="D98:G98"/>
    <mergeCell ref="I98:O98"/>
    <mergeCell ref="I105:O105"/>
    <mergeCell ref="C106:G106"/>
    <mergeCell ref="H106:O106"/>
    <mergeCell ref="D107:G107"/>
    <mergeCell ref="I107:O107"/>
    <mergeCell ref="D108:G108"/>
    <mergeCell ref="I108:O108"/>
    <mergeCell ref="D102:G102"/>
    <mergeCell ref="I102:O102"/>
    <mergeCell ref="D103:G103"/>
    <mergeCell ref="I103:O103"/>
    <mergeCell ref="D104:G104"/>
    <mergeCell ref="I104:O104"/>
    <mergeCell ref="D112:G112"/>
    <mergeCell ref="I112:O112"/>
    <mergeCell ref="D113:G113"/>
    <mergeCell ref="I113:O113"/>
    <mergeCell ref="D117:G117"/>
    <mergeCell ref="H117:O117"/>
    <mergeCell ref="D109:G109"/>
    <mergeCell ref="I109:O109"/>
    <mergeCell ref="D110:G110"/>
    <mergeCell ref="I110:O110"/>
    <mergeCell ref="D111:G111"/>
    <mergeCell ref="I111:O111"/>
    <mergeCell ref="D121:G121"/>
    <mergeCell ref="H121:O121"/>
    <mergeCell ref="D122:G122"/>
    <mergeCell ref="H122:O122"/>
    <mergeCell ref="D123:G123"/>
    <mergeCell ref="H123:O123"/>
    <mergeCell ref="D118:G118"/>
    <mergeCell ref="H118:O118"/>
    <mergeCell ref="D119:G119"/>
    <mergeCell ref="H119:O119"/>
    <mergeCell ref="D120:G120"/>
    <mergeCell ref="H120:O120"/>
    <mergeCell ref="D127:G127"/>
    <mergeCell ref="H127:O127"/>
    <mergeCell ref="D128:G128"/>
    <mergeCell ref="H128:O128"/>
    <mergeCell ref="D124:G124"/>
    <mergeCell ref="H124:O124"/>
    <mergeCell ref="D125:G125"/>
    <mergeCell ref="H125:O125"/>
    <mergeCell ref="D126:G126"/>
    <mergeCell ref="H126:O126"/>
  </mergeCells>
  <printOptions horizontalCentered="1"/>
  <pageMargins left="0.25" right="0.25" top="0.75" bottom="0.75" header="0.3" footer="0.3"/>
  <pageSetup paperSize="9" scale="47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F82"/>
  <sheetViews>
    <sheetView showZeros="0" showWhiteSpace="0" topLeftCell="AL1" zoomScale="75" zoomScaleNormal="75" zoomScalePageLayoutView="58" workbookViewId="0">
      <selection activeCell="AR5" sqref="AR5:BA5"/>
    </sheetView>
  </sheetViews>
  <sheetFormatPr baseColWidth="10" defaultRowHeight="12.75" x14ac:dyDescent="0.2"/>
  <cols>
    <col min="1" max="1" width="3.28515625" style="1" customWidth="1"/>
    <col min="2" max="2" width="7.85546875" style="1" customWidth="1"/>
    <col min="3" max="3" width="52.28515625" style="1" customWidth="1"/>
    <col min="4" max="4" width="13.28515625" style="1" customWidth="1"/>
    <col min="5" max="5" width="13" style="1" customWidth="1"/>
    <col min="6" max="14" width="12.42578125" style="1" customWidth="1"/>
    <col min="15" max="16" width="11.7109375" style="1" customWidth="1"/>
    <col min="17" max="17" width="3.28515625" style="1" customWidth="1"/>
    <col min="18" max="18" width="7.85546875" style="1" customWidth="1"/>
    <col min="19" max="19" width="52.28515625" style="1" customWidth="1"/>
    <col min="20" max="20" width="13.28515625" style="1" customWidth="1"/>
    <col min="21" max="21" width="14.7109375" style="1" customWidth="1"/>
    <col min="22" max="23" width="14.5703125" style="1" customWidth="1"/>
    <col min="24" max="24" width="12.42578125" style="1" bestFit="1" customWidth="1"/>
    <col min="25" max="26" width="14.5703125" style="1" customWidth="1"/>
    <col min="27" max="27" width="12.42578125" style="1" bestFit="1" customWidth="1"/>
    <col min="28" max="29" width="14.5703125" style="1" customWidth="1"/>
    <col min="30" max="30" width="12.42578125" style="1" bestFit="1" customWidth="1"/>
    <col min="31" max="32" width="14.5703125" style="1" customWidth="1"/>
    <col min="33" max="33" width="12.42578125" style="1" bestFit="1" customWidth="1"/>
    <col min="34" max="35" width="14.5703125" style="1" customWidth="1"/>
    <col min="36" max="36" width="12.42578125" style="1" bestFit="1" customWidth="1"/>
    <col min="37" max="38" width="11.42578125" style="3"/>
    <col min="39" max="39" width="3.28515625" style="1" customWidth="1"/>
    <col min="40" max="40" width="7.85546875" style="1" customWidth="1"/>
    <col min="41" max="41" width="52.28515625" style="1" customWidth="1"/>
    <col min="42" max="42" width="13.28515625" style="1" customWidth="1"/>
    <col min="43" max="44" width="14.7109375" style="1" customWidth="1"/>
    <col min="45" max="45" width="10.140625" style="1" customWidth="1"/>
    <col min="46" max="46" width="14.7109375" style="1" customWidth="1"/>
    <col min="47" max="47" width="10.140625" style="1" customWidth="1"/>
    <col min="48" max="48" width="14.7109375" style="1" customWidth="1"/>
    <col min="49" max="49" width="10.140625" style="1" customWidth="1"/>
    <col min="50" max="50" width="14.7109375" style="1" customWidth="1"/>
    <col min="51" max="51" width="10.140625" style="1" customWidth="1"/>
    <col min="52" max="52" width="14.7109375" style="1" customWidth="1"/>
    <col min="53" max="53" width="12.42578125" style="1" customWidth="1"/>
    <col min="54" max="54" width="11.42578125" style="3" customWidth="1"/>
    <col min="55" max="55" width="7.85546875" style="1" customWidth="1"/>
    <col min="56" max="56" width="13.28515625" style="1" customWidth="1"/>
    <col min="57" max="57" width="13" style="1" customWidth="1"/>
    <col min="58" max="66" width="12.42578125" style="1" customWidth="1"/>
    <col min="67" max="67" width="11.7109375" style="1" customWidth="1"/>
    <col min="68" max="68" width="13.28515625" style="1" customWidth="1"/>
    <col min="69" max="69" width="14.7109375" style="1" customWidth="1"/>
    <col min="70" max="71" width="14.5703125" style="1" customWidth="1"/>
    <col min="72" max="72" width="10" style="1" customWidth="1"/>
    <col min="73" max="74" width="14.5703125" style="1" customWidth="1"/>
    <col min="75" max="75" width="10" style="1" customWidth="1"/>
    <col min="76" max="77" width="14.5703125" style="1" customWidth="1"/>
    <col min="78" max="78" width="10" style="1" customWidth="1"/>
    <col min="79" max="80" width="14.5703125" style="1" customWidth="1"/>
    <col min="81" max="81" width="10" style="1" customWidth="1"/>
    <col min="82" max="83" width="14.5703125" style="1" customWidth="1"/>
    <col min="84" max="84" width="10" style="1" customWidth="1"/>
    <col min="85" max="16384" width="11.42578125" style="3"/>
  </cols>
  <sheetData>
    <row r="1" spans="1:69" ht="13.5" thickBot="1" x14ac:dyDescent="0.25">
      <c r="A1" s="2"/>
      <c r="B1" s="2"/>
      <c r="C1" s="2" t="str">
        <f>MID(ADDRESS(1,COLUMN()),2,FIND("",MID(ADDRESS(1,COLUMN()),2,99))-1)</f>
        <v/>
      </c>
      <c r="D1" s="2"/>
      <c r="E1" s="2"/>
      <c r="F1" s="2">
        <v>0</v>
      </c>
      <c r="G1" s="2"/>
      <c r="H1" s="2"/>
      <c r="I1" s="2"/>
      <c r="J1" s="2"/>
      <c r="K1" s="2"/>
      <c r="L1" s="2"/>
      <c r="M1" s="2"/>
      <c r="N1" s="2"/>
      <c r="O1" s="2">
        <v>0</v>
      </c>
      <c r="P1" s="2"/>
      <c r="Q1" s="2"/>
      <c r="R1" s="2"/>
      <c r="S1" s="2" t="str">
        <f>MID(ADDRESS(1,COLUMN()),2,FIND("",MID(ADDRESS(1,COLUMN()),2,99))-1)</f>
        <v/>
      </c>
      <c r="T1" s="2">
        <v>0</v>
      </c>
      <c r="U1" s="2">
        <v>0</v>
      </c>
      <c r="V1" s="2">
        <v>0</v>
      </c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M1" s="2"/>
      <c r="AN1" s="2"/>
      <c r="AO1" s="2" t="str">
        <f>MID(ADDRESS(1,COLUMN()),2,FIND("",MID(ADDRESS(1,COLUMN()),2,99))-1)</f>
        <v/>
      </c>
      <c r="AP1" s="2"/>
      <c r="AQ1" s="2">
        <v>0</v>
      </c>
      <c r="AR1" s="2">
        <v>0</v>
      </c>
      <c r="AS1" s="2"/>
      <c r="AT1" s="2"/>
      <c r="AU1" s="2"/>
      <c r="AV1" s="2"/>
      <c r="AW1" s="2"/>
      <c r="AX1" s="2"/>
      <c r="AY1" s="2"/>
      <c r="AZ1" s="2"/>
      <c r="BA1" s="2"/>
    </row>
    <row r="2" spans="1:69" ht="29.25" customHeight="1" x14ac:dyDescent="0.2">
      <c r="A2" s="4"/>
      <c r="B2" s="553" t="s">
        <v>586</v>
      </c>
      <c r="C2" s="554"/>
      <c r="D2" s="554"/>
      <c r="E2" s="554"/>
      <c r="F2" s="554"/>
      <c r="G2" s="554"/>
      <c r="H2" s="554"/>
      <c r="I2" s="554"/>
      <c r="J2" s="554"/>
      <c r="K2" s="554"/>
      <c r="L2" s="555"/>
      <c r="M2" s="556" t="s">
        <v>2</v>
      </c>
      <c r="N2" s="557"/>
      <c r="O2" s="558" t="str">
        <f>M3</f>
        <v>?</v>
      </c>
      <c r="Q2" s="4"/>
      <c r="R2" s="5"/>
      <c r="S2" s="6" t="s">
        <v>200</v>
      </c>
      <c r="T2" s="8"/>
      <c r="U2" s="8"/>
      <c r="V2" s="8"/>
      <c r="W2" s="8"/>
      <c r="X2" s="8"/>
      <c r="Y2" s="8"/>
      <c r="Z2" s="112" t="s">
        <v>3</v>
      </c>
      <c r="AA2" s="112"/>
      <c r="AB2" s="112"/>
      <c r="AC2" s="112"/>
      <c r="AD2" s="112"/>
      <c r="AE2" s="112"/>
      <c r="AF2" s="560" t="s">
        <v>197</v>
      </c>
      <c r="AG2" s="561"/>
      <c r="AH2" s="562"/>
      <c r="AI2" s="563" t="s">
        <v>2</v>
      </c>
      <c r="AJ2" s="564"/>
      <c r="AM2" s="4"/>
      <c r="AN2" s="7"/>
      <c r="AO2" s="220" t="s">
        <v>201</v>
      </c>
      <c r="AP2" s="8"/>
      <c r="AQ2" s="8"/>
      <c r="AR2" s="565" t="s">
        <v>0</v>
      </c>
      <c r="AS2" s="565"/>
      <c r="AT2" s="565"/>
      <c r="AU2" s="565"/>
      <c r="AV2" s="565"/>
      <c r="AW2" s="565"/>
      <c r="AX2" s="565"/>
      <c r="AY2" s="565"/>
      <c r="AZ2" s="540" t="s">
        <v>2</v>
      </c>
      <c r="BA2" s="541"/>
      <c r="BD2" s="446" t="s">
        <v>617</v>
      </c>
      <c r="BE2" s="447"/>
      <c r="BF2" s="447"/>
      <c r="BG2" s="447"/>
      <c r="BH2" s="447"/>
      <c r="BI2" s="447"/>
      <c r="BJ2" s="447"/>
      <c r="BK2" s="447"/>
      <c r="BL2" s="447"/>
      <c r="BM2" s="447"/>
      <c r="BN2" s="447"/>
      <c r="BO2" s="447"/>
      <c r="BP2" s="447"/>
      <c r="BQ2" s="448"/>
    </row>
    <row r="3" spans="1:69" ht="42.75" customHeight="1" x14ac:dyDescent="0.2">
      <c r="A3" s="9"/>
      <c r="B3" s="10"/>
      <c r="C3" s="542" t="str">
        <f>AO3</f>
        <v>NOM DU PLAT</v>
      </c>
      <c r="D3" s="542"/>
      <c r="E3" s="542"/>
      <c r="F3" s="542"/>
      <c r="G3" s="542"/>
      <c r="H3" s="542"/>
      <c r="I3" s="542"/>
      <c r="J3" s="542"/>
      <c r="K3" s="542"/>
      <c r="L3" s="543"/>
      <c r="M3" s="544" t="str">
        <f>AZ3</f>
        <v>?</v>
      </c>
      <c r="N3" s="545"/>
      <c r="O3" s="559"/>
      <c r="Q3" s="9"/>
      <c r="R3" s="10"/>
      <c r="S3" s="287" t="str">
        <f>+AO3</f>
        <v>NOM DU PLAT</v>
      </c>
      <c r="T3" s="288"/>
      <c r="U3" s="288"/>
      <c r="V3" s="288"/>
      <c r="W3" s="288"/>
      <c r="X3" s="288"/>
      <c r="Y3" s="288"/>
      <c r="Z3" s="288"/>
      <c r="AA3" s="288"/>
      <c r="AB3" s="288"/>
      <c r="AC3" s="288"/>
      <c r="AD3" s="288"/>
      <c r="AE3" s="289"/>
      <c r="AF3" s="546">
        <f ca="1">NOW()</f>
        <v>43029.789359374998</v>
      </c>
      <c r="AG3" s="547"/>
      <c r="AH3" s="548"/>
      <c r="AI3" s="544" t="str">
        <f>AZ3</f>
        <v>?</v>
      </c>
      <c r="AJ3" s="549"/>
      <c r="AM3" s="9"/>
      <c r="AN3" s="219" t="s">
        <v>600</v>
      </c>
      <c r="AO3" s="550" t="s">
        <v>205</v>
      </c>
      <c r="AP3" s="550"/>
      <c r="AQ3" s="550"/>
      <c r="AR3" s="550"/>
      <c r="AS3" s="550"/>
      <c r="AT3" s="550"/>
      <c r="AU3" s="550"/>
      <c r="AV3" s="550"/>
      <c r="AW3" s="550"/>
      <c r="AX3" s="550"/>
      <c r="AY3" s="550"/>
      <c r="AZ3" s="551" t="s">
        <v>204</v>
      </c>
      <c r="BA3" s="552"/>
      <c r="BD3" s="449"/>
      <c r="BE3" s="450"/>
      <c r="BF3" s="450"/>
      <c r="BG3" s="450"/>
      <c r="BH3" s="450"/>
      <c r="BI3" s="450"/>
      <c r="BJ3" s="450"/>
      <c r="BK3" s="450"/>
      <c r="BL3" s="450"/>
      <c r="BM3" s="450"/>
      <c r="BN3" s="450"/>
      <c r="BO3" s="450"/>
      <c r="BP3" s="450"/>
      <c r="BQ3" s="451"/>
    </row>
    <row r="4" spans="1:69" ht="33.75" customHeight="1" thickBot="1" x14ac:dyDescent="0.4">
      <c r="A4" s="11"/>
      <c r="B4" s="733" t="s">
        <v>579</v>
      </c>
      <c r="C4" s="734"/>
      <c r="D4" s="408"/>
      <c r="E4" s="409"/>
      <c r="F4" s="409"/>
      <c r="G4" s="409" t="s">
        <v>588</v>
      </c>
      <c r="H4" s="570" t="str">
        <f>AQ5</f>
        <v>Kg</v>
      </c>
      <c r="I4" s="570"/>
      <c r="J4" s="407"/>
      <c r="K4" s="410"/>
      <c r="L4" s="411"/>
      <c r="M4" s="544"/>
      <c r="N4" s="544"/>
      <c r="O4" s="571" t="str">
        <f>C3</f>
        <v>NOM DU PLAT</v>
      </c>
      <c r="Q4" s="11"/>
      <c r="R4" s="276"/>
      <c r="S4" s="277" t="str">
        <f ca="1">MID(CELL("filename",S4),FIND("[",CELL("filename",S4)),300)</f>
        <v>[ff-comparaison-recettes.xlsx]Modèle vierge a dupliquer</v>
      </c>
      <c r="T4" s="278"/>
      <c r="U4" s="279"/>
      <c r="V4" s="573" t="s">
        <v>199</v>
      </c>
      <c r="W4" s="573"/>
      <c r="X4" s="573"/>
      <c r="Y4" s="573"/>
      <c r="Z4" s="573"/>
      <c r="AA4" s="573"/>
      <c r="AB4" s="573"/>
      <c r="AC4" s="573"/>
      <c r="AD4" s="573"/>
      <c r="AE4" s="574"/>
      <c r="AF4" s="575">
        <f ca="1">NOW()</f>
        <v>43029.789359374998</v>
      </c>
      <c r="AG4" s="547"/>
      <c r="AH4" s="548"/>
      <c r="AI4" s="544"/>
      <c r="AJ4" s="549"/>
      <c r="AM4" s="11"/>
      <c r="AN4" s="239"/>
      <c r="AO4" s="576" t="s">
        <v>587</v>
      </c>
      <c r="AP4" s="576"/>
      <c r="AQ4" s="577"/>
      <c r="AR4" s="573" t="s">
        <v>198</v>
      </c>
      <c r="AS4" s="573"/>
      <c r="AT4" s="573"/>
      <c r="AU4" s="573"/>
      <c r="AV4" s="573"/>
      <c r="AW4" s="573"/>
      <c r="AX4" s="573"/>
      <c r="AY4" s="573"/>
      <c r="AZ4" s="551"/>
      <c r="BA4" s="552"/>
      <c r="BD4" s="222"/>
      <c r="BE4" s="223"/>
      <c r="BF4" s="223"/>
      <c r="BG4" s="223"/>
      <c r="BH4" s="223"/>
      <c r="BI4" s="223"/>
      <c r="BJ4" s="223"/>
      <c r="BK4" s="223"/>
      <c r="BL4" s="223"/>
      <c r="BM4" s="223"/>
      <c r="BN4" s="223"/>
      <c r="BO4" s="223"/>
      <c r="BP4" s="223"/>
      <c r="BQ4" s="224"/>
    </row>
    <row r="5" spans="1:69" ht="30.75" customHeight="1" thickBot="1" x14ac:dyDescent="0.25">
      <c r="A5" s="13"/>
      <c r="B5" s="578" t="str">
        <f>AO5</f>
        <v>?</v>
      </c>
      <c r="C5" s="579"/>
      <c r="D5" s="579"/>
      <c r="E5" s="470" t="s">
        <v>581</v>
      </c>
      <c r="F5" s="567"/>
      <c r="G5" s="470" t="s">
        <v>582</v>
      </c>
      <c r="H5" s="567"/>
      <c r="I5" s="470" t="s">
        <v>583</v>
      </c>
      <c r="J5" s="567"/>
      <c r="K5" s="470" t="s">
        <v>584</v>
      </c>
      <c r="L5" s="567"/>
      <c r="M5" s="604" t="s">
        <v>585</v>
      </c>
      <c r="N5" s="605"/>
      <c r="O5" s="571"/>
      <c r="Q5" s="13"/>
      <c r="R5" s="108"/>
      <c r="S5" s="254" t="s">
        <v>194</v>
      </c>
      <c r="T5" s="274"/>
      <c r="U5" s="275"/>
      <c r="V5" s="470" t="s">
        <v>581</v>
      </c>
      <c r="W5" s="470"/>
      <c r="X5" s="567"/>
      <c r="Y5" s="566" t="s">
        <v>582</v>
      </c>
      <c r="Z5" s="470"/>
      <c r="AA5" s="567"/>
      <c r="AB5" s="566" t="s">
        <v>583</v>
      </c>
      <c r="AC5" s="470"/>
      <c r="AD5" s="567"/>
      <c r="AE5" s="566" t="s">
        <v>584</v>
      </c>
      <c r="AF5" s="470"/>
      <c r="AG5" s="567"/>
      <c r="AH5" s="601" t="s">
        <v>585</v>
      </c>
      <c r="AI5" s="470"/>
      <c r="AJ5" s="602"/>
      <c r="AM5" s="14"/>
      <c r="AN5" s="219" t="s">
        <v>599</v>
      </c>
      <c r="AO5" s="603" t="s">
        <v>204</v>
      </c>
      <c r="AP5" s="603"/>
      <c r="AQ5" s="418" t="s">
        <v>16</v>
      </c>
      <c r="AR5" s="470" t="s">
        <v>581</v>
      </c>
      <c r="AS5" s="471"/>
      <c r="AT5" s="470" t="s">
        <v>582</v>
      </c>
      <c r="AU5" s="471"/>
      <c r="AV5" s="470" t="s">
        <v>583</v>
      </c>
      <c r="AW5" s="471"/>
      <c r="AX5" s="470" t="s">
        <v>584</v>
      </c>
      <c r="AY5" s="471"/>
      <c r="AZ5" s="470" t="s">
        <v>585</v>
      </c>
      <c r="BA5" s="471"/>
      <c r="BD5" s="580" t="s">
        <v>562</v>
      </c>
      <c r="BE5" s="581"/>
      <c r="BF5" s="581"/>
      <c r="BG5" s="581"/>
      <c r="BH5" s="581"/>
      <c r="BI5" s="581"/>
      <c r="BJ5" s="581"/>
      <c r="BK5" s="581"/>
      <c r="BL5" s="581"/>
      <c r="BM5" s="581"/>
      <c r="BN5" s="581"/>
      <c r="BO5" s="581"/>
      <c r="BP5" s="581"/>
      <c r="BQ5" s="582"/>
    </row>
    <row r="6" spans="1:69" ht="30.75" customHeight="1" x14ac:dyDescent="0.2">
      <c r="A6" s="13"/>
      <c r="B6" s="595" t="s">
        <v>597</v>
      </c>
      <c r="C6" s="596"/>
      <c r="D6" s="597"/>
      <c r="E6" s="280">
        <v>100</v>
      </c>
      <c r="F6" s="255" t="s">
        <v>580</v>
      </c>
      <c r="G6" s="280">
        <v>100</v>
      </c>
      <c r="H6" s="255" t="s">
        <v>580</v>
      </c>
      <c r="I6" s="280">
        <v>100</v>
      </c>
      <c r="J6" s="255" t="s">
        <v>580</v>
      </c>
      <c r="K6" s="280">
        <v>100</v>
      </c>
      <c r="L6" s="255" t="s">
        <v>580</v>
      </c>
      <c r="M6" s="280">
        <v>100</v>
      </c>
      <c r="N6" s="255" t="s">
        <v>580</v>
      </c>
      <c r="O6" s="571"/>
      <c r="P6" s="218"/>
      <c r="Q6" s="13"/>
      <c r="R6" s="598" t="str">
        <f>AO5</f>
        <v>?</v>
      </c>
      <c r="S6" s="599"/>
      <c r="T6" s="599"/>
      <c r="U6" s="273" t="s">
        <v>193</v>
      </c>
      <c r="W6" s="265">
        <f>E7</f>
        <v>10</v>
      </c>
      <c r="X6" s="72"/>
      <c r="Z6" s="265">
        <f>G7</f>
        <v>10</v>
      </c>
      <c r="AA6" s="72"/>
      <c r="AC6" s="265">
        <f>I7</f>
        <v>10</v>
      </c>
      <c r="AD6" s="72"/>
      <c r="AF6" s="265">
        <f>K7</f>
        <v>10</v>
      </c>
      <c r="AG6" s="72"/>
      <c r="AI6" s="265">
        <f>M7</f>
        <v>10</v>
      </c>
      <c r="AJ6" s="72"/>
      <c r="AM6" s="14"/>
      <c r="AN6" s="600" t="s">
        <v>595</v>
      </c>
      <c r="AO6" s="600"/>
      <c r="AP6" s="251" t="s">
        <v>578</v>
      </c>
      <c r="AQ6" s="290" t="s">
        <v>566</v>
      </c>
      <c r="AR6" s="253">
        <v>1</v>
      </c>
      <c r="AS6" s="432">
        <v>8</v>
      </c>
      <c r="AT6" s="253">
        <v>1</v>
      </c>
      <c r="AU6" s="432">
        <v>8</v>
      </c>
      <c r="AV6" s="253">
        <v>1</v>
      </c>
      <c r="AW6" s="432">
        <v>8</v>
      </c>
      <c r="AX6" s="253">
        <v>1</v>
      </c>
      <c r="AY6" s="252">
        <v>8</v>
      </c>
      <c r="AZ6" s="253">
        <v>1</v>
      </c>
      <c r="BA6" s="252">
        <v>8</v>
      </c>
      <c r="BD6" s="222"/>
      <c r="BE6" s="591" t="s">
        <v>564</v>
      </c>
      <c r="BF6" s="591"/>
      <c r="BG6" s="591"/>
      <c r="BH6" s="591"/>
      <c r="BI6" s="591"/>
      <c r="BJ6" s="591"/>
      <c r="BK6" s="591"/>
      <c r="BL6" s="591"/>
      <c r="BM6" s="591"/>
      <c r="BN6" s="591"/>
      <c r="BO6" s="591"/>
      <c r="BP6" s="591"/>
      <c r="BQ6" s="592"/>
    </row>
    <row r="7" spans="1:69" ht="33.75" customHeight="1" x14ac:dyDescent="0.2">
      <c r="A7" s="17"/>
      <c r="B7" s="583" t="s">
        <v>598</v>
      </c>
      <c r="C7" s="584"/>
      <c r="D7" s="585"/>
      <c r="E7" s="257">
        <v>10</v>
      </c>
      <c r="F7" s="258" t="str">
        <f>H4</f>
        <v>Kg</v>
      </c>
      <c r="G7" s="257">
        <v>10</v>
      </c>
      <c r="H7" s="258" t="str">
        <f>H4</f>
        <v>Kg</v>
      </c>
      <c r="I7" s="257">
        <v>10</v>
      </c>
      <c r="J7" s="258" t="str">
        <f>H4</f>
        <v>Kg</v>
      </c>
      <c r="K7" s="257">
        <v>10</v>
      </c>
      <c r="L7" s="258" t="str">
        <f>H4</f>
        <v>Kg</v>
      </c>
      <c r="M7" s="257">
        <v>10</v>
      </c>
      <c r="N7" s="258" t="str">
        <f>H4</f>
        <v>Kg</v>
      </c>
      <c r="O7" s="571"/>
      <c r="P7" s="218"/>
      <c r="Q7" s="17"/>
      <c r="R7" s="586" t="s">
        <v>596</v>
      </c>
      <c r="S7" s="587"/>
      <c r="T7" s="271" t="s">
        <v>7</v>
      </c>
      <c r="U7" s="272" t="s">
        <v>193</v>
      </c>
      <c r="V7" s="266">
        <f>E6</f>
        <v>100</v>
      </c>
      <c r="W7" s="282" t="str">
        <f>AQ5</f>
        <v>Kg</v>
      </c>
      <c r="X7" s="281"/>
      <c r="Y7" s="266">
        <f>G6</f>
        <v>100</v>
      </c>
      <c r="Z7" s="282" t="str">
        <f>AQ5</f>
        <v>Kg</v>
      </c>
      <c r="AA7" s="281"/>
      <c r="AB7" s="266">
        <f>I6</f>
        <v>100</v>
      </c>
      <c r="AC7" s="282" t="str">
        <f>AQ5</f>
        <v>Kg</v>
      </c>
      <c r="AD7" s="281"/>
      <c r="AE7" s="266">
        <f>K6</f>
        <v>100</v>
      </c>
      <c r="AF7" s="282" t="str">
        <f>AQ5</f>
        <v>Kg</v>
      </c>
      <c r="AG7" s="281"/>
      <c r="AH7" s="266">
        <f>M6</f>
        <v>100</v>
      </c>
      <c r="AI7" s="282" t="str">
        <f>AQ5</f>
        <v>Kg</v>
      </c>
      <c r="AJ7" s="281"/>
      <c r="AM7" s="18"/>
      <c r="AN7" s="590" t="s">
        <v>594</v>
      </c>
      <c r="AO7" s="590"/>
      <c r="AP7" s="590"/>
      <c r="AQ7" s="262" t="s">
        <v>567</v>
      </c>
      <c r="AR7" s="260">
        <f>E6</f>
        <v>100</v>
      </c>
      <c r="AS7" s="433">
        <f>E7</f>
        <v>10</v>
      </c>
      <c r="AT7" s="435">
        <f>G6</f>
        <v>100</v>
      </c>
      <c r="AU7" s="433">
        <f>G7</f>
        <v>10</v>
      </c>
      <c r="AV7" s="435">
        <f>I6</f>
        <v>100</v>
      </c>
      <c r="AW7" s="433">
        <f>I7</f>
        <v>10</v>
      </c>
      <c r="AX7" s="435">
        <f>K6</f>
        <v>100</v>
      </c>
      <c r="AY7" s="259">
        <f>K7</f>
        <v>10</v>
      </c>
      <c r="AZ7" s="260">
        <f>M6</f>
        <v>100</v>
      </c>
      <c r="BA7" s="259">
        <f>M7</f>
        <v>10</v>
      </c>
      <c r="BD7" s="580" t="s">
        <v>563</v>
      </c>
      <c r="BE7" s="581"/>
      <c r="BF7" s="581"/>
      <c r="BG7" s="581"/>
      <c r="BH7" s="581"/>
      <c r="BI7" s="581"/>
      <c r="BJ7" s="581"/>
      <c r="BK7" s="581"/>
      <c r="BL7" s="581"/>
      <c r="BM7" s="581"/>
      <c r="BN7" s="581"/>
      <c r="BO7" s="581"/>
      <c r="BP7" s="581"/>
      <c r="BQ7" s="582"/>
    </row>
    <row r="8" spans="1:69" ht="30" customHeight="1" x14ac:dyDescent="0.2">
      <c r="A8" s="19"/>
      <c r="B8" s="109"/>
      <c r="C8" s="213" t="s">
        <v>195</v>
      </c>
      <c r="D8" s="256" t="s">
        <v>196</v>
      </c>
      <c r="E8" s="20" t="s">
        <v>10</v>
      </c>
      <c r="F8" s="21" t="s">
        <v>11</v>
      </c>
      <c r="G8" s="20" t="s">
        <v>10</v>
      </c>
      <c r="H8" s="21" t="s">
        <v>11</v>
      </c>
      <c r="I8" s="20" t="s">
        <v>10</v>
      </c>
      <c r="J8" s="21" t="s">
        <v>11</v>
      </c>
      <c r="K8" s="20" t="s">
        <v>10</v>
      </c>
      <c r="L8" s="21" t="s">
        <v>11</v>
      </c>
      <c r="M8" s="20" t="s">
        <v>10</v>
      </c>
      <c r="N8" s="21" t="s">
        <v>11</v>
      </c>
      <c r="O8" s="571"/>
      <c r="P8" s="218"/>
      <c r="Q8" s="19"/>
      <c r="R8" s="588"/>
      <c r="S8" s="589"/>
      <c r="T8" s="264"/>
      <c r="U8" s="263"/>
      <c r="V8" s="267" t="s">
        <v>10</v>
      </c>
      <c r="W8" s="268" t="s">
        <v>11</v>
      </c>
      <c r="X8" s="114" t="s">
        <v>13</v>
      </c>
      <c r="Y8" s="267" t="s">
        <v>10</v>
      </c>
      <c r="Z8" s="268" t="s">
        <v>11</v>
      </c>
      <c r="AA8" s="114" t="s">
        <v>13</v>
      </c>
      <c r="AB8" s="267" t="s">
        <v>10</v>
      </c>
      <c r="AC8" s="268" t="s">
        <v>11</v>
      </c>
      <c r="AD8" s="114" t="s">
        <v>13</v>
      </c>
      <c r="AE8" s="267" t="s">
        <v>10</v>
      </c>
      <c r="AF8" s="268" t="s">
        <v>11</v>
      </c>
      <c r="AG8" s="114" t="s">
        <v>13</v>
      </c>
      <c r="AH8" s="267" t="s">
        <v>10</v>
      </c>
      <c r="AI8" s="268" t="s">
        <v>11</v>
      </c>
      <c r="AJ8" s="114" t="s">
        <v>13</v>
      </c>
      <c r="AM8" s="22"/>
      <c r="AN8" s="593" t="s">
        <v>593</v>
      </c>
      <c r="AO8" s="593"/>
      <c r="AP8" s="593"/>
      <c r="AQ8" s="594"/>
      <c r="AR8" s="427">
        <f>(AS6/AR6)*AS7</f>
        <v>80</v>
      </c>
      <c r="AS8" s="428" t="s">
        <v>8</v>
      </c>
      <c r="AT8" s="427">
        <f>(AU6/AT6)*AU7</f>
        <v>80</v>
      </c>
      <c r="AU8" s="428" t="s">
        <v>8</v>
      </c>
      <c r="AV8" s="427">
        <f>(AW6/AV6)*AW7</f>
        <v>80</v>
      </c>
      <c r="AW8" s="428" t="s">
        <v>8</v>
      </c>
      <c r="AX8" s="427">
        <f>(AY6/AX6)*AY7</f>
        <v>80</v>
      </c>
      <c r="AY8" s="430" t="s">
        <v>8</v>
      </c>
      <c r="AZ8" s="429">
        <f>(BA6/AZ6)*BA7</f>
        <v>80</v>
      </c>
      <c r="BA8" s="431" t="s">
        <v>8</v>
      </c>
      <c r="BD8" s="244"/>
      <c r="BE8" s="245"/>
      <c r="BF8" s="245"/>
      <c r="BG8" s="245"/>
      <c r="BH8" s="245"/>
      <c r="BI8" s="245"/>
      <c r="BJ8" s="245"/>
      <c r="BK8" s="245"/>
      <c r="BL8" s="245"/>
      <c r="BM8" s="245"/>
      <c r="BN8" s="245"/>
      <c r="BO8" s="245"/>
      <c r="BP8" s="245"/>
      <c r="BQ8" s="246"/>
    </row>
    <row r="9" spans="1:69" ht="21" customHeight="1" x14ac:dyDescent="0.2">
      <c r="A9" s="25"/>
      <c r="B9" s="26"/>
      <c r="C9" s="40" t="str">
        <f t="shared" ref="C9:C40" si="0">AO9</f>
        <v>?</v>
      </c>
      <c r="D9" s="34" t="str">
        <f t="shared" ref="D9:D40" si="1">AP9</f>
        <v>UNITE</v>
      </c>
      <c r="E9" s="29">
        <f>IF(ISTEXT(AR9),AR9,(AR9/AS6)*E6)</f>
        <v>0</v>
      </c>
      <c r="F9" s="30">
        <f>IF(ISTEXT(AR9),0,(AR9/AS6)*AR8)</f>
        <v>0</v>
      </c>
      <c r="G9" s="29">
        <f>IF(ISTEXT(AT9),AT9,(AT9/AU6)*G6)</f>
        <v>0</v>
      </c>
      <c r="H9" s="30">
        <f>IF(ISTEXT(AT9),0,(AT9/AU6)*AT8)</f>
        <v>0</v>
      </c>
      <c r="I9" s="29">
        <f>IF(ISTEXT(AV9),AV9,(AV9/AW6)*I6)</f>
        <v>0</v>
      </c>
      <c r="J9" s="30">
        <f>IF(ISTEXT(AV9),0,(AV9/AW6)*AV8)</f>
        <v>0</v>
      </c>
      <c r="K9" s="29">
        <f>IF(ISTEXT(AX9),AX9,(AX9/AY6)*K6)</f>
        <v>0</v>
      </c>
      <c r="L9" s="30">
        <f>IF(ISTEXT(AX9),0,(AX9/AY6)*AX8)</f>
        <v>0</v>
      </c>
      <c r="M9" s="38">
        <f>IF(ISTEXT(AZ9),AZ9,(AZ9/BA6)*M6)</f>
        <v>0</v>
      </c>
      <c r="N9" s="31">
        <f>IF(ISTEXT(AZ9),0,(AZ9/BA6)*AZ8)</f>
        <v>0</v>
      </c>
      <c r="O9" s="571"/>
      <c r="P9" s="218"/>
      <c r="Q9" s="25"/>
      <c r="R9" s="26"/>
      <c r="S9" s="40" t="str">
        <f t="shared" ref="S9" si="2">C9</f>
        <v>?</v>
      </c>
      <c r="T9" s="34" t="str">
        <f>D9</f>
        <v>UNITE</v>
      </c>
      <c r="U9" s="113" t="str">
        <f t="shared" ref="U9:U40" si="3">AQ9</f>
        <v>Prix unitaire</v>
      </c>
      <c r="V9" s="270"/>
      <c r="W9" s="269"/>
      <c r="X9" s="36"/>
      <c r="Y9" s="270"/>
      <c r="Z9" s="269"/>
      <c r="AA9" s="36"/>
      <c r="AB9" s="270"/>
      <c r="AC9" s="269"/>
      <c r="AD9" s="36"/>
      <c r="AE9" s="270"/>
      <c r="AF9" s="269"/>
      <c r="AG9" s="36"/>
      <c r="AH9" s="270"/>
      <c r="AI9" s="269"/>
      <c r="AJ9" s="115"/>
      <c r="AM9" s="32"/>
      <c r="AN9" s="33"/>
      <c r="AO9" s="39" t="s">
        <v>204</v>
      </c>
      <c r="AP9" s="237" t="s">
        <v>9</v>
      </c>
      <c r="AQ9" s="238" t="s">
        <v>12</v>
      </c>
      <c r="AR9" s="23"/>
      <c r="AS9" s="434">
        <f>IF(ISTEXT(AR9),0,IF(AR59=0,0,AR9/AR59))</f>
        <v>0</v>
      </c>
      <c r="AT9" s="23"/>
      <c r="AU9" s="434">
        <f>IF(ISTEXT(AT9),0,IF(AT59=0,0,AT9/AT59))</f>
        <v>0</v>
      </c>
      <c r="AV9" s="23"/>
      <c r="AW9" s="434">
        <f>IF(ISTEXT(AV9),0,IF(AV59=0,0,AV9/AV59))</f>
        <v>0</v>
      </c>
      <c r="AX9" s="23"/>
      <c r="AY9" s="24">
        <f>IF(ISTEXT(AX9),0,IF(AX59=0,0,AX9/AX59))</f>
        <v>0</v>
      </c>
      <c r="AZ9" s="23"/>
      <c r="BA9" s="102">
        <f>IF(ISTEXT(AZ9),0,IF(AZ59=0,0,AZ9/AZ59))</f>
        <v>0</v>
      </c>
      <c r="BD9" s="244"/>
      <c r="BE9" s="735" t="s">
        <v>558</v>
      </c>
      <c r="BF9" s="736"/>
      <c r="BG9" s="736"/>
      <c r="BH9" s="736"/>
      <c r="BI9" s="736"/>
      <c r="BJ9" s="736"/>
      <c r="BK9" s="736"/>
      <c r="BL9" s="736"/>
      <c r="BM9" s="736"/>
      <c r="BN9" s="736"/>
      <c r="BO9" s="736"/>
      <c r="BP9" s="737"/>
      <c r="BQ9" s="246"/>
    </row>
    <row r="10" spans="1:69" ht="20.25" x14ac:dyDescent="0.2">
      <c r="A10" s="25"/>
      <c r="B10" s="26"/>
      <c r="C10" s="37">
        <f t="shared" si="0"/>
        <v>0</v>
      </c>
      <c r="D10" s="34">
        <f t="shared" si="1"/>
        <v>0</v>
      </c>
      <c r="E10" s="38">
        <f>IF(ISTEXT(AR10),AR10,(AR10/AS6)*E6)</f>
        <v>0</v>
      </c>
      <c r="F10" s="30">
        <f>IF(ISTEXT(AR10),0,(AR10/AS6)*AR8)</f>
        <v>0</v>
      </c>
      <c r="G10" s="38">
        <f>IF(ISTEXT(AT10),AT10,(AT10/AU6)*G6)</f>
        <v>0</v>
      </c>
      <c r="H10" s="30">
        <f>IF(ISTEXT(AT10),0,(AT10/AU6)*AT8)</f>
        <v>0</v>
      </c>
      <c r="I10" s="38">
        <f>IF(ISTEXT(AV10),AV10,(AV10/AW6)*I6)</f>
        <v>0</v>
      </c>
      <c r="J10" s="30">
        <f>IF(ISTEXT(AV10),0,(AV10/AW6)*AV8)</f>
        <v>0</v>
      </c>
      <c r="K10" s="38">
        <f>IF(ISTEXT(AX10),AX10,(AX10/AY6)*K6)</f>
        <v>0</v>
      </c>
      <c r="L10" s="30">
        <f>IF(ISTEXT(AX10),0,(AX10/AY6)*AX8)</f>
        <v>0</v>
      </c>
      <c r="M10" s="38">
        <f>IF(ISTEXT(AZ10),AZ10,(AZ10/BA6)*M6)</f>
        <v>0</v>
      </c>
      <c r="N10" s="31">
        <f>IF(ISTEXT(AZ10),0,(AZ10/BA6)*AZ8)</f>
        <v>0</v>
      </c>
      <c r="O10" s="571"/>
      <c r="P10" s="218"/>
      <c r="Q10" s="25"/>
      <c r="R10" s="26"/>
      <c r="S10" s="37">
        <f>AO10</f>
        <v>0</v>
      </c>
      <c r="T10" s="34">
        <f>AP10</f>
        <v>0</v>
      </c>
      <c r="U10" s="113">
        <f t="shared" si="3"/>
        <v>0</v>
      </c>
      <c r="V10" s="270">
        <f t="shared" ref="V10:V40" si="4">IF(ISTEXT(E10),0,U10*E10)</f>
        <v>0</v>
      </c>
      <c r="W10" s="269">
        <f t="shared" ref="W10:W40" si="5">U10*F10</f>
        <v>0</v>
      </c>
      <c r="X10" s="36">
        <f>IF(ISTEXT(W10),0,IF(W59=0,0,W10/W59))</f>
        <v>0</v>
      </c>
      <c r="Y10" s="270">
        <f t="shared" ref="Y10:Y40" si="6">IF(ISTEXT(G10),0,U10*G10)</f>
        <v>0</v>
      </c>
      <c r="Z10" s="269">
        <f t="shared" ref="Z10:Z40" si="7">U10*H10</f>
        <v>0</v>
      </c>
      <c r="AA10" s="36">
        <f>IF(ISTEXT(Z10),0,IF(Z59=0,0,Z10/Z59))</f>
        <v>0</v>
      </c>
      <c r="AB10" s="270">
        <f t="shared" ref="AB10:AB40" si="8">IF(ISTEXT(I10),0,U10*I10)</f>
        <v>0</v>
      </c>
      <c r="AC10" s="269">
        <f t="shared" ref="AC10:AC40" si="9">U10*J10</f>
        <v>0</v>
      </c>
      <c r="AD10" s="36">
        <f>IF(ISTEXT(AC10),0,IF(AC59=0,0,AC10/AC59))</f>
        <v>0</v>
      </c>
      <c r="AE10" s="270">
        <f t="shared" ref="AE10:AE40" si="10">IF(ISTEXT(K10),0,U10*K10)</f>
        <v>0</v>
      </c>
      <c r="AF10" s="269">
        <f t="shared" ref="AF10:AF40" si="11">U10*L10</f>
        <v>0</v>
      </c>
      <c r="AG10" s="36">
        <f>IF(ISTEXT(AF10),0,IF(AF59=0,0,AF10/AF59))</f>
        <v>0</v>
      </c>
      <c r="AH10" s="270">
        <f t="shared" ref="AH10:AH40" si="12">IF(ISTEXT(M10),0,U10*M10)</f>
        <v>0</v>
      </c>
      <c r="AI10" s="269">
        <f t="shared" ref="AI10:AI40" si="13">U10*N10</f>
        <v>0</v>
      </c>
      <c r="AJ10" s="115">
        <f>IF(ISTEXT(AI10),0,IF(AI59=0,0,AI10/AI59))</f>
        <v>0</v>
      </c>
      <c r="AM10" s="32"/>
      <c r="AN10" s="33"/>
      <c r="AO10" s="15"/>
      <c r="AP10" s="28"/>
      <c r="AQ10" s="35"/>
      <c r="AR10" s="23"/>
      <c r="AS10" s="434">
        <f>IF(ISTEXT(AR10),0,IF(AR59=0,0,AR10/AR59))</f>
        <v>0</v>
      </c>
      <c r="AT10" s="23"/>
      <c r="AU10" s="434">
        <f>IF(ISTEXT(AT10),0,IF(AT59=0,0,AT10/AT59))</f>
        <v>0</v>
      </c>
      <c r="AV10" s="23"/>
      <c r="AW10" s="24">
        <f>IF(ISTEXT(AV10),0,IF(AV59=0,0,AV10/AV59))</f>
        <v>0</v>
      </c>
      <c r="AX10" s="23"/>
      <c r="AY10" s="24">
        <f>IF(ISTEXT(AX10),0,IF(AX59=0,0,AX10/AX59))</f>
        <v>0</v>
      </c>
      <c r="AZ10" s="23"/>
      <c r="BA10" s="102">
        <f>IF(ISTEXT(AZ10),0,IF(AZ59=0,0,AZ10/AZ59))</f>
        <v>0</v>
      </c>
      <c r="BD10" s="244"/>
      <c r="BE10" s="738"/>
      <c r="BF10" s="739"/>
      <c r="BG10" s="739"/>
      <c r="BH10" s="739"/>
      <c r="BI10" s="739"/>
      <c r="BJ10" s="739"/>
      <c r="BK10" s="739"/>
      <c r="BL10" s="739"/>
      <c r="BM10" s="739"/>
      <c r="BN10" s="739"/>
      <c r="BO10" s="739"/>
      <c r="BP10" s="740"/>
      <c r="BQ10" s="246"/>
    </row>
    <row r="11" spans="1:69" ht="20.25" x14ac:dyDescent="0.2">
      <c r="A11" s="25"/>
      <c r="B11" s="26"/>
      <c r="C11" s="37">
        <f t="shared" si="0"/>
        <v>0</v>
      </c>
      <c r="D11" s="34">
        <f t="shared" si="1"/>
        <v>0</v>
      </c>
      <c r="E11" s="38">
        <f>IF(ISTEXT(AR11),AR11,(AR11/AS6)*E6)</f>
        <v>0</v>
      </c>
      <c r="F11" s="30">
        <f>IF(ISTEXT(AR11),0,(AR11/AS6)*AR8)</f>
        <v>0</v>
      </c>
      <c r="G11" s="38">
        <f>IF(ISTEXT(AT11),AT11,(AT11/AU6)*G6)</f>
        <v>0</v>
      </c>
      <c r="H11" s="30">
        <f>IF(ISTEXT(AT11),0,(AT11/AU6)*AT8)</f>
        <v>0</v>
      </c>
      <c r="I11" s="38">
        <f>IF(ISTEXT(AV11),AV11,(AV11/AW6)*I6)</f>
        <v>0</v>
      </c>
      <c r="J11" s="30">
        <f>IF(ISTEXT(AV11),0,(AV11/AW6)*AV8)</f>
        <v>0</v>
      </c>
      <c r="K11" s="38">
        <f>IF(ISTEXT(AX11),AX11,(AX11/AY6)*K6)</f>
        <v>0</v>
      </c>
      <c r="L11" s="30">
        <f>IF(ISTEXT(AX11),0,(AX11/AY6)*AX8)</f>
        <v>0</v>
      </c>
      <c r="M11" s="38">
        <f>IF(ISTEXT(AZ11),AZ11,(AZ11/BA6)*M6)</f>
        <v>0</v>
      </c>
      <c r="N11" s="31">
        <f>IF(ISTEXT(AZ11),0,(AZ11/BA6)*AZ8)</f>
        <v>0</v>
      </c>
      <c r="O11" s="571"/>
      <c r="P11" s="218"/>
      <c r="Q11" s="25"/>
      <c r="R11" s="26"/>
      <c r="S11" s="37">
        <f t="shared" ref="S11:S58" si="14">AO11</f>
        <v>0</v>
      </c>
      <c r="T11" s="34">
        <f t="shared" ref="T11:T58" si="15">AP11</f>
        <v>0</v>
      </c>
      <c r="U11" s="113">
        <f t="shared" si="3"/>
        <v>0</v>
      </c>
      <c r="V11" s="270">
        <f t="shared" si="4"/>
        <v>0</v>
      </c>
      <c r="W11" s="269">
        <f t="shared" si="5"/>
        <v>0</v>
      </c>
      <c r="X11" s="36">
        <f>IF(ISTEXT(W11),0,IF(W59=0,0,W11/W59))</f>
        <v>0</v>
      </c>
      <c r="Y11" s="270">
        <f t="shared" si="6"/>
        <v>0</v>
      </c>
      <c r="Z11" s="269">
        <f t="shared" si="7"/>
        <v>0</v>
      </c>
      <c r="AA11" s="36">
        <f>IF(ISTEXT(Z11),0,IF(Z59=0,0,Z11/Z59))</f>
        <v>0</v>
      </c>
      <c r="AB11" s="270">
        <f t="shared" si="8"/>
        <v>0</v>
      </c>
      <c r="AC11" s="269">
        <f t="shared" si="9"/>
        <v>0</v>
      </c>
      <c r="AD11" s="36">
        <f>IF(ISTEXT(AC11),0,IF(AC59=0,0,AC11/AC59))</f>
        <v>0</v>
      </c>
      <c r="AE11" s="270">
        <f t="shared" si="10"/>
        <v>0</v>
      </c>
      <c r="AF11" s="269">
        <f t="shared" si="11"/>
        <v>0</v>
      </c>
      <c r="AG11" s="36">
        <f>IF(ISTEXT(AF11),0,IF(AF59=0,0,AF11/AF59))</f>
        <v>0</v>
      </c>
      <c r="AH11" s="270">
        <f t="shared" si="12"/>
        <v>0</v>
      </c>
      <c r="AI11" s="269">
        <f t="shared" si="13"/>
        <v>0</v>
      </c>
      <c r="AJ11" s="115">
        <f>IF(ISTEXT(AI11),0,IF(AI59=0,0,AI11/AI59))</f>
        <v>0</v>
      </c>
      <c r="AM11" s="32"/>
      <c r="AN11" s="33"/>
      <c r="AO11" s="15"/>
      <c r="AP11" s="28"/>
      <c r="AQ11" s="35"/>
      <c r="AR11" s="23"/>
      <c r="AS11" s="24">
        <f>IF(ISTEXT(AR11),0,IF(AR59=0,0,AR11/AR59))</f>
        <v>0</v>
      </c>
      <c r="AT11" s="23"/>
      <c r="AU11" s="24">
        <f>IF(ISTEXT(AT11),0,IF(AT59=0,0,AT11/AT59))</f>
        <v>0</v>
      </c>
      <c r="AV11" s="23"/>
      <c r="AW11" s="24">
        <f>IF(ISTEXT(AV11),0,IF(AV59=0,0,AV11/AV59))</f>
        <v>0</v>
      </c>
      <c r="AX11" s="23"/>
      <c r="AY11" s="24">
        <f>IF(ISTEXT(AX11),0,IF(AX59=0,0,AX11/AX59))</f>
        <v>0</v>
      </c>
      <c r="AZ11" s="23"/>
      <c r="BA11" s="102">
        <f>IF(ISTEXT(AZ11),0,IF(AZ59=0,0,AZ11/AZ59))</f>
        <v>0</v>
      </c>
      <c r="BD11" s="244"/>
      <c r="BE11" s="741"/>
      <c r="BF11" s="742"/>
      <c r="BG11" s="742"/>
      <c r="BH11" s="742"/>
      <c r="BI11" s="742"/>
      <c r="BJ11" s="742"/>
      <c r="BK11" s="742"/>
      <c r="BL11" s="742"/>
      <c r="BM11" s="742"/>
      <c r="BN11" s="742"/>
      <c r="BO11" s="742"/>
      <c r="BP11" s="743"/>
      <c r="BQ11" s="246"/>
    </row>
    <row r="12" spans="1:69" ht="20.25" x14ac:dyDescent="0.25">
      <c r="A12" s="25"/>
      <c r="B12" s="26"/>
      <c r="C12" s="37">
        <f t="shared" si="0"/>
        <v>0</v>
      </c>
      <c r="D12" s="34">
        <f t="shared" si="1"/>
        <v>0</v>
      </c>
      <c r="E12" s="38">
        <f>IF(ISTEXT(AR12),AR12,(AR12/AS6)*E6)</f>
        <v>0</v>
      </c>
      <c r="F12" s="30">
        <f>IF(ISTEXT(AR12),0,(AR12/AS6)*AR8)</f>
        <v>0</v>
      </c>
      <c r="G12" s="38">
        <f>IF(ISTEXT(AT12),AT12,(AT12/AU6)*G6)</f>
        <v>0</v>
      </c>
      <c r="H12" s="30">
        <f>IF(ISTEXT(AT12),0,(AT12/AU6)*AT8)</f>
        <v>0</v>
      </c>
      <c r="I12" s="38">
        <f>IF(ISTEXT(AV12),AV12,(AV12/AW6)*I6)</f>
        <v>0</v>
      </c>
      <c r="J12" s="30">
        <f>IF(ISTEXT(AV12),0,(AV12/AW6)*AV8)</f>
        <v>0</v>
      </c>
      <c r="K12" s="38">
        <f>IF(ISTEXT(AX12),AX12,(AX12/AY6)*K6)</f>
        <v>0</v>
      </c>
      <c r="L12" s="30">
        <f>IF(ISTEXT(AX12),0,(AX12/AY6)*AX8)</f>
        <v>0</v>
      </c>
      <c r="M12" s="38">
        <f>IF(ISTEXT(AZ12),AZ12,(AZ12/BA6)*M6)</f>
        <v>0</v>
      </c>
      <c r="N12" s="31">
        <f>IF(ISTEXT(AZ12),0,(AZ12/BA6)*AZ8)</f>
        <v>0</v>
      </c>
      <c r="O12" s="571"/>
      <c r="P12" s="218"/>
      <c r="Q12" s="25"/>
      <c r="R12" s="26"/>
      <c r="S12" s="37">
        <f t="shared" si="14"/>
        <v>0</v>
      </c>
      <c r="T12" s="34">
        <f t="shared" si="15"/>
        <v>0</v>
      </c>
      <c r="U12" s="113">
        <f t="shared" si="3"/>
        <v>0</v>
      </c>
      <c r="V12" s="270">
        <f t="shared" si="4"/>
        <v>0</v>
      </c>
      <c r="W12" s="269">
        <f t="shared" si="5"/>
        <v>0</v>
      </c>
      <c r="X12" s="36">
        <f>IF(ISTEXT(W12),0,IF(W59=0,0,W12/W59))</f>
        <v>0</v>
      </c>
      <c r="Y12" s="270">
        <f t="shared" si="6"/>
        <v>0</v>
      </c>
      <c r="Z12" s="269">
        <f t="shared" si="7"/>
        <v>0</v>
      </c>
      <c r="AA12" s="36">
        <f>IF(ISTEXT(Z12),0,IF(Z59=0,0,Z12/Z59))</f>
        <v>0</v>
      </c>
      <c r="AB12" s="270">
        <f t="shared" si="8"/>
        <v>0</v>
      </c>
      <c r="AC12" s="269">
        <f t="shared" si="9"/>
        <v>0</v>
      </c>
      <c r="AD12" s="36">
        <f>IF(ISTEXT(AC12),0,IF(AC59=0,0,AC12/AC59))</f>
        <v>0</v>
      </c>
      <c r="AE12" s="270">
        <f t="shared" si="10"/>
        <v>0</v>
      </c>
      <c r="AF12" s="269">
        <f t="shared" si="11"/>
        <v>0</v>
      </c>
      <c r="AG12" s="36">
        <f>IF(ISTEXT(AF12),0,IF(AF59=0,0,AF12/AF59))</f>
        <v>0</v>
      </c>
      <c r="AH12" s="270">
        <f t="shared" si="12"/>
        <v>0</v>
      </c>
      <c r="AI12" s="269">
        <f t="shared" si="13"/>
        <v>0</v>
      </c>
      <c r="AJ12" s="115">
        <f>IF(ISTEXT(AI12),0,IF(AI59=0,0,AI12/AI59))</f>
        <v>0</v>
      </c>
      <c r="AM12" s="32"/>
      <c r="AN12" s="33"/>
      <c r="AO12" s="15"/>
      <c r="AP12" s="28"/>
      <c r="AQ12" s="35"/>
      <c r="AR12" s="23"/>
      <c r="AS12" s="24">
        <f>IF(ISTEXT(AR12),0,IF(AR59=0,0,AR12/AR59))</f>
        <v>0</v>
      </c>
      <c r="AT12" s="23"/>
      <c r="AU12" s="24">
        <f>IF(ISTEXT(AT12),0,IF(AT59=0,0,AT12/AT59))</f>
        <v>0</v>
      </c>
      <c r="AV12" s="23"/>
      <c r="AW12" s="24">
        <f>IF(ISTEXT(AV12),0,IF(AV59=0,0,AV12/AV59))</f>
        <v>0</v>
      </c>
      <c r="AX12" s="23"/>
      <c r="AY12" s="24">
        <f>IF(ISTEXT(AX12),0,IF(AX59=0,0,AX12/AX59))</f>
        <v>0</v>
      </c>
      <c r="AZ12" s="23"/>
      <c r="BA12" s="102">
        <f>IF(ISTEXT(AZ12),0,IF(AZ59=0,0,AZ12/AZ59))</f>
        <v>0</v>
      </c>
      <c r="BB12" s="23"/>
      <c r="BD12" s="222"/>
      <c r="BE12" s="232"/>
      <c r="BF12" s="225"/>
      <c r="BG12" s="225"/>
      <c r="BH12" s="225"/>
      <c r="BI12" s="225"/>
      <c r="BJ12" s="225"/>
      <c r="BK12" s="225"/>
      <c r="BL12" s="225"/>
      <c r="BM12" s="225"/>
      <c r="BN12" s="225"/>
      <c r="BO12" s="225"/>
      <c r="BP12" s="225"/>
      <c r="BQ12" s="226"/>
    </row>
    <row r="13" spans="1:69" ht="21" x14ac:dyDescent="0.35">
      <c r="A13" s="25"/>
      <c r="B13" s="26"/>
      <c r="C13" s="40">
        <f t="shared" si="0"/>
        <v>0</v>
      </c>
      <c r="D13" s="34">
        <f t="shared" si="1"/>
        <v>0</v>
      </c>
      <c r="E13" s="38">
        <f>IF(ISTEXT(AR13),AR13,(AR13/AS6)*E6)</f>
        <v>0</v>
      </c>
      <c r="F13" s="30">
        <f>IF(ISTEXT(AR13),0,(AR13/AS6)*AR8)</f>
        <v>0</v>
      </c>
      <c r="G13" s="38">
        <f>IF(ISTEXT(AT13),AT13,(AT13/AU6)*G6)</f>
        <v>0</v>
      </c>
      <c r="H13" s="30">
        <f>IF(ISTEXT(AT13),0,(AT13/AU6)*AT8)</f>
        <v>0</v>
      </c>
      <c r="I13" s="38">
        <f>IF(ISTEXT(AV13),AV13,(AV13/AW6)*I6)</f>
        <v>0</v>
      </c>
      <c r="J13" s="30">
        <f>IF(ISTEXT(AV13),0,(AV13/AW6)*AV8)</f>
        <v>0</v>
      </c>
      <c r="K13" s="38">
        <f>IF(ISTEXT(AX13),AX13,(AX13/AY6)*K6)</f>
        <v>0</v>
      </c>
      <c r="L13" s="30">
        <f>IF(ISTEXT(AX13),0,(AX13/AY6)*AX8)</f>
        <v>0</v>
      </c>
      <c r="M13" s="38">
        <f>IF(ISTEXT(AZ13),AZ13,(AZ13/BA6)*M6)</f>
        <v>0</v>
      </c>
      <c r="N13" s="31">
        <f>IF(ISTEXT(AZ13),0,(AZ13/BA6)*AZ8)</f>
        <v>0</v>
      </c>
      <c r="O13" s="571"/>
      <c r="P13" s="218"/>
      <c r="Q13" s="25"/>
      <c r="R13" s="26"/>
      <c r="S13" s="37">
        <f t="shared" si="14"/>
        <v>0</v>
      </c>
      <c r="T13" s="34">
        <f t="shared" si="15"/>
        <v>0</v>
      </c>
      <c r="U13" s="113">
        <f t="shared" si="3"/>
        <v>0</v>
      </c>
      <c r="V13" s="270">
        <f t="shared" si="4"/>
        <v>0</v>
      </c>
      <c r="W13" s="269">
        <f t="shared" si="5"/>
        <v>0</v>
      </c>
      <c r="X13" s="36">
        <f>IF(ISTEXT(W13),0,IF(W59=0,0,W13/W59))</f>
        <v>0</v>
      </c>
      <c r="Y13" s="270">
        <f t="shared" si="6"/>
        <v>0</v>
      </c>
      <c r="Z13" s="269">
        <f t="shared" si="7"/>
        <v>0</v>
      </c>
      <c r="AA13" s="36">
        <f>IF(ISTEXT(Z13),0,IF(Z59=0,0,Z13/Z59))</f>
        <v>0</v>
      </c>
      <c r="AB13" s="270">
        <f t="shared" si="8"/>
        <v>0</v>
      </c>
      <c r="AC13" s="269">
        <f t="shared" si="9"/>
        <v>0</v>
      </c>
      <c r="AD13" s="36">
        <f>IF(ISTEXT(AC13),0,IF(AC59=0,0,AC13/AC59))</f>
        <v>0</v>
      </c>
      <c r="AE13" s="270">
        <f t="shared" si="10"/>
        <v>0</v>
      </c>
      <c r="AF13" s="269">
        <f t="shared" si="11"/>
        <v>0</v>
      </c>
      <c r="AG13" s="36">
        <f>IF(ISTEXT(AF13),0,IF(AF59=0,0,AF13/AF59))</f>
        <v>0</v>
      </c>
      <c r="AH13" s="270">
        <f t="shared" si="12"/>
        <v>0</v>
      </c>
      <c r="AI13" s="269">
        <f t="shared" si="13"/>
        <v>0</v>
      </c>
      <c r="AJ13" s="115">
        <f>IF(ISTEXT(AI13),0,IF(AI59=0,0,AI13/AI59))</f>
        <v>0</v>
      </c>
      <c r="AM13" s="32"/>
      <c r="AN13" s="33"/>
      <c r="AO13" s="15"/>
      <c r="AP13" s="28"/>
      <c r="AQ13" s="35"/>
      <c r="AR13" s="23"/>
      <c r="AS13" s="24">
        <f>IF(ISTEXT(AR13),0,IF(AR59=0,0,AR13/AR59))</f>
        <v>0</v>
      </c>
      <c r="AT13" s="23"/>
      <c r="AU13" s="24">
        <f>IF(ISTEXT(AT13),0,IF(AT59=0,0,AT13/AT59))</f>
        <v>0</v>
      </c>
      <c r="AV13" s="23"/>
      <c r="AW13" s="24">
        <f>IF(ISTEXT(AV13),0,IF(AV59=0,0,AV13/AV59))</f>
        <v>0</v>
      </c>
      <c r="AX13" s="23"/>
      <c r="AY13" s="24">
        <f>IF(ISTEXT(AX13),0,IF(AX59=0,0,AX13/AX59))</f>
        <v>0</v>
      </c>
      <c r="AZ13" s="23"/>
      <c r="BA13" s="102">
        <f>IF(ISTEXT(AZ13),0,IF(AZ59=0,0,AZ13/AZ59))</f>
        <v>0</v>
      </c>
      <c r="BD13" s="241" t="s">
        <v>577</v>
      </c>
      <c r="BE13" s="247" t="s">
        <v>568</v>
      </c>
      <c r="BF13" s="227"/>
      <c r="BG13" s="228"/>
      <c r="BH13" s="228"/>
      <c r="BI13" s="228"/>
      <c r="BJ13" s="228"/>
      <c r="BK13" s="228"/>
      <c r="BL13" s="228"/>
      <c r="BM13" s="228"/>
      <c r="BN13" s="228"/>
      <c r="BO13" s="228"/>
      <c r="BP13" s="228"/>
      <c r="BQ13" s="229"/>
    </row>
    <row r="14" spans="1:69" ht="20.25" customHeight="1" x14ac:dyDescent="0.35">
      <c r="A14" s="25"/>
      <c r="B14" s="26"/>
      <c r="C14" s="37">
        <f t="shared" si="0"/>
        <v>0</v>
      </c>
      <c r="D14" s="34">
        <f t="shared" si="1"/>
        <v>0</v>
      </c>
      <c r="E14" s="38">
        <f>IF(ISTEXT(AR14),AR14,(AR14/AS6)*E6)</f>
        <v>0</v>
      </c>
      <c r="F14" s="30">
        <f>IF(ISTEXT(AR14),0,(AR14/AS6)*AR8)</f>
        <v>0</v>
      </c>
      <c r="G14" s="38">
        <f>IF(ISTEXT(AT14),AT14,(AT14/AU6)*G6)</f>
        <v>0</v>
      </c>
      <c r="H14" s="30">
        <f>IF(ISTEXT(AT14),0,(AT14/AU6)*AT8)</f>
        <v>0</v>
      </c>
      <c r="I14" s="38">
        <f>IF(ISTEXT(AV14),AV14,(AV14/AW6)*I6)</f>
        <v>0</v>
      </c>
      <c r="J14" s="30">
        <f>IF(ISTEXT(AV14),0,(AV14/AW6)*AV8)</f>
        <v>0</v>
      </c>
      <c r="K14" s="29">
        <f>IF(ISTEXT(AX14),AX14,(AX14/AY6)*K6)</f>
        <v>0</v>
      </c>
      <c r="L14" s="30">
        <f>IF(ISTEXT(AX14),0,(AX14/AY6)*AX8)</f>
        <v>0</v>
      </c>
      <c r="M14" s="29">
        <f>IF(ISTEXT(AZ14),AZ14,(AZ14/BA6)*M6)</f>
        <v>0</v>
      </c>
      <c r="N14" s="31">
        <f>IF(ISTEXT(AZ14),0,(AZ14/BA6)*AZ8)</f>
        <v>0</v>
      </c>
      <c r="O14" s="571"/>
      <c r="P14" s="218"/>
      <c r="Q14" s="25"/>
      <c r="R14" s="26"/>
      <c r="S14" s="37">
        <f t="shared" si="14"/>
        <v>0</v>
      </c>
      <c r="T14" s="34">
        <f t="shared" si="15"/>
        <v>0</v>
      </c>
      <c r="U14" s="113">
        <f t="shared" si="3"/>
        <v>0</v>
      </c>
      <c r="V14" s="270">
        <f t="shared" si="4"/>
        <v>0</v>
      </c>
      <c r="W14" s="269">
        <f t="shared" si="5"/>
        <v>0</v>
      </c>
      <c r="X14" s="36">
        <f>IF(ISTEXT(W14),0,IF(W59=0,0,W14/W59))</f>
        <v>0</v>
      </c>
      <c r="Y14" s="270">
        <f t="shared" si="6"/>
        <v>0</v>
      </c>
      <c r="Z14" s="269">
        <f t="shared" si="7"/>
        <v>0</v>
      </c>
      <c r="AA14" s="36">
        <f>IF(ISTEXT(Z14),0,IF(Z59=0,0,Z14/Z59))</f>
        <v>0</v>
      </c>
      <c r="AB14" s="270">
        <f t="shared" si="8"/>
        <v>0</v>
      </c>
      <c r="AC14" s="269">
        <f t="shared" si="9"/>
        <v>0</v>
      </c>
      <c r="AD14" s="36">
        <f>IF(ISTEXT(AC14),0,IF(AC59=0,0,AC14/AC59))</f>
        <v>0</v>
      </c>
      <c r="AE14" s="270">
        <f t="shared" si="10"/>
        <v>0</v>
      </c>
      <c r="AF14" s="269">
        <f t="shared" si="11"/>
        <v>0</v>
      </c>
      <c r="AG14" s="36">
        <f>IF(ISTEXT(AF14),0,IF(AF59=0,0,AF14/AF59))</f>
        <v>0</v>
      </c>
      <c r="AH14" s="270">
        <f t="shared" si="12"/>
        <v>0</v>
      </c>
      <c r="AI14" s="269">
        <f t="shared" si="13"/>
        <v>0</v>
      </c>
      <c r="AJ14" s="115">
        <f>IF(ISTEXT(AI14),0,IF(AI59=0,0,AI14/AI59))</f>
        <v>0</v>
      </c>
      <c r="AM14" s="32"/>
      <c r="AN14" s="33"/>
      <c r="AO14" s="15"/>
      <c r="AP14" s="28"/>
      <c r="AQ14" s="35"/>
      <c r="AR14" s="23"/>
      <c r="AS14" s="24">
        <f>IF(ISTEXT(AR14),0,IF(AR59=0,0,AR14/AR59))</f>
        <v>0</v>
      </c>
      <c r="AT14" s="23"/>
      <c r="AU14" s="24">
        <f>IF(ISTEXT(AT14),0,IF(AT59=0,0,AT14/AT59))</f>
        <v>0</v>
      </c>
      <c r="AV14" s="23"/>
      <c r="AW14" s="24">
        <f>IF(ISTEXT(AV14),0,IF(AV59=0,0,AV14/AV59))</f>
        <v>0</v>
      </c>
      <c r="AX14" s="23"/>
      <c r="AY14" s="24">
        <f>IF(ISTEXT(AX14),0,IF(AX59=0,0,AX14/AX59))</f>
        <v>0</v>
      </c>
      <c r="AZ14" s="23"/>
      <c r="BA14" s="102">
        <f>IF(ISTEXT(AZ14),0,IF(AZ59=0,0,AZ14/AZ59))</f>
        <v>0</v>
      </c>
      <c r="BD14" s="241"/>
      <c r="BE14" s="247"/>
      <c r="BF14" s="227"/>
      <c r="BG14" s="228"/>
      <c r="BH14" s="228"/>
      <c r="BI14" s="228"/>
      <c r="BJ14" s="228"/>
      <c r="BK14" s="228"/>
      <c r="BL14" s="228"/>
      <c r="BM14" s="228"/>
      <c r="BN14" s="228"/>
      <c r="BO14" s="228"/>
      <c r="BP14" s="228"/>
      <c r="BQ14" s="229"/>
    </row>
    <row r="15" spans="1:69" ht="20.25" customHeight="1" x14ac:dyDescent="0.35">
      <c r="A15" s="25"/>
      <c r="B15" s="26"/>
      <c r="C15" s="37">
        <f t="shared" si="0"/>
        <v>0</v>
      </c>
      <c r="D15" s="34">
        <f t="shared" si="1"/>
        <v>0</v>
      </c>
      <c r="E15" s="38">
        <f>IF(ISTEXT(AR15),AR15,(AR15/AS6)*E6)</f>
        <v>0</v>
      </c>
      <c r="F15" s="30">
        <f>IF(ISTEXT(AR15),0,(AR15/AS6)*AR8)</f>
        <v>0</v>
      </c>
      <c r="G15" s="29">
        <f>IF(ISTEXT(AT15),AT15,(AT15/AU6)*G6)</f>
        <v>0</v>
      </c>
      <c r="H15" s="30">
        <f>IF(ISTEXT(AT15),0,(AT15/AU6)*AT8)</f>
        <v>0</v>
      </c>
      <c r="I15" s="29">
        <f>IF(ISTEXT(AV15),AV15,(AV15/AW6)*I6)</f>
        <v>0</v>
      </c>
      <c r="J15" s="30">
        <f>IF(ISTEXT(AV15),0,(AV15/AW6)*AV8)</f>
        <v>0</v>
      </c>
      <c r="K15" s="29">
        <f>IF(ISTEXT(AX15),AX15,(AX15/AY6)*K6)</f>
        <v>0</v>
      </c>
      <c r="L15" s="30">
        <f>IF(ISTEXT(AX15),0,(AX15/AY6)*AX8)</f>
        <v>0</v>
      </c>
      <c r="M15" s="29">
        <f>IF(ISTEXT(AZ15),AZ15,(AZ15/BA6)*M6)</f>
        <v>0</v>
      </c>
      <c r="N15" s="31">
        <f>IF(ISTEXT(AZ15),0,(AZ15/BA6)*AZ8)</f>
        <v>0</v>
      </c>
      <c r="O15" s="571"/>
      <c r="P15" s="218"/>
      <c r="Q15" s="25"/>
      <c r="R15" s="26"/>
      <c r="S15" s="37">
        <f t="shared" si="14"/>
        <v>0</v>
      </c>
      <c r="T15" s="34">
        <f t="shared" si="15"/>
        <v>0</v>
      </c>
      <c r="U15" s="113">
        <f t="shared" si="3"/>
        <v>0</v>
      </c>
      <c r="V15" s="270">
        <f t="shared" si="4"/>
        <v>0</v>
      </c>
      <c r="W15" s="269">
        <f t="shared" si="5"/>
        <v>0</v>
      </c>
      <c r="X15" s="36">
        <f>IF(ISTEXT(W15),0,IF(W59=0,0,W15/W59))</f>
        <v>0</v>
      </c>
      <c r="Y15" s="270">
        <f t="shared" si="6"/>
        <v>0</v>
      </c>
      <c r="Z15" s="269">
        <f t="shared" si="7"/>
        <v>0</v>
      </c>
      <c r="AA15" s="36">
        <f>IF(ISTEXT(Z15),0,IF(Z59=0,0,Z15/Z59))</f>
        <v>0</v>
      </c>
      <c r="AB15" s="270">
        <f t="shared" si="8"/>
        <v>0</v>
      </c>
      <c r="AC15" s="269">
        <f t="shared" si="9"/>
        <v>0</v>
      </c>
      <c r="AD15" s="36">
        <f>IF(ISTEXT(AC15),0,IF(AC59=0,0,AC15/AC59))</f>
        <v>0</v>
      </c>
      <c r="AE15" s="270">
        <f t="shared" si="10"/>
        <v>0</v>
      </c>
      <c r="AF15" s="269">
        <f t="shared" si="11"/>
        <v>0</v>
      </c>
      <c r="AG15" s="36">
        <f>IF(ISTEXT(AF15),0,IF(AF59=0,0,AF15/AF59))</f>
        <v>0</v>
      </c>
      <c r="AH15" s="270">
        <f t="shared" si="12"/>
        <v>0</v>
      </c>
      <c r="AI15" s="269">
        <f t="shared" si="13"/>
        <v>0</v>
      </c>
      <c r="AJ15" s="115">
        <f>IF(ISTEXT(AI15),0,IF(AI59=0,0,AI15/AI59))</f>
        <v>0</v>
      </c>
      <c r="AM15" s="32"/>
      <c r="AN15" s="33"/>
      <c r="AO15" s="15"/>
      <c r="AP15" s="28"/>
      <c r="AQ15" s="35"/>
      <c r="AR15" s="23"/>
      <c r="AS15" s="24">
        <f>IF(ISTEXT(AR15),0,IF(AR59=0,0,AR15/AR59))</f>
        <v>0</v>
      </c>
      <c r="AT15" s="23"/>
      <c r="AU15" s="24">
        <f>IF(ISTEXT(AT15),0,IF(AT59=0,0,AT15/AT59))</f>
        <v>0</v>
      </c>
      <c r="AV15" s="23"/>
      <c r="AW15" s="24">
        <f>IF(ISTEXT(AV15),0,IF(AV59=0,0,AV15/AV59))</f>
        <v>0</v>
      </c>
      <c r="AX15" s="23"/>
      <c r="AY15" s="24">
        <f>IF(ISTEXT(AX15),0,IF(AX59=0,0,AX15/AX59))</f>
        <v>0</v>
      </c>
      <c r="AZ15" s="23"/>
      <c r="BA15" s="102">
        <f>IF(ISTEXT(AZ15),0,IF(AZ59=0,0,AZ15/AZ59))</f>
        <v>0</v>
      </c>
      <c r="BD15" s="241"/>
      <c r="BE15" s="398" t="s">
        <v>666</v>
      </c>
      <c r="BF15" s="396"/>
      <c r="BG15" s="397"/>
      <c r="BH15" s="397"/>
      <c r="BI15" s="397"/>
      <c r="BJ15" s="397"/>
      <c r="BK15" s="397"/>
      <c r="BL15" s="397"/>
      <c r="BM15" s="397"/>
      <c r="BN15" s="397"/>
      <c r="BO15" s="228"/>
      <c r="BP15" s="228"/>
      <c r="BQ15" s="229"/>
    </row>
    <row r="16" spans="1:69" ht="20.25" customHeight="1" x14ac:dyDescent="0.35">
      <c r="A16" s="25"/>
      <c r="B16" s="26"/>
      <c r="C16" s="37">
        <f t="shared" si="0"/>
        <v>0</v>
      </c>
      <c r="D16" s="34">
        <f t="shared" si="1"/>
        <v>0</v>
      </c>
      <c r="E16" s="38">
        <f>IF(ISTEXT(AR16),AR16,(AR16/AS6)*E6)</f>
        <v>0</v>
      </c>
      <c r="F16" s="30">
        <f>IF(ISTEXT(AR16),0,(AR16/AS6)*AR8)</f>
        <v>0</v>
      </c>
      <c r="G16" s="29">
        <f>IF(ISTEXT(AT16),AT16,(AT16/AU6)*G6)</f>
        <v>0</v>
      </c>
      <c r="H16" s="30">
        <f>IF(ISTEXT(AT16),0,(AT16/AU6)*AT8)</f>
        <v>0</v>
      </c>
      <c r="I16" s="29">
        <f>IF(ISTEXT(AV16),AV16,(AV16/AW6)*I6)</f>
        <v>0</v>
      </c>
      <c r="J16" s="30">
        <f>IF(ISTEXT(AV16),0,(AV16/AW6)*AV8)</f>
        <v>0</v>
      </c>
      <c r="K16" s="29">
        <f>IF(ISTEXT(AX16),AX16,(AX16/AY6)*K6)</f>
        <v>0</v>
      </c>
      <c r="L16" s="30">
        <f>IF(ISTEXT(AX16),0,(AX16/AY6)*AX8)</f>
        <v>0</v>
      </c>
      <c r="M16" s="29">
        <f>IF(ISTEXT(AZ16),AZ16,(AZ16/BA6)*M6)</f>
        <v>0</v>
      </c>
      <c r="N16" s="31">
        <f>IF(ISTEXT(AZ16),0,(AZ16/BA6)*AZ8)</f>
        <v>0</v>
      </c>
      <c r="O16" s="571"/>
      <c r="P16" s="218"/>
      <c r="Q16" s="25"/>
      <c r="R16" s="26"/>
      <c r="S16" s="37">
        <f t="shared" si="14"/>
        <v>0</v>
      </c>
      <c r="T16" s="34">
        <f t="shared" si="15"/>
        <v>0</v>
      </c>
      <c r="U16" s="113">
        <f t="shared" si="3"/>
        <v>0</v>
      </c>
      <c r="V16" s="270">
        <f t="shared" si="4"/>
        <v>0</v>
      </c>
      <c r="W16" s="269">
        <f t="shared" si="5"/>
        <v>0</v>
      </c>
      <c r="X16" s="36">
        <f>IF(ISTEXT(W16),0,IF(W59=0,0,W16/W59))</f>
        <v>0</v>
      </c>
      <c r="Y16" s="270">
        <f t="shared" si="6"/>
        <v>0</v>
      </c>
      <c r="Z16" s="269">
        <f t="shared" si="7"/>
        <v>0</v>
      </c>
      <c r="AA16" s="36">
        <f>IF(ISTEXT(Z16),0,IF(Z59=0,0,Z16/Z59))</f>
        <v>0</v>
      </c>
      <c r="AB16" s="270">
        <f t="shared" si="8"/>
        <v>0</v>
      </c>
      <c r="AC16" s="269">
        <f t="shared" si="9"/>
        <v>0</v>
      </c>
      <c r="AD16" s="36">
        <f>IF(ISTEXT(AC16),0,IF(AC59=0,0,AC16/AC59))</f>
        <v>0</v>
      </c>
      <c r="AE16" s="270">
        <f t="shared" si="10"/>
        <v>0</v>
      </c>
      <c r="AF16" s="269">
        <f t="shared" si="11"/>
        <v>0</v>
      </c>
      <c r="AG16" s="36">
        <f>IF(ISTEXT(AF16),0,IF(AF59=0,0,AF16/AF59))</f>
        <v>0</v>
      </c>
      <c r="AH16" s="270">
        <f t="shared" si="12"/>
        <v>0</v>
      </c>
      <c r="AI16" s="269">
        <f t="shared" si="13"/>
        <v>0</v>
      </c>
      <c r="AJ16" s="115">
        <f>IF(ISTEXT(AI16),0,IF(AI59=0,0,AI16/AI59))</f>
        <v>0</v>
      </c>
      <c r="AM16" s="32"/>
      <c r="AN16" s="33"/>
      <c r="AO16" s="15"/>
      <c r="AP16" s="28"/>
      <c r="AQ16" s="35"/>
      <c r="AR16" s="23"/>
      <c r="AS16" s="24">
        <f>IF(ISTEXT(AR16),0,IF(AR59=0,0,AR16/AR59))</f>
        <v>0</v>
      </c>
      <c r="AT16" s="23"/>
      <c r="AU16" s="24">
        <f>IF(ISTEXT(AT16),0,IF(AT59=0,0,AT16/AT59))</f>
        <v>0</v>
      </c>
      <c r="AV16" s="23"/>
      <c r="AW16" s="24">
        <f>IF(ISTEXT(AV16),0,IF(AV59=0,0,AV16/AV59))</f>
        <v>0</v>
      </c>
      <c r="AX16" s="23"/>
      <c r="AY16" s="24">
        <f>IF(ISTEXT(AX16),0,IF(AX59=0,0,AX16/AX59))</f>
        <v>0</v>
      </c>
      <c r="AZ16" s="23"/>
      <c r="BA16" s="102">
        <f>IF(ISTEXT(AZ16),0,IF(AZ59=0,0,AZ16/AZ59))</f>
        <v>0</v>
      </c>
      <c r="BD16" s="222"/>
      <c r="BE16" s="247" t="s">
        <v>667</v>
      </c>
      <c r="BF16" s="227"/>
      <c r="BG16" s="228"/>
      <c r="BH16" s="228"/>
      <c r="BI16" s="228"/>
      <c r="BJ16" s="228"/>
      <c r="BK16" s="228"/>
      <c r="BL16" s="228"/>
      <c r="BM16" s="228"/>
      <c r="BN16" s="228"/>
      <c r="BO16" s="228"/>
      <c r="BP16" s="228"/>
      <c r="BQ16" s="229"/>
    </row>
    <row r="17" spans="1:69" s="1" customFormat="1" ht="20.25" customHeight="1" x14ac:dyDescent="0.2">
      <c r="A17" s="25"/>
      <c r="B17" s="26"/>
      <c r="C17" s="37">
        <f t="shared" si="0"/>
        <v>0</v>
      </c>
      <c r="D17" s="34">
        <f t="shared" si="1"/>
        <v>0</v>
      </c>
      <c r="E17" s="29">
        <f>IF(ISTEXT(AR17),AR17,(AR17/AS6)*E6)</f>
        <v>0</v>
      </c>
      <c r="F17" s="30">
        <f>IF(ISTEXT(AR17),0,(AR17/AS6)*AR8)</f>
        <v>0</v>
      </c>
      <c r="G17" s="29">
        <f>IF(ISTEXT(AT17),AT17,(AT17/AU6)*G6)</f>
        <v>0</v>
      </c>
      <c r="H17" s="30">
        <f>IF(ISTEXT(AT17),0,(AT17/AU6)*AT8)</f>
        <v>0</v>
      </c>
      <c r="I17" s="29">
        <f>IF(ISTEXT(AV17),AV17,(AV17/AW6)*I6)</f>
        <v>0</v>
      </c>
      <c r="J17" s="30">
        <f>IF(ISTEXT(AV17),0,(AV17/AW6)*AV8)</f>
        <v>0</v>
      </c>
      <c r="K17" s="29">
        <f>IF(ISTEXT(AX17),AX17,(AX17/AY6)*K6)</f>
        <v>0</v>
      </c>
      <c r="L17" s="30">
        <f>IF(ISTEXT(AX17),0,(AX17/AY6)*AX8)</f>
        <v>0</v>
      </c>
      <c r="M17" s="29">
        <f>IF(ISTEXT(AZ17),AZ17,(AZ17/BA6)*M6)</f>
        <v>0</v>
      </c>
      <c r="N17" s="31">
        <f>IF(ISTEXT(AZ17),0,(AZ17/BA6)*AZ8)</f>
        <v>0</v>
      </c>
      <c r="O17" s="571"/>
      <c r="P17" s="218"/>
      <c r="Q17" s="25"/>
      <c r="R17" s="26"/>
      <c r="S17" s="37">
        <f t="shared" si="14"/>
        <v>0</v>
      </c>
      <c r="T17" s="34">
        <f t="shared" si="15"/>
        <v>0</v>
      </c>
      <c r="U17" s="113">
        <f t="shared" si="3"/>
        <v>0</v>
      </c>
      <c r="V17" s="270">
        <f t="shared" si="4"/>
        <v>0</v>
      </c>
      <c r="W17" s="269">
        <f t="shared" si="5"/>
        <v>0</v>
      </c>
      <c r="X17" s="36">
        <f>IF(ISTEXT(W17),0,IF(W59=0,0,W17/W59))</f>
        <v>0</v>
      </c>
      <c r="Y17" s="270">
        <f t="shared" si="6"/>
        <v>0</v>
      </c>
      <c r="Z17" s="269">
        <f t="shared" si="7"/>
        <v>0</v>
      </c>
      <c r="AA17" s="36">
        <f>IF(ISTEXT(Z17),0,IF(Z59=0,0,Z17/Z59))</f>
        <v>0</v>
      </c>
      <c r="AB17" s="270">
        <f t="shared" si="8"/>
        <v>0</v>
      </c>
      <c r="AC17" s="269">
        <f t="shared" si="9"/>
        <v>0</v>
      </c>
      <c r="AD17" s="36">
        <f>IF(ISTEXT(AC17),0,IF(AC59=0,0,AC17/AC59))</f>
        <v>0</v>
      </c>
      <c r="AE17" s="270">
        <f t="shared" si="10"/>
        <v>0</v>
      </c>
      <c r="AF17" s="269">
        <f t="shared" si="11"/>
        <v>0</v>
      </c>
      <c r="AG17" s="36">
        <f>IF(ISTEXT(AF17),0,IF(AF59=0,0,AF17/AF59))</f>
        <v>0</v>
      </c>
      <c r="AH17" s="270">
        <f t="shared" si="12"/>
        <v>0</v>
      </c>
      <c r="AI17" s="269">
        <f t="shared" si="13"/>
        <v>0</v>
      </c>
      <c r="AJ17" s="115">
        <f>IF(ISTEXT(AI17),0,IF(AI59=0,0,AI17/AI59))</f>
        <v>0</v>
      </c>
      <c r="AM17" s="32"/>
      <c r="AN17" s="33"/>
      <c r="AO17" s="15"/>
      <c r="AP17" s="28"/>
      <c r="AQ17" s="35"/>
      <c r="AR17" s="23"/>
      <c r="AS17" s="24">
        <f>IF(ISTEXT(AR17),0,IF(AR59=0,0,AR17/AR59))</f>
        <v>0</v>
      </c>
      <c r="AT17" s="23"/>
      <c r="AU17" s="24">
        <f>IF(ISTEXT(AT17),0,IF(AT59=0,0,AT17/AT59))</f>
        <v>0</v>
      </c>
      <c r="AV17" s="23"/>
      <c r="AW17" s="24">
        <f>IF(ISTEXT(AV17),0,IF(AV59=0,0,AV17/AV59))</f>
        <v>0</v>
      </c>
      <c r="AX17" s="23"/>
      <c r="AY17" s="24">
        <f>IF(ISTEXT(AX17),0,IF(AX59=0,0,AX17/AX59))</f>
        <v>0</v>
      </c>
      <c r="AZ17" s="23"/>
      <c r="BA17" s="102">
        <f>IF(ISTEXT(AZ17),0,IF(AZ59=0,0,AZ17/AZ59))</f>
        <v>0</v>
      </c>
      <c r="BD17" s="241" t="s">
        <v>576</v>
      </c>
      <c r="BE17" s="622" t="s">
        <v>565</v>
      </c>
      <c r="BF17" s="622"/>
      <c r="BG17" s="622"/>
      <c r="BH17" s="622"/>
      <c r="BI17" s="622"/>
      <c r="BJ17" s="622"/>
      <c r="BK17" s="622"/>
      <c r="BL17" s="622"/>
      <c r="BM17" s="622"/>
      <c r="BN17" s="622"/>
      <c r="BO17" s="622"/>
      <c r="BP17" s="622"/>
      <c r="BQ17" s="623"/>
    </row>
    <row r="18" spans="1:69" s="1" customFormat="1" ht="20.25" customHeight="1" x14ac:dyDescent="0.35">
      <c r="A18" s="25"/>
      <c r="B18" s="26"/>
      <c r="C18" s="37">
        <f t="shared" si="0"/>
        <v>0</v>
      </c>
      <c r="D18" s="34">
        <f t="shared" si="1"/>
        <v>0</v>
      </c>
      <c r="E18" s="29">
        <f>IF(ISTEXT(AR18),AR18,(AR18/AS6)*E6)</f>
        <v>0</v>
      </c>
      <c r="F18" s="30">
        <f>IF(ISTEXT(AR18),0,(AR18/AS6)*AR8)</f>
        <v>0</v>
      </c>
      <c r="G18" s="29">
        <f>IF(ISTEXT(AT18),AT18,(AT18/AU6)*G6)</f>
        <v>0</v>
      </c>
      <c r="H18" s="30">
        <f>IF(ISTEXT(AT18),0,(AT18/AU6)*AT8)</f>
        <v>0</v>
      </c>
      <c r="I18" s="29">
        <f>IF(ISTEXT(AV18),AV18,(AV18/AW6)*I6)</f>
        <v>0</v>
      </c>
      <c r="J18" s="30">
        <f>IF(ISTEXT(AV18),0,(AV18/AW6)*AV8)</f>
        <v>0</v>
      </c>
      <c r="K18" s="29">
        <f>IF(ISTEXT(AX18),AX18,(AX18/AY6)*K6)</f>
        <v>0</v>
      </c>
      <c r="L18" s="30">
        <f>IF(ISTEXT(AX18),0,(AX18/AY6)*AX8)</f>
        <v>0</v>
      </c>
      <c r="M18" s="29">
        <f>IF(ISTEXT(AZ18),AZ18,(AZ18/BA6)*M6)</f>
        <v>0</v>
      </c>
      <c r="N18" s="31">
        <f>IF(ISTEXT(AZ18),0,(AZ18/BA6)*AZ8)</f>
        <v>0</v>
      </c>
      <c r="O18" s="571"/>
      <c r="P18" s="218"/>
      <c r="Q18" s="25"/>
      <c r="R18" s="26"/>
      <c r="S18" s="37">
        <f t="shared" si="14"/>
        <v>0</v>
      </c>
      <c r="T18" s="34">
        <f t="shared" si="15"/>
        <v>0</v>
      </c>
      <c r="U18" s="113">
        <f t="shared" si="3"/>
        <v>0</v>
      </c>
      <c r="V18" s="270">
        <f t="shared" si="4"/>
        <v>0</v>
      </c>
      <c r="W18" s="269">
        <f t="shared" si="5"/>
        <v>0</v>
      </c>
      <c r="X18" s="36">
        <f>IF(ISTEXT(W18),0,IF(W59=0,0,W18/W59))</f>
        <v>0</v>
      </c>
      <c r="Y18" s="270">
        <f t="shared" si="6"/>
        <v>0</v>
      </c>
      <c r="Z18" s="269">
        <f t="shared" si="7"/>
        <v>0</v>
      </c>
      <c r="AA18" s="36">
        <f>IF(ISTEXT(Z18),0,IF(Z59=0,0,Z18/Z59))</f>
        <v>0</v>
      </c>
      <c r="AB18" s="270">
        <f t="shared" si="8"/>
        <v>0</v>
      </c>
      <c r="AC18" s="269">
        <f t="shared" si="9"/>
        <v>0</v>
      </c>
      <c r="AD18" s="36">
        <f>IF(ISTEXT(AC18),0,IF(AC59=0,0,AC18/AC59))</f>
        <v>0</v>
      </c>
      <c r="AE18" s="270">
        <f t="shared" si="10"/>
        <v>0</v>
      </c>
      <c r="AF18" s="269">
        <f t="shared" si="11"/>
        <v>0</v>
      </c>
      <c r="AG18" s="36">
        <f>IF(ISTEXT(AF18),0,IF(AF59=0,0,AF18/AF59))</f>
        <v>0</v>
      </c>
      <c r="AH18" s="270">
        <f t="shared" si="12"/>
        <v>0</v>
      </c>
      <c r="AI18" s="269">
        <f t="shared" si="13"/>
        <v>0</v>
      </c>
      <c r="AJ18" s="115">
        <f>IF(ISTEXT(AI18),0,IF(AI59=0,0,AI18/AI59))</f>
        <v>0</v>
      </c>
      <c r="AM18" s="32"/>
      <c r="AN18" s="33"/>
      <c r="AO18" s="15"/>
      <c r="AP18" s="28"/>
      <c r="AQ18" s="35"/>
      <c r="AR18" s="23"/>
      <c r="AS18" s="24">
        <f>IF(ISTEXT(AR18),0,IF(AR59=0,0,AR18/AR59))</f>
        <v>0</v>
      </c>
      <c r="AT18" s="23"/>
      <c r="AU18" s="24">
        <f>IF(ISTEXT(AT18),0,IF(AT59=0,0,AT18/AT59))</f>
        <v>0</v>
      </c>
      <c r="AV18" s="23"/>
      <c r="AW18" s="24">
        <f>IF(ISTEXT(AV18),0,IF(AV59=0,0,AV18/AV59))</f>
        <v>0</v>
      </c>
      <c r="AX18" s="23"/>
      <c r="AY18" s="24">
        <f>IF(ISTEXT(AX18),0,IF(AX59=0,0,AX18/AX59))</f>
        <v>0</v>
      </c>
      <c r="AZ18" s="23"/>
      <c r="BA18" s="102">
        <f>IF(ISTEXT(AZ18),0,IF(AZ59=0,0,AZ18/AZ59))</f>
        <v>0</v>
      </c>
      <c r="BD18" s="222"/>
      <c r="BE18" s="247"/>
      <c r="BF18" s="227"/>
      <c r="BG18" s="228"/>
      <c r="BH18" s="228"/>
      <c r="BI18" s="228"/>
      <c r="BJ18" s="228"/>
      <c r="BK18" s="228"/>
      <c r="BL18" s="228"/>
      <c r="BM18" s="228"/>
      <c r="BN18" s="228"/>
      <c r="BO18" s="228"/>
      <c r="BP18" s="228"/>
      <c r="BQ18" s="229"/>
    </row>
    <row r="19" spans="1:69" s="1" customFormat="1" ht="23.25" customHeight="1" x14ac:dyDescent="0.2">
      <c r="A19" s="25"/>
      <c r="B19" s="26"/>
      <c r="C19" s="40">
        <f t="shared" si="0"/>
        <v>0</v>
      </c>
      <c r="D19" s="34">
        <f t="shared" si="1"/>
        <v>0</v>
      </c>
      <c r="E19" s="29">
        <f>IF(ISTEXT(AR19),AR19,(AR19/AS6)*E6)</f>
        <v>0</v>
      </c>
      <c r="F19" s="30">
        <f>IF(ISTEXT(AR19),0,(AR19/AS6)*AR8)</f>
        <v>0</v>
      </c>
      <c r="G19" s="29">
        <f>IF(ISTEXT(AT19),AT19,(AT19/AU6)*G6)</f>
        <v>0</v>
      </c>
      <c r="H19" s="30">
        <f>IF(ISTEXT(AT19),0,(AT19/AU6)*AT8)</f>
        <v>0</v>
      </c>
      <c r="I19" s="29">
        <f>IF(ISTEXT(AV19),AV19,(AV19/AW6)*I6)</f>
        <v>0</v>
      </c>
      <c r="J19" s="30">
        <f>IF(ISTEXT(AV19),0,(AV19/AW6)*AV8)</f>
        <v>0</v>
      </c>
      <c r="K19" s="29">
        <f>IF(ISTEXT(AX19),AX19,(AX19/AY6)*K6)</f>
        <v>0</v>
      </c>
      <c r="L19" s="30">
        <f>IF(ISTEXT(AX19),0,(AX19/AY6)*AX8)</f>
        <v>0</v>
      </c>
      <c r="M19" s="29">
        <f>IF(ISTEXT(AZ19),AZ19,(AZ19/BA6)*M6)</f>
        <v>0</v>
      </c>
      <c r="N19" s="31">
        <f>IF(ISTEXT(AZ19),0,(AZ19/BA6)*AZ8)</f>
        <v>0</v>
      </c>
      <c r="O19" s="571"/>
      <c r="P19" s="218"/>
      <c r="Q19" s="25"/>
      <c r="R19" s="26"/>
      <c r="S19" s="37">
        <f t="shared" si="14"/>
        <v>0</v>
      </c>
      <c r="T19" s="34">
        <f t="shared" si="15"/>
        <v>0</v>
      </c>
      <c r="U19" s="113">
        <f t="shared" si="3"/>
        <v>0</v>
      </c>
      <c r="V19" s="270">
        <f t="shared" si="4"/>
        <v>0</v>
      </c>
      <c r="W19" s="269">
        <f t="shared" si="5"/>
        <v>0</v>
      </c>
      <c r="X19" s="36">
        <f>IF(ISTEXT(W19),0,IF(W59=0,0,W19/W59))</f>
        <v>0</v>
      </c>
      <c r="Y19" s="270">
        <f t="shared" si="6"/>
        <v>0</v>
      </c>
      <c r="Z19" s="269">
        <f t="shared" si="7"/>
        <v>0</v>
      </c>
      <c r="AA19" s="36">
        <f>IF(ISTEXT(Z19),0,IF(Z59=0,0,Z19/Z59))</f>
        <v>0</v>
      </c>
      <c r="AB19" s="270">
        <f t="shared" si="8"/>
        <v>0</v>
      </c>
      <c r="AC19" s="269">
        <f t="shared" si="9"/>
        <v>0</v>
      </c>
      <c r="AD19" s="36">
        <f>IF(ISTEXT(AC19),0,IF(AC59=0,0,AC19/AC59))</f>
        <v>0</v>
      </c>
      <c r="AE19" s="270">
        <f t="shared" si="10"/>
        <v>0</v>
      </c>
      <c r="AF19" s="269">
        <f t="shared" si="11"/>
        <v>0</v>
      </c>
      <c r="AG19" s="36">
        <f>IF(ISTEXT(AF19),0,IF(AF59=0,0,AF19/AF59))</f>
        <v>0</v>
      </c>
      <c r="AH19" s="270">
        <f t="shared" si="12"/>
        <v>0</v>
      </c>
      <c r="AI19" s="269">
        <f t="shared" si="13"/>
        <v>0</v>
      </c>
      <c r="AJ19" s="115">
        <f>IF(ISTEXT(AI19),0,IF(AI59=0,0,AI19/AI59))</f>
        <v>0</v>
      </c>
      <c r="AM19" s="32"/>
      <c r="AN19" s="33"/>
      <c r="AO19" s="15"/>
      <c r="AP19" s="28"/>
      <c r="AQ19" s="35"/>
      <c r="AR19" s="23"/>
      <c r="AS19" s="24">
        <f>IF(ISTEXT(AR19),0,IF(AR59=0,0,AR19/AR59))</f>
        <v>0</v>
      </c>
      <c r="AT19" s="23"/>
      <c r="AU19" s="24">
        <f>IF(ISTEXT(AT19),0,IF(AT59=0,0,AT19/AT59))</f>
        <v>0</v>
      </c>
      <c r="AV19" s="23"/>
      <c r="AW19" s="24">
        <f>IF(ISTEXT(AV19),0,IF(AV59=0,0,AV19/AV59))</f>
        <v>0</v>
      </c>
      <c r="AX19" s="23"/>
      <c r="AY19" s="24">
        <f>IF(ISTEXT(AX19),0,IF(AX59=0,0,AX19/AX59))</f>
        <v>0</v>
      </c>
      <c r="AZ19" s="23"/>
      <c r="BA19" s="102">
        <f>IF(ISTEXT(AZ19),0,IF(AZ59=0,0,AZ19/AZ59))</f>
        <v>0</v>
      </c>
      <c r="BD19" s="619" t="s">
        <v>575</v>
      </c>
      <c r="BE19" s="624" t="s">
        <v>592</v>
      </c>
      <c r="BF19" s="624"/>
      <c r="BG19" s="624"/>
      <c r="BH19" s="624"/>
      <c r="BI19" s="624"/>
      <c r="BJ19" s="624"/>
      <c r="BK19" s="624"/>
      <c r="BL19" s="624"/>
      <c r="BM19" s="624"/>
      <c r="BN19" s="624"/>
      <c r="BO19" s="624"/>
      <c r="BP19" s="624"/>
      <c r="BQ19" s="625"/>
    </row>
    <row r="20" spans="1:69" s="1" customFormat="1" ht="21" customHeight="1" x14ac:dyDescent="0.2">
      <c r="A20" s="25"/>
      <c r="B20" s="26"/>
      <c r="C20" s="37">
        <f t="shared" si="0"/>
        <v>0</v>
      </c>
      <c r="D20" s="34">
        <f t="shared" si="1"/>
        <v>0</v>
      </c>
      <c r="E20" s="29">
        <f>IF(ISTEXT(AR20),AR20,(AR20/AS6)*E6)</f>
        <v>0</v>
      </c>
      <c r="F20" s="30">
        <f>IF(ISTEXT(AR20),0,(AR20/AS6)*AR8)</f>
        <v>0</v>
      </c>
      <c r="G20" s="29">
        <f>IF(ISTEXT(AT20),AT20,(AT20/AU6)*G6)</f>
        <v>0</v>
      </c>
      <c r="H20" s="30">
        <f>IF(ISTEXT(AT20),0,(AT20/AU6)*AT8)</f>
        <v>0</v>
      </c>
      <c r="I20" s="29">
        <f>IF(ISTEXT(AV20),AV20,(AV20/AW6)*I6)</f>
        <v>0</v>
      </c>
      <c r="J20" s="30">
        <f>IF(ISTEXT(AV20),0,(AV20/AW6)*AV8)</f>
        <v>0</v>
      </c>
      <c r="K20" s="29">
        <f>IF(ISTEXT(AX20),AX20,(AX20/AY6)*K6)</f>
        <v>0</v>
      </c>
      <c r="L20" s="30">
        <f>IF(ISTEXT(AX20),0,(AX20/AY6)*AX8)</f>
        <v>0</v>
      </c>
      <c r="M20" s="29">
        <f>IF(ISTEXT(AZ20),AZ20,(AZ20/BA6)*M6)</f>
        <v>0</v>
      </c>
      <c r="N20" s="31">
        <f>IF(ISTEXT(AZ20),0,(AZ20/BA6)*AZ8)</f>
        <v>0</v>
      </c>
      <c r="O20" s="571"/>
      <c r="P20" s="218"/>
      <c r="Q20" s="25"/>
      <c r="R20" s="26"/>
      <c r="S20" s="37">
        <f t="shared" si="14"/>
        <v>0</v>
      </c>
      <c r="T20" s="34">
        <f t="shared" si="15"/>
        <v>0</v>
      </c>
      <c r="U20" s="113">
        <f t="shared" si="3"/>
        <v>0</v>
      </c>
      <c r="V20" s="270">
        <f t="shared" si="4"/>
        <v>0</v>
      </c>
      <c r="W20" s="269">
        <f t="shared" si="5"/>
        <v>0</v>
      </c>
      <c r="X20" s="36">
        <f>IF(ISTEXT(W20),0,IF(W59=0,0,W20/W59))</f>
        <v>0</v>
      </c>
      <c r="Y20" s="270">
        <f t="shared" si="6"/>
        <v>0</v>
      </c>
      <c r="Z20" s="269">
        <f t="shared" si="7"/>
        <v>0</v>
      </c>
      <c r="AA20" s="36">
        <f>IF(ISTEXT(Z20),0,IF(Z59=0,0,Z20/Z59))</f>
        <v>0</v>
      </c>
      <c r="AB20" s="270">
        <f t="shared" si="8"/>
        <v>0</v>
      </c>
      <c r="AC20" s="269">
        <f t="shared" si="9"/>
        <v>0</v>
      </c>
      <c r="AD20" s="36">
        <f>IF(ISTEXT(AC20),0,IF(AC59=0,0,AC20/AC59))</f>
        <v>0</v>
      </c>
      <c r="AE20" s="270">
        <f t="shared" si="10"/>
        <v>0</v>
      </c>
      <c r="AF20" s="269">
        <f t="shared" si="11"/>
        <v>0</v>
      </c>
      <c r="AG20" s="36">
        <f>IF(ISTEXT(AF20),0,IF(AF59=0,0,AF20/AF59))</f>
        <v>0</v>
      </c>
      <c r="AH20" s="270">
        <f t="shared" si="12"/>
        <v>0</v>
      </c>
      <c r="AI20" s="269">
        <f t="shared" si="13"/>
        <v>0</v>
      </c>
      <c r="AJ20" s="115">
        <f>IF(ISTEXT(AI20),0,IF(AI59=0,0,AI20/AI59))</f>
        <v>0</v>
      </c>
      <c r="AM20" s="32"/>
      <c r="AN20" s="33"/>
      <c r="AO20" s="15"/>
      <c r="AP20" s="28"/>
      <c r="AQ20" s="35"/>
      <c r="AR20" s="23"/>
      <c r="AS20" s="24">
        <f>IF(ISTEXT(AR20),0,IF(AR59=0,0,AR20/AR59))</f>
        <v>0</v>
      </c>
      <c r="AT20" s="23"/>
      <c r="AU20" s="24">
        <f>IF(ISTEXT(AT20),0,IF(AT59=0,0,AT20/AT59))</f>
        <v>0</v>
      </c>
      <c r="AV20" s="23"/>
      <c r="AW20" s="24">
        <f>IF(ISTEXT(AV20),0,IF(AV59=0,0,AV20/AV59))</f>
        <v>0</v>
      </c>
      <c r="AX20" s="23"/>
      <c r="AY20" s="24">
        <f>IF(ISTEXT(AX20),0,IF(AX59=0,0,AX20/AX59))</f>
        <v>0</v>
      </c>
      <c r="AZ20" s="23"/>
      <c r="BA20" s="102">
        <f>IF(ISTEXT(AZ20),0,IF(AZ59=0,0,AZ20/AZ59))</f>
        <v>0</v>
      </c>
      <c r="BD20" s="619"/>
      <c r="BE20" s="624"/>
      <c r="BF20" s="624"/>
      <c r="BG20" s="624"/>
      <c r="BH20" s="624"/>
      <c r="BI20" s="624"/>
      <c r="BJ20" s="624"/>
      <c r="BK20" s="624"/>
      <c r="BL20" s="624"/>
      <c r="BM20" s="624"/>
      <c r="BN20" s="624"/>
      <c r="BO20" s="624"/>
      <c r="BP20" s="624"/>
      <c r="BQ20" s="625"/>
    </row>
    <row r="21" spans="1:69" s="1" customFormat="1" ht="21" x14ac:dyDescent="0.2">
      <c r="A21" s="25"/>
      <c r="B21" s="26"/>
      <c r="C21" s="37">
        <f t="shared" ref="C21:C24" si="16">AO21</f>
        <v>0</v>
      </c>
      <c r="D21" s="34">
        <f t="shared" ref="D21:D24" si="17">AP21</f>
        <v>0</v>
      </c>
      <c r="E21" s="29">
        <f>IF(ISTEXT(AR21),AR21,(AR21/AS6)*E6)</f>
        <v>0</v>
      </c>
      <c r="F21" s="30">
        <f>IF(ISTEXT(AR21),0,(AR21/AS6)*AR8)</f>
        <v>0</v>
      </c>
      <c r="G21" s="29">
        <f>IF(ISTEXT(AT21),AT21,(AT21/AU6)*G6)</f>
        <v>0</v>
      </c>
      <c r="H21" s="30">
        <f>IF(ISTEXT(AT21),0,(AT21/AU6)*AT8)</f>
        <v>0</v>
      </c>
      <c r="I21" s="29">
        <f>IF(ISTEXT(AV21),AV21,(AV21/AW6)*I6)</f>
        <v>0</v>
      </c>
      <c r="J21" s="30">
        <f>IF(ISTEXT(AV21),0,(AV21/AW6)*AV8)</f>
        <v>0</v>
      </c>
      <c r="K21" s="29">
        <f>IF(ISTEXT(AX21),AX21,(AX21/AY6)*K6)</f>
        <v>0</v>
      </c>
      <c r="L21" s="30">
        <f>IF(ISTEXT(AX21),0,(AX21/AY6)*AX8)</f>
        <v>0</v>
      </c>
      <c r="M21" s="29">
        <f>IF(ISTEXT(AZ21),AZ21,(AZ21/BA6)*M6)</f>
        <v>0</v>
      </c>
      <c r="N21" s="31">
        <f>IF(ISTEXT(AZ21),0,(AZ21/BA6)*AZ8)</f>
        <v>0</v>
      </c>
      <c r="O21" s="571"/>
      <c r="P21" s="218"/>
      <c r="Q21" s="25"/>
      <c r="R21" s="26"/>
      <c r="S21" s="37">
        <f t="shared" si="14"/>
        <v>0</v>
      </c>
      <c r="T21" s="34">
        <f t="shared" si="15"/>
        <v>0</v>
      </c>
      <c r="U21" s="113">
        <f t="shared" si="3"/>
        <v>0</v>
      </c>
      <c r="V21" s="270">
        <f t="shared" si="4"/>
        <v>0</v>
      </c>
      <c r="W21" s="269">
        <f t="shared" si="5"/>
        <v>0</v>
      </c>
      <c r="X21" s="36">
        <f>IF(ISTEXT(W21),0,IF(W59=0,0,W21/W59))</f>
        <v>0</v>
      </c>
      <c r="Y21" s="270">
        <f t="shared" si="6"/>
        <v>0</v>
      </c>
      <c r="Z21" s="269">
        <f t="shared" si="7"/>
        <v>0</v>
      </c>
      <c r="AA21" s="36">
        <f>IF(ISTEXT(Z21),0,IF(Z59=0,0,Z21/Z59))</f>
        <v>0</v>
      </c>
      <c r="AB21" s="270">
        <f t="shared" si="8"/>
        <v>0</v>
      </c>
      <c r="AC21" s="269">
        <f t="shared" si="9"/>
        <v>0</v>
      </c>
      <c r="AD21" s="36">
        <f>IF(ISTEXT(AC21),0,IF(AC59=0,0,AC21/AC59))</f>
        <v>0</v>
      </c>
      <c r="AE21" s="270">
        <f t="shared" si="10"/>
        <v>0</v>
      </c>
      <c r="AF21" s="269">
        <f t="shared" si="11"/>
        <v>0</v>
      </c>
      <c r="AG21" s="36">
        <f>IF(ISTEXT(AF21),0,IF(AF59=0,0,AF21/AF59))</f>
        <v>0</v>
      </c>
      <c r="AH21" s="270">
        <f t="shared" si="12"/>
        <v>0</v>
      </c>
      <c r="AI21" s="269">
        <f t="shared" si="13"/>
        <v>0</v>
      </c>
      <c r="AJ21" s="115">
        <f>IF(ISTEXT(AI21),0,IF(AI59=0,0,AI21/AI59))</f>
        <v>0</v>
      </c>
      <c r="AM21" s="32"/>
      <c r="AN21" s="33"/>
      <c r="AO21" s="15"/>
      <c r="AP21" s="28"/>
      <c r="AQ21" s="35"/>
      <c r="AR21" s="23"/>
      <c r="AS21" s="24">
        <f>IF(ISTEXT(AR21),0,IF(AR59=0,0,AR21/AR59))</f>
        <v>0</v>
      </c>
      <c r="AT21" s="23"/>
      <c r="AU21" s="24">
        <f>IF(ISTEXT(AT21),0,IF(AT59=0,0,AT21/AT59))</f>
        <v>0</v>
      </c>
      <c r="AV21" s="23"/>
      <c r="AW21" s="24">
        <f>IF(ISTEXT(AV21),0,IF(AV59=0,0,AV21/AV59))</f>
        <v>0</v>
      </c>
      <c r="AX21" s="23"/>
      <c r="AY21" s="24">
        <f>IF(ISTEXT(AX21),0,IF(AX59=0,0,AX21/AX59))</f>
        <v>0</v>
      </c>
      <c r="AZ21" s="23"/>
      <c r="BA21" s="102">
        <f>IF(ISTEXT(AZ21),0,IF(AZ59=0,0,AZ21/AZ59))</f>
        <v>0</v>
      </c>
      <c r="BD21" s="222"/>
      <c r="BE21" s="242"/>
      <c r="BF21" s="242"/>
      <c r="BG21" s="242"/>
      <c r="BH21" s="242"/>
      <c r="BI21" s="242"/>
      <c r="BJ21" s="242"/>
      <c r="BK21" s="242"/>
      <c r="BL21" s="242"/>
      <c r="BM21" s="242"/>
      <c r="BN21" s="242"/>
      <c r="BO21" s="242"/>
      <c r="BP21" s="242"/>
      <c r="BQ21" s="243"/>
    </row>
    <row r="22" spans="1:69" s="1" customFormat="1" ht="23.25" customHeight="1" x14ac:dyDescent="0.2">
      <c r="A22" s="25"/>
      <c r="B22" s="26"/>
      <c r="C22" s="37">
        <f t="shared" si="16"/>
        <v>0</v>
      </c>
      <c r="D22" s="34">
        <f t="shared" si="17"/>
        <v>0</v>
      </c>
      <c r="E22" s="29">
        <f>IF(ISTEXT(AR22),AR22,(AR22/AS6)*E6)</f>
        <v>0</v>
      </c>
      <c r="F22" s="30">
        <f>IF(ISTEXT(AR22),0,(AR22/AS6)*AR8)</f>
        <v>0</v>
      </c>
      <c r="G22" s="29">
        <f>IF(ISTEXT(AT22),AT22,(AT22/AU6)*G6)</f>
        <v>0</v>
      </c>
      <c r="H22" s="30">
        <f>IF(ISTEXT(AT22),0,(AT22/AU6)*AT8)</f>
        <v>0</v>
      </c>
      <c r="I22" s="29">
        <f>IF(ISTEXT(AV22),AV22,(AV22/AW6)*I6)</f>
        <v>0</v>
      </c>
      <c r="J22" s="30">
        <f>IF(ISTEXT(AV22),0,(AV22/AW6)*AV8)</f>
        <v>0</v>
      </c>
      <c r="K22" s="29">
        <f>IF(ISTEXT(AX22),AX22,(AX22/AY6)*K6)</f>
        <v>0</v>
      </c>
      <c r="L22" s="30">
        <f>IF(ISTEXT(AX22),0,(AX22/AY6)*AX8)</f>
        <v>0</v>
      </c>
      <c r="M22" s="29">
        <f>IF(ISTEXT(AZ22),AZ22,(AZ22/BA6)*M6)</f>
        <v>0</v>
      </c>
      <c r="N22" s="31">
        <f>IF(ISTEXT(AZ22),0,(AZ22/BA6)*AZ8)</f>
        <v>0</v>
      </c>
      <c r="O22" s="571"/>
      <c r="P22" s="218"/>
      <c r="Q22" s="25"/>
      <c r="R22" s="26"/>
      <c r="S22" s="37">
        <f t="shared" si="14"/>
        <v>0</v>
      </c>
      <c r="T22" s="34">
        <f t="shared" si="15"/>
        <v>0</v>
      </c>
      <c r="U22" s="113">
        <f t="shared" si="3"/>
        <v>0</v>
      </c>
      <c r="V22" s="270">
        <f t="shared" si="4"/>
        <v>0</v>
      </c>
      <c r="W22" s="269">
        <f t="shared" si="5"/>
        <v>0</v>
      </c>
      <c r="X22" s="36">
        <f>IF(ISTEXT(W22),0,IF(W59=0,0,W22/W59))</f>
        <v>0</v>
      </c>
      <c r="Y22" s="270">
        <f t="shared" si="6"/>
        <v>0</v>
      </c>
      <c r="Z22" s="269">
        <f t="shared" si="7"/>
        <v>0</v>
      </c>
      <c r="AA22" s="36">
        <f>IF(ISTEXT(Z22),0,IF(Z59=0,0,Z22/Z59))</f>
        <v>0</v>
      </c>
      <c r="AB22" s="270">
        <f t="shared" si="8"/>
        <v>0</v>
      </c>
      <c r="AC22" s="269">
        <f t="shared" si="9"/>
        <v>0</v>
      </c>
      <c r="AD22" s="36">
        <f>IF(ISTEXT(AC22),0,IF(AC59=0,0,AC22/AC59))</f>
        <v>0</v>
      </c>
      <c r="AE22" s="270">
        <f t="shared" si="10"/>
        <v>0</v>
      </c>
      <c r="AF22" s="269">
        <f t="shared" si="11"/>
        <v>0</v>
      </c>
      <c r="AG22" s="36">
        <f>IF(ISTEXT(AF22),0,IF(AF59=0,0,AF22/AF59))</f>
        <v>0</v>
      </c>
      <c r="AH22" s="270">
        <f t="shared" si="12"/>
        <v>0</v>
      </c>
      <c r="AI22" s="269">
        <f t="shared" si="13"/>
        <v>0</v>
      </c>
      <c r="AJ22" s="115">
        <f>IF(ISTEXT(AI22),0,IF(AI59=0,0,AI22/AI59))</f>
        <v>0</v>
      </c>
      <c r="AM22" s="32"/>
      <c r="AN22" s="33"/>
      <c r="AO22" s="15"/>
      <c r="AP22" s="28"/>
      <c r="AQ22" s="35"/>
      <c r="AR22" s="23"/>
      <c r="AS22" s="24">
        <f>IF(ISTEXT(AR22),0,IF(AR59=0,0,AR22/AR59))</f>
        <v>0</v>
      </c>
      <c r="AT22" s="23"/>
      <c r="AU22" s="24">
        <f>IF(ISTEXT(AT22),0,IF(AT59=0,0,AT22/AT59))</f>
        <v>0</v>
      </c>
      <c r="AV22" s="23"/>
      <c r="AW22" s="24">
        <f>IF(ISTEXT(AV22),0,IF(AV59=0,0,AV22/AV59))</f>
        <v>0</v>
      </c>
      <c r="AX22" s="23"/>
      <c r="AY22" s="24">
        <f>IF(ISTEXT(AX22),0,IF(AX59=0,0,AX22/AX59))</f>
        <v>0</v>
      </c>
      <c r="AZ22" s="23"/>
      <c r="BA22" s="102">
        <f>IF(ISTEXT(AZ22),0,IF(AZ59=0,0,AZ22/AZ59))</f>
        <v>0</v>
      </c>
      <c r="BD22" s="315" t="s">
        <v>574</v>
      </c>
      <c r="BE22" s="221" t="s">
        <v>622</v>
      </c>
      <c r="BF22" s="393"/>
      <c r="BG22" s="393"/>
      <c r="BH22" s="393"/>
      <c r="BI22" s="393"/>
      <c r="BJ22" s="393"/>
      <c r="BK22" s="393"/>
      <c r="BL22" s="393"/>
      <c r="BM22" s="393"/>
      <c r="BN22" s="393"/>
      <c r="BO22" s="393"/>
      <c r="BP22" s="393"/>
      <c r="BQ22" s="394"/>
    </row>
    <row r="23" spans="1:69" s="1" customFormat="1" ht="20.25" customHeight="1" x14ac:dyDescent="0.2">
      <c r="A23" s="25"/>
      <c r="B23" s="26"/>
      <c r="C23" s="37">
        <f t="shared" si="16"/>
        <v>0</v>
      </c>
      <c r="D23" s="34">
        <f t="shared" si="17"/>
        <v>0</v>
      </c>
      <c r="E23" s="29">
        <f>IF(ISTEXT(AR23),AR23,(AR23/AS6)*E6)</f>
        <v>0</v>
      </c>
      <c r="F23" s="30">
        <f>IF(ISTEXT(AR23),0,(AR23/AS6)*AR8)</f>
        <v>0</v>
      </c>
      <c r="G23" s="29">
        <f>IF(ISTEXT(AT23),AT23,(AT23/AU6)*G6)</f>
        <v>0</v>
      </c>
      <c r="H23" s="30">
        <f>IF(ISTEXT(AT23),0,(AT23/AU6)*AT8)</f>
        <v>0</v>
      </c>
      <c r="I23" s="29">
        <f>IF(ISTEXT(AV23),AV23,(AV23/AW6)*I6)</f>
        <v>0</v>
      </c>
      <c r="J23" s="30">
        <f>IF(ISTEXT(AV23),0,(AV23/AW6)*AV8)</f>
        <v>0</v>
      </c>
      <c r="K23" s="29">
        <f>IF(ISTEXT(AX23),AX23,(AX23/AY6)*K6)</f>
        <v>0</v>
      </c>
      <c r="L23" s="30">
        <f>IF(ISTEXT(AX23),0,(AX23/AY6)*AX8)</f>
        <v>0</v>
      </c>
      <c r="M23" s="29">
        <f>IF(ISTEXT(AZ23),AZ23,(AZ23/BA6)*M6)</f>
        <v>0</v>
      </c>
      <c r="N23" s="31">
        <f>IF(ISTEXT(AZ23),0,(AZ23/BA6)*AZ8)</f>
        <v>0</v>
      </c>
      <c r="O23" s="571"/>
      <c r="P23" s="218"/>
      <c r="Q23" s="25"/>
      <c r="R23" s="26"/>
      <c r="S23" s="37">
        <f t="shared" si="14"/>
        <v>0</v>
      </c>
      <c r="T23" s="34">
        <f t="shared" si="15"/>
        <v>0</v>
      </c>
      <c r="U23" s="113">
        <f t="shared" si="3"/>
        <v>0</v>
      </c>
      <c r="V23" s="270">
        <f t="shared" si="4"/>
        <v>0</v>
      </c>
      <c r="W23" s="269">
        <f t="shared" si="5"/>
        <v>0</v>
      </c>
      <c r="X23" s="36">
        <f>IF(ISTEXT(W23),0,IF(W59=0,0,W23/W59))</f>
        <v>0</v>
      </c>
      <c r="Y23" s="270">
        <f t="shared" si="6"/>
        <v>0</v>
      </c>
      <c r="Z23" s="269">
        <f t="shared" si="7"/>
        <v>0</v>
      </c>
      <c r="AA23" s="36">
        <f>IF(ISTEXT(Z23),0,IF(Z59=0,0,Z23/Z59))</f>
        <v>0</v>
      </c>
      <c r="AB23" s="270">
        <f t="shared" si="8"/>
        <v>0</v>
      </c>
      <c r="AC23" s="269">
        <f t="shared" si="9"/>
        <v>0</v>
      </c>
      <c r="AD23" s="36">
        <f>IF(ISTEXT(AC23),0,IF(AC59=0,0,AC23/AC59))</f>
        <v>0</v>
      </c>
      <c r="AE23" s="270">
        <f t="shared" si="10"/>
        <v>0</v>
      </c>
      <c r="AF23" s="269">
        <f t="shared" si="11"/>
        <v>0</v>
      </c>
      <c r="AG23" s="36">
        <f>IF(ISTEXT(AF23),0,IF(AF59=0,0,AF23/AF59))</f>
        <v>0</v>
      </c>
      <c r="AH23" s="270">
        <f t="shared" si="12"/>
        <v>0</v>
      </c>
      <c r="AI23" s="269">
        <f t="shared" si="13"/>
        <v>0</v>
      </c>
      <c r="AJ23" s="115">
        <f>IF(ISTEXT(AI23),0,IF(AI59=0,0,AI23/AI59))</f>
        <v>0</v>
      </c>
      <c r="AM23" s="32"/>
      <c r="AN23" s="33"/>
      <c r="AO23" s="15"/>
      <c r="AP23" s="28"/>
      <c r="AQ23" s="35"/>
      <c r="AR23" s="23"/>
      <c r="AS23" s="24">
        <f>IF(ISTEXT(AR23),0,IF(AR59=0,0,AR23/AR59))</f>
        <v>0</v>
      </c>
      <c r="AT23" s="23"/>
      <c r="AU23" s="24">
        <f>IF(ISTEXT(AT23),0,IF(AT59=0,0,AT23/AT59))</f>
        <v>0</v>
      </c>
      <c r="AV23" s="23"/>
      <c r="AW23" s="24">
        <f>IF(ISTEXT(AV23),0,IF(AV59=0,0,AV23/AV59))</f>
        <v>0</v>
      </c>
      <c r="AX23" s="23"/>
      <c r="AY23" s="24">
        <f>IF(ISTEXT(AX23),0,IF(AX59=0,0,AX23/AX59))</f>
        <v>0</v>
      </c>
      <c r="AZ23" s="23"/>
      <c r="BA23" s="102">
        <f>IF(ISTEXT(AZ23),0,IF(AZ59=0,0,AZ23/AZ59))</f>
        <v>0</v>
      </c>
      <c r="BD23" s="316"/>
      <c r="BE23" s="163" t="s">
        <v>664</v>
      </c>
      <c r="BF23" s="393"/>
      <c r="BG23" s="393"/>
      <c r="BH23" s="393"/>
      <c r="BI23" s="393"/>
      <c r="BJ23" s="393"/>
      <c r="BK23" s="393"/>
      <c r="BL23" s="393"/>
      <c r="BM23" s="393"/>
      <c r="BN23" s="393"/>
      <c r="BO23" s="393"/>
      <c r="BP23" s="393"/>
      <c r="BQ23" s="394"/>
    </row>
    <row r="24" spans="1:69" s="1" customFormat="1" ht="20.25" x14ac:dyDescent="0.2">
      <c r="A24" s="25"/>
      <c r="B24" s="26"/>
      <c r="C24" s="37">
        <f t="shared" si="16"/>
        <v>0</v>
      </c>
      <c r="D24" s="34">
        <f t="shared" si="17"/>
        <v>0</v>
      </c>
      <c r="E24" s="29">
        <f>IF(ISTEXT(AR24),AR24,(AR24/AS6)*E6)</f>
        <v>0</v>
      </c>
      <c r="F24" s="30">
        <f>IF(ISTEXT(AR24),0,(AR24/AS6)*AR8)</f>
        <v>0</v>
      </c>
      <c r="G24" s="29">
        <f>IF(ISTEXT(AT24),AT24,(AT24/AU6)*G6)</f>
        <v>0</v>
      </c>
      <c r="H24" s="30">
        <f>IF(ISTEXT(AT24),0,(AT24/AU6)*AT8)</f>
        <v>0</v>
      </c>
      <c r="I24" s="29">
        <f>IF(ISTEXT(AV24),AV24,(AV24/AW6)*I6)</f>
        <v>0</v>
      </c>
      <c r="J24" s="30">
        <f>IF(ISTEXT(AV24),0,(AV24/AW6)*AV8)</f>
        <v>0</v>
      </c>
      <c r="K24" s="29">
        <f>IF(ISTEXT(AX24),AX24,(AX24/AY6)*K6)</f>
        <v>0</v>
      </c>
      <c r="L24" s="30">
        <f>IF(ISTEXT(AX24),0,(AX24/AY6)*AX8)</f>
        <v>0</v>
      </c>
      <c r="M24" s="29">
        <f>IF(ISTEXT(AZ24),AZ24,(AZ24/BA6)*M6)</f>
        <v>0</v>
      </c>
      <c r="N24" s="31">
        <f>IF(ISTEXT(AZ24),0,(AZ24/BA6)*AZ8)</f>
        <v>0</v>
      </c>
      <c r="O24" s="571"/>
      <c r="P24" s="218"/>
      <c r="Q24" s="25"/>
      <c r="R24" s="26"/>
      <c r="S24" s="37">
        <f t="shared" si="14"/>
        <v>0</v>
      </c>
      <c r="T24" s="34">
        <f t="shared" si="15"/>
        <v>0</v>
      </c>
      <c r="U24" s="113">
        <f t="shared" si="3"/>
        <v>0</v>
      </c>
      <c r="V24" s="270">
        <f t="shared" si="4"/>
        <v>0</v>
      </c>
      <c r="W24" s="269">
        <f t="shared" si="5"/>
        <v>0</v>
      </c>
      <c r="X24" s="36">
        <f>IF(ISTEXT(W24),0,IF(W59=0,0,W24/W59))</f>
        <v>0</v>
      </c>
      <c r="Y24" s="270">
        <f t="shared" si="6"/>
        <v>0</v>
      </c>
      <c r="Z24" s="269">
        <f t="shared" si="7"/>
        <v>0</v>
      </c>
      <c r="AA24" s="36">
        <f>IF(ISTEXT(Z24),0,IF(Z59=0,0,Z24/Z59))</f>
        <v>0</v>
      </c>
      <c r="AB24" s="270">
        <f t="shared" si="8"/>
        <v>0</v>
      </c>
      <c r="AC24" s="269">
        <f t="shared" si="9"/>
        <v>0</v>
      </c>
      <c r="AD24" s="36">
        <f>IF(ISTEXT(AC24),0,IF(AC59=0,0,AC24/AC59))</f>
        <v>0</v>
      </c>
      <c r="AE24" s="270">
        <f t="shared" si="10"/>
        <v>0</v>
      </c>
      <c r="AF24" s="269">
        <f t="shared" si="11"/>
        <v>0</v>
      </c>
      <c r="AG24" s="36">
        <f>IF(ISTEXT(AF24),0,IF(AF59=0,0,AF24/AF59))</f>
        <v>0</v>
      </c>
      <c r="AH24" s="270">
        <f t="shared" si="12"/>
        <v>0</v>
      </c>
      <c r="AI24" s="269">
        <f t="shared" si="13"/>
        <v>0</v>
      </c>
      <c r="AJ24" s="115">
        <f>IF(ISTEXT(AI24),0,IF(AI59=0,0,AI24/AI59))</f>
        <v>0</v>
      </c>
      <c r="AM24" s="32"/>
      <c r="AN24" s="33"/>
      <c r="AO24" s="15"/>
      <c r="AP24" s="28"/>
      <c r="AQ24" s="35"/>
      <c r="AR24" s="23"/>
      <c r="AS24" s="24">
        <f>IF(ISTEXT(AR24),0,IF(AR59=0,0,AR24/AR59))</f>
        <v>0</v>
      </c>
      <c r="AT24" s="23"/>
      <c r="AU24" s="24">
        <f>IF(ISTEXT(AT24),0,IF(AT59=0,0,AT24/AT59))</f>
        <v>0</v>
      </c>
      <c r="AV24" s="23"/>
      <c r="AW24" s="24">
        <f>IF(ISTEXT(AV24),0,IF(AV59=0,0,AV24/AV59))</f>
        <v>0</v>
      </c>
      <c r="AX24" s="23"/>
      <c r="AY24" s="24">
        <f>IF(ISTEXT(AX24),0,IF(AX59=0,0,AX24/AX59))</f>
        <v>0</v>
      </c>
      <c r="AZ24" s="23"/>
      <c r="BA24" s="102">
        <f>IF(ISTEXT(AZ24),0,IF(AZ59=0,0,AZ24/AZ59))</f>
        <v>0</v>
      </c>
      <c r="BD24" s="222"/>
      <c r="BE24" s="163"/>
      <c r="BF24" s="296"/>
      <c r="BG24" s="296"/>
      <c r="BH24" s="296"/>
      <c r="BI24" s="296"/>
      <c r="BJ24" s="296"/>
      <c r="BK24" s="296"/>
      <c r="BL24" s="296"/>
      <c r="BM24" s="296"/>
      <c r="BN24" s="296"/>
      <c r="BO24" s="296"/>
      <c r="BP24" s="296"/>
      <c r="BQ24" s="281"/>
    </row>
    <row r="25" spans="1:69" s="1" customFormat="1" ht="20.25" customHeight="1" x14ac:dyDescent="0.2">
      <c r="A25" s="25"/>
      <c r="B25" s="26"/>
      <c r="C25" s="37">
        <f t="shared" si="0"/>
        <v>0</v>
      </c>
      <c r="D25" s="34">
        <f t="shared" si="1"/>
        <v>0</v>
      </c>
      <c r="E25" s="29">
        <f>IF(ISTEXT(AR25),AR25,(AR25/AS6)*E6)</f>
        <v>0</v>
      </c>
      <c r="F25" s="30">
        <f>IF(ISTEXT(AR25),0,(AR25/AS6)*AR8)</f>
        <v>0</v>
      </c>
      <c r="G25" s="29">
        <f>IF(ISTEXT(AT25),AT25,(AT25/AU6)*G6)</f>
        <v>0</v>
      </c>
      <c r="H25" s="30">
        <f>IF(ISTEXT(AT25),0,(AT25/AU6)*AT8)</f>
        <v>0</v>
      </c>
      <c r="I25" s="29">
        <f>IF(ISTEXT(AV25),AV25,(AV25/AW6)*I6)</f>
        <v>0</v>
      </c>
      <c r="J25" s="30">
        <f>IF(ISTEXT(AV25),0,(AV25/AW6)*AV8)</f>
        <v>0</v>
      </c>
      <c r="K25" s="29">
        <f>IF(ISTEXT(AX25),AX25,(AX25/AY6)*K6)</f>
        <v>0</v>
      </c>
      <c r="L25" s="30">
        <f>IF(ISTEXT(AX25),0,(AX25/AY6)*AX8)</f>
        <v>0</v>
      </c>
      <c r="M25" s="29">
        <f>IF(ISTEXT(AZ25),AZ25,(AZ25/BA6)*M6)</f>
        <v>0</v>
      </c>
      <c r="N25" s="31">
        <f>IF(ISTEXT(AZ25),0,(AZ25/BA6)*AZ8)</f>
        <v>0</v>
      </c>
      <c r="O25" s="571"/>
      <c r="P25" s="218"/>
      <c r="Q25" s="25"/>
      <c r="R25" s="26"/>
      <c r="S25" s="37">
        <f t="shared" si="14"/>
        <v>0</v>
      </c>
      <c r="T25" s="34">
        <f t="shared" si="15"/>
        <v>0</v>
      </c>
      <c r="U25" s="113">
        <f t="shared" si="3"/>
        <v>0</v>
      </c>
      <c r="V25" s="270">
        <f t="shared" si="4"/>
        <v>0</v>
      </c>
      <c r="W25" s="269">
        <f t="shared" si="5"/>
        <v>0</v>
      </c>
      <c r="X25" s="36">
        <f>IF(ISTEXT(W25),0,IF(W59=0,0,W25/W59))</f>
        <v>0</v>
      </c>
      <c r="Y25" s="270">
        <f t="shared" si="6"/>
        <v>0</v>
      </c>
      <c r="Z25" s="269">
        <f t="shared" si="7"/>
        <v>0</v>
      </c>
      <c r="AA25" s="36">
        <f>IF(ISTEXT(Z25),0,IF(Z59=0,0,Z25/Z59))</f>
        <v>0</v>
      </c>
      <c r="AB25" s="270">
        <f t="shared" si="8"/>
        <v>0</v>
      </c>
      <c r="AC25" s="269">
        <f t="shared" si="9"/>
        <v>0</v>
      </c>
      <c r="AD25" s="36">
        <f>IF(ISTEXT(AC25),0,IF(AC59=0,0,AC25/AC59))</f>
        <v>0</v>
      </c>
      <c r="AE25" s="270">
        <f t="shared" si="10"/>
        <v>0</v>
      </c>
      <c r="AF25" s="269">
        <f t="shared" si="11"/>
        <v>0</v>
      </c>
      <c r="AG25" s="36">
        <f>IF(ISTEXT(AF25),0,IF(AF59=0,0,AF25/AF59))</f>
        <v>0</v>
      </c>
      <c r="AH25" s="270">
        <f t="shared" si="12"/>
        <v>0</v>
      </c>
      <c r="AI25" s="269">
        <f t="shared" si="13"/>
        <v>0</v>
      </c>
      <c r="AJ25" s="115">
        <f>IF(ISTEXT(AI25),0,IF(AI59=0,0,AI25/AI59))</f>
        <v>0</v>
      </c>
      <c r="AM25" s="32"/>
      <c r="AN25" s="33"/>
      <c r="AO25" s="15"/>
      <c r="AP25" s="28"/>
      <c r="AQ25" s="35"/>
      <c r="AR25" s="23"/>
      <c r="AS25" s="24">
        <f>IF(ISTEXT(AR25),0,IF(AR59=0,0,AR25/AR59))</f>
        <v>0</v>
      </c>
      <c r="AT25" s="23"/>
      <c r="AU25" s="24">
        <f>IF(ISTEXT(AT25),0,IF(AT59=0,0,AT25/AT59))</f>
        <v>0</v>
      </c>
      <c r="AV25" s="23"/>
      <c r="AW25" s="24">
        <f>IF(ISTEXT(AV25),0,IF(AV59=0,0,AV25/AV59))</f>
        <v>0</v>
      </c>
      <c r="AX25" s="23"/>
      <c r="AY25" s="24">
        <f>IF(ISTEXT(AX25),0,IF(AX59=0,0,AX25/AX59))</f>
        <v>0</v>
      </c>
      <c r="AZ25" s="23"/>
      <c r="BA25" s="102">
        <f>IF(ISTEXT(AZ25),0,IF(AZ59=0,0,AZ25/AZ59))</f>
        <v>0</v>
      </c>
      <c r="BD25" s="241" t="s">
        <v>573</v>
      </c>
      <c r="BE25" s="606" t="s">
        <v>590</v>
      </c>
      <c r="BF25" s="606"/>
      <c r="BG25" s="606"/>
      <c r="BH25" s="606"/>
      <c r="BI25" s="606"/>
      <c r="BJ25" s="606"/>
      <c r="BK25" s="606"/>
      <c r="BL25" s="606"/>
      <c r="BM25" s="606"/>
      <c r="BN25" s="606"/>
      <c r="BO25" s="606"/>
      <c r="BP25" s="606"/>
      <c r="BQ25" s="607"/>
    </row>
    <row r="26" spans="1:69" s="1" customFormat="1" ht="20.25" customHeight="1" x14ac:dyDescent="0.2">
      <c r="A26" s="25"/>
      <c r="B26" s="26"/>
      <c r="C26" s="37">
        <f t="shared" si="0"/>
        <v>0</v>
      </c>
      <c r="D26" s="34">
        <f t="shared" si="1"/>
        <v>0</v>
      </c>
      <c r="E26" s="29">
        <f>IF(ISTEXT(AR26),AR26,(AR26/AS6)*E6)</f>
        <v>0</v>
      </c>
      <c r="F26" s="30">
        <f>IF(ISTEXT(AR26),0,(AR26/AS6)*AR8)</f>
        <v>0</v>
      </c>
      <c r="G26" s="29">
        <f>IF(ISTEXT(AT26),AT26,(AT26/AU6)*G6)</f>
        <v>0</v>
      </c>
      <c r="H26" s="30">
        <f>IF(ISTEXT(AT26),0,(AT26/AU6)*AT8)</f>
        <v>0</v>
      </c>
      <c r="I26" s="29">
        <f>IF(ISTEXT(AV26),AV26,(AV26/AW6)*I6)</f>
        <v>0</v>
      </c>
      <c r="J26" s="30">
        <f>IF(ISTEXT(AV26),0,(AV26/AW6)*AV8)</f>
        <v>0</v>
      </c>
      <c r="K26" s="29">
        <f>IF(ISTEXT(AX26),AX26,(AX26/AY6)*K6)</f>
        <v>0</v>
      </c>
      <c r="L26" s="30">
        <f>IF(ISTEXT(AX26),0,(AX26/AY6)*AX8)</f>
        <v>0</v>
      </c>
      <c r="M26" s="29">
        <f>IF(ISTEXT(AZ26),AZ26,(AZ26/BA6)*M6)</f>
        <v>0</v>
      </c>
      <c r="N26" s="31">
        <f>IF(ISTEXT(AZ26),0,(AZ26/BA6)*AZ8)</f>
        <v>0</v>
      </c>
      <c r="O26" s="571"/>
      <c r="P26" s="218"/>
      <c r="Q26" s="25"/>
      <c r="R26" s="26"/>
      <c r="S26" s="37">
        <f t="shared" si="14"/>
        <v>0</v>
      </c>
      <c r="T26" s="34">
        <f t="shared" si="15"/>
        <v>0</v>
      </c>
      <c r="U26" s="113">
        <f t="shared" si="3"/>
        <v>0</v>
      </c>
      <c r="V26" s="270">
        <f t="shared" si="4"/>
        <v>0</v>
      </c>
      <c r="W26" s="269">
        <f t="shared" si="5"/>
        <v>0</v>
      </c>
      <c r="X26" s="36">
        <f>IF(ISTEXT(W26),0,IF(W59=0,0,W26/W59))</f>
        <v>0</v>
      </c>
      <c r="Y26" s="270">
        <f t="shared" si="6"/>
        <v>0</v>
      </c>
      <c r="Z26" s="269">
        <f t="shared" si="7"/>
        <v>0</v>
      </c>
      <c r="AA26" s="36">
        <f>IF(ISTEXT(Z26),0,IF(Z59=0,0,Z26/Z59))</f>
        <v>0</v>
      </c>
      <c r="AB26" s="270">
        <f t="shared" si="8"/>
        <v>0</v>
      </c>
      <c r="AC26" s="269">
        <f t="shared" si="9"/>
        <v>0</v>
      </c>
      <c r="AD26" s="36">
        <f>IF(ISTEXT(AC26),0,IF(AC59=0,0,AC26/AC59))</f>
        <v>0</v>
      </c>
      <c r="AE26" s="270">
        <f t="shared" si="10"/>
        <v>0</v>
      </c>
      <c r="AF26" s="269">
        <f t="shared" si="11"/>
        <v>0</v>
      </c>
      <c r="AG26" s="36">
        <f>IF(ISTEXT(AF26),0,IF(AF59=0,0,AF26/AF59))</f>
        <v>0</v>
      </c>
      <c r="AH26" s="270">
        <f t="shared" si="12"/>
        <v>0</v>
      </c>
      <c r="AI26" s="269">
        <f t="shared" si="13"/>
        <v>0</v>
      </c>
      <c r="AJ26" s="115">
        <f>IF(ISTEXT(AI26),0,IF(AI59=0,0,AI26/AI59))</f>
        <v>0</v>
      </c>
      <c r="AM26" s="32"/>
      <c r="AN26" s="33"/>
      <c r="AO26" s="15"/>
      <c r="AP26" s="28"/>
      <c r="AQ26" s="35"/>
      <c r="AR26" s="23"/>
      <c r="AS26" s="24">
        <f>IF(ISTEXT(AR26),0,IF(AR59=0,0,AR26/AR59))</f>
        <v>0</v>
      </c>
      <c r="AT26" s="23"/>
      <c r="AU26" s="24">
        <f>IF(ISTEXT(AT26),0,IF(AT59=0,0,AT26/AT59))</f>
        <v>0</v>
      </c>
      <c r="AV26" s="23"/>
      <c r="AW26" s="24">
        <f>IF(ISTEXT(AV26),0,IF(AV59=0,0,AV26/AV59))</f>
        <v>0</v>
      </c>
      <c r="AX26" s="23"/>
      <c r="AY26" s="24">
        <f>IF(ISTEXT(AX26),0,IF(AX59=0,0,AX26/AX59))</f>
        <v>0</v>
      </c>
      <c r="AZ26" s="23"/>
      <c r="BA26" s="102">
        <f>IF(ISTEXT(AZ26),0,IF(AZ59=0,0,AZ26/AZ59))</f>
        <v>0</v>
      </c>
      <c r="BD26" s="241"/>
      <c r="BE26" s="399"/>
      <c r="BF26" s="399"/>
      <c r="BG26" s="399"/>
      <c r="BH26" s="399"/>
      <c r="BI26" s="399"/>
      <c r="BJ26" s="399"/>
      <c r="BK26" s="399"/>
      <c r="BL26" s="399"/>
      <c r="BM26" s="399"/>
      <c r="BN26" s="399"/>
      <c r="BO26" s="399"/>
      <c r="BP26" s="399"/>
      <c r="BQ26" s="400"/>
    </row>
    <row r="27" spans="1:69" s="1" customFormat="1" ht="21" x14ac:dyDescent="0.2">
      <c r="A27" s="25"/>
      <c r="B27" s="26"/>
      <c r="C27" s="37">
        <f t="shared" si="0"/>
        <v>0</v>
      </c>
      <c r="D27" s="34">
        <f t="shared" si="1"/>
        <v>0</v>
      </c>
      <c r="E27" s="29">
        <f>IF(ISTEXT(AR27),AR27,(AR27/AS6)*E6)</f>
        <v>0</v>
      </c>
      <c r="F27" s="30">
        <f>IF(ISTEXT(AR27),0,(AR27/AS6)*AR8)</f>
        <v>0</v>
      </c>
      <c r="G27" s="29">
        <f>IF(ISTEXT(AT27),AT27,(AT27/AU6)*G6)</f>
        <v>0</v>
      </c>
      <c r="H27" s="30">
        <f>IF(ISTEXT(AT27),0,(AT27/AU6)*AT8)</f>
        <v>0</v>
      </c>
      <c r="I27" s="29">
        <f>IF(ISTEXT(AV27),AV27,(AV27/AW6)*I6)</f>
        <v>0</v>
      </c>
      <c r="J27" s="30">
        <f>IF(ISTEXT(AV27),0,(AV27/AW6)*AV8)</f>
        <v>0</v>
      </c>
      <c r="K27" s="29">
        <f>IF(ISTEXT(AX27),AX27,(AX27/AY6)*K6)</f>
        <v>0</v>
      </c>
      <c r="L27" s="30">
        <f>IF(ISTEXT(AX27),0,(AX27/AY6)*AX8)</f>
        <v>0</v>
      </c>
      <c r="M27" s="29">
        <f>IF(ISTEXT(AZ27),AZ27,(AZ27/BA6)*M6)</f>
        <v>0</v>
      </c>
      <c r="N27" s="31">
        <f>IF(ISTEXT(AZ27),0,(AZ27/BA6)*AZ8)</f>
        <v>0</v>
      </c>
      <c r="O27" s="571"/>
      <c r="P27" s="218"/>
      <c r="Q27" s="25"/>
      <c r="R27" s="26"/>
      <c r="S27" s="37">
        <f t="shared" si="14"/>
        <v>0</v>
      </c>
      <c r="T27" s="34">
        <f t="shared" si="15"/>
        <v>0</v>
      </c>
      <c r="U27" s="113">
        <f t="shared" si="3"/>
        <v>0</v>
      </c>
      <c r="V27" s="270">
        <f t="shared" si="4"/>
        <v>0</v>
      </c>
      <c r="W27" s="269">
        <f t="shared" si="5"/>
        <v>0</v>
      </c>
      <c r="X27" s="36">
        <f>IF(ISTEXT(W27),0,IF(W59=0,0,W27/W59))</f>
        <v>0</v>
      </c>
      <c r="Y27" s="270">
        <f t="shared" si="6"/>
        <v>0</v>
      </c>
      <c r="Z27" s="269">
        <f t="shared" si="7"/>
        <v>0</v>
      </c>
      <c r="AA27" s="36">
        <f>IF(ISTEXT(Z27),0,IF(Z59=0,0,Z27/Z59))</f>
        <v>0</v>
      </c>
      <c r="AB27" s="270">
        <f t="shared" si="8"/>
        <v>0</v>
      </c>
      <c r="AC27" s="269">
        <f t="shared" si="9"/>
        <v>0</v>
      </c>
      <c r="AD27" s="36">
        <f>IF(ISTEXT(AC27),0,IF(AC59=0,0,AC27/AC59))</f>
        <v>0</v>
      </c>
      <c r="AE27" s="270">
        <f t="shared" si="10"/>
        <v>0</v>
      </c>
      <c r="AF27" s="269">
        <f t="shared" si="11"/>
        <v>0</v>
      </c>
      <c r="AG27" s="36">
        <f>IF(ISTEXT(AF27),0,IF(AF59=0,0,AF27/AF59))</f>
        <v>0</v>
      </c>
      <c r="AH27" s="270">
        <f t="shared" si="12"/>
        <v>0</v>
      </c>
      <c r="AI27" s="269">
        <f t="shared" si="13"/>
        <v>0</v>
      </c>
      <c r="AJ27" s="115">
        <f>IF(ISTEXT(AI27),0,IF(AI59=0,0,AI27/AI59))</f>
        <v>0</v>
      </c>
      <c r="AM27" s="32"/>
      <c r="AN27" s="33"/>
      <c r="AO27" s="15"/>
      <c r="AP27" s="28"/>
      <c r="AQ27" s="35"/>
      <c r="AR27" s="23"/>
      <c r="AS27" s="24">
        <f>IF(ISTEXT(AR27),0,IF(AR59=0,0,AR27/AR59))</f>
        <v>0</v>
      </c>
      <c r="AT27" s="23"/>
      <c r="AU27" s="24">
        <f>IF(ISTEXT(AT27),0,IF(AT59=0,0,AT27/AT59))</f>
        <v>0</v>
      </c>
      <c r="AV27" s="23"/>
      <c r="AW27" s="24">
        <f>IF(ISTEXT(AV27),0,IF(AV59=0,0,AV27/AV59))</f>
        <v>0</v>
      </c>
      <c r="AX27" s="23"/>
      <c r="AY27" s="24">
        <f>IF(ISTEXT(AX27),0,IF(AX59=0,0,AX27/AX59))</f>
        <v>0</v>
      </c>
      <c r="AZ27" s="23"/>
      <c r="BA27" s="102">
        <f>IF(ISTEXT(AZ27),0,IF(AZ59=0,0,AZ27/AZ59))</f>
        <v>0</v>
      </c>
      <c r="BD27" s="241"/>
      <c r="BE27" s="399"/>
      <c r="BF27" s="608" t="s">
        <v>559</v>
      </c>
      <c r="BG27" s="609"/>
      <c r="BH27" s="609"/>
      <c r="BI27" s="609"/>
      <c r="BJ27" s="609"/>
      <c r="BK27" s="609"/>
      <c r="BL27" s="609"/>
      <c r="BM27" s="609"/>
      <c r="BN27" s="609"/>
      <c r="BO27" s="610"/>
      <c r="BP27" s="399"/>
      <c r="BQ27" s="400"/>
    </row>
    <row r="28" spans="1:69" s="1" customFormat="1" ht="21" x14ac:dyDescent="0.2">
      <c r="A28" s="25"/>
      <c r="B28" s="26"/>
      <c r="C28" s="37">
        <f t="shared" si="0"/>
        <v>0</v>
      </c>
      <c r="D28" s="34">
        <f t="shared" si="1"/>
        <v>0</v>
      </c>
      <c r="E28" s="29">
        <f>IF(ISTEXT(AR28),AR28,(AR28/AS6)*E6)</f>
        <v>0</v>
      </c>
      <c r="F28" s="30">
        <f>IF(ISTEXT(AR28),0,(AR28/AS6)*AR8)</f>
        <v>0</v>
      </c>
      <c r="G28" s="29">
        <f>IF(ISTEXT(AT28),AT28,(AT28/AU6)*G6)</f>
        <v>0</v>
      </c>
      <c r="H28" s="30">
        <f>IF(ISTEXT(AT28),0,(AT28/AU6)*AT8)</f>
        <v>0</v>
      </c>
      <c r="I28" s="29">
        <f>IF(ISTEXT(AV28),AV28,(AV28/AW6)*I6)</f>
        <v>0</v>
      </c>
      <c r="J28" s="30">
        <f>IF(ISTEXT(AV28),0,(AV28/AW6)*AV8)</f>
        <v>0</v>
      </c>
      <c r="K28" s="29">
        <f>IF(ISTEXT(AX28),AX28,(AX28/AY6)*K6)</f>
        <v>0</v>
      </c>
      <c r="L28" s="30">
        <f>IF(ISTEXT(AX28),0,(AX28/AY6)*AX8)</f>
        <v>0</v>
      </c>
      <c r="M28" s="29">
        <f>IF(ISTEXT(AZ28),AZ28,(AZ28/BA6)*M6)</f>
        <v>0</v>
      </c>
      <c r="N28" s="31">
        <f>IF(ISTEXT(AZ28),0,(AZ28/BA6)*AZ8)</f>
        <v>0</v>
      </c>
      <c r="O28" s="571"/>
      <c r="P28" s="218"/>
      <c r="Q28" s="25"/>
      <c r="R28" s="26"/>
      <c r="S28" s="37">
        <f t="shared" si="14"/>
        <v>0</v>
      </c>
      <c r="T28" s="34">
        <f t="shared" si="15"/>
        <v>0</v>
      </c>
      <c r="U28" s="113">
        <f t="shared" si="3"/>
        <v>0</v>
      </c>
      <c r="V28" s="270">
        <f t="shared" si="4"/>
        <v>0</v>
      </c>
      <c r="W28" s="269">
        <f t="shared" si="5"/>
        <v>0</v>
      </c>
      <c r="X28" s="36">
        <f>IF(ISTEXT(W28),0,IF(W59=0,0,W28/W59))</f>
        <v>0</v>
      </c>
      <c r="Y28" s="270">
        <f t="shared" si="6"/>
        <v>0</v>
      </c>
      <c r="Z28" s="269">
        <f t="shared" si="7"/>
        <v>0</v>
      </c>
      <c r="AA28" s="36">
        <f>IF(ISTEXT(Z28),0,IF(Z59=0,0,Z28/Z59))</f>
        <v>0</v>
      </c>
      <c r="AB28" s="270">
        <f t="shared" si="8"/>
        <v>0</v>
      </c>
      <c r="AC28" s="269">
        <f t="shared" si="9"/>
        <v>0</v>
      </c>
      <c r="AD28" s="36">
        <f>IF(ISTEXT(AC28),0,IF(AC59=0,0,AC28/AC59))</f>
        <v>0</v>
      </c>
      <c r="AE28" s="270">
        <f t="shared" si="10"/>
        <v>0</v>
      </c>
      <c r="AF28" s="269">
        <f t="shared" si="11"/>
        <v>0</v>
      </c>
      <c r="AG28" s="36">
        <f>IF(ISTEXT(AF28),0,IF(AF59=0,0,AF28/AF59))</f>
        <v>0</v>
      </c>
      <c r="AH28" s="270">
        <f t="shared" si="12"/>
        <v>0</v>
      </c>
      <c r="AI28" s="269">
        <f t="shared" si="13"/>
        <v>0</v>
      </c>
      <c r="AJ28" s="115">
        <f>IF(ISTEXT(AI28),0,IF(AI59=0,0,AI28/AI59))</f>
        <v>0</v>
      </c>
      <c r="AM28" s="32"/>
      <c r="AN28" s="33"/>
      <c r="AO28" s="15"/>
      <c r="AP28" s="28"/>
      <c r="AQ28" s="35"/>
      <c r="AR28" s="23"/>
      <c r="AS28" s="24">
        <f>IF(ISTEXT(AR28),0,IF(AR59=0,0,AR28/AR59))</f>
        <v>0</v>
      </c>
      <c r="AT28" s="23"/>
      <c r="AU28" s="24">
        <f>IF(ISTEXT(AT28),0,IF(AT59=0,0,AT28/AT59))</f>
        <v>0</v>
      </c>
      <c r="AV28" s="23"/>
      <c r="AW28" s="24">
        <f>IF(ISTEXT(AV28),0,IF(AV59=0,0,AV28/AV59))</f>
        <v>0</v>
      </c>
      <c r="AX28" s="23"/>
      <c r="AY28" s="24">
        <f>IF(ISTEXT(AX28),0,IF(AX59=0,0,AX28/AX59))</f>
        <v>0</v>
      </c>
      <c r="AZ28" s="23"/>
      <c r="BA28" s="102">
        <f>IF(ISTEXT(AZ28),0,IF(AZ59=0,0,AZ28/AZ59))</f>
        <v>0</v>
      </c>
      <c r="BD28" s="241"/>
      <c r="BE28" s="399"/>
      <c r="BF28" s="611"/>
      <c r="BG28" s="612"/>
      <c r="BH28" s="612"/>
      <c r="BI28" s="612"/>
      <c r="BJ28" s="612"/>
      <c r="BK28" s="612"/>
      <c r="BL28" s="612"/>
      <c r="BM28" s="612"/>
      <c r="BN28" s="612"/>
      <c r="BO28" s="613"/>
      <c r="BP28" s="399"/>
      <c r="BQ28" s="400"/>
    </row>
    <row r="29" spans="1:69" s="1" customFormat="1" ht="20.25" customHeight="1" x14ac:dyDescent="0.2">
      <c r="A29" s="25"/>
      <c r="B29" s="26"/>
      <c r="C29" s="37">
        <f t="shared" si="0"/>
        <v>0</v>
      </c>
      <c r="D29" s="34">
        <f t="shared" si="1"/>
        <v>0</v>
      </c>
      <c r="E29" s="29">
        <f>IF(ISTEXT(AR29),AR29,(AR29/AS6)*E6)</f>
        <v>0</v>
      </c>
      <c r="F29" s="30">
        <f>IF(ISTEXT(AR29),0,(AR29/AS6)*AR8)</f>
        <v>0</v>
      </c>
      <c r="G29" s="29">
        <f>IF(ISTEXT(AT29),AT29,(AT29/AU6)*G6)</f>
        <v>0</v>
      </c>
      <c r="H29" s="30">
        <f>IF(ISTEXT(AT29),0,(AT29/AU6)*AT8)</f>
        <v>0</v>
      </c>
      <c r="I29" s="29">
        <f>IF(ISTEXT(AV29),AV29,(AV29/AW6)*I6)</f>
        <v>0</v>
      </c>
      <c r="J29" s="30">
        <f>IF(ISTEXT(AV29),0,(AV29/AW6)*AV8)</f>
        <v>0</v>
      </c>
      <c r="K29" s="29">
        <f>IF(ISTEXT(AX29),AX29,(AX29/AY6)*K6)</f>
        <v>0</v>
      </c>
      <c r="L29" s="30">
        <f>IF(ISTEXT(AX29),0,(AX29/AY6)*AX8)</f>
        <v>0</v>
      </c>
      <c r="M29" s="29">
        <f>IF(ISTEXT(AZ29),AZ29,(AZ29/BA6)*M6)</f>
        <v>0</v>
      </c>
      <c r="N29" s="31">
        <f>IF(ISTEXT(AZ29),0,(AZ29/BA6)*AZ8)</f>
        <v>0</v>
      </c>
      <c r="O29" s="571"/>
      <c r="P29" s="218"/>
      <c r="Q29" s="25"/>
      <c r="R29" s="26"/>
      <c r="S29" s="37">
        <f t="shared" si="14"/>
        <v>0</v>
      </c>
      <c r="T29" s="34">
        <f t="shared" si="15"/>
        <v>0</v>
      </c>
      <c r="U29" s="113">
        <f t="shared" si="3"/>
        <v>0</v>
      </c>
      <c r="V29" s="270">
        <f t="shared" si="4"/>
        <v>0</v>
      </c>
      <c r="W29" s="269">
        <f t="shared" si="5"/>
        <v>0</v>
      </c>
      <c r="X29" s="36">
        <f>IF(ISTEXT(W29),0,IF(W59=0,0,W29/W59))</f>
        <v>0</v>
      </c>
      <c r="Y29" s="270">
        <f t="shared" si="6"/>
        <v>0</v>
      </c>
      <c r="Z29" s="269">
        <f t="shared" si="7"/>
        <v>0</v>
      </c>
      <c r="AA29" s="36">
        <f>IF(ISTEXT(Z29),0,IF(Z59=0,0,Z29/Z59))</f>
        <v>0</v>
      </c>
      <c r="AB29" s="270">
        <f t="shared" si="8"/>
        <v>0</v>
      </c>
      <c r="AC29" s="269">
        <f t="shared" si="9"/>
        <v>0</v>
      </c>
      <c r="AD29" s="36">
        <f>IF(ISTEXT(AC29),0,IF(AC59=0,0,AC29/AC59))</f>
        <v>0</v>
      </c>
      <c r="AE29" s="270">
        <f t="shared" si="10"/>
        <v>0</v>
      </c>
      <c r="AF29" s="269">
        <f t="shared" si="11"/>
        <v>0</v>
      </c>
      <c r="AG29" s="36">
        <f>IF(ISTEXT(AF29),0,IF(AF59=0,0,AF29/AF59))</f>
        <v>0</v>
      </c>
      <c r="AH29" s="270">
        <f t="shared" si="12"/>
        <v>0</v>
      </c>
      <c r="AI29" s="269">
        <f t="shared" si="13"/>
        <v>0</v>
      </c>
      <c r="AJ29" s="115">
        <f>IF(ISTEXT(AI29),0,IF(AI59=0,0,AI29/AI59))</f>
        <v>0</v>
      </c>
      <c r="AM29" s="32"/>
      <c r="AN29" s="33"/>
      <c r="AO29" s="15"/>
      <c r="AP29" s="28"/>
      <c r="AQ29" s="35"/>
      <c r="AR29" s="23"/>
      <c r="AS29" s="24">
        <f>IF(ISTEXT(AR29),0,IF(AR59=0,0,AR29/AR59))</f>
        <v>0</v>
      </c>
      <c r="AT29" s="23"/>
      <c r="AU29" s="24">
        <f>IF(ISTEXT(AT29),0,IF(AT59=0,0,AT29/AT59))</f>
        <v>0</v>
      </c>
      <c r="AV29" s="23"/>
      <c r="AW29" s="24">
        <f>IF(ISTEXT(AV29),0,IF(AV59=0,0,AV29/AV59))</f>
        <v>0</v>
      </c>
      <c r="AX29" s="23"/>
      <c r="AY29" s="24">
        <f>IF(ISTEXT(AX29),0,IF(AX59=0,0,AX29/AX59))</f>
        <v>0</v>
      </c>
      <c r="AZ29" s="23"/>
      <c r="BA29" s="102">
        <f>IF(ISTEXT(AZ29),0,IF(AZ59=0,0,AZ29/AZ59))</f>
        <v>0</v>
      </c>
      <c r="BD29" s="241"/>
      <c r="BE29" s="399"/>
      <c r="BF29" s="611"/>
      <c r="BG29" s="612"/>
      <c r="BH29" s="612"/>
      <c r="BI29" s="612"/>
      <c r="BJ29" s="612"/>
      <c r="BK29" s="612"/>
      <c r="BL29" s="612"/>
      <c r="BM29" s="612"/>
      <c r="BN29" s="612"/>
      <c r="BO29" s="613"/>
      <c r="BP29" s="399"/>
      <c r="BQ29" s="400"/>
    </row>
    <row r="30" spans="1:69" s="1" customFormat="1" ht="21" x14ac:dyDescent="0.2">
      <c r="A30" s="25"/>
      <c r="B30" s="26"/>
      <c r="C30" s="37">
        <f t="shared" si="0"/>
        <v>0</v>
      </c>
      <c r="D30" s="34">
        <f t="shared" si="1"/>
        <v>0</v>
      </c>
      <c r="E30" s="29">
        <f>IF(ISTEXT(AR30),AR30,(AR30/AS6)*E6)</f>
        <v>0</v>
      </c>
      <c r="F30" s="30">
        <f>IF(ISTEXT(AR30),0,(AR30/AS6)*AR8)</f>
        <v>0</v>
      </c>
      <c r="G30" s="29">
        <f>IF(ISTEXT(AT30),AT30,(AT30/AU6)*G6)</f>
        <v>0</v>
      </c>
      <c r="H30" s="30">
        <f>IF(ISTEXT(AT30),0,(AT30/AU6)*AT8)</f>
        <v>0</v>
      </c>
      <c r="I30" s="29">
        <f>IF(ISTEXT(AV30),AV30,(AV30/AW6)*I6)</f>
        <v>0</v>
      </c>
      <c r="J30" s="30">
        <f>IF(ISTEXT(AV30),0,(AV30/AW6)*AV8)</f>
        <v>0</v>
      </c>
      <c r="K30" s="29">
        <f>IF(ISTEXT(AX30),AX30,(AX30/AY6)*K6)</f>
        <v>0</v>
      </c>
      <c r="L30" s="30">
        <f>IF(ISTEXT(AX30),0,(AX30/AY6)*AX8)</f>
        <v>0</v>
      </c>
      <c r="M30" s="29">
        <f>IF(ISTEXT(AZ30),AZ30,(AZ30/BA6)*M6)</f>
        <v>0</v>
      </c>
      <c r="N30" s="31">
        <f>IF(ISTEXT(AZ30),0,(AZ30/BA6)*AZ8)</f>
        <v>0</v>
      </c>
      <c r="O30" s="571"/>
      <c r="P30" s="218"/>
      <c r="Q30" s="25"/>
      <c r="R30" s="26"/>
      <c r="S30" s="37">
        <f t="shared" si="14"/>
        <v>0</v>
      </c>
      <c r="T30" s="34">
        <f t="shared" si="15"/>
        <v>0</v>
      </c>
      <c r="U30" s="113">
        <f t="shared" si="3"/>
        <v>0</v>
      </c>
      <c r="V30" s="270">
        <f t="shared" si="4"/>
        <v>0</v>
      </c>
      <c r="W30" s="269">
        <f t="shared" si="5"/>
        <v>0</v>
      </c>
      <c r="X30" s="36">
        <f>IF(ISTEXT(W30),0,IF(W59=0,0,W30/W59))</f>
        <v>0</v>
      </c>
      <c r="Y30" s="270">
        <f t="shared" si="6"/>
        <v>0</v>
      </c>
      <c r="Z30" s="269">
        <f t="shared" si="7"/>
        <v>0</v>
      </c>
      <c r="AA30" s="36">
        <f>IF(ISTEXT(Z30),0,IF(Z59=0,0,Z30/Z59))</f>
        <v>0</v>
      </c>
      <c r="AB30" s="270">
        <f t="shared" si="8"/>
        <v>0</v>
      </c>
      <c r="AC30" s="269">
        <f t="shared" si="9"/>
        <v>0</v>
      </c>
      <c r="AD30" s="36">
        <f>IF(ISTEXT(AC30),0,IF(AC59=0,0,AC30/AC59))</f>
        <v>0</v>
      </c>
      <c r="AE30" s="270">
        <f t="shared" si="10"/>
        <v>0</v>
      </c>
      <c r="AF30" s="269">
        <f t="shared" si="11"/>
        <v>0</v>
      </c>
      <c r="AG30" s="36">
        <f>IF(ISTEXT(AF30),0,IF(AF59=0,0,AF30/AF59))</f>
        <v>0</v>
      </c>
      <c r="AH30" s="270">
        <f t="shared" si="12"/>
        <v>0</v>
      </c>
      <c r="AI30" s="269">
        <f t="shared" si="13"/>
        <v>0</v>
      </c>
      <c r="AJ30" s="115">
        <f>IF(ISTEXT(AI30),0,IF(AI59=0,0,AI30/AI59))</f>
        <v>0</v>
      </c>
      <c r="AM30" s="32"/>
      <c r="AN30" s="33"/>
      <c r="AO30" s="15"/>
      <c r="AP30" s="28"/>
      <c r="AQ30" s="35"/>
      <c r="AR30" s="23"/>
      <c r="AS30" s="24">
        <f>IF(ISTEXT(AR30),0,IF(AR59=0,0,AR30/AR59))</f>
        <v>0</v>
      </c>
      <c r="AT30" s="23"/>
      <c r="AU30" s="24">
        <f>IF(ISTEXT(AT30),0,IF(AT59=0,0,AT30/AT59))</f>
        <v>0</v>
      </c>
      <c r="AV30" s="23"/>
      <c r="AW30" s="24">
        <f>IF(ISTEXT(AV30),0,IF(AV59=0,0,AV30/AV59))</f>
        <v>0</v>
      </c>
      <c r="AX30" s="23"/>
      <c r="AY30" s="24">
        <f>IF(ISTEXT(AX30),0,IF(AX59=0,0,AX30/AX59))</f>
        <v>0</v>
      </c>
      <c r="AZ30" s="23"/>
      <c r="BA30" s="102">
        <f>IF(ISTEXT(AZ30),0,IF(AZ59=0,0,AZ30/AZ59))</f>
        <v>0</v>
      </c>
      <c r="BD30" s="241"/>
      <c r="BE30" s="399"/>
      <c r="BF30" s="616" t="s">
        <v>560</v>
      </c>
      <c r="BG30" s="617"/>
      <c r="BH30" s="617"/>
      <c r="BI30" s="617"/>
      <c r="BJ30" s="617"/>
      <c r="BK30" s="617"/>
      <c r="BL30" s="617"/>
      <c r="BM30" s="617"/>
      <c r="BN30" s="617"/>
      <c r="BO30" s="618"/>
      <c r="BP30" s="399"/>
      <c r="BQ30" s="400"/>
    </row>
    <row r="31" spans="1:69" s="1" customFormat="1" ht="21" x14ac:dyDescent="0.2">
      <c r="A31" s="25"/>
      <c r="B31" s="26"/>
      <c r="C31" s="37">
        <f t="shared" si="0"/>
        <v>0</v>
      </c>
      <c r="D31" s="34">
        <f t="shared" si="1"/>
        <v>0</v>
      </c>
      <c r="E31" s="29">
        <f>IF(ISTEXT(AR31),AR31,(AR31/AS6)*E6)</f>
        <v>0</v>
      </c>
      <c r="F31" s="30">
        <f>IF(ISTEXT(AR31),0,(AR31/AS6)*AR8)</f>
        <v>0</v>
      </c>
      <c r="G31" s="29">
        <f>IF(ISTEXT(AT31),AT31,(AT31/AU6)*G6)</f>
        <v>0</v>
      </c>
      <c r="H31" s="30">
        <f>IF(ISTEXT(AT31),0,(AT31/AU6)*AT8)</f>
        <v>0</v>
      </c>
      <c r="I31" s="29">
        <f>IF(ISTEXT(AV31),AV31,(AV31/AW6)*I6)</f>
        <v>0</v>
      </c>
      <c r="J31" s="30">
        <f>IF(ISTEXT(AV31),0,(AV31/AW6)*AV8)</f>
        <v>0</v>
      </c>
      <c r="K31" s="29">
        <f>IF(ISTEXT(AX31),AX31,(AX31/AY6)*K6)</f>
        <v>0</v>
      </c>
      <c r="L31" s="30">
        <f>IF(ISTEXT(AX31),0,(AX31/AY6)*AX8)</f>
        <v>0</v>
      </c>
      <c r="M31" s="29">
        <f>IF(ISTEXT(AZ31),AZ31,(AZ31/BA6)*M6)</f>
        <v>0</v>
      </c>
      <c r="N31" s="31">
        <f>IF(ISTEXT(AZ31),0,(AZ31/BA6)*AZ8)</f>
        <v>0</v>
      </c>
      <c r="O31" s="571"/>
      <c r="P31" s="218"/>
      <c r="Q31" s="25"/>
      <c r="R31" s="26"/>
      <c r="S31" s="37">
        <f t="shared" si="14"/>
        <v>0</v>
      </c>
      <c r="T31" s="34">
        <f t="shared" si="15"/>
        <v>0</v>
      </c>
      <c r="U31" s="113">
        <f t="shared" si="3"/>
        <v>0</v>
      </c>
      <c r="V31" s="270">
        <f t="shared" si="4"/>
        <v>0</v>
      </c>
      <c r="W31" s="269">
        <f t="shared" si="5"/>
        <v>0</v>
      </c>
      <c r="X31" s="36">
        <f>IF(ISTEXT(W31),0,IF(W59=0,0,W31/W59))</f>
        <v>0</v>
      </c>
      <c r="Y31" s="270">
        <f t="shared" si="6"/>
        <v>0</v>
      </c>
      <c r="Z31" s="269">
        <f t="shared" si="7"/>
        <v>0</v>
      </c>
      <c r="AA31" s="36">
        <f>IF(ISTEXT(Z31),0,IF(Z59=0,0,Z31/Z59))</f>
        <v>0</v>
      </c>
      <c r="AB31" s="270">
        <f t="shared" si="8"/>
        <v>0</v>
      </c>
      <c r="AC31" s="269">
        <f t="shared" si="9"/>
        <v>0</v>
      </c>
      <c r="AD31" s="36">
        <f>IF(ISTEXT(AC31),0,IF(AC59=0,0,AC31/AC59))</f>
        <v>0</v>
      </c>
      <c r="AE31" s="270">
        <f t="shared" si="10"/>
        <v>0</v>
      </c>
      <c r="AF31" s="269">
        <f t="shared" si="11"/>
        <v>0</v>
      </c>
      <c r="AG31" s="36">
        <f>IF(ISTEXT(AF31),0,IF(AF59=0,0,AF31/AF59))</f>
        <v>0</v>
      </c>
      <c r="AH31" s="270">
        <f t="shared" si="12"/>
        <v>0</v>
      </c>
      <c r="AI31" s="269">
        <f t="shared" si="13"/>
        <v>0</v>
      </c>
      <c r="AJ31" s="115">
        <f>IF(ISTEXT(AI31),0,IF(AI59=0,0,AI31/AI59))</f>
        <v>0</v>
      </c>
      <c r="AM31" s="32"/>
      <c r="AN31" s="33"/>
      <c r="AO31" s="15"/>
      <c r="AP31" s="28"/>
      <c r="AQ31" s="35"/>
      <c r="AR31" s="23"/>
      <c r="AS31" s="24">
        <f>IF(ISTEXT(AR31),0,IF(AR59=0,0,AR31/AR59))</f>
        <v>0</v>
      </c>
      <c r="AT31" s="23"/>
      <c r="AU31" s="24">
        <f>IF(ISTEXT(AT31),0,IF(AT59=0,0,AT31/AT59))</f>
        <v>0</v>
      </c>
      <c r="AV31" s="23"/>
      <c r="AW31" s="24">
        <f>IF(ISTEXT(AV31),0,IF(AV59=0,0,AV31/AV59))</f>
        <v>0</v>
      </c>
      <c r="AX31" s="23"/>
      <c r="AY31" s="24">
        <f>IF(ISTEXT(AX31),0,IF(AX59=0,0,AX31/AX59))</f>
        <v>0</v>
      </c>
      <c r="AZ31" s="23"/>
      <c r="BA31" s="102">
        <f>IF(ISTEXT(AZ31),0,IF(AZ59=0,0,AZ31/AZ59))</f>
        <v>0</v>
      </c>
      <c r="BD31" s="241"/>
      <c r="BE31" s="399"/>
      <c r="BF31" s="616"/>
      <c r="BG31" s="617"/>
      <c r="BH31" s="617"/>
      <c r="BI31" s="617"/>
      <c r="BJ31" s="617"/>
      <c r="BK31" s="617"/>
      <c r="BL31" s="617"/>
      <c r="BM31" s="617"/>
      <c r="BN31" s="617"/>
      <c r="BO31" s="618"/>
      <c r="BP31" s="399"/>
      <c r="BQ31" s="400"/>
    </row>
    <row r="32" spans="1:69" s="1" customFormat="1" ht="20.25" customHeight="1" x14ac:dyDescent="0.2">
      <c r="A32" s="25"/>
      <c r="B32" s="26"/>
      <c r="C32" s="37">
        <f t="shared" si="0"/>
        <v>0</v>
      </c>
      <c r="D32" s="34">
        <f t="shared" si="1"/>
        <v>0</v>
      </c>
      <c r="E32" s="29">
        <f>IF(ISTEXT(AR32),AR32,(AR32/AS6)*E6)</f>
        <v>0</v>
      </c>
      <c r="F32" s="30">
        <f>IF(ISTEXT(AR32),0,(AR32/AS6)*AR8)</f>
        <v>0</v>
      </c>
      <c r="G32" s="29">
        <f>IF(ISTEXT(AT32),AT32,(AT32/AU6)*G6)</f>
        <v>0</v>
      </c>
      <c r="H32" s="30">
        <f>IF(ISTEXT(AT32),0,(AT32/AU6)*AT8)</f>
        <v>0</v>
      </c>
      <c r="I32" s="29">
        <f>IF(ISTEXT(AV32),AV32,(AV32/AW6)*I6)</f>
        <v>0</v>
      </c>
      <c r="J32" s="30">
        <f>IF(ISTEXT(AV32),0,(AV32/AW6)*AV8)</f>
        <v>0</v>
      </c>
      <c r="K32" s="29">
        <f>IF(ISTEXT(AX32),AX32,(AX32/AY6)*K6)</f>
        <v>0</v>
      </c>
      <c r="L32" s="30">
        <f>IF(ISTEXT(AX32),0,(AX32/AY6)*AX8)</f>
        <v>0</v>
      </c>
      <c r="M32" s="29">
        <f>IF(ISTEXT(AZ32),AZ32,(AZ32/BA6)*M6)</f>
        <v>0</v>
      </c>
      <c r="N32" s="31">
        <f>IF(ISTEXT(AZ32),0,(AZ32/BA6)*AZ8)</f>
        <v>0</v>
      </c>
      <c r="O32" s="571"/>
      <c r="P32" s="218"/>
      <c r="Q32" s="25"/>
      <c r="R32" s="26"/>
      <c r="S32" s="37">
        <f t="shared" si="14"/>
        <v>0</v>
      </c>
      <c r="T32" s="34">
        <f t="shared" si="15"/>
        <v>0</v>
      </c>
      <c r="U32" s="113">
        <f t="shared" si="3"/>
        <v>0</v>
      </c>
      <c r="V32" s="270">
        <f t="shared" si="4"/>
        <v>0</v>
      </c>
      <c r="W32" s="269">
        <f t="shared" si="5"/>
        <v>0</v>
      </c>
      <c r="X32" s="36">
        <f>IF(ISTEXT(W32),0,IF(W59=0,0,W32/W59))</f>
        <v>0</v>
      </c>
      <c r="Y32" s="270">
        <f t="shared" si="6"/>
        <v>0</v>
      </c>
      <c r="Z32" s="269">
        <f t="shared" si="7"/>
        <v>0</v>
      </c>
      <c r="AA32" s="36">
        <f>IF(ISTEXT(Z32),0,IF(Z59=0,0,Z32/Z59))</f>
        <v>0</v>
      </c>
      <c r="AB32" s="270">
        <f t="shared" si="8"/>
        <v>0</v>
      </c>
      <c r="AC32" s="269">
        <f t="shared" si="9"/>
        <v>0</v>
      </c>
      <c r="AD32" s="36">
        <f>IF(ISTEXT(AC32),0,IF(AC59=0,0,AC32/AC59))</f>
        <v>0</v>
      </c>
      <c r="AE32" s="270">
        <f t="shared" si="10"/>
        <v>0</v>
      </c>
      <c r="AF32" s="269">
        <f t="shared" si="11"/>
        <v>0</v>
      </c>
      <c r="AG32" s="36">
        <f>IF(ISTEXT(AF32),0,IF(AF59=0,0,AF32/AF59))</f>
        <v>0</v>
      </c>
      <c r="AH32" s="270">
        <f t="shared" si="12"/>
        <v>0</v>
      </c>
      <c r="AI32" s="269">
        <f t="shared" si="13"/>
        <v>0</v>
      </c>
      <c r="AJ32" s="115">
        <f>IF(ISTEXT(AI32),0,IF(AI59=0,0,AI32/AI59))</f>
        <v>0</v>
      </c>
      <c r="AM32" s="32"/>
      <c r="AN32" s="33"/>
      <c r="AO32" s="15"/>
      <c r="AP32" s="28"/>
      <c r="AQ32" s="35"/>
      <c r="AR32" s="23"/>
      <c r="AS32" s="24">
        <f>IF(ISTEXT(AR32),0,IF(AR59=0,0,AR32/AR59))</f>
        <v>0</v>
      </c>
      <c r="AT32" s="23"/>
      <c r="AU32" s="24">
        <f>IF(ISTEXT(AT32),0,IF(AT59=0,0,AT32/AT59))</f>
        <v>0</v>
      </c>
      <c r="AV32" s="23"/>
      <c r="AW32" s="24">
        <f>IF(ISTEXT(AV32),0,IF(AV59=0,0,AV32/AV59))</f>
        <v>0</v>
      </c>
      <c r="AX32" s="23"/>
      <c r="AY32" s="24">
        <f>IF(ISTEXT(AX32),0,IF(AX59=0,0,AX32/AX59))</f>
        <v>0</v>
      </c>
      <c r="AZ32" s="23"/>
      <c r="BA32" s="102">
        <f>IF(ISTEXT(AZ32),0,IF(AZ59=0,0,AZ32/AZ59))</f>
        <v>0</v>
      </c>
      <c r="BD32" s="241"/>
      <c r="BE32" s="399"/>
      <c r="BF32" s="616"/>
      <c r="BG32" s="617"/>
      <c r="BH32" s="617"/>
      <c r="BI32" s="617"/>
      <c r="BJ32" s="617"/>
      <c r="BK32" s="617"/>
      <c r="BL32" s="617"/>
      <c r="BM32" s="617"/>
      <c r="BN32" s="617"/>
      <c r="BO32" s="618"/>
      <c r="BP32" s="399"/>
      <c r="BQ32" s="400"/>
    </row>
    <row r="33" spans="1:69" s="1" customFormat="1" ht="20.25" customHeight="1" x14ac:dyDescent="0.2">
      <c r="A33" s="25"/>
      <c r="B33" s="26"/>
      <c r="C33" s="37">
        <f t="shared" si="0"/>
        <v>0</v>
      </c>
      <c r="D33" s="34">
        <f t="shared" si="1"/>
        <v>0</v>
      </c>
      <c r="E33" s="29">
        <f>IF(ISTEXT(AR33),AR33,(AR33/AS6)*E6)</f>
        <v>0</v>
      </c>
      <c r="F33" s="30">
        <f>IF(ISTEXT(AR33),0,(AR33/AS6)*AR8)</f>
        <v>0</v>
      </c>
      <c r="G33" s="29">
        <f>IF(ISTEXT(AT33),AT33,(AT33/AU6)*G6)</f>
        <v>0</v>
      </c>
      <c r="H33" s="30">
        <f>IF(ISTEXT(AT33),0,(AT33/AU6)*AT8)</f>
        <v>0</v>
      </c>
      <c r="I33" s="29">
        <f>IF(ISTEXT(AV33),AV33,(AV33/AW6)*I6)</f>
        <v>0</v>
      </c>
      <c r="J33" s="30">
        <f>IF(ISTEXT(AV33),0,(AV33/AW6)*AV8)</f>
        <v>0</v>
      </c>
      <c r="K33" s="29">
        <f>IF(ISTEXT(AX33),AX33,(AX33/AY6)*K6)</f>
        <v>0</v>
      </c>
      <c r="L33" s="30">
        <f>IF(ISTEXT(AX33),0,(AX33/AY6)*AX8)</f>
        <v>0</v>
      </c>
      <c r="M33" s="29">
        <f>IF(ISTEXT(AZ33),AZ33,(AZ33/BA6)*M6)</f>
        <v>0</v>
      </c>
      <c r="N33" s="31">
        <f>IF(ISTEXT(AZ33),0,(AZ33/BA6)*AZ8)</f>
        <v>0</v>
      </c>
      <c r="O33" s="571"/>
      <c r="P33" s="218"/>
      <c r="Q33" s="25"/>
      <c r="R33" s="26"/>
      <c r="S33" s="37">
        <f t="shared" si="14"/>
        <v>0</v>
      </c>
      <c r="T33" s="34">
        <f t="shared" si="15"/>
        <v>0</v>
      </c>
      <c r="U33" s="113">
        <f t="shared" si="3"/>
        <v>0</v>
      </c>
      <c r="V33" s="270">
        <f t="shared" si="4"/>
        <v>0</v>
      </c>
      <c r="W33" s="269">
        <f t="shared" si="5"/>
        <v>0</v>
      </c>
      <c r="X33" s="36">
        <f>IF(ISTEXT(W33),0,IF(W59=0,0,W33/W59))</f>
        <v>0</v>
      </c>
      <c r="Y33" s="270">
        <f t="shared" si="6"/>
        <v>0</v>
      </c>
      <c r="Z33" s="269">
        <f t="shared" si="7"/>
        <v>0</v>
      </c>
      <c r="AA33" s="36">
        <f>IF(ISTEXT(Z33),0,IF(Z59=0,0,Z33/Z59))</f>
        <v>0</v>
      </c>
      <c r="AB33" s="270">
        <f t="shared" si="8"/>
        <v>0</v>
      </c>
      <c r="AC33" s="269">
        <f t="shared" si="9"/>
        <v>0</v>
      </c>
      <c r="AD33" s="36">
        <f>IF(ISTEXT(AC33),0,IF(AC59=0,0,AC33/AC59))</f>
        <v>0</v>
      </c>
      <c r="AE33" s="270">
        <f t="shared" si="10"/>
        <v>0</v>
      </c>
      <c r="AF33" s="269">
        <f t="shared" si="11"/>
        <v>0</v>
      </c>
      <c r="AG33" s="36">
        <f>IF(ISTEXT(AF33),0,IF(AF59=0,0,AF33/AF59))</f>
        <v>0</v>
      </c>
      <c r="AH33" s="270">
        <f t="shared" si="12"/>
        <v>0</v>
      </c>
      <c r="AI33" s="269">
        <f t="shared" si="13"/>
        <v>0</v>
      </c>
      <c r="AJ33" s="115">
        <f>IF(ISTEXT(AI33),0,IF(AI59=0,0,AI33/AI59))</f>
        <v>0</v>
      </c>
      <c r="AM33" s="32"/>
      <c r="AN33" s="33"/>
      <c r="AO33" s="15"/>
      <c r="AP33" s="28"/>
      <c r="AQ33" s="35"/>
      <c r="AR33" s="23"/>
      <c r="AS33" s="24">
        <f>IF(ISTEXT(AR33),0,IF(AR59=0,0,AR33/AR59))</f>
        <v>0</v>
      </c>
      <c r="AT33" s="23"/>
      <c r="AU33" s="24">
        <f>IF(ISTEXT(AT33),0,IF(AT59=0,0,AT33/AT59))</f>
        <v>0</v>
      </c>
      <c r="AV33" s="23"/>
      <c r="AW33" s="24">
        <f>IF(ISTEXT(AV33),0,IF(AV59=0,0,AV33/AV59))</f>
        <v>0</v>
      </c>
      <c r="AX33" s="23"/>
      <c r="AY33" s="24">
        <f>IF(ISTEXT(AX33),0,IF(AX59=0,0,AX33/AX59))</f>
        <v>0</v>
      </c>
      <c r="AZ33" s="23"/>
      <c r="BA33" s="102">
        <f>IF(ISTEXT(AZ33),0,IF(AZ59=0,0,AZ33/AZ59))</f>
        <v>0</v>
      </c>
      <c r="BD33" s="241"/>
      <c r="BE33" s="399"/>
      <c r="BF33" s="633" t="s">
        <v>561</v>
      </c>
      <c r="BG33" s="634"/>
      <c r="BH33" s="634"/>
      <c r="BI33" s="634"/>
      <c r="BJ33" s="634"/>
      <c r="BK33" s="634"/>
      <c r="BL33" s="634"/>
      <c r="BM33" s="634"/>
      <c r="BN33" s="634"/>
      <c r="BO33" s="635"/>
      <c r="BP33" s="399"/>
      <c r="BQ33" s="400"/>
    </row>
    <row r="34" spans="1:69" s="1" customFormat="1" ht="20.25" customHeight="1" x14ac:dyDescent="0.2">
      <c r="A34" s="25"/>
      <c r="B34" s="26"/>
      <c r="C34" s="37">
        <f t="shared" si="0"/>
        <v>0</v>
      </c>
      <c r="D34" s="34">
        <f t="shared" si="1"/>
        <v>0</v>
      </c>
      <c r="E34" s="29">
        <f>IF(ISTEXT(AR34),AR34,(AR34/AS6)*E6)</f>
        <v>0</v>
      </c>
      <c r="F34" s="30">
        <f>IF(ISTEXT(AR34),0,(AR34/AS6)*AR8)</f>
        <v>0</v>
      </c>
      <c r="G34" s="29">
        <f>IF(ISTEXT(AT34),AT34,(AT34/AU6)*G6)</f>
        <v>0</v>
      </c>
      <c r="H34" s="30">
        <f>IF(ISTEXT(AT34),0,(AT34/AU6)*AT8)</f>
        <v>0</v>
      </c>
      <c r="I34" s="29">
        <f>IF(ISTEXT(AV34),AV34,(AV34/AW6)*I6)</f>
        <v>0</v>
      </c>
      <c r="J34" s="30">
        <f>IF(ISTEXT(AV34),0,(AV34/AW6)*AV8)</f>
        <v>0</v>
      </c>
      <c r="K34" s="29">
        <f>IF(ISTEXT(AX34),AX34,(AX34/AY6)*K6)</f>
        <v>0</v>
      </c>
      <c r="L34" s="30">
        <f>IF(ISTEXT(AX34),0,(AX34/AY6)*AX8)</f>
        <v>0</v>
      </c>
      <c r="M34" s="29">
        <f>IF(ISTEXT(AZ34),AZ34,(AZ34/BA6)*M6)</f>
        <v>0</v>
      </c>
      <c r="N34" s="31">
        <f>IF(ISTEXT(AZ34),0,(AZ34/BA6)*AZ8)</f>
        <v>0</v>
      </c>
      <c r="O34" s="571"/>
      <c r="P34" s="218"/>
      <c r="Q34" s="25"/>
      <c r="R34" s="26"/>
      <c r="S34" s="37">
        <f t="shared" si="14"/>
        <v>0</v>
      </c>
      <c r="T34" s="34">
        <f t="shared" si="15"/>
        <v>0</v>
      </c>
      <c r="U34" s="113">
        <f t="shared" si="3"/>
        <v>0</v>
      </c>
      <c r="V34" s="270">
        <f t="shared" si="4"/>
        <v>0</v>
      </c>
      <c r="W34" s="269">
        <f t="shared" si="5"/>
        <v>0</v>
      </c>
      <c r="X34" s="36">
        <f>IF(ISTEXT(W34),0,IF(W59=0,0,W34/W59))</f>
        <v>0</v>
      </c>
      <c r="Y34" s="270">
        <f t="shared" si="6"/>
        <v>0</v>
      </c>
      <c r="Z34" s="269">
        <f t="shared" si="7"/>
        <v>0</v>
      </c>
      <c r="AA34" s="36">
        <f>IF(ISTEXT(Z34),0,IF(Z59=0,0,Z34/Z59))</f>
        <v>0</v>
      </c>
      <c r="AB34" s="270">
        <f t="shared" si="8"/>
        <v>0</v>
      </c>
      <c r="AC34" s="269">
        <f t="shared" si="9"/>
        <v>0</v>
      </c>
      <c r="AD34" s="36">
        <f>IF(ISTEXT(AC34),0,IF(AC59=0,0,AC34/AC59))</f>
        <v>0</v>
      </c>
      <c r="AE34" s="270">
        <f t="shared" si="10"/>
        <v>0</v>
      </c>
      <c r="AF34" s="269">
        <f t="shared" si="11"/>
        <v>0</v>
      </c>
      <c r="AG34" s="36">
        <f>IF(ISTEXT(AF34),0,IF(AF59=0,0,AF34/AF59))</f>
        <v>0</v>
      </c>
      <c r="AH34" s="270">
        <f t="shared" si="12"/>
        <v>0</v>
      </c>
      <c r="AI34" s="269">
        <f t="shared" si="13"/>
        <v>0</v>
      </c>
      <c r="AJ34" s="115">
        <f>IF(ISTEXT(AI34),0,IF(AI59=0,0,AI34/AI59))</f>
        <v>0</v>
      </c>
      <c r="AM34" s="32"/>
      <c r="AN34" s="33"/>
      <c r="AO34" s="15"/>
      <c r="AP34" s="28"/>
      <c r="AQ34" s="35"/>
      <c r="AR34" s="23"/>
      <c r="AS34" s="24">
        <f>IF(ISTEXT(AR34),0,IF(AR59=0,0,AR34/AR59))</f>
        <v>0</v>
      </c>
      <c r="AT34" s="23"/>
      <c r="AU34" s="24">
        <f>IF(ISTEXT(AT34),0,IF(AT59=0,0,AT34/AT59))</f>
        <v>0</v>
      </c>
      <c r="AV34" s="23"/>
      <c r="AW34" s="24">
        <f>IF(ISTEXT(AV34),0,IF(AV59=0,0,AV34/AV59))</f>
        <v>0</v>
      </c>
      <c r="AX34" s="23"/>
      <c r="AY34" s="24">
        <f>IF(ISTEXT(AX34),0,IF(AX59=0,0,AX34/AX59))</f>
        <v>0</v>
      </c>
      <c r="AZ34" s="23"/>
      <c r="BA34" s="102">
        <f>IF(ISTEXT(AZ34),0,IF(AZ59=0,0,AZ34/AZ59))</f>
        <v>0</v>
      </c>
      <c r="BD34" s="241"/>
      <c r="BE34" s="399"/>
      <c r="BF34" s="633"/>
      <c r="BG34" s="634"/>
      <c r="BH34" s="634"/>
      <c r="BI34" s="634"/>
      <c r="BJ34" s="634"/>
      <c r="BK34" s="634"/>
      <c r="BL34" s="634"/>
      <c r="BM34" s="634"/>
      <c r="BN34" s="634"/>
      <c r="BO34" s="635"/>
      <c r="BP34" s="399"/>
      <c r="BQ34" s="400"/>
    </row>
    <row r="35" spans="1:69" s="1" customFormat="1" ht="21" x14ac:dyDescent="0.2">
      <c r="A35" s="25"/>
      <c r="B35" s="26"/>
      <c r="C35" s="37">
        <f t="shared" si="0"/>
        <v>0</v>
      </c>
      <c r="D35" s="34">
        <f t="shared" si="1"/>
        <v>0</v>
      </c>
      <c r="E35" s="29">
        <f>IF(ISTEXT(AR35),AR35,(AR35/AS6)*E6)</f>
        <v>0</v>
      </c>
      <c r="F35" s="30">
        <f>IF(ISTEXT(AR35),0,(AR35/AS6)*AR8)</f>
        <v>0</v>
      </c>
      <c r="G35" s="29">
        <f>IF(ISTEXT(AT35),AT35,(AT35/AU6)*G6)</f>
        <v>0</v>
      </c>
      <c r="H35" s="30">
        <f>IF(ISTEXT(AT35),0,(AT35/AU6)*AT8)</f>
        <v>0</v>
      </c>
      <c r="I35" s="29">
        <f>IF(ISTEXT(AV35),AV35,(AV35/AW6)*I6)</f>
        <v>0</v>
      </c>
      <c r="J35" s="30">
        <f>IF(ISTEXT(AV35),0,(AV35/AW6)*AV8)</f>
        <v>0</v>
      </c>
      <c r="K35" s="29">
        <f>IF(ISTEXT(AX35),AX35,(AX35/AY6)*K6)</f>
        <v>0</v>
      </c>
      <c r="L35" s="30">
        <f>IF(ISTEXT(AX35),0,(AX35/AY6)*AX8)</f>
        <v>0</v>
      </c>
      <c r="M35" s="29">
        <f>IF(ISTEXT(AZ35),AZ35,(AZ35/BA6)*M6)</f>
        <v>0</v>
      </c>
      <c r="N35" s="31">
        <f>IF(ISTEXT(AZ35),0,(AZ35/BA6)*AZ8)</f>
        <v>0</v>
      </c>
      <c r="O35" s="571"/>
      <c r="P35" s="218"/>
      <c r="Q35" s="25"/>
      <c r="R35" s="26"/>
      <c r="S35" s="37">
        <f t="shared" si="14"/>
        <v>0</v>
      </c>
      <c r="T35" s="34">
        <f t="shared" si="15"/>
        <v>0</v>
      </c>
      <c r="U35" s="113">
        <f t="shared" si="3"/>
        <v>0</v>
      </c>
      <c r="V35" s="270">
        <f t="shared" si="4"/>
        <v>0</v>
      </c>
      <c r="W35" s="269">
        <f t="shared" si="5"/>
        <v>0</v>
      </c>
      <c r="X35" s="36">
        <f>IF(ISTEXT(W35),0,IF(W59=0,0,W35/W59))</f>
        <v>0</v>
      </c>
      <c r="Y35" s="270">
        <f t="shared" si="6"/>
        <v>0</v>
      </c>
      <c r="Z35" s="269">
        <f t="shared" si="7"/>
        <v>0</v>
      </c>
      <c r="AA35" s="36">
        <f>IF(ISTEXT(Z35),0,IF(Z59=0,0,Z35/Z59))</f>
        <v>0</v>
      </c>
      <c r="AB35" s="270">
        <f t="shared" si="8"/>
        <v>0</v>
      </c>
      <c r="AC35" s="269">
        <f t="shared" si="9"/>
        <v>0</v>
      </c>
      <c r="AD35" s="36">
        <f>IF(ISTEXT(AC35),0,IF(AC59=0,0,AC35/AC59))</f>
        <v>0</v>
      </c>
      <c r="AE35" s="270">
        <f t="shared" si="10"/>
        <v>0</v>
      </c>
      <c r="AF35" s="269">
        <f t="shared" si="11"/>
        <v>0</v>
      </c>
      <c r="AG35" s="36">
        <f>IF(ISTEXT(AF35),0,IF(AF59=0,0,AF35/AF59))</f>
        <v>0</v>
      </c>
      <c r="AH35" s="270">
        <f t="shared" si="12"/>
        <v>0</v>
      </c>
      <c r="AI35" s="269">
        <f t="shared" si="13"/>
        <v>0</v>
      </c>
      <c r="AJ35" s="115">
        <f>IF(ISTEXT(AI35),0,IF(AI59=0,0,AI35/AI59))</f>
        <v>0</v>
      </c>
      <c r="AM35" s="32"/>
      <c r="AN35" s="33"/>
      <c r="AO35" s="15"/>
      <c r="AP35" s="28"/>
      <c r="AQ35" s="35"/>
      <c r="AR35" s="23"/>
      <c r="AS35" s="24">
        <f>IF(ISTEXT(AR35),0,IF(AR59=0,0,AR35/AR59))</f>
        <v>0</v>
      </c>
      <c r="AT35" s="23"/>
      <c r="AU35" s="24">
        <f>IF(ISTEXT(AT35),0,IF(AT59=0,0,AT35/AT59))</f>
        <v>0</v>
      </c>
      <c r="AV35" s="23"/>
      <c r="AW35" s="24">
        <f>IF(ISTEXT(AV35),0,IF(AV59=0,0,AV35/AV59))</f>
        <v>0</v>
      </c>
      <c r="AX35" s="23"/>
      <c r="AY35" s="24">
        <f>IF(ISTEXT(AX35),0,IF(AX59=0,0,AX35/AX59))</f>
        <v>0</v>
      </c>
      <c r="AZ35" s="23"/>
      <c r="BA35" s="102">
        <f>IF(ISTEXT(AZ35),0,IF(AZ59=0,0,AZ35/AZ59))</f>
        <v>0</v>
      </c>
      <c r="BD35" s="241"/>
      <c r="BE35" s="399"/>
      <c r="BF35" s="636"/>
      <c r="BG35" s="637"/>
      <c r="BH35" s="637"/>
      <c r="BI35" s="637"/>
      <c r="BJ35" s="637"/>
      <c r="BK35" s="637"/>
      <c r="BL35" s="637"/>
      <c r="BM35" s="637"/>
      <c r="BN35" s="637"/>
      <c r="BO35" s="638"/>
      <c r="BP35" s="399"/>
      <c r="BQ35" s="400"/>
    </row>
    <row r="36" spans="1:69" s="1" customFormat="1" ht="20.25" customHeight="1" x14ac:dyDescent="0.2">
      <c r="A36" s="25"/>
      <c r="B36" s="26"/>
      <c r="C36" s="37">
        <f t="shared" si="0"/>
        <v>0</v>
      </c>
      <c r="D36" s="34">
        <f t="shared" si="1"/>
        <v>0</v>
      </c>
      <c r="E36" s="29">
        <f>IF(ISTEXT(AR36),AR36,(AR36/AS6)*E6)</f>
        <v>0</v>
      </c>
      <c r="F36" s="30">
        <f>IF(ISTEXT(AR36),0,(AR36/AS6)*AR8)</f>
        <v>0</v>
      </c>
      <c r="G36" s="29">
        <f>IF(ISTEXT(AT36),AT36,(AT36/AU6)*G6)</f>
        <v>0</v>
      </c>
      <c r="H36" s="30">
        <f>IF(ISTEXT(AT36),0,(AT36/AU6)*AT8)</f>
        <v>0</v>
      </c>
      <c r="I36" s="29">
        <f>IF(ISTEXT(AV36),AV36,(AV36/AW6)*I6)</f>
        <v>0</v>
      </c>
      <c r="J36" s="30">
        <f>IF(ISTEXT(AV36),0,(AV36/AW6)*AV8)</f>
        <v>0</v>
      </c>
      <c r="K36" s="29">
        <f>IF(ISTEXT(AX36),AX36,(AX36/AY6)*K6)</f>
        <v>0</v>
      </c>
      <c r="L36" s="30">
        <f>IF(ISTEXT(AX36),0,(AX36/AY6)*AX8)</f>
        <v>0</v>
      </c>
      <c r="M36" s="29">
        <f>IF(ISTEXT(AZ36),AZ36,(AZ36/BA6)*M6)</f>
        <v>0</v>
      </c>
      <c r="N36" s="31">
        <f>IF(ISTEXT(AZ36),0,(AZ36/BA6)*AZ8)</f>
        <v>0</v>
      </c>
      <c r="O36" s="571"/>
      <c r="P36" s="218"/>
      <c r="Q36" s="25"/>
      <c r="R36" s="26"/>
      <c r="S36" s="37">
        <f t="shared" si="14"/>
        <v>0</v>
      </c>
      <c r="T36" s="34">
        <f t="shared" si="15"/>
        <v>0</v>
      </c>
      <c r="U36" s="113">
        <f t="shared" si="3"/>
        <v>0</v>
      </c>
      <c r="V36" s="270">
        <f t="shared" si="4"/>
        <v>0</v>
      </c>
      <c r="W36" s="269">
        <f t="shared" si="5"/>
        <v>0</v>
      </c>
      <c r="X36" s="36">
        <f>IF(ISTEXT(W36),0,IF(W59=0,0,W36/W59))</f>
        <v>0</v>
      </c>
      <c r="Y36" s="270">
        <f t="shared" si="6"/>
        <v>0</v>
      </c>
      <c r="Z36" s="269">
        <f t="shared" si="7"/>
        <v>0</v>
      </c>
      <c r="AA36" s="36">
        <f>IF(ISTEXT(Z36),0,IF(Z59=0,0,Z36/Z59))</f>
        <v>0</v>
      </c>
      <c r="AB36" s="270">
        <f t="shared" si="8"/>
        <v>0</v>
      </c>
      <c r="AC36" s="269">
        <f t="shared" si="9"/>
        <v>0</v>
      </c>
      <c r="AD36" s="36">
        <f>IF(ISTEXT(AC36),0,IF(AC59=0,0,AC36/AC59))</f>
        <v>0</v>
      </c>
      <c r="AE36" s="270">
        <f t="shared" si="10"/>
        <v>0</v>
      </c>
      <c r="AF36" s="269">
        <f t="shared" si="11"/>
        <v>0</v>
      </c>
      <c r="AG36" s="36">
        <f>IF(ISTEXT(AF36),0,IF(AF59=0,0,AF36/AF59))</f>
        <v>0</v>
      </c>
      <c r="AH36" s="270">
        <f t="shared" si="12"/>
        <v>0</v>
      </c>
      <c r="AI36" s="269">
        <f t="shared" si="13"/>
        <v>0</v>
      </c>
      <c r="AJ36" s="115">
        <f>IF(ISTEXT(AI36),0,IF(AI59=0,0,AI36/AI59))</f>
        <v>0</v>
      </c>
      <c r="AM36" s="32"/>
      <c r="AN36" s="33"/>
      <c r="AO36" s="15"/>
      <c r="AP36" s="28"/>
      <c r="AQ36" s="35"/>
      <c r="AR36" s="23"/>
      <c r="AS36" s="24">
        <f>IF(ISTEXT(AR36),0,IF(AR59=0,0,AR36/AR59))</f>
        <v>0</v>
      </c>
      <c r="AT36" s="23"/>
      <c r="AU36" s="24">
        <f>IF(ISTEXT(AT36),0,IF(AT59=0,0,AT36/AT59))</f>
        <v>0</v>
      </c>
      <c r="AV36" s="23"/>
      <c r="AW36" s="24">
        <f>IF(ISTEXT(AV36),0,IF(AV59=0,0,AV36/AV59))</f>
        <v>0</v>
      </c>
      <c r="AX36" s="23"/>
      <c r="AY36" s="24">
        <f>IF(ISTEXT(AX36),0,IF(AX59=0,0,AX36/AX59))</f>
        <v>0</v>
      </c>
      <c r="AZ36" s="23"/>
      <c r="BA36" s="102">
        <f>IF(ISTEXT(AZ36),0,IF(AZ59=0,0,AZ36/AZ59))</f>
        <v>0</v>
      </c>
      <c r="BD36" s="241"/>
      <c r="BE36" s="399"/>
      <c r="BF36" s="399"/>
      <c r="BG36" s="399"/>
      <c r="BH36" s="399"/>
      <c r="BI36" s="399"/>
      <c r="BJ36" s="399"/>
      <c r="BK36" s="399"/>
      <c r="BL36" s="399"/>
      <c r="BM36" s="399"/>
      <c r="BN36" s="399"/>
      <c r="BO36" s="399"/>
      <c r="BP36" s="399"/>
      <c r="BQ36" s="400"/>
    </row>
    <row r="37" spans="1:69" s="1" customFormat="1" ht="20.25" customHeight="1" x14ac:dyDescent="0.2">
      <c r="A37" s="25"/>
      <c r="B37" s="26"/>
      <c r="C37" s="37">
        <f t="shared" si="0"/>
        <v>0</v>
      </c>
      <c r="D37" s="34">
        <f t="shared" si="1"/>
        <v>0</v>
      </c>
      <c r="E37" s="29">
        <f>IF(ISTEXT(AR37),AR37,(AR37/AS6)*E6)</f>
        <v>0</v>
      </c>
      <c r="F37" s="30">
        <f>IF(ISTEXT(AR37),0,(AR37/AS6)*AR8)</f>
        <v>0</v>
      </c>
      <c r="G37" s="29">
        <f>IF(ISTEXT(AT37),AT37,(AT37/AU6)*G6)</f>
        <v>0</v>
      </c>
      <c r="H37" s="30">
        <f>IF(ISTEXT(AT37),0,(AT37/AU6)*AT8)</f>
        <v>0</v>
      </c>
      <c r="I37" s="29">
        <f>IF(ISTEXT(AV37),AV37,(AV37/AW6)*I6)</f>
        <v>0</v>
      </c>
      <c r="J37" s="30">
        <f>IF(ISTEXT(AV37),0,(AV37/AW6)*AV8)</f>
        <v>0</v>
      </c>
      <c r="K37" s="29">
        <f>IF(ISTEXT(AX37),AX37,(AX37/AY6)*K6)</f>
        <v>0</v>
      </c>
      <c r="L37" s="30">
        <f>IF(ISTEXT(AX37),0,(AX37/AY6)*AX8)</f>
        <v>0</v>
      </c>
      <c r="M37" s="29">
        <f>IF(ISTEXT(AZ37),AZ37,(AZ37/BA6)*M6)</f>
        <v>0</v>
      </c>
      <c r="N37" s="31">
        <f>IF(ISTEXT(AZ37),0,(AZ37/BA6)*AZ8)</f>
        <v>0</v>
      </c>
      <c r="O37" s="571"/>
      <c r="P37" s="218"/>
      <c r="Q37" s="25"/>
      <c r="R37" s="26"/>
      <c r="S37" s="37">
        <f t="shared" si="14"/>
        <v>0</v>
      </c>
      <c r="T37" s="34">
        <f t="shared" si="15"/>
        <v>0</v>
      </c>
      <c r="U37" s="113">
        <f t="shared" si="3"/>
        <v>0</v>
      </c>
      <c r="V37" s="270">
        <f t="shared" si="4"/>
        <v>0</v>
      </c>
      <c r="W37" s="269">
        <f t="shared" si="5"/>
        <v>0</v>
      </c>
      <c r="X37" s="36">
        <f>IF(ISTEXT(W37),0,IF(W59=0,0,W37/W59))</f>
        <v>0</v>
      </c>
      <c r="Y37" s="270">
        <f t="shared" si="6"/>
        <v>0</v>
      </c>
      <c r="Z37" s="269">
        <f t="shared" si="7"/>
        <v>0</v>
      </c>
      <c r="AA37" s="36">
        <f>IF(ISTEXT(Z37),0,IF(Z59=0,0,Z37/Z59))</f>
        <v>0</v>
      </c>
      <c r="AB37" s="270">
        <f t="shared" si="8"/>
        <v>0</v>
      </c>
      <c r="AC37" s="269">
        <f t="shared" si="9"/>
        <v>0</v>
      </c>
      <c r="AD37" s="36">
        <f>IF(ISTEXT(AC37),0,IF(AC59=0,0,AC37/AC59))</f>
        <v>0</v>
      </c>
      <c r="AE37" s="270">
        <f t="shared" si="10"/>
        <v>0</v>
      </c>
      <c r="AF37" s="269">
        <f t="shared" si="11"/>
        <v>0</v>
      </c>
      <c r="AG37" s="36">
        <f>IF(ISTEXT(AF37),0,IF(AF59=0,0,AF37/AF59))</f>
        <v>0</v>
      </c>
      <c r="AH37" s="270">
        <f t="shared" si="12"/>
        <v>0</v>
      </c>
      <c r="AI37" s="269">
        <f t="shared" si="13"/>
        <v>0</v>
      </c>
      <c r="AJ37" s="115">
        <f>IF(ISTEXT(AI37),0,IF(AI59=0,0,AI37/AI59))</f>
        <v>0</v>
      </c>
      <c r="AM37" s="32"/>
      <c r="AN37" s="33"/>
      <c r="AO37" s="15"/>
      <c r="AP37" s="28"/>
      <c r="AQ37" s="35"/>
      <c r="AR37" s="23"/>
      <c r="AS37" s="24">
        <f>IF(ISTEXT(AR37),0,IF(AR59=0,0,AR37/AR59))</f>
        <v>0</v>
      </c>
      <c r="AT37" s="23"/>
      <c r="AU37" s="24">
        <f>IF(ISTEXT(AT37),0,IF(AT59=0,0,AT37/AT59))</f>
        <v>0</v>
      </c>
      <c r="AV37" s="23"/>
      <c r="AW37" s="24">
        <f>IF(ISTEXT(AV37),0,IF(AV59=0,0,AV37/AV59))</f>
        <v>0</v>
      </c>
      <c r="AX37" s="23"/>
      <c r="AY37" s="24">
        <f>IF(ISTEXT(AX37),0,IF(AX59=0,0,AX37/AX59))</f>
        <v>0</v>
      </c>
      <c r="AZ37" s="23"/>
      <c r="BA37" s="102">
        <f>IF(ISTEXT(AZ37),0,IF(AZ59=0,0,AZ37/AZ59))</f>
        <v>0</v>
      </c>
      <c r="BD37" s="241" t="s">
        <v>572</v>
      </c>
      <c r="BE37" s="614" t="s">
        <v>591</v>
      </c>
      <c r="BF37" s="614"/>
      <c r="BG37" s="614"/>
      <c r="BH37" s="614"/>
      <c r="BI37" s="614"/>
      <c r="BJ37" s="614"/>
      <c r="BK37" s="614"/>
      <c r="BL37" s="614"/>
      <c r="BM37" s="614"/>
      <c r="BN37" s="614"/>
      <c r="BO37" s="614"/>
      <c r="BP37" s="614"/>
      <c r="BQ37" s="615"/>
    </row>
    <row r="38" spans="1:69" s="1" customFormat="1" ht="20.25" customHeight="1" x14ac:dyDescent="0.35">
      <c r="A38" s="25"/>
      <c r="B38" s="26"/>
      <c r="C38" s="37">
        <f t="shared" si="0"/>
        <v>0</v>
      </c>
      <c r="D38" s="34">
        <f t="shared" si="1"/>
        <v>0</v>
      </c>
      <c r="E38" s="29">
        <f>IF(ISTEXT(AR38),AR38,(AR38/AS6)*E6)</f>
        <v>0</v>
      </c>
      <c r="F38" s="30">
        <f>IF(ISTEXT(AR38),0,(AR38/AS6)*AR8)</f>
        <v>0</v>
      </c>
      <c r="G38" s="29">
        <f>IF(ISTEXT(AT38),AT38,(AT38/AU6)*G6)</f>
        <v>0</v>
      </c>
      <c r="H38" s="30">
        <f>IF(ISTEXT(AT38),0,(AT38/AU6)*AT8)</f>
        <v>0</v>
      </c>
      <c r="I38" s="29">
        <f>IF(ISTEXT(AV38),AV38,(AV38/AW6)*I6)</f>
        <v>0</v>
      </c>
      <c r="J38" s="30">
        <f>IF(ISTEXT(AV38),0,(AV38/AW6)*AV8)</f>
        <v>0</v>
      </c>
      <c r="K38" s="29">
        <f>IF(ISTEXT(AX38),AX38,(AX38/AY6)*K6)</f>
        <v>0</v>
      </c>
      <c r="L38" s="30">
        <f>IF(ISTEXT(AX38),0,(AX38/AY6)*AX8)</f>
        <v>0</v>
      </c>
      <c r="M38" s="29">
        <f>IF(ISTEXT(AZ38),AZ38,(AZ38/BA6)*M6)</f>
        <v>0</v>
      </c>
      <c r="N38" s="31">
        <f>IF(ISTEXT(AZ38),0,(AZ38/BA6)*AZ8)</f>
        <v>0</v>
      </c>
      <c r="O38" s="571"/>
      <c r="P38" s="218"/>
      <c r="Q38" s="25"/>
      <c r="R38" s="26"/>
      <c r="S38" s="37">
        <f t="shared" si="14"/>
        <v>0</v>
      </c>
      <c r="T38" s="34">
        <f t="shared" si="15"/>
        <v>0</v>
      </c>
      <c r="U38" s="113">
        <f t="shared" si="3"/>
        <v>0</v>
      </c>
      <c r="V38" s="270">
        <f t="shared" si="4"/>
        <v>0</v>
      </c>
      <c r="W38" s="269">
        <f t="shared" si="5"/>
        <v>0</v>
      </c>
      <c r="X38" s="36">
        <f>IF(ISTEXT(W38),0,IF(W59=0,0,W38/W59))</f>
        <v>0</v>
      </c>
      <c r="Y38" s="270">
        <f t="shared" si="6"/>
        <v>0</v>
      </c>
      <c r="Z38" s="269">
        <f t="shared" si="7"/>
        <v>0</v>
      </c>
      <c r="AA38" s="36">
        <f>IF(ISTEXT(Z38),0,IF(Z59=0,0,Z38/Z59))</f>
        <v>0</v>
      </c>
      <c r="AB38" s="270">
        <f t="shared" si="8"/>
        <v>0</v>
      </c>
      <c r="AC38" s="269">
        <f t="shared" si="9"/>
        <v>0</v>
      </c>
      <c r="AD38" s="36">
        <f>IF(ISTEXT(AC38),0,IF(AC59=0,0,AC38/AC59))</f>
        <v>0</v>
      </c>
      <c r="AE38" s="270">
        <f t="shared" si="10"/>
        <v>0</v>
      </c>
      <c r="AF38" s="269">
        <f t="shared" si="11"/>
        <v>0</v>
      </c>
      <c r="AG38" s="36">
        <f>IF(ISTEXT(AF38),0,IF(AF59=0,0,AF38/AF59))</f>
        <v>0</v>
      </c>
      <c r="AH38" s="270">
        <f t="shared" si="12"/>
        <v>0</v>
      </c>
      <c r="AI38" s="269">
        <f t="shared" si="13"/>
        <v>0</v>
      </c>
      <c r="AJ38" s="115">
        <f>IF(ISTEXT(AI38),0,IF(AI59=0,0,AI38/AI59))</f>
        <v>0</v>
      </c>
      <c r="AM38" s="32"/>
      <c r="AN38" s="33"/>
      <c r="AO38" s="15"/>
      <c r="AP38" s="28"/>
      <c r="AQ38" s="35"/>
      <c r="AR38" s="23"/>
      <c r="AS38" s="24">
        <f>IF(ISTEXT(AR38),0,IF(AR59=0,0,AR38/AR59))</f>
        <v>0</v>
      </c>
      <c r="AT38" s="23"/>
      <c r="AU38" s="24">
        <f>IF(ISTEXT(AT38),0,IF(AT59=0,0,AT38/AT59))</f>
        <v>0</v>
      </c>
      <c r="AV38" s="23"/>
      <c r="AW38" s="24">
        <f>IF(ISTEXT(AV38),0,IF(AV59=0,0,AV38/AV59))</f>
        <v>0</v>
      </c>
      <c r="AX38" s="23"/>
      <c r="AY38" s="24">
        <f>IF(ISTEXT(AX38),0,IF(AX59=0,0,AX38/AX59))</f>
        <v>0</v>
      </c>
      <c r="AZ38" s="23"/>
      <c r="BA38" s="102">
        <f>IF(ISTEXT(AZ38),0,IF(AZ59=0,0,AZ38/AZ59))</f>
        <v>0</v>
      </c>
      <c r="BD38" s="222"/>
      <c r="BE38" s="221"/>
      <c r="BF38" s="227"/>
      <c r="BG38" s="228"/>
      <c r="BH38" s="228"/>
      <c r="BI38" s="228"/>
      <c r="BJ38" s="228"/>
      <c r="BK38" s="228"/>
      <c r="BL38" s="228"/>
      <c r="BM38" s="228"/>
      <c r="BN38" s="228"/>
      <c r="BO38" s="228"/>
      <c r="BP38" s="228"/>
      <c r="BQ38" s="229"/>
    </row>
    <row r="39" spans="1:69" s="1" customFormat="1" ht="20.25" customHeight="1" x14ac:dyDescent="0.2">
      <c r="A39" s="25"/>
      <c r="B39" s="26"/>
      <c r="C39" s="37">
        <f t="shared" si="0"/>
        <v>0</v>
      </c>
      <c r="D39" s="34">
        <f t="shared" si="1"/>
        <v>0</v>
      </c>
      <c r="E39" s="29">
        <f>IF(ISTEXT(AR39),AR39,(AR39/AS6)*E6)</f>
        <v>0</v>
      </c>
      <c r="F39" s="30">
        <f>IF(ISTEXT(AR39),0,(AR39/AS6)*AR8)</f>
        <v>0</v>
      </c>
      <c r="G39" s="29">
        <f>IF(ISTEXT(AT39),AT39,(AT39/AU6)*G6)</f>
        <v>0</v>
      </c>
      <c r="H39" s="30">
        <f>IF(ISTEXT(AT39),0,(AT39/AU6)*AT8)</f>
        <v>0</v>
      </c>
      <c r="I39" s="29">
        <f>IF(ISTEXT(AV39),AV39,(AV39/AW6)*I6)</f>
        <v>0</v>
      </c>
      <c r="J39" s="30">
        <f>IF(ISTEXT(AV39),0,(AV39/AW6)*AV8)</f>
        <v>0</v>
      </c>
      <c r="K39" s="29">
        <f>IF(ISTEXT(AX39),AX39,(AX39/AY6)*K6)</f>
        <v>0</v>
      </c>
      <c r="L39" s="30">
        <f>IF(ISTEXT(AX39),0,(AX39/AY6)*AX8)</f>
        <v>0</v>
      </c>
      <c r="M39" s="29">
        <f>IF(ISTEXT(AZ39),AZ39,(AZ39/BA6)*M6)</f>
        <v>0</v>
      </c>
      <c r="N39" s="31">
        <f>IF(ISTEXT(AZ39),0,(AZ39/BA6)*AZ8)</f>
        <v>0</v>
      </c>
      <c r="O39" s="571"/>
      <c r="P39" s="218"/>
      <c r="Q39" s="25"/>
      <c r="R39" s="26"/>
      <c r="S39" s="37">
        <f t="shared" si="14"/>
        <v>0</v>
      </c>
      <c r="T39" s="34">
        <f t="shared" si="15"/>
        <v>0</v>
      </c>
      <c r="U39" s="113">
        <f t="shared" si="3"/>
        <v>0</v>
      </c>
      <c r="V39" s="270">
        <f t="shared" si="4"/>
        <v>0</v>
      </c>
      <c r="W39" s="269">
        <f t="shared" si="5"/>
        <v>0</v>
      </c>
      <c r="X39" s="36">
        <f>IF(ISTEXT(W39),0,IF(W59=0,0,W39/W59))</f>
        <v>0</v>
      </c>
      <c r="Y39" s="270">
        <f t="shared" si="6"/>
        <v>0</v>
      </c>
      <c r="Z39" s="269">
        <f t="shared" si="7"/>
        <v>0</v>
      </c>
      <c r="AA39" s="36">
        <f>IF(ISTEXT(Z39),0,IF(Z59=0,0,Z39/Z59))</f>
        <v>0</v>
      </c>
      <c r="AB39" s="270">
        <f t="shared" si="8"/>
        <v>0</v>
      </c>
      <c r="AC39" s="269">
        <f t="shared" si="9"/>
        <v>0</v>
      </c>
      <c r="AD39" s="36">
        <f>IF(ISTEXT(AC39),0,IF(AC59=0,0,AC39/AC59))</f>
        <v>0</v>
      </c>
      <c r="AE39" s="270">
        <f t="shared" si="10"/>
        <v>0</v>
      </c>
      <c r="AF39" s="269">
        <f t="shared" si="11"/>
        <v>0</v>
      </c>
      <c r="AG39" s="36">
        <f>IF(ISTEXT(AF39),0,IF(AF59=0,0,AF39/AF59))</f>
        <v>0</v>
      </c>
      <c r="AH39" s="270">
        <f t="shared" si="12"/>
        <v>0</v>
      </c>
      <c r="AI39" s="269">
        <f t="shared" si="13"/>
        <v>0</v>
      </c>
      <c r="AJ39" s="115">
        <f>IF(ISTEXT(AI39),0,IF(AI59=0,0,AI39/AI59))</f>
        <v>0</v>
      </c>
      <c r="AM39" s="32"/>
      <c r="AN39" s="33"/>
      <c r="AO39" s="15"/>
      <c r="AP39" s="28"/>
      <c r="AQ39" s="35"/>
      <c r="AR39" s="23"/>
      <c r="AS39" s="24">
        <f>IF(ISTEXT(AR39),0,IF(AR59=0,0,AR39/AR59))</f>
        <v>0</v>
      </c>
      <c r="AT39" s="23"/>
      <c r="AU39" s="24">
        <f>IF(ISTEXT(AT39),0,IF(AT59=0,0,AT39/AT59))</f>
        <v>0</v>
      </c>
      <c r="AV39" s="23"/>
      <c r="AW39" s="24">
        <f>IF(ISTEXT(AV39),0,IF(AV59=0,0,AV39/AV59))</f>
        <v>0</v>
      </c>
      <c r="AX39" s="23"/>
      <c r="AY39" s="24">
        <f>IF(ISTEXT(AX39),0,IF(AX59=0,0,AX39/AX59))</f>
        <v>0</v>
      </c>
      <c r="AZ39" s="23"/>
      <c r="BA39" s="102">
        <f>IF(ISTEXT(AZ39),0,IF(AZ59=0,0,AZ39/AZ59))</f>
        <v>0</v>
      </c>
      <c r="BD39" s="619" t="s">
        <v>571</v>
      </c>
      <c r="BE39" s="620" t="s">
        <v>601</v>
      </c>
      <c r="BF39" s="620"/>
      <c r="BG39" s="620"/>
      <c r="BH39" s="620"/>
      <c r="BI39" s="620"/>
      <c r="BJ39" s="620"/>
      <c r="BK39" s="620"/>
      <c r="BL39" s="620"/>
      <c r="BM39" s="620"/>
      <c r="BN39" s="620"/>
      <c r="BO39" s="620"/>
      <c r="BP39" s="620"/>
      <c r="BQ39" s="621"/>
    </row>
    <row r="40" spans="1:69" s="1" customFormat="1" ht="20.25" customHeight="1" x14ac:dyDescent="0.2">
      <c r="A40" s="25"/>
      <c r="B40" s="26"/>
      <c r="C40" s="37">
        <f t="shared" si="0"/>
        <v>0</v>
      </c>
      <c r="D40" s="34">
        <f t="shared" si="1"/>
        <v>0</v>
      </c>
      <c r="E40" s="29">
        <f>IF(ISTEXT(AR40),AR40,(AR40/AS6)*E6)</f>
        <v>0</v>
      </c>
      <c r="F40" s="30">
        <f>IF(ISTEXT(AR40),0,(AR40/AS6)*AR8)</f>
        <v>0</v>
      </c>
      <c r="G40" s="29">
        <f>IF(ISTEXT(AT40),AT40,(AT40/AU6)*G6)</f>
        <v>0</v>
      </c>
      <c r="H40" s="30">
        <f>IF(ISTEXT(AT40),0,(AT40/AU6)*AT8)</f>
        <v>0</v>
      </c>
      <c r="I40" s="29">
        <f>IF(ISTEXT(AV40),AV40,(AV40/AW6)*I6)</f>
        <v>0</v>
      </c>
      <c r="J40" s="30">
        <f>IF(ISTEXT(AV40),0,(AV40/AW6)*AV8)</f>
        <v>0</v>
      </c>
      <c r="K40" s="29">
        <f>IF(ISTEXT(AX40),AX40,(AX40/AY6)*K6)</f>
        <v>0</v>
      </c>
      <c r="L40" s="30">
        <f>IF(ISTEXT(AX40),0,(AX40/AY6)*AX8)</f>
        <v>0</v>
      </c>
      <c r="M40" s="29">
        <f>IF(ISTEXT(AZ40),AZ40,(AZ40/BA6)*M6)</f>
        <v>0</v>
      </c>
      <c r="N40" s="31">
        <f>IF(ISTEXT(AZ40),0,(AZ40/BA6)*AZ8)</f>
        <v>0</v>
      </c>
      <c r="O40" s="571"/>
      <c r="P40" s="218"/>
      <c r="Q40" s="25"/>
      <c r="R40" s="26"/>
      <c r="S40" s="37">
        <f t="shared" si="14"/>
        <v>0</v>
      </c>
      <c r="T40" s="34">
        <f t="shared" si="15"/>
        <v>0</v>
      </c>
      <c r="U40" s="113">
        <f t="shared" si="3"/>
        <v>0</v>
      </c>
      <c r="V40" s="270">
        <f t="shared" si="4"/>
        <v>0</v>
      </c>
      <c r="W40" s="269">
        <f t="shared" si="5"/>
        <v>0</v>
      </c>
      <c r="X40" s="36">
        <f>IF(ISTEXT(W40),0,IF(W59=0,0,W40/W59))</f>
        <v>0</v>
      </c>
      <c r="Y40" s="270">
        <f t="shared" si="6"/>
        <v>0</v>
      </c>
      <c r="Z40" s="269">
        <f t="shared" si="7"/>
        <v>0</v>
      </c>
      <c r="AA40" s="36">
        <f>IF(ISTEXT(Z40),0,IF(Z59=0,0,Z40/Z59))</f>
        <v>0</v>
      </c>
      <c r="AB40" s="270">
        <f t="shared" si="8"/>
        <v>0</v>
      </c>
      <c r="AC40" s="269">
        <f t="shared" si="9"/>
        <v>0</v>
      </c>
      <c r="AD40" s="36">
        <f>IF(ISTEXT(AC40),0,IF(AC59=0,0,AC40/AC59))</f>
        <v>0</v>
      </c>
      <c r="AE40" s="270">
        <f t="shared" si="10"/>
        <v>0</v>
      </c>
      <c r="AF40" s="269">
        <f t="shared" si="11"/>
        <v>0</v>
      </c>
      <c r="AG40" s="36">
        <f>IF(ISTEXT(AF40),0,IF(AF59=0,0,AF40/AF59))</f>
        <v>0</v>
      </c>
      <c r="AH40" s="270">
        <f t="shared" si="12"/>
        <v>0</v>
      </c>
      <c r="AI40" s="269">
        <f t="shared" si="13"/>
        <v>0</v>
      </c>
      <c r="AJ40" s="115">
        <f>IF(ISTEXT(AI40),0,IF(AI59=0,0,AI40/AI59))</f>
        <v>0</v>
      </c>
      <c r="AM40" s="32"/>
      <c r="AN40" s="33"/>
      <c r="AO40" s="15"/>
      <c r="AP40" s="28"/>
      <c r="AQ40" s="35"/>
      <c r="AR40" s="23"/>
      <c r="AS40" s="24">
        <f>IF(ISTEXT(AR40),0,IF(AR59=0,0,AR40/AR59))</f>
        <v>0</v>
      </c>
      <c r="AT40" s="23"/>
      <c r="AU40" s="24">
        <f>IF(ISTEXT(AT40),0,IF(AT59=0,0,AT40/AT59))</f>
        <v>0</v>
      </c>
      <c r="AV40" s="23"/>
      <c r="AW40" s="24">
        <f>IF(ISTEXT(AV40),0,IF(AV59=0,0,AV40/AV59))</f>
        <v>0</v>
      </c>
      <c r="AX40" s="23"/>
      <c r="AY40" s="24">
        <f>IF(ISTEXT(AX40),0,IF(AX59=0,0,AX40/AX59))</f>
        <v>0</v>
      </c>
      <c r="AZ40" s="23"/>
      <c r="BA40" s="102">
        <f>IF(ISTEXT(AZ40),0,IF(AZ59=0,0,AZ40/AZ59))</f>
        <v>0</v>
      </c>
      <c r="BD40" s="619"/>
      <c r="BE40" s="620"/>
      <c r="BF40" s="620"/>
      <c r="BG40" s="620"/>
      <c r="BH40" s="620"/>
      <c r="BI40" s="620"/>
      <c r="BJ40" s="620"/>
      <c r="BK40" s="620"/>
      <c r="BL40" s="620"/>
      <c r="BM40" s="620"/>
      <c r="BN40" s="620"/>
      <c r="BO40" s="620"/>
      <c r="BP40" s="620"/>
      <c r="BQ40" s="621"/>
    </row>
    <row r="41" spans="1:69" s="1" customFormat="1" ht="21" x14ac:dyDescent="0.35">
      <c r="A41" s="25"/>
      <c r="B41" s="26"/>
      <c r="C41" s="37">
        <f t="shared" ref="C41:C58" si="18">AO41</f>
        <v>0</v>
      </c>
      <c r="D41" s="34">
        <f t="shared" ref="D41:D58" si="19">AP41</f>
        <v>0</v>
      </c>
      <c r="E41" s="29">
        <f>IF(ISTEXT(AR41),AR41,(AR41/AS6)*E6)</f>
        <v>0</v>
      </c>
      <c r="F41" s="30">
        <f>IF(ISTEXT(AR41),0,(AR41/AS6)*AR8)</f>
        <v>0</v>
      </c>
      <c r="G41" s="29">
        <f>IF(ISTEXT(AT41),AT41,(AT41/AU6)*G6)</f>
        <v>0</v>
      </c>
      <c r="H41" s="30">
        <f>IF(ISTEXT(AT41),0,(AT41/AU6)*AT8)</f>
        <v>0</v>
      </c>
      <c r="I41" s="29">
        <f>IF(ISTEXT(AV41),AV41,(AV41/AW6)*I6)</f>
        <v>0</v>
      </c>
      <c r="J41" s="30">
        <f>IF(ISTEXT(AV41),0,(AV41/AW6)*AV8)</f>
        <v>0</v>
      </c>
      <c r="K41" s="29">
        <f>IF(ISTEXT(AX41),AX41,(AX41/AY6)*K6)</f>
        <v>0</v>
      </c>
      <c r="L41" s="30">
        <f>IF(ISTEXT(AX41),0,(AX41/AY6)*AX8)</f>
        <v>0</v>
      </c>
      <c r="M41" s="29">
        <f>IF(ISTEXT(AZ41),AZ41,(AZ41/BA6)*M6)</f>
        <v>0</v>
      </c>
      <c r="N41" s="31">
        <f>IF(ISTEXT(AZ41),0,(AZ41/BA6)*AZ8)</f>
        <v>0</v>
      </c>
      <c r="O41" s="571"/>
      <c r="P41" s="218"/>
      <c r="Q41" s="25"/>
      <c r="R41" s="26"/>
      <c r="S41" s="37">
        <f t="shared" si="14"/>
        <v>0</v>
      </c>
      <c r="T41" s="34">
        <f t="shared" si="15"/>
        <v>0</v>
      </c>
      <c r="U41" s="113">
        <f t="shared" ref="U41:U58" si="20">AQ41</f>
        <v>0</v>
      </c>
      <c r="V41" s="270">
        <f t="shared" ref="V41:V58" si="21">IF(ISTEXT(E41),0,U41*E41)</f>
        <v>0</v>
      </c>
      <c r="W41" s="269">
        <f t="shared" ref="W41:W58" si="22">U41*F41</f>
        <v>0</v>
      </c>
      <c r="X41" s="36">
        <f>IF(ISTEXT(W41),0,IF(W59=0,0,W41/W59))</f>
        <v>0</v>
      </c>
      <c r="Y41" s="270">
        <f t="shared" ref="Y41:Y58" si="23">IF(ISTEXT(G41),0,U41*G41)</f>
        <v>0</v>
      </c>
      <c r="Z41" s="269">
        <f t="shared" ref="Z41:Z58" si="24">U41*H41</f>
        <v>0</v>
      </c>
      <c r="AA41" s="36">
        <f>IF(ISTEXT(Z41),0,IF(Z59=0,0,Z41/Z59))</f>
        <v>0</v>
      </c>
      <c r="AB41" s="270">
        <f t="shared" ref="AB41:AB58" si="25">IF(ISTEXT(I41),0,U41*I41)</f>
        <v>0</v>
      </c>
      <c r="AC41" s="269">
        <f t="shared" ref="AC41:AC58" si="26">U41*J41</f>
        <v>0</v>
      </c>
      <c r="AD41" s="36">
        <f>IF(ISTEXT(AC41),0,IF(AC59=0,0,AC41/AC59))</f>
        <v>0</v>
      </c>
      <c r="AE41" s="270">
        <f t="shared" ref="AE41:AE58" si="27">IF(ISTEXT(K41),0,U41*K41)</f>
        <v>0</v>
      </c>
      <c r="AF41" s="269">
        <f t="shared" ref="AF41:AF58" si="28">U41*L41</f>
        <v>0</v>
      </c>
      <c r="AG41" s="36">
        <f>IF(ISTEXT(AF41),0,IF(AF59=0,0,AF41/AF59))</f>
        <v>0</v>
      </c>
      <c r="AH41" s="270">
        <f t="shared" ref="AH41:AH58" si="29">IF(ISTEXT(M41),0,U41*M41)</f>
        <v>0</v>
      </c>
      <c r="AI41" s="269">
        <f t="shared" ref="AI41:AI58" si="30">U41*N41</f>
        <v>0</v>
      </c>
      <c r="AJ41" s="115">
        <f>IF(ISTEXT(AI41),0,IF(AI59=0,0,AI41/AI59))</f>
        <v>0</v>
      </c>
      <c r="AM41" s="32"/>
      <c r="AN41" s="33"/>
      <c r="AO41" s="15"/>
      <c r="AP41" s="28"/>
      <c r="AQ41" s="35"/>
      <c r="AR41" s="23"/>
      <c r="AS41" s="24">
        <f>IF(ISTEXT(AR41),0,IF(AR59=0,0,AR41/AR59))</f>
        <v>0</v>
      </c>
      <c r="AT41" s="23"/>
      <c r="AU41" s="24">
        <f>IF(ISTEXT(AT41),0,IF(AT59=0,0,AT41/AT59))</f>
        <v>0</v>
      </c>
      <c r="AV41" s="23"/>
      <c r="AW41" s="24">
        <f>IF(ISTEXT(AV41),0,IF(AV59=0,0,AV41/AV59))</f>
        <v>0</v>
      </c>
      <c r="AX41" s="23"/>
      <c r="AY41" s="24">
        <f>IF(ISTEXT(AX41),0,IF(AX59=0,0,AX41/AX59))</f>
        <v>0</v>
      </c>
      <c r="AZ41" s="23"/>
      <c r="BA41" s="102">
        <f>IF(ISTEXT(AZ41),0,IF(AZ59=0,0,AZ41/AZ59))</f>
        <v>0</v>
      </c>
      <c r="BD41" s="222"/>
      <c r="BE41" s="228"/>
      <c r="BF41" s="228"/>
      <c r="BG41" s="228"/>
      <c r="BH41" s="228"/>
      <c r="BI41" s="228"/>
      <c r="BJ41" s="228"/>
      <c r="BK41" s="228"/>
      <c r="BL41" s="228"/>
      <c r="BM41" s="228"/>
      <c r="BN41" s="228"/>
      <c r="BO41" s="228"/>
      <c r="BP41" s="228"/>
      <c r="BQ41" s="229"/>
    </row>
    <row r="42" spans="1:69" s="1" customFormat="1" ht="20.25" customHeight="1" x14ac:dyDescent="0.2">
      <c r="A42" s="25"/>
      <c r="B42" s="26"/>
      <c r="C42" s="37">
        <f t="shared" si="18"/>
        <v>0</v>
      </c>
      <c r="D42" s="34">
        <f t="shared" si="19"/>
        <v>0</v>
      </c>
      <c r="E42" s="29">
        <f>IF(ISTEXT(AR42),AR42,(AR42/AS6)*E6)</f>
        <v>0</v>
      </c>
      <c r="F42" s="30">
        <f>IF(ISTEXT(AR42),0,(AR42/AS6)*AR8)</f>
        <v>0</v>
      </c>
      <c r="G42" s="29">
        <f>IF(ISTEXT(AT42),AT42,(AT42/AU6)*G6)</f>
        <v>0</v>
      </c>
      <c r="H42" s="30">
        <f>IF(ISTEXT(AT42),0,(AT42/AU6)*AT8)</f>
        <v>0</v>
      </c>
      <c r="I42" s="29">
        <f>IF(ISTEXT(AV42),AV42,(AV42/AW6)*I6)</f>
        <v>0</v>
      </c>
      <c r="J42" s="30">
        <f>IF(ISTEXT(AV42),0,(AV42/AW6)*AV8)</f>
        <v>0</v>
      </c>
      <c r="K42" s="29">
        <f>IF(ISTEXT(AX42),AX42,(AX42/AY6)*K6)</f>
        <v>0</v>
      </c>
      <c r="L42" s="30">
        <f>IF(ISTEXT(AX42),0,(AX42/AY6)*AX8)</f>
        <v>0</v>
      </c>
      <c r="M42" s="29">
        <f>IF(ISTEXT(AZ42),AZ42,(AZ42/BA6)*M6)</f>
        <v>0</v>
      </c>
      <c r="N42" s="31">
        <f>IF(ISTEXT(AZ42),0,(AZ42/BA6)*AZ8)</f>
        <v>0</v>
      </c>
      <c r="O42" s="571"/>
      <c r="P42" s="218"/>
      <c r="Q42" s="25"/>
      <c r="R42" s="26"/>
      <c r="S42" s="37">
        <f t="shared" si="14"/>
        <v>0</v>
      </c>
      <c r="T42" s="34">
        <f t="shared" si="15"/>
        <v>0</v>
      </c>
      <c r="U42" s="113">
        <f t="shared" si="20"/>
        <v>0</v>
      </c>
      <c r="V42" s="270">
        <f t="shared" si="21"/>
        <v>0</v>
      </c>
      <c r="W42" s="269">
        <f t="shared" si="22"/>
        <v>0</v>
      </c>
      <c r="X42" s="36">
        <f>IF(ISTEXT(W42),0,IF(W59=0,0,W42/W59))</f>
        <v>0</v>
      </c>
      <c r="Y42" s="270">
        <f t="shared" si="23"/>
        <v>0</v>
      </c>
      <c r="Z42" s="269">
        <f t="shared" si="24"/>
        <v>0</v>
      </c>
      <c r="AA42" s="36">
        <f>IF(ISTEXT(Z42),0,IF(Z59=0,0,Z42/Z59))</f>
        <v>0</v>
      </c>
      <c r="AB42" s="270">
        <f t="shared" si="25"/>
        <v>0</v>
      </c>
      <c r="AC42" s="269">
        <f t="shared" si="26"/>
        <v>0</v>
      </c>
      <c r="AD42" s="36">
        <f>IF(ISTEXT(AC42),0,IF(AC59=0,0,AC42/AC59))</f>
        <v>0</v>
      </c>
      <c r="AE42" s="270">
        <f t="shared" si="27"/>
        <v>0</v>
      </c>
      <c r="AF42" s="269">
        <f t="shared" si="28"/>
        <v>0</v>
      </c>
      <c r="AG42" s="36">
        <f>IF(ISTEXT(AF42),0,IF(AF59=0,0,AF42/AF59))</f>
        <v>0</v>
      </c>
      <c r="AH42" s="270">
        <f t="shared" si="29"/>
        <v>0</v>
      </c>
      <c r="AI42" s="269">
        <f t="shared" si="30"/>
        <v>0</v>
      </c>
      <c r="AJ42" s="115">
        <f>IF(ISTEXT(AI42),0,IF(AI59=0,0,AI42/AI59))</f>
        <v>0</v>
      </c>
      <c r="AM42" s="32"/>
      <c r="AN42" s="33"/>
      <c r="AO42" s="15"/>
      <c r="AP42" s="28"/>
      <c r="AQ42" s="35"/>
      <c r="AR42" s="23"/>
      <c r="AS42" s="24">
        <f>IF(ISTEXT(AR42),0,IF(AR59=0,0,AR42/AR59))</f>
        <v>0</v>
      </c>
      <c r="AT42" s="23"/>
      <c r="AU42" s="24">
        <f>IF(ISTEXT(AT42),0,IF(AT59=0,0,AT42/AT59))</f>
        <v>0</v>
      </c>
      <c r="AV42" s="23"/>
      <c r="AW42" s="24">
        <f>IF(ISTEXT(AV42),0,IF(AV59=0,0,AV42/AV59))</f>
        <v>0</v>
      </c>
      <c r="AX42" s="23"/>
      <c r="AY42" s="24">
        <f>IF(ISTEXT(AX42),0,IF(AX59=0,0,AX42/AX59))</f>
        <v>0</v>
      </c>
      <c r="AZ42" s="23"/>
      <c r="BA42" s="102">
        <f>IF(ISTEXT(AZ42),0,IF(AZ59=0,0,AZ42/AZ59))</f>
        <v>0</v>
      </c>
      <c r="BD42" s="241" t="s">
        <v>570</v>
      </c>
      <c r="BE42" s="639" t="s">
        <v>569</v>
      </c>
      <c r="BF42" s="639"/>
      <c r="BG42" s="639"/>
      <c r="BH42" s="639"/>
      <c r="BI42" s="639"/>
      <c r="BJ42" s="639"/>
      <c r="BK42" s="639"/>
      <c r="BL42" s="639"/>
      <c r="BM42" s="639"/>
      <c r="BN42" s="639"/>
      <c r="BO42" s="639"/>
      <c r="BP42" s="639"/>
      <c r="BQ42" s="640"/>
    </row>
    <row r="43" spans="1:69" s="1" customFormat="1" ht="20.25" customHeight="1" x14ac:dyDescent="0.2">
      <c r="A43" s="25"/>
      <c r="B43" s="26"/>
      <c r="C43" s="37">
        <f t="shared" si="18"/>
        <v>0</v>
      </c>
      <c r="D43" s="34">
        <f t="shared" si="19"/>
        <v>0</v>
      </c>
      <c r="E43" s="29">
        <f>IF(ISTEXT(AR43),AR43,(AR43/AS6)*E6)</f>
        <v>0</v>
      </c>
      <c r="F43" s="30">
        <f>IF(ISTEXT(AR43),0,(AR43/AS6)*AR8)</f>
        <v>0</v>
      </c>
      <c r="G43" s="29">
        <f>IF(ISTEXT(AT43),AT43,(AT43/AU6)*G6)</f>
        <v>0</v>
      </c>
      <c r="H43" s="30">
        <f>IF(ISTEXT(AT43),0,(AT43/AU6)*AT8)</f>
        <v>0</v>
      </c>
      <c r="I43" s="29">
        <f>IF(ISTEXT(AV43),AV43,(AV43/AW6)*I6)</f>
        <v>0</v>
      </c>
      <c r="J43" s="30">
        <f>IF(ISTEXT(AV43),0,(AV43/AW6)*AV8)</f>
        <v>0</v>
      </c>
      <c r="K43" s="29">
        <f>IF(ISTEXT(AX43),AX43,(AX43/AY6)*K6)</f>
        <v>0</v>
      </c>
      <c r="L43" s="30">
        <f>IF(ISTEXT(AX43),0,(AX43/AY6)*AX8)</f>
        <v>0</v>
      </c>
      <c r="M43" s="29">
        <f>IF(ISTEXT(AZ43),AZ43,(AZ43/BA6)*M6)</f>
        <v>0</v>
      </c>
      <c r="N43" s="31">
        <f>IF(ISTEXT(AZ43),0,(AZ43/BA6)*AZ8)</f>
        <v>0</v>
      </c>
      <c r="O43" s="571"/>
      <c r="P43" s="218"/>
      <c r="Q43" s="25"/>
      <c r="R43" s="26"/>
      <c r="S43" s="37">
        <f t="shared" si="14"/>
        <v>0</v>
      </c>
      <c r="T43" s="34">
        <f t="shared" si="15"/>
        <v>0</v>
      </c>
      <c r="U43" s="113">
        <f t="shared" si="20"/>
        <v>0</v>
      </c>
      <c r="V43" s="270">
        <f t="shared" si="21"/>
        <v>0</v>
      </c>
      <c r="W43" s="269">
        <f t="shared" si="22"/>
        <v>0</v>
      </c>
      <c r="X43" s="36">
        <f>IF(ISTEXT(W43),0,IF(W59=0,0,W43/W59))</f>
        <v>0</v>
      </c>
      <c r="Y43" s="270">
        <f t="shared" si="23"/>
        <v>0</v>
      </c>
      <c r="Z43" s="269">
        <f t="shared" si="24"/>
        <v>0</v>
      </c>
      <c r="AA43" s="36">
        <f>IF(ISTEXT(Z43),0,IF(Z59=0,0,Z43/Z59))</f>
        <v>0</v>
      </c>
      <c r="AB43" s="270">
        <f t="shared" si="25"/>
        <v>0</v>
      </c>
      <c r="AC43" s="269">
        <f t="shared" si="26"/>
        <v>0</v>
      </c>
      <c r="AD43" s="36">
        <f>IF(ISTEXT(AC43),0,IF(AC59=0,0,AC43/AC59))</f>
        <v>0</v>
      </c>
      <c r="AE43" s="270">
        <f t="shared" si="27"/>
        <v>0</v>
      </c>
      <c r="AF43" s="269">
        <f t="shared" si="28"/>
        <v>0</v>
      </c>
      <c r="AG43" s="36">
        <f>IF(ISTEXT(AF43),0,IF(AF59=0,0,AF43/AF59))</f>
        <v>0</v>
      </c>
      <c r="AH43" s="270">
        <f t="shared" si="29"/>
        <v>0</v>
      </c>
      <c r="AI43" s="269">
        <f t="shared" si="30"/>
        <v>0</v>
      </c>
      <c r="AJ43" s="115">
        <f>IF(ISTEXT(AI43),0,IF(AI59=0,0,AI43/AI59))</f>
        <v>0</v>
      </c>
      <c r="AM43" s="32"/>
      <c r="AN43" s="33"/>
      <c r="AO43" s="15"/>
      <c r="AP43" s="28"/>
      <c r="AQ43" s="35"/>
      <c r="AR43" s="23"/>
      <c r="AS43" s="24">
        <f>IF(ISTEXT(AR43),0,IF(AR59=0,0,AR43/AR59))</f>
        <v>0</v>
      </c>
      <c r="AT43" s="23"/>
      <c r="AU43" s="24">
        <f>IF(ISTEXT(AT43),0,IF(AT59=0,0,AT43/AT59))</f>
        <v>0</v>
      </c>
      <c r="AV43" s="23"/>
      <c r="AW43" s="24">
        <f>IF(ISTEXT(AV43),0,IF(AV59=0,0,AV43/AV59))</f>
        <v>0</v>
      </c>
      <c r="AX43" s="23"/>
      <c r="AY43" s="24">
        <f>IF(ISTEXT(AX43),0,IF(AX59=0,0,AX43/AX59))</f>
        <v>0</v>
      </c>
      <c r="AZ43" s="23"/>
      <c r="BA43" s="102">
        <f>IF(ISTEXT(AZ43),0,IF(AZ59=0,0,AZ43/AZ59))</f>
        <v>0</v>
      </c>
      <c r="BD43" s="241"/>
      <c r="BE43" s="249"/>
      <c r="BF43" s="249"/>
      <c r="BG43" s="249"/>
      <c r="BH43" s="249"/>
      <c r="BI43" s="249"/>
      <c r="BJ43" s="249"/>
      <c r="BK43" s="249"/>
      <c r="BL43" s="249"/>
      <c r="BM43" s="249"/>
      <c r="BN43" s="249"/>
      <c r="BO43" s="249"/>
      <c r="BP43" s="249"/>
      <c r="BQ43" s="250"/>
    </row>
    <row r="44" spans="1:69" s="1" customFormat="1" ht="20.25" customHeight="1" x14ac:dyDescent="0.2">
      <c r="A44" s="25"/>
      <c r="B44" s="26"/>
      <c r="C44" s="37">
        <f t="shared" si="18"/>
        <v>0</v>
      </c>
      <c r="D44" s="34">
        <f t="shared" si="19"/>
        <v>0</v>
      </c>
      <c r="E44" s="29">
        <f>IF(ISTEXT(AR44),AR44,(AR44/AS6)*E6)</f>
        <v>0</v>
      </c>
      <c r="F44" s="30">
        <f>IF(ISTEXT(AR44),0,(AR44/AS6)*AR8)</f>
        <v>0</v>
      </c>
      <c r="G44" s="29">
        <f>IF(ISTEXT(AT44),AT44,(AT44/AU6)*G6)</f>
        <v>0</v>
      </c>
      <c r="H44" s="30">
        <f>IF(ISTEXT(AT44),0,(AT44/AU6)*AT8)</f>
        <v>0</v>
      </c>
      <c r="I44" s="29">
        <f>IF(ISTEXT(AV44),AV44,(AV44/AW6)*I6)</f>
        <v>0</v>
      </c>
      <c r="J44" s="30">
        <f>IF(ISTEXT(AV44),0,(AV44/AW6)*AV8)</f>
        <v>0</v>
      </c>
      <c r="K44" s="29">
        <f>IF(ISTEXT(AX44),AX44,(AX44/AY6)*K6)</f>
        <v>0</v>
      </c>
      <c r="L44" s="30">
        <f>IF(ISTEXT(AX44),0,(AX44/AY6)*AX8)</f>
        <v>0</v>
      </c>
      <c r="M44" s="29">
        <f>IF(ISTEXT(AZ44),AZ44,(AZ44/BA6)*M6)</f>
        <v>0</v>
      </c>
      <c r="N44" s="31">
        <f>IF(ISTEXT(AZ44),0,(AZ44/BA6)*AZ8)</f>
        <v>0</v>
      </c>
      <c r="O44" s="571"/>
      <c r="P44" s="218"/>
      <c r="Q44" s="25"/>
      <c r="R44" s="26"/>
      <c r="S44" s="37">
        <f t="shared" si="14"/>
        <v>0</v>
      </c>
      <c r="T44" s="34">
        <f t="shared" si="15"/>
        <v>0</v>
      </c>
      <c r="U44" s="113">
        <f t="shared" si="20"/>
        <v>0</v>
      </c>
      <c r="V44" s="270">
        <f t="shared" si="21"/>
        <v>0</v>
      </c>
      <c r="W44" s="269">
        <f t="shared" si="22"/>
        <v>0</v>
      </c>
      <c r="X44" s="36">
        <f>IF(ISTEXT(W44),0,IF(W59=0,0,W44/W59))</f>
        <v>0</v>
      </c>
      <c r="Y44" s="270">
        <f t="shared" si="23"/>
        <v>0</v>
      </c>
      <c r="Z44" s="269">
        <f t="shared" si="24"/>
        <v>0</v>
      </c>
      <c r="AA44" s="36">
        <f>IF(ISTEXT(Z44),0,IF(Z59=0,0,Z44/Z59))</f>
        <v>0</v>
      </c>
      <c r="AB44" s="270">
        <f t="shared" si="25"/>
        <v>0</v>
      </c>
      <c r="AC44" s="269">
        <f t="shared" si="26"/>
        <v>0</v>
      </c>
      <c r="AD44" s="36">
        <f>IF(ISTEXT(AC44),0,IF(AC59=0,0,AC44/AC59))</f>
        <v>0</v>
      </c>
      <c r="AE44" s="270">
        <f t="shared" si="27"/>
        <v>0</v>
      </c>
      <c r="AF44" s="269">
        <f t="shared" si="28"/>
        <v>0</v>
      </c>
      <c r="AG44" s="36">
        <f>IF(ISTEXT(AF44),0,IF(AF59=0,0,AF44/AF59))</f>
        <v>0</v>
      </c>
      <c r="AH44" s="270">
        <f t="shared" si="29"/>
        <v>0</v>
      </c>
      <c r="AI44" s="269">
        <f t="shared" si="30"/>
        <v>0</v>
      </c>
      <c r="AJ44" s="115">
        <f>IF(ISTEXT(AI44),0,IF(AI59=0,0,AI44/AI59))</f>
        <v>0</v>
      </c>
      <c r="AM44" s="32"/>
      <c r="AN44" s="33"/>
      <c r="AO44" s="15"/>
      <c r="AP44" s="28"/>
      <c r="AQ44" s="35"/>
      <c r="AR44" s="23"/>
      <c r="AS44" s="24">
        <f>IF(ISTEXT(AR44),0,IF(AR59=0,0,AR44/AR59))</f>
        <v>0</v>
      </c>
      <c r="AT44" s="23"/>
      <c r="AU44" s="24">
        <f>IF(ISTEXT(AT44),0,IF(AT59=0,0,AT44/AT59))</f>
        <v>0</v>
      </c>
      <c r="AV44" s="23"/>
      <c r="AW44" s="24">
        <f>IF(ISTEXT(AV44),0,IF(AV59=0,0,AV44/AV59))</f>
        <v>0</v>
      </c>
      <c r="AX44" s="23"/>
      <c r="AY44" s="24">
        <f>IF(ISTEXT(AX44),0,IF(AX59=0,0,AX44/AX59))</f>
        <v>0</v>
      </c>
      <c r="AZ44" s="23"/>
      <c r="BA44" s="102">
        <f>IF(ISTEXT(AZ44),0,IF(AZ59=0,0,AZ44/AZ59))</f>
        <v>0</v>
      </c>
      <c r="BD44" s="619" t="s">
        <v>608</v>
      </c>
      <c r="BE44" s="641" t="s">
        <v>609</v>
      </c>
      <c r="BF44" s="641"/>
      <c r="BG44" s="641"/>
      <c r="BH44" s="641"/>
      <c r="BI44" s="641"/>
      <c r="BJ44" s="641"/>
      <c r="BK44" s="641"/>
      <c r="BL44" s="641"/>
      <c r="BM44" s="641"/>
      <c r="BN44" s="641"/>
      <c r="BO44" s="641"/>
      <c r="BP44" s="641"/>
      <c r="BQ44" s="642"/>
    </row>
    <row r="45" spans="1:69" s="1" customFormat="1" ht="20.25" customHeight="1" x14ac:dyDescent="0.2">
      <c r="A45" s="25"/>
      <c r="B45" s="26"/>
      <c r="C45" s="37">
        <f t="shared" si="18"/>
        <v>0</v>
      </c>
      <c r="D45" s="34">
        <f t="shared" si="19"/>
        <v>0</v>
      </c>
      <c r="E45" s="29">
        <f>IF(ISTEXT(AR45),AR45,(AR45/AS6)*E6)</f>
        <v>0</v>
      </c>
      <c r="F45" s="30">
        <f>IF(ISTEXT(AR45),0,(AR45/AS6)*AR8)</f>
        <v>0</v>
      </c>
      <c r="G45" s="29">
        <f>IF(ISTEXT(AT45),AT45,(AT45/AU6)*G6)</f>
        <v>0</v>
      </c>
      <c r="H45" s="30">
        <f>IF(ISTEXT(AT45),0,(AT45/AU6)*AT8)</f>
        <v>0</v>
      </c>
      <c r="I45" s="29">
        <f>IF(ISTEXT(AV45),AV45,(AV45/AW6)*I6)</f>
        <v>0</v>
      </c>
      <c r="J45" s="30">
        <f>IF(ISTEXT(AV45),0,(AV45/AW6)*AV8)</f>
        <v>0</v>
      </c>
      <c r="K45" s="29">
        <f>IF(ISTEXT(AX45),AX45,(AX45/AY6)*K6)</f>
        <v>0</v>
      </c>
      <c r="L45" s="30">
        <f>IF(ISTEXT(AX45),0,(AX45/AY6)*AX8)</f>
        <v>0</v>
      </c>
      <c r="M45" s="29">
        <f>IF(ISTEXT(AZ45),AZ45,(AZ45/BA6)*M6)</f>
        <v>0</v>
      </c>
      <c r="N45" s="31">
        <f>IF(ISTEXT(AZ45),0,(AZ45/BA6)*AZ8)</f>
        <v>0</v>
      </c>
      <c r="O45" s="571"/>
      <c r="P45" s="218"/>
      <c r="Q45" s="25"/>
      <c r="R45" s="26"/>
      <c r="S45" s="37">
        <f t="shared" si="14"/>
        <v>0</v>
      </c>
      <c r="T45" s="34">
        <f t="shared" si="15"/>
        <v>0</v>
      </c>
      <c r="U45" s="113">
        <f t="shared" si="20"/>
        <v>0</v>
      </c>
      <c r="V45" s="270">
        <f t="shared" si="21"/>
        <v>0</v>
      </c>
      <c r="W45" s="269">
        <f t="shared" si="22"/>
        <v>0</v>
      </c>
      <c r="X45" s="36">
        <f>IF(ISTEXT(W45),0,IF(W59=0,0,W45/W59))</f>
        <v>0</v>
      </c>
      <c r="Y45" s="270">
        <f t="shared" si="23"/>
        <v>0</v>
      </c>
      <c r="Z45" s="269">
        <f t="shared" si="24"/>
        <v>0</v>
      </c>
      <c r="AA45" s="36">
        <f>IF(ISTEXT(Z45),0,IF(Z59=0,0,Z45/Z59))</f>
        <v>0</v>
      </c>
      <c r="AB45" s="270">
        <f t="shared" si="25"/>
        <v>0</v>
      </c>
      <c r="AC45" s="269">
        <f t="shared" si="26"/>
        <v>0</v>
      </c>
      <c r="AD45" s="36">
        <f>IF(ISTEXT(AC45),0,IF(AC59=0,0,AC45/AC59))</f>
        <v>0</v>
      </c>
      <c r="AE45" s="270">
        <f t="shared" si="27"/>
        <v>0</v>
      </c>
      <c r="AF45" s="269">
        <f t="shared" si="28"/>
        <v>0</v>
      </c>
      <c r="AG45" s="36">
        <f>IF(ISTEXT(AF45),0,IF(AF59=0,0,AF45/AF59))</f>
        <v>0</v>
      </c>
      <c r="AH45" s="270">
        <f t="shared" si="29"/>
        <v>0</v>
      </c>
      <c r="AI45" s="269">
        <f t="shared" si="30"/>
        <v>0</v>
      </c>
      <c r="AJ45" s="115">
        <f>IF(ISTEXT(AI45),0,IF(AI59=0,0,AI45/AI59))</f>
        <v>0</v>
      </c>
      <c r="AM45" s="32"/>
      <c r="AN45" s="33"/>
      <c r="AO45" s="15"/>
      <c r="AP45" s="28"/>
      <c r="AQ45" s="35"/>
      <c r="AR45" s="23"/>
      <c r="AS45" s="24">
        <f>IF(ISTEXT(AR45),0,IF(AR59=0,0,AR45/AR59))</f>
        <v>0</v>
      </c>
      <c r="AT45" s="23"/>
      <c r="AU45" s="24">
        <f>IF(ISTEXT(AT45),0,IF(AT59=0,0,AT45/AT59))</f>
        <v>0</v>
      </c>
      <c r="AV45" s="23"/>
      <c r="AW45" s="24">
        <f>IF(ISTEXT(AV45),0,IF(AV59=0,0,AV45/AV59))</f>
        <v>0</v>
      </c>
      <c r="AX45" s="23"/>
      <c r="AY45" s="24">
        <f>IF(ISTEXT(AX45),0,IF(AX59=0,0,AX45/AX59))</f>
        <v>0</v>
      </c>
      <c r="AZ45" s="23"/>
      <c r="BA45" s="102">
        <f>IF(ISTEXT(AZ45),0,IF(AZ59=0,0,AZ45/AZ59))</f>
        <v>0</v>
      </c>
      <c r="BD45" s="619"/>
      <c r="BE45" s="641"/>
      <c r="BF45" s="641"/>
      <c r="BG45" s="641"/>
      <c r="BH45" s="641"/>
      <c r="BI45" s="641"/>
      <c r="BJ45" s="641"/>
      <c r="BK45" s="641"/>
      <c r="BL45" s="641"/>
      <c r="BM45" s="641"/>
      <c r="BN45" s="641"/>
      <c r="BO45" s="641"/>
      <c r="BP45" s="641"/>
      <c r="BQ45" s="642"/>
    </row>
    <row r="46" spans="1:69" s="1" customFormat="1" ht="20.25" customHeight="1" thickBot="1" x14ac:dyDescent="0.4">
      <c r="A46" s="25"/>
      <c r="B46" s="26"/>
      <c r="C46" s="37">
        <f t="shared" si="18"/>
        <v>0</v>
      </c>
      <c r="D46" s="34">
        <f t="shared" si="19"/>
        <v>0</v>
      </c>
      <c r="E46" s="29">
        <f>IF(ISTEXT(AR46),AR46,(AR46/AS6)*E6)</f>
        <v>0</v>
      </c>
      <c r="F46" s="30">
        <f>IF(ISTEXT(AR46),0,(AR46/AS6)*AR8)</f>
        <v>0</v>
      </c>
      <c r="G46" s="29">
        <f>IF(ISTEXT(AT46),AT46,(AT46/AU6)*G6)</f>
        <v>0</v>
      </c>
      <c r="H46" s="30">
        <f>IF(ISTEXT(AT46),0,(AT46/AU6)*AT8)</f>
        <v>0</v>
      </c>
      <c r="I46" s="29">
        <f>IF(ISTEXT(AV46),AV46,(AV46/AW6)*I6)</f>
        <v>0</v>
      </c>
      <c r="J46" s="30">
        <f>IF(ISTEXT(AV46),0,(AV46/AW6)*AV8)</f>
        <v>0</v>
      </c>
      <c r="K46" s="29">
        <f>IF(ISTEXT(AX46),AX46,(AX46/AY6)*K6)</f>
        <v>0</v>
      </c>
      <c r="L46" s="30">
        <f>IF(ISTEXT(AX46),0,(AX46/AY6)*AX8)</f>
        <v>0</v>
      </c>
      <c r="M46" s="29">
        <f>IF(ISTEXT(AZ46),AZ46,(AZ46/BA6)*M6)</f>
        <v>0</v>
      </c>
      <c r="N46" s="31">
        <f>IF(ISTEXT(AZ46),0,(AZ46/BA6)*AZ8)</f>
        <v>0</v>
      </c>
      <c r="O46" s="571"/>
      <c r="P46" s="218"/>
      <c r="Q46" s="25"/>
      <c r="R46" s="26"/>
      <c r="S46" s="37">
        <f t="shared" si="14"/>
        <v>0</v>
      </c>
      <c r="T46" s="34">
        <f t="shared" si="15"/>
        <v>0</v>
      </c>
      <c r="U46" s="113">
        <f t="shared" si="20"/>
        <v>0</v>
      </c>
      <c r="V46" s="270">
        <f t="shared" si="21"/>
        <v>0</v>
      </c>
      <c r="W46" s="269">
        <f t="shared" si="22"/>
        <v>0</v>
      </c>
      <c r="X46" s="36">
        <f>IF(ISTEXT(W46),0,IF(W59=0,0,W46/W59))</f>
        <v>0</v>
      </c>
      <c r="Y46" s="270">
        <f t="shared" si="23"/>
        <v>0</v>
      </c>
      <c r="Z46" s="269">
        <f t="shared" si="24"/>
        <v>0</v>
      </c>
      <c r="AA46" s="36">
        <f>IF(ISTEXT(Z46),0,IF(Z59=0,0,Z46/Z59))</f>
        <v>0</v>
      </c>
      <c r="AB46" s="270">
        <f t="shared" si="25"/>
        <v>0</v>
      </c>
      <c r="AC46" s="269">
        <f t="shared" si="26"/>
        <v>0</v>
      </c>
      <c r="AD46" s="36">
        <f>IF(ISTEXT(AC46),0,IF(AC59=0,0,AC46/AC59))</f>
        <v>0</v>
      </c>
      <c r="AE46" s="270">
        <f t="shared" si="27"/>
        <v>0</v>
      </c>
      <c r="AF46" s="269">
        <f t="shared" si="28"/>
        <v>0</v>
      </c>
      <c r="AG46" s="36">
        <f>IF(ISTEXT(AF46),0,IF(AF59=0,0,AF46/AF59))</f>
        <v>0</v>
      </c>
      <c r="AH46" s="270">
        <f t="shared" si="29"/>
        <v>0</v>
      </c>
      <c r="AI46" s="269">
        <f t="shared" si="30"/>
        <v>0</v>
      </c>
      <c r="AJ46" s="115">
        <f>IF(ISTEXT(AI46),0,IF(AI59=0,0,AI46/AI59))</f>
        <v>0</v>
      </c>
      <c r="AM46" s="32"/>
      <c r="AN46" s="33"/>
      <c r="AO46" s="15"/>
      <c r="AP46" s="28"/>
      <c r="AQ46" s="35"/>
      <c r="AR46" s="23"/>
      <c r="AS46" s="24">
        <f>IF(ISTEXT(AR46),0,IF(AR59=0,0,AR46/AR59))</f>
        <v>0</v>
      </c>
      <c r="AT46" s="23"/>
      <c r="AU46" s="24">
        <f>IF(ISTEXT(AT46),0,IF(AT59=0,0,AT46/AT59))</f>
        <v>0</v>
      </c>
      <c r="AV46" s="23"/>
      <c r="AW46" s="24">
        <f>IF(ISTEXT(AV46),0,IF(AV59=0,0,AV46/AV59))</f>
        <v>0</v>
      </c>
      <c r="AX46" s="23"/>
      <c r="AY46" s="24">
        <f>IF(ISTEXT(AX46),0,IF(AX59=0,0,AX46/AX59))</f>
        <v>0</v>
      </c>
      <c r="AZ46" s="23"/>
      <c r="BA46" s="102">
        <f>IF(ISTEXT(AZ46),0,IF(AZ59=0,0,AZ46/AZ59))</f>
        <v>0</v>
      </c>
      <c r="BD46" s="233"/>
      <c r="BE46" s="230"/>
      <c r="BF46" s="230"/>
      <c r="BG46" s="230"/>
      <c r="BH46" s="230"/>
      <c r="BI46" s="230"/>
      <c r="BJ46" s="230"/>
      <c r="BK46" s="230"/>
      <c r="BL46" s="230"/>
      <c r="BM46" s="230"/>
      <c r="BN46" s="230"/>
      <c r="BO46" s="230"/>
      <c r="BP46" s="230"/>
      <c r="BQ46" s="231"/>
    </row>
    <row r="47" spans="1:69" s="1" customFormat="1" ht="23.25" customHeight="1" thickBot="1" x14ac:dyDescent="0.25">
      <c r="A47" s="25"/>
      <c r="B47" s="26"/>
      <c r="C47" s="37">
        <f t="shared" si="18"/>
        <v>0</v>
      </c>
      <c r="D47" s="34">
        <f t="shared" si="19"/>
        <v>0</v>
      </c>
      <c r="E47" s="29">
        <f>IF(ISTEXT(AR47),AR47,(AR47/AS6)*E6)</f>
        <v>0</v>
      </c>
      <c r="F47" s="30">
        <f>IF(ISTEXT(AR47),0,(AR47/AS6)*AR8)</f>
        <v>0</v>
      </c>
      <c r="G47" s="29">
        <f>IF(ISTEXT(AT47),AT47,(AT47/AU6)*G6)</f>
        <v>0</v>
      </c>
      <c r="H47" s="30">
        <f>IF(ISTEXT(AT47),0,(AT47/AU6)*AT8)</f>
        <v>0</v>
      </c>
      <c r="I47" s="29">
        <f>IF(ISTEXT(AV47),AV47,(AV47/AW6)*I6)</f>
        <v>0</v>
      </c>
      <c r="J47" s="30">
        <f>IF(ISTEXT(AV47),0,(AV47/AW6)*AV8)</f>
        <v>0</v>
      </c>
      <c r="K47" s="29">
        <f>IF(ISTEXT(AX47),AX47,(AX47/AY6)*K6)</f>
        <v>0</v>
      </c>
      <c r="L47" s="30">
        <f>IF(ISTEXT(AX47),0,(AX47/AY6)*AX8)</f>
        <v>0</v>
      </c>
      <c r="M47" s="29">
        <f>IF(ISTEXT(AZ47),AZ47,(AZ47/BA6)*M6)</f>
        <v>0</v>
      </c>
      <c r="N47" s="31">
        <f>IF(ISTEXT(AZ47),0,(AZ47/BA6)*AZ8)</f>
        <v>0</v>
      </c>
      <c r="O47" s="571"/>
      <c r="P47" s="218"/>
      <c r="Q47" s="25"/>
      <c r="R47" s="26"/>
      <c r="S47" s="37">
        <f t="shared" si="14"/>
        <v>0</v>
      </c>
      <c r="T47" s="34">
        <f t="shared" si="15"/>
        <v>0</v>
      </c>
      <c r="U47" s="113">
        <f t="shared" si="20"/>
        <v>0</v>
      </c>
      <c r="V47" s="270">
        <f t="shared" si="21"/>
        <v>0</v>
      </c>
      <c r="W47" s="269">
        <f t="shared" si="22"/>
        <v>0</v>
      </c>
      <c r="X47" s="36">
        <f>IF(ISTEXT(W47),0,IF(W59=0,0,W47/W59))</f>
        <v>0</v>
      </c>
      <c r="Y47" s="270">
        <f t="shared" si="23"/>
        <v>0</v>
      </c>
      <c r="Z47" s="269">
        <f t="shared" si="24"/>
        <v>0</v>
      </c>
      <c r="AA47" s="36">
        <f>IF(ISTEXT(Z47),0,IF(Z59=0,0,Z47/Z59))</f>
        <v>0</v>
      </c>
      <c r="AB47" s="270">
        <f t="shared" si="25"/>
        <v>0</v>
      </c>
      <c r="AC47" s="269">
        <f t="shared" si="26"/>
        <v>0</v>
      </c>
      <c r="AD47" s="36">
        <f>IF(ISTEXT(AC47),0,IF(AC59=0,0,AC47/AC59))</f>
        <v>0</v>
      </c>
      <c r="AE47" s="270">
        <f t="shared" si="27"/>
        <v>0</v>
      </c>
      <c r="AF47" s="269">
        <f t="shared" si="28"/>
        <v>0</v>
      </c>
      <c r="AG47" s="36">
        <f>IF(ISTEXT(AF47),0,IF(AF59=0,0,AF47/AF59))</f>
        <v>0</v>
      </c>
      <c r="AH47" s="270">
        <f t="shared" si="29"/>
        <v>0</v>
      </c>
      <c r="AI47" s="269">
        <f t="shared" si="30"/>
        <v>0</v>
      </c>
      <c r="AJ47" s="115">
        <f>IF(ISTEXT(AI47),0,IF(AI59=0,0,AI47/AI59))</f>
        <v>0</v>
      </c>
      <c r="AM47" s="32"/>
      <c r="AN47" s="33"/>
      <c r="AO47" s="15"/>
      <c r="AP47" s="28"/>
      <c r="AQ47" s="35"/>
      <c r="AR47" s="23"/>
      <c r="AS47" s="24">
        <f>IF(ISTEXT(AR47),0,IF(AR59=0,0,AR47/AR59))</f>
        <v>0</v>
      </c>
      <c r="AT47" s="23"/>
      <c r="AU47" s="24">
        <f>IF(ISTEXT(AT47),0,IF(AT59=0,0,AT47/AT59))</f>
        <v>0</v>
      </c>
      <c r="AV47" s="23"/>
      <c r="AW47" s="24">
        <f>IF(ISTEXT(AV47),0,IF(AV59=0,0,AV47/AV59))</f>
        <v>0</v>
      </c>
      <c r="AX47" s="23"/>
      <c r="AY47" s="24">
        <f>IF(ISTEXT(AX47),0,IF(AX59=0,0,AX47/AX59))</f>
        <v>0</v>
      </c>
      <c r="AZ47" s="23"/>
      <c r="BA47" s="102">
        <f>IF(ISTEXT(AZ47),0,IF(AZ59=0,0,AZ47/AZ59))</f>
        <v>0</v>
      </c>
    </row>
    <row r="48" spans="1:69" s="1" customFormat="1" ht="20.25" customHeight="1" x14ac:dyDescent="0.2">
      <c r="A48" s="25"/>
      <c r="B48" s="26"/>
      <c r="C48" s="37">
        <f t="shared" si="18"/>
        <v>0</v>
      </c>
      <c r="D48" s="34">
        <f t="shared" si="19"/>
        <v>0</v>
      </c>
      <c r="E48" s="29">
        <f>IF(ISTEXT(AR48),AR48,(AR48/AS6)*E6)</f>
        <v>0</v>
      </c>
      <c r="F48" s="30">
        <f>IF(ISTEXT(AR48),0,(AR48/AS6)*AR8)</f>
        <v>0</v>
      </c>
      <c r="G48" s="29">
        <f>IF(ISTEXT(AT48),AT48,(AT48/AU6)*G6)</f>
        <v>0</v>
      </c>
      <c r="H48" s="30">
        <f>IF(ISTEXT(AT48),0,(AT48/AU6)*AT8)</f>
        <v>0</v>
      </c>
      <c r="I48" s="29">
        <f>IF(ISTEXT(AV48),AV48,(AV48/AW6)*I6)</f>
        <v>0</v>
      </c>
      <c r="J48" s="30">
        <f>IF(ISTEXT(AV48),0,(AV48/AW6)*AV8)</f>
        <v>0</v>
      </c>
      <c r="K48" s="29">
        <f>IF(ISTEXT(AX48),AX48,(AX48/AY6)*K6)</f>
        <v>0</v>
      </c>
      <c r="L48" s="30">
        <f>IF(ISTEXT(AX48),0,(AX48/AY6)*AX8)</f>
        <v>0</v>
      </c>
      <c r="M48" s="29">
        <f>IF(ISTEXT(AZ48),AZ48,(AZ48/BA6)*M6)</f>
        <v>0</v>
      </c>
      <c r="N48" s="31">
        <f>IF(ISTEXT(AZ48),0,(AZ48/BA6)*AZ8)</f>
        <v>0</v>
      </c>
      <c r="O48" s="571"/>
      <c r="P48" s="218"/>
      <c r="Q48" s="25"/>
      <c r="R48" s="26"/>
      <c r="S48" s="37">
        <f t="shared" si="14"/>
        <v>0</v>
      </c>
      <c r="T48" s="34">
        <f t="shared" si="15"/>
        <v>0</v>
      </c>
      <c r="U48" s="113">
        <f t="shared" si="20"/>
        <v>0</v>
      </c>
      <c r="V48" s="270">
        <f t="shared" si="21"/>
        <v>0</v>
      </c>
      <c r="W48" s="269">
        <f t="shared" si="22"/>
        <v>0</v>
      </c>
      <c r="X48" s="36">
        <f>IF(ISTEXT(W48),0,IF(W59=0,0,W48/W59))</f>
        <v>0</v>
      </c>
      <c r="Y48" s="270">
        <f t="shared" si="23"/>
        <v>0</v>
      </c>
      <c r="Z48" s="269">
        <f t="shared" si="24"/>
        <v>0</v>
      </c>
      <c r="AA48" s="36">
        <f>IF(ISTEXT(Z48),0,IF(Z59=0,0,Z48/Z59))</f>
        <v>0</v>
      </c>
      <c r="AB48" s="270">
        <f t="shared" si="25"/>
        <v>0</v>
      </c>
      <c r="AC48" s="269">
        <f t="shared" si="26"/>
        <v>0</v>
      </c>
      <c r="AD48" s="36">
        <f>IF(ISTEXT(AC48),0,IF(AC59=0,0,AC48/AC59))</f>
        <v>0</v>
      </c>
      <c r="AE48" s="270">
        <f t="shared" si="27"/>
        <v>0</v>
      </c>
      <c r="AF48" s="269">
        <f t="shared" si="28"/>
        <v>0</v>
      </c>
      <c r="AG48" s="36">
        <f>IF(ISTEXT(AF48),0,IF(AF59=0,0,AF48/AF59))</f>
        <v>0</v>
      </c>
      <c r="AH48" s="270">
        <f t="shared" si="29"/>
        <v>0</v>
      </c>
      <c r="AI48" s="269">
        <f t="shared" si="30"/>
        <v>0</v>
      </c>
      <c r="AJ48" s="115">
        <f>IF(ISTEXT(AI48),0,IF(AI59=0,0,AI48/AI59))</f>
        <v>0</v>
      </c>
      <c r="AM48" s="32"/>
      <c r="AN48" s="33"/>
      <c r="AO48" s="15"/>
      <c r="AP48" s="28"/>
      <c r="AQ48" s="35"/>
      <c r="AR48" s="23"/>
      <c r="AS48" s="24">
        <f>IF(ISTEXT(AR48),0,IF(AR59=0,0,AR48/AR59))</f>
        <v>0</v>
      </c>
      <c r="AT48" s="23"/>
      <c r="AU48" s="24">
        <f>IF(ISTEXT(AT48),0,IF(AT59=0,0,AT48/AT59))</f>
        <v>0</v>
      </c>
      <c r="AV48" s="23"/>
      <c r="AW48" s="24">
        <f>IF(ISTEXT(AV48),0,IF(AV59=0,0,AV48/AV59))</f>
        <v>0</v>
      </c>
      <c r="AX48" s="23"/>
      <c r="AY48" s="24">
        <f>IF(ISTEXT(AX48),0,IF(AX59=0,0,AX48/AX59))</f>
        <v>0</v>
      </c>
      <c r="AZ48" s="23"/>
      <c r="BA48" s="102">
        <f>IF(ISTEXT(AZ48),0,IF(AZ59=0,0,AZ48/AZ59))</f>
        <v>0</v>
      </c>
      <c r="BD48" s="478" t="s">
        <v>603</v>
      </c>
      <c r="BE48" s="479"/>
      <c r="BF48" s="479"/>
      <c r="BG48" s="479"/>
      <c r="BH48" s="479"/>
      <c r="BI48" s="479"/>
      <c r="BJ48" s="479"/>
      <c r="BK48" s="479"/>
      <c r="BL48" s="479"/>
      <c r="BM48" s="479"/>
      <c r="BN48" s="479"/>
      <c r="BO48" s="479"/>
      <c r="BP48" s="479"/>
      <c r="BQ48" s="480"/>
    </row>
    <row r="49" spans="1:69" ht="20.25" x14ac:dyDescent="0.2">
      <c r="A49" s="25"/>
      <c r="B49" s="26"/>
      <c r="C49" s="37">
        <f t="shared" si="18"/>
        <v>0</v>
      </c>
      <c r="D49" s="34">
        <f t="shared" si="19"/>
        <v>0</v>
      </c>
      <c r="E49" s="29">
        <f>IF(ISTEXT(AR49),AR49,(AR49/AS6)*E6)</f>
        <v>0</v>
      </c>
      <c r="F49" s="30">
        <f>IF(ISTEXT(AR49),0,(AR49/AS6)*AR8)</f>
        <v>0</v>
      </c>
      <c r="G49" s="29">
        <f>IF(ISTEXT(AT49),AT49,(AT49/AU6)*G6)</f>
        <v>0</v>
      </c>
      <c r="H49" s="30">
        <f>IF(ISTEXT(AT49),0,(AT49/AU6)*AT8)</f>
        <v>0</v>
      </c>
      <c r="I49" s="29">
        <f>IF(ISTEXT(AV49),AV49,(AV49/AW6)*I6)</f>
        <v>0</v>
      </c>
      <c r="J49" s="30">
        <f>IF(ISTEXT(AV49),0,(AV49/AW6)*AV8)</f>
        <v>0</v>
      </c>
      <c r="K49" s="29">
        <f>IF(ISTEXT(AX49),AX49,(AX49/AY6)*K6)</f>
        <v>0</v>
      </c>
      <c r="L49" s="30">
        <f>IF(ISTEXT(AX49),0,(AX49/AY6)*AX8)</f>
        <v>0</v>
      </c>
      <c r="M49" s="29">
        <f>IF(ISTEXT(AZ49),AZ49,(AZ49/BA6)*M6)</f>
        <v>0</v>
      </c>
      <c r="N49" s="31">
        <f>IF(ISTEXT(AZ49),0,(AZ49/BA6)*AZ8)</f>
        <v>0</v>
      </c>
      <c r="O49" s="571"/>
      <c r="P49" s="218"/>
      <c r="Q49" s="25"/>
      <c r="R49" s="26"/>
      <c r="S49" s="37">
        <f t="shared" si="14"/>
        <v>0</v>
      </c>
      <c r="T49" s="34">
        <f t="shared" si="15"/>
        <v>0</v>
      </c>
      <c r="U49" s="113">
        <f t="shared" si="20"/>
        <v>0</v>
      </c>
      <c r="V49" s="270">
        <f t="shared" si="21"/>
        <v>0</v>
      </c>
      <c r="W49" s="269">
        <f t="shared" si="22"/>
        <v>0</v>
      </c>
      <c r="X49" s="36">
        <f>IF(ISTEXT(W49),0,IF(W59=0,0,W49/W59))</f>
        <v>0</v>
      </c>
      <c r="Y49" s="270">
        <f t="shared" si="23"/>
        <v>0</v>
      </c>
      <c r="Z49" s="269">
        <f t="shared" si="24"/>
        <v>0</v>
      </c>
      <c r="AA49" s="36">
        <f>IF(ISTEXT(Z49),0,IF(Z59=0,0,Z49/Z59))</f>
        <v>0</v>
      </c>
      <c r="AB49" s="270">
        <f t="shared" si="25"/>
        <v>0</v>
      </c>
      <c r="AC49" s="269">
        <f t="shared" si="26"/>
        <v>0</v>
      </c>
      <c r="AD49" s="36">
        <f>IF(ISTEXT(AC49),0,IF(AC59=0,0,AC49/AC59))</f>
        <v>0</v>
      </c>
      <c r="AE49" s="270">
        <f t="shared" si="27"/>
        <v>0</v>
      </c>
      <c r="AF49" s="269">
        <f t="shared" si="28"/>
        <v>0</v>
      </c>
      <c r="AG49" s="36">
        <f>IF(ISTEXT(AF49),0,IF(AF59=0,0,AF49/AF59))</f>
        <v>0</v>
      </c>
      <c r="AH49" s="270">
        <f t="shared" si="29"/>
        <v>0</v>
      </c>
      <c r="AI49" s="269">
        <f t="shared" si="30"/>
        <v>0</v>
      </c>
      <c r="AJ49" s="115">
        <f>IF(ISTEXT(AI49),0,IF(AI59=0,0,AI49/AI59))</f>
        <v>0</v>
      </c>
      <c r="AM49" s="32"/>
      <c r="AN49" s="33"/>
      <c r="AO49" s="15"/>
      <c r="AP49" s="28"/>
      <c r="AQ49" s="35"/>
      <c r="AR49" s="23"/>
      <c r="AS49" s="24">
        <f>IF(ISTEXT(AR49),0,IF(AR59=0,0,AR49/AR59))</f>
        <v>0</v>
      </c>
      <c r="AT49" s="23"/>
      <c r="AU49" s="24">
        <f>IF(ISTEXT(AT49),0,IF(AT59=0,0,AT49/AT59))</f>
        <v>0</v>
      </c>
      <c r="AV49" s="23"/>
      <c r="AW49" s="24">
        <f>IF(ISTEXT(AV49),0,IF(AV59=0,0,AV49/AV59))</f>
        <v>0</v>
      </c>
      <c r="AX49" s="23"/>
      <c r="AY49" s="24">
        <f>IF(ISTEXT(AX49),0,IF(AX59=0,0,AX49/AX59))</f>
        <v>0</v>
      </c>
      <c r="AZ49" s="23"/>
      <c r="BA49" s="102">
        <f>IF(ISTEXT(AZ49),0,IF(AZ59=0,0,AZ49/AZ59))</f>
        <v>0</v>
      </c>
      <c r="BD49" s="481"/>
      <c r="BE49" s="482"/>
      <c r="BF49" s="482"/>
      <c r="BG49" s="482"/>
      <c r="BH49" s="482"/>
      <c r="BI49" s="482"/>
      <c r="BJ49" s="482"/>
      <c r="BK49" s="482"/>
      <c r="BL49" s="482"/>
      <c r="BM49" s="482"/>
      <c r="BN49" s="482"/>
      <c r="BO49" s="482"/>
      <c r="BP49" s="482"/>
      <c r="BQ49" s="483"/>
    </row>
    <row r="50" spans="1:69" ht="20.25" x14ac:dyDescent="0.25">
      <c r="A50" s="25"/>
      <c r="B50" s="26"/>
      <c r="C50" s="37">
        <f t="shared" si="18"/>
        <v>0</v>
      </c>
      <c r="D50" s="34">
        <f t="shared" si="19"/>
        <v>0</v>
      </c>
      <c r="E50" s="29">
        <f>IF(ISTEXT(AR50),AR50,(AR50/AS6)*E6)</f>
        <v>0</v>
      </c>
      <c r="F50" s="30">
        <f>IF(ISTEXT(AR50),0,(AR50/AS6)*AR8)</f>
        <v>0</v>
      </c>
      <c r="G50" s="29">
        <f>IF(ISTEXT(AT50),AT50,(AT50/AU6)*G6)</f>
        <v>0</v>
      </c>
      <c r="H50" s="30">
        <f>IF(ISTEXT(AT50),0,(AT50/AU6)*AT8)</f>
        <v>0</v>
      </c>
      <c r="I50" s="29">
        <f>IF(ISTEXT(AV50),AV50,(AV50/AW6)*I6)</f>
        <v>0</v>
      </c>
      <c r="J50" s="30">
        <f>IF(ISTEXT(AV50),0,(AV50/AW6)*AV8)</f>
        <v>0</v>
      </c>
      <c r="K50" s="29">
        <f>IF(ISTEXT(AX50),AX50,(AX50/AY6)*K6)</f>
        <v>0</v>
      </c>
      <c r="L50" s="30">
        <f>IF(ISTEXT(AX50),0,(AX50/AY6)*AX8)</f>
        <v>0</v>
      </c>
      <c r="M50" s="29">
        <f>IF(ISTEXT(AZ50),AZ50,(AZ50/BA6)*M6)</f>
        <v>0</v>
      </c>
      <c r="N50" s="31">
        <f>IF(ISTEXT(AZ50),0,(AZ50/BA6)*AZ8)</f>
        <v>0</v>
      </c>
      <c r="O50" s="571"/>
      <c r="P50" s="218"/>
      <c r="Q50" s="25"/>
      <c r="R50" s="26"/>
      <c r="S50" s="37">
        <f t="shared" si="14"/>
        <v>0</v>
      </c>
      <c r="T50" s="34">
        <f t="shared" si="15"/>
        <v>0</v>
      </c>
      <c r="U50" s="113">
        <f t="shared" si="20"/>
        <v>0</v>
      </c>
      <c r="V50" s="270">
        <f t="shared" si="21"/>
        <v>0</v>
      </c>
      <c r="W50" s="269">
        <f t="shared" si="22"/>
        <v>0</v>
      </c>
      <c r="X50" s="36">
        <f>IF(ISTEXT(W50),0,IF(W59=0,0,W50/W59))</f>
        <v>0</v>
      </c>
      <c r="Y50" s="270">
        <f t="shared" si="23"/>
        <v>0</v>
      </c>
      <c r="Z50" s="269">
        <f t="shared" si="24"/>
        <v>0</v>
      </c>
      <c r="AA50" s="36">
        <f>IF(ISTEXT(Z50),0,IF(Z59=0,0,Z50/Z59))</f>
        <v>0</v>
      </c>
      <c r="AB50" s="270">
        <f t="shared" si="25"/>
        <v>0</v>
      </c>
      <c r="AC50" s="269">
        <f t="shared" si="26"/>
        <v>0</v>
      </c>
      <c r="AD50" s="36">
        <f>IF(ISTEXT(AC50),0,IF(AC59=0,0,AC50/AC59))</f>
        <v>0</v>
      </c>
      <c r="AE50" s="270">
        <f t="shared" si="27"/>
        <v>0</v>
      </c>
      <c r="AF50" s="269">
        <f t="shared" si="28"/>
        <v>0</v>
      </c>
      <c r="AG50" s="36">
        <f>IF(ISTEXT(AF50),0,IF(AF59=0,0,AF50/AF59))</f>
        <v>0</v>
      </c>
      <c r="AH50" s="270">
        <f t="shared" si="29"/>
        <v>0</v>
      </c>
      <c r="AI50" s="269">
        <f t="shared" si="30"/>
        <v>0</v>
      </c>
      <c r="AJ50" s="115">
        <f>IF(ISTEXT(AI50),0,IF(AI59=0,0,AI50/AI59))</f>
        <v>0</v>
      </c>
      <c r="AM50" s="32"/>
      <c r="AN50" s="33"/>
      <c r="AO50" s="15"/>
      <c r="AP50" s="28"/>
      <c r="AQ50" s="35"/>
      <c r="AR50" s="23"/>
      <c r="AS50" s="24">
        <f>IF(ISTEXT(AR50),0,IF(AR59=0,0,AR50/AR59))</f>
        <v>0</v>
      </c>
      <c r="AT50" s="23"/>
      <c r="AU50" s="24">
        <f>IF(ISTEXT(AT50),0,IF(AT59=0,0,AT50/AT59))</f>
        <v>0</v>
      </c>
      <c r="AV50" s="23"/>
      <c r="AW50" s="24">
        <f>IF(ISTEXT(AV50),0,IF(AV59=0,0,AV50/AV59))</f>
        <v>0</v>
      </c>
      <c r="AX50" s="23"/>
      <c r="AY50" s="24">
        <f>IF(ISTEXT(AX50),0,IF(AX59=0,0,AX50/AX59))</f>
        <v>0</v>
      </c>
      <c r="AZ50" s="23"/>
      <c r="BA50" s="102">
        <f>IF(ISTEXT(AZ50),0,IF(AZ59=0,0,AZ50/AZ59))</f>
        <v>0</v>
      </c>
      <c r="BD50" s="222"/>
      <c r="BE50" s="223"/>
      <c r="BF50" s="223"/>
      <c r="BG50" s="223"/>
      <c r="BH50" s="223"/>
      <c r="BI50" s="223"/>
      <c r="BJ50" s="223"/>
      <c r="BK50" s="223"/>
      <c r="BL50" s="223"/>
      <c r="BM50" s="223"/>
      <c r="BN50" s="223"/>
      <c r="BO50" s="223"/>
      <c r="BP50" s="223"/>
      <c r="BQ50" s="224"/>
    </row>
    <row r="51" spans="1:69" ht="20.25" customHeight="1" x14ac:dyDescent="0.2">
      <c r="A51" s="25"/>
      <c r="B51" s="26"/>
      <c r="C51" s="37">
        <f t="shared" si="18"/>
        <v>0</v>
      </c>
      <c r="D51" s="34">
        <f t="shared" si="19"/>
        <v>0</v>
      </c>
      <c r="E51" s="29">
        <f>IF(ISTEXT(AR51),AR51,(AR51/AS6)*E6)</f>
        <v>0</v>
      </c>
      <c r="F51" s="30">
        <f>IF(ISTEXT(AR51),0,(AR51/AS6)*AR8)</f>
        <v>0</v>
      </c>
      <c r="G51" s="29">
        <f>IF(ISTEXT(AT51),AT51,(AT51/AU6)*G6)</f>
        <v>0</v>
      </c>
      <c r="H51" s="30">
        <f>IF(ISTEXT(AT51),0,(AT51/AU6)*AT8)</f>
        <v>0</v>
      </c>
      <c r="I51" s="29">
        <f>IF(ISTEXT(AV51),AV51,(AV51/AW6)*I6)</f>
        <v>0</v>
      </c>
      <c r="J51" s="30">
        <f>IF(ISTEXT(AV51),0,(AV51/AW6)*AV8)</f>
        <v>0</v>
      </c>
      <c r="K51" s="29">
        <f>IF(ISTEXT(AX51),AX51,(AX51/AY6)*K6)</f>
        <v>0</v>
      </c>
      <c r="L51" s="30">
        <f>IF(ISTEXT(AX51),0,(AX51/AY6)*AX8)</f>
        <v>0</v>
      </c>
      <c r="M51" s="29">
        <f>IF(ISTEXT(AZ51),AZ51,(AZ51/BA6)*M6)</f>
        <v>0</v>
      </c>
      <c r="N51" s="31">
        <f>IF(ISTEXT(AZ51),0,(AZ51/BA6)*AZ8)</f>
        <v>0</v>
      </c>
      <c r="O51" s="571"/>
      <c r="P51" s="218"/>
      <c r="Q51" s="25"/>
      <c r="R51" s="26"/>
      <c r="S51" s="37">
        <f t="shared" si="14"/>
        <v>0</v>
      </c>
      <c r="T51" s="34">
        <f t="shared" si="15"/>
        <v>0</v>
      </c>
      <c r="U51" s="113">
        <f t="shared" si="20"/>
        <v>0</v>
      </c>
      <c r="V51" s="270">
        <f t="shared" si="21"/>
        <v>0</v>
      </c>
      <c r="W51" s="269">
        <f t="shared" si="22"/>
        <v>0</v>
      </c>
      <c r="X51" s="36">
        <f>IF(ISTEXT(W51),0,IF(W59=0,0,W51/W59))</f>
        <v>0</v>
      </c>
      <c r="Y51" s="270">
        <f t="shared" si="23"/>
        <v>0</v>
      </c>
      <c r="Z51" s="269">
        <f t="shared" si="24"/>
        <v>0</v>
      </c>
      <c r="AA51" s="36">
        <f>IF(ISTEXT(Z51),0,IF(Z59=0,0,Z51/Z59))</f>
        <v>0</v>
      </c>
      <c r="AB51" s="270">
        <f t="shared" si="25"/>
        <v>0</v>
      </c>
      <c r="AC51" s="269">
        <f t="shared" si="26"/>
        <v>0</v>
      </c>
      <c r="AD51" s="36">
        <f>IF(ISTEXT(AC51),0,IF(AC59=0,0,AC51/AC59))</f>
        <v>0</v>
      </c>
      <c r="AE51" s="270">
        <f t="shared" si="27"/>
        <v>0</v>
      </c>
      <c r="AF51" s="269">
        <f t="shared" si="28"/>
        <v>0</v>
      </c>
      <c r="AG51" s="36">
        <f>IF(ISTEXT(AF51),0,IF(AF59=0,0,AF51/AF59))</f>
        <v>0</v>
      </c>
      <c r="AH51" s="270">
        <f t="shared" si="29"/>
        <v>0</v>
      </c>
      <c r="AI51" s="269">
        <f t="shared" si="30"/>
        <v>0</v>
      </c>
      <c r="AJ51" s="115">
        <f>IF(ISTEXT(AI51),0,IF(AI59=0,0,AI51/AI59))</f>
        <v>0</v>
      </c>
      <c r="AM51" s="32"/>
      <c r="AN51" s="33"/>
      <c r="AO51" s="15"/>
      <c r="AP51" s="28"/>
      <c r="AQ51" s="35"/>
      <c r="AR51" s="23"/>
      <c r="AS51" s="24">
        <f>IF(ISTEXT(AR51),0,IF(AR59=0,0,AR51/AR59))</f>
        <v>0</v>
      </c>
      <c r="AT51" s="23"/>
      <c r="AU51" s="24">
        <f>IF(ISTEXT(AT51),0,IF(AT59=0,0,AT51/AT59))</f>
        <v>0</v>
      </c>
      <c r="AV51" s="23"/>
      <c r="AW51" s="24">
        <f>IF(ISTEXT(AV51),0,IF(AV59=0,0,AV51/AV59))</f>
        <v>0</v>
      </c>
      <c r="AX51" s="23"/>
      <c r="AY51" s="24">
        <f>IF(ISTEXT(AX51),0,IF(AX59=0,0,AX51/AX59))</f>
        <v>0</v>
      </c>
      <c r="AZ51" s="23"/>
      <c r="BA51" s="102">
        <f>IF(ISTEXT(AZ51),0,IF(AZ59=0,0,AZ51/AZ59))</f>
        <v>0</v>
      </c>
      <c r="BD51" s="580" t="s">
        <v>562</v>
      </c>
      <c r="BE51" s="581"/>
      <c r="BF51" s="581"/>
      <c r="BG51" s="581"/>
      <c r="BH51" s="581"/>
      <c r="BI51" s="581"/>
      <c r="BJ51" s="581"/>
      <c r="BK51" s="581"/>
      <c r="BL51" s="581"/>
      <c r="BM51" s="581"/>
      <c r="BN51" s="581"/>
      <c r="BO51" s="581"/>
      <c r="BP51" s="581"/>
      <c r="BQ51" s="582"/>
    </row>
    <row r="52" spans="1:69" ht="20.25" customHeight="1" x14ac:dyDescent="0.2">
      <c r="A52" s="25"/>
      <c r="B52" s="26"/>
      <c r="C52" s="37">
        <f t="shared" si="18"/>
        <v>0</v>
      </c>
      <c r="D52" s="34">
        <f t="shared" si="19"/>
        <v>0</v>
      </c>
      <c r="E52" s="29">
        <f>IF(ISTEXT(AR52),AR52,(AR52/AS6)*E6)</f>
        <v>0</v>
      </c>
      <c r="F52" s="30">
        <f>IF(ISTEXT(AR52),0,(AR52/AS6)*AR8)</f>
        <v>0</v>
      </c>
      <c r="G52" s="29">
        <f>IF(ISTEXT(AT52),AT52,(AT52/AU6)*G6)</f>
        <v>0</v>
      </c>
      <c r="H52" s="30">
        <f>IF(ISTEXT(AT52),0,(AT52/AU6)*AT8)</f>
        <v>0</v>
      </c>
      <c r="I52" s="29">
        <f>IF(ISTEXT(AV52),AV52,(AV52/AW6)*I6)</f>
        <v>0</v>
      </c>
      <c r="J52" s="30">
        <f>IF(ISTEXT(AV52),0,(AV52/AW6)*AV8)</f>
        <v>0</v>
      </c>
      <c r="K52" s="29">
        <f>IF(ISTEXT(AX52),AX52,(AX52/AY6)*K6)</f>
        <v>0</v>
      </c>
      <c r="L52" s="30">
        <f>IF(ISTEXT(AX52),0,(AX52/AY6)*AX8)</f>
        <v>0</v>
      </c>
      <c r="M52" s="29">
        <f>IF(ISTEXT(AZ52),AZ52,(AZ52/BA6)*M6)</f>
        <v>0</v>
      </c>
      <c r="N52" s="31">
        <f>IF(ISTEXT(AZ52),0,(AZ52/BA6)*AZ8)</f>
        <v>0</v>
      </c>
      <c r="O52" s="571"/>
      <c r="P52" s="218"/>
      <c r="Q52" s="25"/>
      <c r="R52" s="26"/>
      <c r="S52" s="37">
        <f t="shared" si="14"/>
        <v>0</v>
      </c>
      <c r="T52" s="34">
        <f t="shared" si="15"/>
        <v>0</v>
      </c>
      <c r="U52" s="113">
        <f t="shared" si="20"/>
        <v>0</v>
      </c>
      <c r="V52" s="270">
        <f t="shared" si="21"/>
        <v>0</v>
      </c>
      <c r="W52" s="269">
        <f t="shared" si="22"/>
        <v>0</v>
      </c>
      <c r="X52" s="36">
        <f>IF(ISTEXT(W52),0,IF(W59=0,0,W52/W59))</f>
        <v>0</v>
      </c>
      <c r="Y52" s="270">
        <f t="shared" si="23"/>
        <v>0</v>
      </c>
      <c r="Z52" s="269">
        <f t="shared" si="24"/>
        <v>0</v>
      </c>
      <c r="AA52" s="36">
        <f>IF(ISTEXT(Z52),0,IF(Z59=0,0,Z52/Z59))</f>
        <v>0</v>
      </c>
      <c r="AB52" s="270">
        <f t="shared" si="25"/>
        <v>0</v>
      </c>
      <c r="AC52" s="269">
        <f t="shared" si="26"/>
        <v>0</v>
      </c>
      <c r="AD52" s="36">
        <f>IF(ISTEXT(AC52),0,IF(AC59=0,0,AC52/AC59))</f>
        <v>0</v>
      </c>
      <c r="AE52" s="270">
        <f t="shared" si="27"/>
        <v>0</v>
      </c>
      <c r="AF52" s="269">
        <f t="shared" si="28"/>
        <v>0</v>
      </c>
      <c r="AG52" s="36">
        <f>IF(ISTEXT(AF52),0,IF(AF59=0,0,AF52/AF59))</f>
        <v>0</v>
      </c>
      <c r="AH52" s="270">
        <f t="shared" si="29"/>
        <v>0</v>
      </c>
      <c r="AI52" s="269">
        <f t="shared" si="30"/>
        <v>0</v>
      </c>
      <c r="AJ52" s="115">
        <f>IF(ISTEXT(AI52),0,IF(AI59=0,0,AI52/AI59))</f>
        <v>0</v>
      </c>
      <c r="AM52" s="32"/>
      <c r="AN52" s="33"/>
      <c r="AO52" s="15"/>
      <c r="AP52" s="28"/>
      <c r="AQ52" s="35"/>
      <c r="AR52" s="23"/>
      <c r="AS52" s="24">
        <f>IF(ISTEXT(AR52),0,IF(AR59=0,0,AR52/AR59))</f>
        <v>0</v>
      </c>
      <c r="AT52" s="23"/>
      <c r="AU52" s="24">
        <f>IF(ISTEXT(AT52),0,IF(AT59=0,0,AT52/AT59))</f>
        <v>0</v>
      </c>
      <c r="AV52" s="23"/>
      <c r="AW52" s="24">
        <f>IF(ISTEXT(AV52),0,IF(AV59=0,0,AV52/AV59))</f>
        <v>0</v>
      </c>
      <c r="AX52" s="23"/>
      <c r="AY52" s="24">
        <f>IF(ISTEXT(AX52),0,IF(AX59=0,0,AX52/AX59))</f>
        <v>0</v>
      </c>
      <c r="AZ52" s="23"/>
      <c r="BA52" s="102">
        <f>IF(ISTEXT(AZ52),0,IF(AZ59=0,0,AZ52/AZ59))</f>
        <v>0</v>
      </c>
      <c r="BD52" s="222"/>
      <c r="BE52" s="591" t="s">
        <v>564</v>
      </c>
      <c r="BF52" s="591"/>
      <c r="BG52" s="591"/>
      <c r="BH52" s="591"/>
      <c r="BI52" s="591"/>
      <c r="BJ52" s="591"/>
      <c r="BK52" s="591"/>
      <c r="BL52" s="591"/>
      <c r="BM52" s="591"/>
      <c r="BN52" s="591"/>
      <c r="BO52" s="591"/>
      <c r="BP52" s="591"/>
      <c r="BQ52" s="592"/>
    </row>
    <row r="53" spans="1:69" ht="21" customHeight="1" x14ac:dyDescent="0.2">
      <c r="A53" s="25"/>
      <c r="B53" s="26"/>
      <c r="C53" s="37">
        <f t="shared" si="18"/>
        <v>0</v>
      </c>
      <c r="D53" s="34">
        <f t="shared" si="19"/>
        <v>0</v>
      </c>
      <c r="E53" s="29">
        <f>IF(ISTEXT(AR53),AR53,(AR53/AS6)*E6)</f>
        <v>0</v>
      </c>
      <c r="F53" s="30">
        <f>IF(ISTEXT(AR53),0,(AR53/AS6)*AR8)</f>
        <v>0</v>
      </c>
      <c r="G53" s="29">
        <f>IF(ISTEXT(AT53),AT53,(AT53/AU6)*G6)</f>
        <v>0</v>
      </c>
      <c r="H53" s="30">
        <f>IF(ISTEXT(AT53),0,(AT53/AU6)*AT8)</f>
        <v>0</v>
      </c>
      <c r="I53" s="29">
        <f>IF(ISTEXT(AV53),AV53,(AV53/AW6)*I6)</f>
        <v>0</v>
      </c>
      <c r="J53" s="30">
        <f>IF(ISTEXT(AV53),0,(AV53/AW6)*AV8)</f>
        <v>0</v>
      </c>
      <c r="K53" s="29">
        <f>IF(ISTEXT(AX53),AX53,(AX53/AY6)*K6)</f>
        <v>0</v>
      </c>
      <c r="L53" s="30">
        <f>IF(ISTEXT(AX53),0,(AX53/AY6)*AX8)</f>
        <v>0</v>
      </c>
      <c r="M53" s="29">
        <f>IF(ISTEXT(AZ53),AZ53,(AZ53/BA6)*M6)</f>
        <v>0</v>
      </c>
      <c r="N53" s="31">
        <f>IF(ISTEXT(AZ53),0,(AZ53/BA6)*AZ8)</f>
        <v>0</v>
      </c>
      <c r="O53" s="571"/>
      <c r="P53" s="218"/>
      <c r="Q53" s="25"/>
      <c r="R53" s="26"/>
      <c r="S53" s="37">
        <f t="shared" si="14"/>
        <v>0</v>
      </c>
      <c r="T53" s="34">
        <f t="shared" si="15"/>
        <v>0</v>
      </c>
      <c r="U53" s="113">
        <f t="shared" si="20"/>
        <v>0</v>
      </c>
      <c r="V53" s="270">
        <f t="shared" si="21"/>
        <v>0</v>
      </c>
      <c r="W53" s="269">
        <f t="shared" si="22"/>
        <v>0</v>
      </c>
      <c r="X53" s="36">
        <f>IF(ISTEXT(W53),0,IF(W59=0,0,W53/W59))</f>
        <v>0</v>
      </c>
      <c r="Y53" s="270">
        <f t="shared" si="23"/>
        <v>0</v>
      </c>
      <c r="Z53" s="269">
        <f t="shared" si="24"/>
        <v>0</v>
      </c>
      <c r="AA53" s="36">
        <f>IF(ISTEXT(Z53),0,IF(Z59=0,0,Z53/Z59))</f>
        <v>0</v>
      </c>
      <c r="AB53" s="270">
        <f t="shared" si="25"/>
        <v>0</v>
      </c>
      <c r="AC53" s="269">
        <f t="shared" si="26"/>
        <v>0</v>
      </c>
      <c r="AD53" s="36">
        <f>IF(ISTEXT(AC53),0,IF(AC59=0,0,AC53/AC59))</f>
        <v>0</v>
      </c>
      <c r="AE53" s="270">
        <f t="shared" si="27"/>
        <v>0</v>
      </c>
      <c r="AF53" s="269">
        <f t="shared" si="28"/>
        <v>0</v>
      </c>
      <c r="AG53" s="36">
        <f>IF(ISTEXT(AF53),0,IF(AF59=0,0,AF53/AF59))</f>
        <v>0</v>
      </c>
      <c r="AH53" s="270">
        <f t="shared" si="29"/>
        <v>0</v>
      </c>
      <c r="AI53" s="269">
        <f t="shared" si="30"/>
        <v>0</v>
      </c>
      <c r="AJ53" s="115">
        <f>IF(ISTEXT(AI53),0,IF(AI59=0,0,AI53/AI59))</f>
        <v>0</v>
      </c>
      <c r="AM53" s="32"/>
      <c r="AN53" s="33"/>
      <c r="AO53" s="15"/>
      <c r="AP53" s="28"/>
      <c r="AQ53" s="35"/>
      <c r="AR53" s="23"/>
      <c r="AS53" s="24">
        <f>IF(ISTEXT(AR53),0,IF(AR59=0,0,AR53/AR59))</f>
        <v>0</v>
      </c>
      <c r="AT53" s="23"/>
      <c r="AU53" s="24">
        <f>IF(ISTEXT(AT53),0,IF(AT59=0,0,AT53/AT59))</f>
        <v>0</v>
      </c>
      <c r="AV53" s="23"/>
      <c r="AW53" s="24">
        <f>IF(ISTEXT(AV53),0,IF(AV59=0,0,AV53/AV59))</f>
        <v>0</v>
      </c>
      <c r="AX53" s="23"/>
      <c r="AY53" s="24">
        <f>IF(ISTEXT(AX53),0,IF(AX59=0,0,AX53/AX59))</f>
        <v>0</v>
      </c>
      <c r="AZ53" s="23"/>
      <c r="BA53" s="102">
        <f>IF(ISTEXT(AZ53),0,IF(AZ59=0,0,AZ53/AZ59))</f>
        <v>0</v>
      </c>
      <c r="BD53" s="580" t="s">
        <v>563</v>
      </c>
      <c r="BE53" s="581"/>
      <c r="BF53" s="581"/>
      <c r="BG53" s="581"/>
      <c r="BH53" s="581"/>
      <c r="BI53" s="581"/>
      <c r="BJ53" s="581"/>
      <c r="BK53" s="581"/>
      <c r="BL53" s="581"/>
      <c r="BM53" s="581"/>
      <c r="BN53" s="581"/>
      <c r="BO53" s="581"/>
      <c r="BP53" s="581"/>
      <c r="BQ53" s="582"/>
    </row>
    <row r="54" spans="1:69" ht="21.75" customHeight="1" x14ac:dyDescent="0.25">
      <c r="A54" s="25"/>
      <c r="B54" s="26"/>
      <c r="C54" s="37">
        <f t="shared" si="18"/>
        <v>0</v>
      </c>
      <c r="D54" s="34">
        <f t="shared" si="19"/>
        <v>0</v>
      </c>
      <c r="E54" s="29">
        <f>IF(ISTEXT(AR54),AR54,(AR54/AS6)*E6)</f>
        <v>0</v>
      </c>
      <c r="F54" s="30">
        <f>IF(ISTEXT(AR54),0,(AR54/AS6)*AR8)</f>
        <v>0</v>
      </c>
      <c r="G54" s="29">
        <f>IF(ISTEXT(AT54),AT54,(AT54/AU6)*G6)</f>
        <v>0</v>
      </c>
      <c r="H54" s="30">
        <f>IF(ISTEXT(AT54),0,(AT54/AU6)*AT8)</f>
        <v>0</v>
      </c>
      <c r="I54" s="29">
        <f>IF(ISTEXT(AV54),AV54,(AV54/AW6)*I6)</f>
        <v>0</v>
      </c>
      <c r="J54" s="30">
        <f>IF(ISTEXT(AV54),0,(AV54/AW6)*AV8)</f>
        <v>0</v>
      </c>
      <c r="K54" s="29">
        <f>IF(ISTEXT(AX54),AX54,(AX54/AY6)*K6)</f>
        <v>0</v>
      </c>
      <c r="L54" s="30">
        <f>IF(ISTEXT(AX54),0,(AX54/AY6)*AX8)</f>
        <v>0</v>
      </c>
      <c r="M54" s="29">
        <f>IF(ISTEXT(AZ54),AZ54,(AZ54/BA6)*M6)</f>
        <v>0</v>
      </c>
      <c r="N54" s="31">
        <f>IF(ISTEXT(AZ54),0,(AZ54/BA6)*AZ8)</f>
        <v>0</v>
      </c>
      <c r="O54" s="571"/>
      <c r="P54" s="218"/>
      <c r="Q54" s="25"/>
      <c r="R54" s="26"/>
      <c r="S54" s="37">
        <f t="shared" si="14"/>
        <v>0</v>
      </c>
      <c r="T54" s="34">
        <f t="shared" si="15"/>
        <v>0</v>
      </c>
      <c r="U54" s="113">
        <f t="shared" si="20"/>
        <v>0</v>
      </c>
      <c r="V54" s="270">
        <f t="shared" si="21"/>
        <v>0</v>
      </c>
      <c r="W54" s="269">
        <f t="shared" si="22"/>
        <v>0</v>
      </c>
      <c r="X54" s="36">
        <f>IF(ISTEXT(W54),0,IF(W59=0,0,W54/W59))</f>
        <v>0</v>
      </c>
      <c r="Y54" s="270">
        <f t="shared" si="23"/>
        <v>0</v>
      </c>
      <c r="Z54" s="269">
        <f t="shared" si="24"/>
        <v>0</v>
      </c>
      <c r="AA54" s="36">
        <f>IF(ISTEXT(Z54),0,IF(Z59=0,0,Z54/Z59))</f>
        <v>0</v>
      </c>
      <c r="AB54" s="270">
        <f t="shared" si="25"/>
        <v>0</v>
      </c>
      <c r="AC54" s="269">
        <f t="shared" si="26"/>
        <v>0</v>
      </c>
      <c r="AD54" s="36">
        <f>IF(ISTEXT(AC54),0,IF(AC59=0,0,AC54/AC59))</f>
        <v>0</v>
      </c>
      <c r="AE54" s="270">
        <f t="shared" si="27"/>
        <v>0</v>
      </c>
      <c r="AF54" s="269">
        <f t="shared" si="28"/>
        <v>0</v>
      </c>
      <c r="AG54" s="36">
        <f>IF(ISTEXT(AF54),0,IF(AF59=0,0,AF54/AF59))</f>
        <v>0</v>
      </c>
      <c r="AH54" s="270">
        <f t="shared" si="29"/>
        <v>0</v>
      </c>
      <c r="AI54" s="269">
        <f t="shared" si="30"/>
        <v>0</v>
      </c>
      <c r="AJ54" s="115">
        <f>IF(ISTEXT(AI54),0,IF(AI59=0,0,AI54/AI59))</f>
        <v>0</v>
      </c>
      <c r="AM54" s="32"/>
      <c r="AN54" s="33"/>
      <c r="AO54" s="15"/>
      <c r="AP54" s="28"/>
      <c r="AQ54" s="35"/>
      <c r="AR54" s="23"/>
      <c r="AS54" s="24">
        <f>IF(ISTEXT(AR54),0,IF(AR59=0,0,AR54/AR59))</f>
        <v>0</v>
      </c>
      <c r="AT54" s="23"/>
      <c r="AU54" s="24">
        <f>IF(ISTEXT(AT54),0,IF(AT59=0,0,AT54/AT59))</f>
        <v>0</v>
      </c>
      <c r="AV54" s="23"/>
      <c r="AW54" s="24">
        <f>IF(ISTEXT(AV54),0,IF(AV59=0,0,AV54/AV59))</f>
        <v>0</v>
      </c>
      <c r="AX54" s="23"/>
      <c r="AY54" s="24">
        <f>IF(ISTEXT(AX54),0,IF(AX59=0,0,AX54/AX59))</f>
        <v>0</v>
      </c>
      <c r="AZ54" s="23"/>
      <c r="BA54" s="102">
        <f>IF(ISTEXT(AZ54),0,IF(AZ59=0,0,AZ54/AZ59))</f>
        <v>0</v>
      </c>
      <c r="BD54" s="222"/>
      <c r="BE54" s="232"/>
      <c r="BF54" s="225"/>
      <c r="BG54" s="225"/>
      <c r="BH54" s="225"/>
      <c r="BI54" s="225"/>
      <c r="BJ54" s="225"/>
      <c r="BK54" s="225"/>
      <c r="BL54" s="225"/>
      <c r="BM54" s="225"/>
      <c r="BN54" s="225"/>
      <c r="BO54" s="225"/>
      <c r="BP54" s="225"/>
      <c r="BQ54" s="226"/>
    </row>
    <row r="55" spans="1:69" ht="20.25" customHeight="1" x14ac:dyDescent="0.2">
      <c r="A55" s="32"/>
      <c r="B55" s="42"/>
      <c r="C55" s="37">
        <f t="shared" si="18"/>
        <v>0</v>
      </c>
      <c r="D55" s="34">
        <f t="shared" si="19"/>
        <v>0</v>
      </c>
      <c r="E55" s="29">
        <f>IF(ISTEXT(AR55),AR55,(AR55/AS6)*E6)</f>
        <v>0</v>
      </c>
      <c r="F55" s="30">
        <f>IF(ISTEXT(AR55),0,(AR55/AS6)*AR8)</f>
        <v>0</v>
      </c>
      <c r="G55" s="29">
        <f>IF(ISTEXT(AT55),AT55,(AT55/AU6)*G6)</f>
        <v>0</v>
      </c>
      <c r="H55" s="30">
        <f>IF(ISTEXT(AT55),0,(AT55/AU6)*AT8)</f>
        <v>0</v>
      </c>
      <c r="I55" s="29">
        <f>IF(ISTEXT(AV55),AV55,(AV55/AW6)*I6)</f>
        <v>0</v>
      </c>
      <c r="J55" s="30">
        <f>IF(ISTEXT(AV55),0,(AV55/AW6)*AV8)</f>
        <v>0</v>
      </c>
      <c r="K55" s="29">
        <f>IF(ISTEXT(AX55),AX55,(AX55/AY6)*K6)</f>
        <v>0</v>
      </c>
      <c r="L55" s="30">
        <f>IF(ISTEXT(AX55),0,(AX55/AY6)*AX8)</f>
        <v>0</v>
      </c>
      <c r="M55" s="29">
        <f>IF(ISTEXT(AZ55),AZ55,(AZ55/BA6)*M6)</f>
        <v>0</v>
      </c>
      <c r="N55" s="31">
        <f>IF(ISTEXT(AZ55),0,(AZ55/BA6)*AZ8)</f>
        <v>0</v>
      </c>
      <c r="O55" s="571"/>
      <c r="P55" s="218"/>
      <c r="Q55" s="32"/>
      <c r="R55" s="42"/>
      <c r="S55" s="37">
        <f t="shared" si="14"/>
        <v>0</v>
      </c>
      <c r="T55" s="34">
        <f t="shared" si="15"/>
        <v>0</v>
      </c>
      <c r="U55" s="113">
        <f t="shared" si="20"/>
        <v>0</v>
      </c>
      <c r="V55" s="270">
        <f t="shared" si="21"/>
        <v>0</v>
      </c>
      <c r="W55" s="269">
        <f t="shared" si="22"/>
        <v>0</v>
      </c>
      <c r="X55" s="36">
        <f>IF(ISTEXT(W55),0,IF(W59=0,0,W55/W59))</f>
        <v>0</v>
      </c>
      <c r="Y55" s="270">
        <f t="shared" si="23"/>
        <v>0</v>
      </c>
      <c r="Z55" s="269">
        <f t="shared" si="24"/>
        <v>0</v>
      </c>
      <c r="AA55" s="36">
        <f>IF(ISTEXT(Z55),0,IF(Z59=0,0,Z55/Z59))</f>
        <v>0</v>
      </c>
      <c r="AB55" s="270">
        <f t="shared" si="25"/>
        <v>0</v>
      </c>
      <c r="AC55" s="269">
        <f t="shared" si="26"/>
        <v>0</v>
      </c>
      <c r="AD55" s="36">
        <f>IF(ISTEXT(AC55),0,IF(AC59=0,0,AC55/AC59))</f>
        <v>0</v>
      </c>
      <c r="AE55" s="270">
        <f t="shared" si="27"/>
        <v>0</v>
      </c>
      <c r="AF55" s="269">
        <f t="shared" si="28"/>
        <v>0</v>
      </c>
      <c r="AG55" s="36">
        <f>IF(ISTEXT(AF55),0,IF(AF59=0,0,AF55/AF59))</f>
        <v>0</v>
      </c>
      <c r="AH55" s="270">
        <f t="shared" si="29"/>
        <v>0</v>
      </c>
      <c r="AI55" s="269">
        <f t="shared" si="30"/>
        <v>0</v>
      </c>
      <c r="AJ55" s="115">
        <f>IF(ISTEXT(AI55),0,IF(AI59=0,0,AI55/AI59))</f>
        <v>0</v>
      </c>
      <c r="AM55" s="32"/>
      <c r="AN55" s="33"/>
      <c r="AO55" s="15"/>
      <c r="AP55" s="28"/>
      <c r="AQ55" s="35"/>
      <c r="AR55" s="23"/>
      <c r="AS55" s="24">
        <f>IF(ISTEXT(AR55),0,IF(AR59=0,0,AR55/AR59))</f>
        <v>0</v>
      </c>
      <c r="AT55" s="23"/>
      <c r="AU55" s="24">
        <f>IF(ISTEXT(AT55),0,IF(AT59=0,0,AT55/AT59))</f>
        <v>0</v>
      </c>
      <c r="AV55" s="23"/>
      <c r="AW55" s="24">
        <f>IF(ISTEXT(AV55),0,IF(AV59=0,0,AV55/AV59))</f>
        <v>0</v>
      </c>
      <c r="AX55" s="23"/>
      <c r="AY55" s="24">
        <f>IF(ISTEXT(AX55),0,IF(AX59=0,0,AX55/AX59))</f>
        <v>0</v>
      </c>
      <c r="AZ55" s="23"/>
      <c r="BA55" s="102">
        <f>IF(ISTEXT(AZ55),0,IF(AZ59=0,0,AZ55/AZ59))</f>
        <v>0</v>
      </c>
      <c r="BD55" s="241" t="s">
        <v>577</v>
      </c>
      <c r="BE55" s="629" t="s">
        <v>604</v>
      </c>
      <c r="BF55" s="629"/>
      <c r="BG55" s="629"/>
      <c r="BH55" s="629"/>
      <c r="BI55" s="629"/>
      <c r="BJ55" s="629"/>
      <c r="BK55" s="629"/>
      <c r="BL55" s="629"/>
      <c r="BM55" s="629"/>
      <c r="BN55" s="629"/>
      <c r="BO55" s="629"/>
      <c r="BP55" s="629"/>
      <c r="BQ55" s="630"/>
    </row>
    <row r="56" spans="1:69" ht="23.25" customHeight="1" x14ac:dyDescent="0.2">
      <c r="A56" s="32"/>
      <c r="B56" s="42"/>
      <c r="C56" s="37">
        <f t="shared" si="18"/>
        <v>0</v>
      </c>
      <c r="D56" s="34">
        <f t="shared" si="19"/>
        <v>0</v>
      </c>
      <c r="E56" s="29">
        <f>IF(ISTEXT(AR56),AR56,(AR56/AS6)*E6)</f>
        <v>0</v>
      </c>
      <c r="F56" s="30">
        <f>IF(ISTEXT(AR56),0,(AR56/AS6)*AR8)</f>
        <v>0</v>
      </c>
      <c r="G56" s="29">
        <f>IF(ISTEXT(AT56),AT56,(AT56/AU6)*G6)</f>
        <v>0</v>
      </c>
      <c r="H56" s="30">
        <f>IF(ISTEXT(AT56),0,(AT56/AU6)*AT8)</f>
        <v>0</v>
      </c>
      <c r="I56" s="29">
        <f>IF(ISTEXT(AV56),AV56,(AV56/AW6)*I6)</f>
        <v>0</v>
      </c>
      <c r="J56" s="30">
        <f>IF(ISTEXT(AV56),0,(AV56/AW6)*AV8)</f>
        <v>0</v>
      </c>
      <c r="K56" s="29">
        <f>IF(ISTEXT(AX56),AX56,(AX56/AY6)*K6)</f>
        <v>0</v>
      </c>
      <c r="L56" s="30">
        <f>IF(ISTEXT(AX56),0,(AX56/AY6)*AX8)</f>
        <v>0</v>
      </c>
      <c r="M56" s="29">
        <f>IF(ISTEXT(AZ56),AZ56,(AZ56/BA6)*M6)</f>
        <v>0</v>
      </c>
      <c r="N56" s="31">
        <f>IF(ISTEXT(AZ56),0,(AZ56/BA6)*AZ8)</f>
        <v>0</v>
      </c>
      <c r="O56" s="571"/>
      <c r="P56" s="218"/>
      <c r="Q56" s="32"/>
      <c r="R56" s="42"/>
      <c r="S56" s="37">
        <f t="shared" si="14"/>
        <v>0</v>
      </c>
      <c r="T56" s="34">
        <f t="shared" si="15"/>
        <v>0</v>
      </c>
      <c r="U56" s="113">
        <f t="shared" si="20"/>
        <v>0</v>
      </c>
      <c r="V56" s="270">
        <f t="shared" si="21"/>
        <v>0</v>
      </c>
      <c r="W56" s="269">
        <f t="shared" si="22"/>
        <v>0</v>
      </c>
      <c r="X56" s="36">
        <f>IF(ISTEXT(W56),0,IF(W59=0,0,W56/W59))</f>
        <v>0</v>
      </c>
      <c r="Y56" s="270">
        <f t="shared" si="23"/>
        <v>0</v>
      </c>
      <c r="Z56" s="269">
        <f t="shared" si="24"/>
        <v>0</v>
      </c>
      <c r="AA56" s="36">
        <f>IF(ISTEXT(Z56),0,IF(Z59=0,0,Z56/Z59))</f>
        <v>0</v>
      </c>
      <c r="AB56" s="270">
        <f t="shared" si="25"/>
        <v>0</v>
      </c>
      <c r="AC56" s="269">
        <f t="shared" si="26"/>
        <v>0</v>
      </c>
      <c r="AD56" s="36">
        <f>IF(ISTEXT(AC56),0,IF(AC59=0,0,AC56/AC59))</f>
        <v>0</v>
      </c>
      <c r="AE56" s="270">
        <f t="shared" si="27"/>
        <v>0</v>
      </c>
      <c r="AF56" s="269">
        <f t="shared" si="28"/>
        <v>0</v>
      </c>
      <c r="AG56" s="36">
        <f>IF(ISTEXT(AF56),0,IF(AF59=0,0,AF56/AF59))</f>
        <v>0</v>
      </c>
      <c r="AH56" s="270">
        <f t="shared" si="29"/>
        <v>0</v>
      </c>
      <c r="AI56" s="269">
        <f t="shared" si="30"/>
        <v>0</v>
      </c>
      <c r="AJ56" s="115">
        <f>IF(ISTEXT(AI56),0,IF(AI59=0,0,AI56/AI59))</f>
        <v>0</v>
      </c>
      <c r="AM56" s="32"/>
      <c r="AN56" s="33"/>
      <c r="AO56" s="15"/>
      <c r="AP56" s="28"/>
      <c r="AQ56" s="35"/>
      <c r="AR56" s="23"/>
      <c r="AS56" s="24">
        <f>IF(ISTEXT(AR56),0,IF(AR59=0,0,AR56/AR59))</f>
        <v>0</v>
      </c>
      <c r="AT56" s="23"/>
      <c r="AU56" s="24">
        <f>IF(ISTEXT(AT56),0,IF(AT59=0,0,AT56/AT59))</f>
        <v>0</v>
      </c>
      <c r="AV56" s="23"/>
      <c r="AW56" s="24">
        <f>IF(ISTEXT(AV56),0,IF(AV59=0,0,AV56/AV59))</f>
        <v>0</v>
      </c>
      <c r="AX56" s="23"/>
      <c r="AY56" s="24">
        <f>IF(ISTEXT(AX56),0,IF(AX59=0,0,AX56/AX59))</f>
        <v>0</v>
      </c>
      <c r="AZ56" s="23"/>
      <c r="BA56" s="102">
        <f>IF(ISTEXT(AZ56),0,IF(AZ59=0,0,AZ56/AZ59))</f>
        <v>0</v>
      </c>
      <c r="BD56" s="222"/>
      <c r="BE56" s="629"/>
      <c r="BF56" s="629"/>
      <c r="BG56" s="629"/>
      <c r="BH56" s="629"/>
      <c r="BI56" s="629"/>
      <c r="BJ56" s="629"/>
      <c r="BK56" s="629"/>
      <c r="BL56" s="629"/>
      <c r="BM56" s="629"/>
      <c r="BN56" s="629"/>
      <c r="BO56" s="629"/>
      <c r="BP56" s="629"/>
      <c r="BQ56" s="630"/>
    </row>
    <row r="57" spans="1:69" ht="23.25" customHeight="1" x14ac:dyDescent="0.35">
      <c r="A57" s="32"/>
      <c r="B57" s="42"/>
      <c r="C57" s="37">
        <f t="shared" si="18"/>
        <v>0</v>
      </c>
      <c r="D57" s="34">
        <f t="shared" si="19"/>
        <v>0</v>
      </c>
      <c r="E57" s="29">
        <f>IF(ISTEXT(AR57),AR57,(AR57/AS6)*E6)</f>
        <v>0</v>
      </c>
      <c r="F57" s="30">
        <f>IF(ISTEXT(AR57),0,(AR57/AS6)*AR8)</f>
        <v>0</v>
      </c>
      <c r="G57" s="29">
        <f>IF(ISTEXT(AT57),AT57,(AT57/AU6)*G6)</f>
        <v>0</v>
      </c>
      <c r="H57" s="30">
        <f>IF(ISTEXT(AT57),0,(AT57/AU6)*AT8)</f>
        <v>0</v>
      </c>
      <c r="I57" s="29">
        <f>IF(ISTEXT(AV57),AV57,(AV57/AW6)*I6)</f>
        <v>0</v>
      </c>
      <c r="J57" s="30">
        <f>IF(ISTEXT(AV57),0,(AV57/AW6)*AV8)</f>
        <v>0</v>
      </c>
      <c r="K57" s="29">
        <f>IF(ISTEXT(AX57),AX57,(AX57/AY6)*K6)</f>
        <v>0</v>
      </c>
      <c r="L57" s="30">
        <f>IF(ISTEXT(AX57),0,(AX57/AY6)*AX8)</f>
        <v>0</v>
      </c>
      <c r="M57" s="29">
        <f>IF(ISTEXT(AZ57),AZ57,(AZ57/BA6)*M6)</f>
        <v>0</v>
      </c>
      <c r="N57" s="31">
        <f>IF(ISTEXT(AZ57),0,(AZ57/BA6)*AZ8)</f>
        <v>0</v>
      </c>
      <c r="O57" s="571"/>
      <c r="P57" s="218"/>
      <c r="Q57" s="32"/>
      <c r="R57" s="42"/>
      <c r="S57" s="37">
        <f t="shared" si="14"/>
        <v>0</v>
      </c>
      <c r="T57" s="34">
        <f t="shared" si="15"/>
        <v>0</v>
      </c>
      <c r="U57" s="113">
        <f t="shared" si="20"/>
        <v>0</v>
      </c>
      <c r="V57" s="270">
        <f t="shared" si="21"/>
        <v>0</v>
      </c>
      <c r="W57" s="269">
        <f t="shared" si="22"/>
        <v>0</v>
      </c>
      <c r="X57" s="36">
        <f>IF(ISTEXT(W57),0,IF(W59=0,0,W57/W59))</f>
        <v>0</v>
      </c>
      <c r="Y57" s="270">
        <f t="shared" si="23"/>
        <v>0</v>
      </c>
      <c r="Z57" s="269">
        <f t="shared" si="24"/>
        <v>0</v>
      </c>
      <c r="AA57" s="36">
        <f>IF(ISTEXT(Z57),0,IF(Z59=0,0,Z57/Z59))</f>
        <v>0</v>
      </c>
      <c r="AB57" s="270">
        <f t="shared" si="25"/>
        <v>0</v>
      </c>
      <c r="AC57" s="269">
        <f t="shared" si="26"/>
        <v>0</v>
      </c>
      <c r="AD57" s="36">
        <f>IF(ISTEXT(AC57),0,IF(AC59=0,0,AC57/AC59))</f>
        <v>0</v>
      </c>
      <c r="AE57" s="270">
        <f t="shared" si="27"/>
        <v>0</v>
      </c>
      <c r="AF57" s="269">
        <f t="shared" si="28"/>
        <v>0</v>
      </c>
      <c r="AG57" s="36">
        <f>IF(ISTEXT(AF57),0,IF(AF59=0,0,AF57/AF59))</f>
        <v>0</v>
      </c>
      <c r="AH57" s="270">
        <f t="shared" si="29"/>
        <v>0</v>
      </c>
      <c r="AI57" s="269">
        <f t="shared" si="30"/>
        <v>0</v>
      </c>
      <c r="AJ57" s="115">
        <f>IF(ISTEXT(AI57),0,IF(AI59=0,0,AI57/AI59))</f>
        <v>0</v>
      </c>
      <c r="AM57" s="32"/>
      <c r="AN57" s="33"/>
      <c r="AO57" s="15"/>
      <c r="AP57" s="28"/>
      <c r="AQ57" s="35"/>
      <c r="AR57" s="23"/>
      <c r="AS57" s="24">
        <f>IF(ISTEXT(AR57),0,IF(AR59=0,0,AR57/AR59))</f>
        <v>0</v>
      </c>
      <c r="AT57" s="23"/>
      <c r="AU57" s="24">
        <f>IF(ISTEXT(AT57),0,IF(AT59=0,0,AT57/AT59))</f>
        <v>0</v>
      </c>
      <c r="AV57" s="23"/>
      <c r="AW57" s="24">
        <f>IF(ISTEXT(AV57),0,IF(AV59=0,0,AV57/AV59))</f>
        <v>0</v>
      </c>
      <c r="AX57" s="23"/>
      <c r="AY57" s="24">
        <f>IF(ISTEXT(AX57),0,IF(AX59=0,0,AX57/AX59))</f>
        <v>0</v>
      </c>
      <c r="AZ57" s="23"/>
      <c r="BA57" s="102">
        <f>IF(ISTEXT(AZ57),0,IF(AZ59=0,0,AZ57/AZ59))</f>
        <v>0</v>
      </c>
      <c r="BD57" s="241"/>
      <c r="BE57" s="247"/>
      <c r="BF57" s="227"/>
      <c r="BG57" s="228"/>
      <c r="BH57" s="228"/>
      <c r="BI57" s="228"/>
      <c r="BJ57" s="228"/>
      <c r="BK57" s="228"/>
      <c r="BL57" s="228"/>
      <c r="BM57" s="228"/>
      <c r="BN57" s="228"/>
      <c r="BO57" s="228"/>
      <c r="BP57" s="228"/>
      <c r="BQ57" s="229"/>
    </row>
    <row r="58" spans="1:69" ht="20.25" customHeight="1" x14ac:dyDescent="0.2">
      <c r="A58" s="32"/>
      <c r="B58" s="42"/>
      <c r="C58" s="37">
        <f t="shared" si="18"/>
        <v>0</v>
      </c>
      <c r="D58" s="34">
        <f t="shared" si="19"/>
        <v>0</v>
      </c>
      <c r="E58" s="29">
        <f>IF(ISTEXT(AR58),AR58,(AR58/AS6)*E6)</f>
        <v>0</v>
      </c>
      <c r="F58" s="30">
        <f>IF(ISTEXT(AR58),0,(AR58/AS6)*AR8)</f>
        <v>0</v>
      </c>
      <c r="G58" s="29">
        <f>IF(ISTEXT(AT58),AT58,(AT58/AU6)*G6)</f>
        <v>0</v>
      </c>
      <c r="H58" s="30">
        <f>IF(ISTEXT(AT58),0,(AT58/AU6)*AT8)</f>
        <v>0</v>
      </c>
      <c r="I58" s="29">
        <f>IF(ISTEXT(AV58),AV58,(AV58/AW6)*I6)</f>
        <v>0</v>
      </c>
      <c r="J58" s="30">
        <f>IF(ISTEXT(AV58),0,(AV58/AW6)*AV8)</f>
        <v>0</v>
      </c>
      <c r="K58" s="29">
        <f>IF(ISTEXT(AX58),AX58,(AX58/AY6)*K6)</f>
        <v>0</v>
      </c>
      <c r="L58" s="30">
        <f>IF(ISTEXT(AX58),0,(AX58/AY6)*AX8)</f>
        <v>0</v>
      </c>
      <c r="M58" s="29">
        <f>IF(ISTEXT(AZ58),AZ58,(AZ58/BA6)*M6)</f>
        <v>0</v>
      </c>
      <c r="N58" s="31">
        <f>IF(ISTEXT(AZ58),0,(AZ58/BA6)*AZ8)</f>
        <v>0</v>
      </c>
      <c r="O58" s="571"/>
      <c r="P58" s="218"/>
      <c r="Q58" s="32"/>
      <c r="R58" s="42"/>
      <c r="S58" s="37">
        <f t="shared" si="14"/>
        <v>0</v>
      </c>
      <c r="T58" s="34">
        <f t="shared" si="15"/>
        <v>0</v>
      </c>
      <c r="U58" s="113">
        <f t="shared" si="20"/>
        <v>0</v>
      </c>
      <c r="V58" s="270">
        <f t="shared" si="21"/>
        <v>0</v>
      </c>
      <c r="W58" s="269">
        <f t="shared" si="22"/>
        <v>0</v>
      </c>
      <c r="X58" s="36">
        <f>IF(ISTEXT(W58),0,IF(W59=0,0,W58/W59))</f>
        <v>0</v>
      </c>
      <c r="Y58" s="270">
        <f t="shared" si="23"/>
        <v>0</v>
      </c>
      <c r="Z58" s="269">
        <f t="shared" si="24"/>
        <v>0</v>
      </c>
      <c r="AA58" s="36">
        <f>IF(ISTEXT(Z58),0,IF(Z59=0,0,Z58/Z59))</f>
        <v>0</v>
      </c>
      <c r="AB58" s="270">
        <f t="shared" si="25"/>
        <v>0</v>
      </c>
      <c r="AC58" s="269">
        <f t="shared" si="26"/>
        <v>0</v>
      </c>
      <c r="AD58" s="36">
        <f>IF(ISTEXT(AC58),0,IF(AC59=0,0,AC58/AC59))</f>
        <v>0</v>
      </c>
      <c r="AE58" s="270">
        <f t="shared" si="27"/>
        <v>0</v>
      </c>
      <c r="AF58" s="269">
        <f t="shared" si="28"/>
        <v>0</v>
      </c>
      <c r="AG58" s="36">
        <f>IF(ISTEXT(AF58),0,IF(AF59=0,0,AF58/AF59))</f>
        <v>0</v>
      </c>
      <c r="AH58" s="270">
        <f t="shared" si="29"/>
        <v>0</v>
      </c>
      <c r="AI58" s="269">
        <f t="shared" si="30"/>
        <v>0</v>
      </c>
      <c r="AJ58" s="116">
        <f>IF(ISTEXT(AI58),0,IF(AI59=0,0,AI58/AI59))</f>
        <v>0</v>
      </c>
      <c r="AM58" s="32"/>
      <c r="AN58" s="33"/>
      <c r="AO58" s="15"/>
      <c r="AP58" s="28"/>
      <c r="AQ58" s="35"/>
      <c r="AR58" s="43"/>
      <c r="AS58" s="24">
        <f>IF(ISTEXT(AR58),0,IF(AR59=0,0,AR58/AR59))</f>
        <v>0</v>
      </c>
      <c r="AT58" s="43"/>
      <c r="AU58" s="24">
        <f>IF(ISTEXT(AT58),0,IF(AT59=0,0,AT58/AT59))</f>
        <v>0</v>
      </c>
      <c r="AV58" s="43"/>
      <c r="AW58" s="24">
        <f>IF(ISTEXT(AV58),0,IF(AV59=0,0,AV58/AV59))</f>
        <v>0</v>
      </c>
      <c r="AX58" s="43"/>
      <c r="AY58" s="24">
        <f>IF(ISTEXT(AX58),0,IF(AX59=0,0,AX58/AX59))</f>
        <v>0</v>
      </c>
      <c r="AZ58" s="43"/>
      <c r="BA58" s="102">
        <f>IF(ISTEXT(AZ58),0,IF(AZ59=0,0,AZ58/AZ59))</f>
        <v>0</v>
      </c>
      <c r="BD58" s="619" t="s">
        <v>576</v>
      </c>
      <c r="BE58" s="631" t="s">
        <v>589</v>
      </c>
      <c r="BF58" s="631"/>
      <c r="BG58" s="631"/>
      <c r="BH58" s="631"/>
      <c r="BI58" s="631"/>
      <c r="BJ58" s="631"/>
      <c r="BK58" s="631"/>
      <c r="BL58" s="631"/>
      <c r="BM58" s="631"/>
      <c r="BN58" s="631"/>
      <c r="BO58" s="631"/>
      <c r="BP58" s="631"/>
      <c r="BQ58" s="632"/>
    </row>
    <row r="59" spans="1:69" ht="20.25" customHeight="1" x14ac:dyDescent="0.2">
      <c r="A59" s="47"/>
      <c r="B59" s="117"/>
      <c r="C59" s="48"/>
      <c r="D59" s="49">
        <v>0</v>
      </c>
      <c r="E59" s="50">
        <f t="shared" ref="E59:N59" si="31">SUM(E9:E58)</f>
        <v>0</v>
      </c>
      <c r="F59" s="50">
        <f t="shared" si="31"/>
        <v>0</v>
      </c>
      <c r="G59" s="50">
        <f t="shared" si="31"/>
        <v>0</v>
      </c>
      <c r="H59" s="50">
        <f t="shared" si="31"/>
        <v>0</v>
      </c>
      <c r="I59" s="50">
        <f t="shared" si="31"/>
        <v>0</v>
      </c>
      <c r="J59" s="50">
        <f t="shared" si="31"/>
        <v>0</v>
      </c>
      <c r="K59" s="50">
        <f t="shared" si="31"/>
        <v>0</v>
      </c>
      <c r="L59" s="50">
        <f t="shared" si="31"/>
        <v>0</v>
      </c>
      <c r="M59" s="50">
        <f t="shared" si="31"/>
        <v>0</v>
      </c>
      <c r="N59" s="50">
        <f t="shared" si="31"/>
        <v>0</v>
      </c>
      <c r="O59" s="571"/>
      <c r="P59" s="218"/>
      <c r="Q59" s="47"/>
      <c r="R59" s="117"/>
      <c r="S59" s="48"/>
      <c r="T59" s="52">
        <v>0</v>
      </c>
      <c r="U59" s="53"/>
      <c r="V59" s="54">
        <f t="shared" ref="V59:AJ59" si="32">SUM(V9:V58)</f>
        <v>0</v>
      </c>
      <c r="W59" s="50">
        <f t="shared" si="32"/>
        <v>0</v>
      </c>
      <c r="X59" s="55">
        <f t="shared" si="32"/>
        <v>0</v>
      </c>
      <c r="Y59" s="54">
        <f t="shared" si="32"/>
        <v>0</v>
      </c>
      <c r="Z59" s="50">
        <f t="shared" si="32"/>
        <v>0</v>
      </c>
      <c r="AA59" s="55">
        <f t="shared" si="32"/>
        <v>0</v>
      </c>
      <c r="AB59" s="54">
        <f t="shared" si="32"/>
        <v>0</v>
      </c>
      <c r="AC59" s="50">
        <f t="shared" si="32"/>
        <v>0</v>
      </c>
      <c r="AD59" s="55">
        <f t="shared" si="32"/>
        <v>0</v>
      </c>
      <c r="AE59" s="54">
        <f t="shared" si="32"/>
        <v>0</v>
      </c>
      <c r="AF59" s="50">
        <f t="shared" si="32"/>
        <v>0</v>
      </c>
      <c r="AG59" s="55">
        <f t="shared" si="32"/>
        <v>0</v>
      </c>
      <c r="AH59" s="54">
        <f t="shared" si="32"/>
        <v>0</v>
      </c>
      <c r="AI59" s="50">
        <f t="shared" si="32"/>
        <v>0</v>
      </c>
      <c r="AJ59" s="55">
        <f t="shared" si="32"/>
        <v>0</v>
      </c>
      <c r="AM59" s="47"/>
      <c r="AN59" s="51"/>
      <c r="AO59" s="48"/>
      <c r="AP59" s="49">
        <v>0</v>
      </c>
      <c r="AQ59" s="100"/>
      <c r="AR59" s="101">
        <f t="shared" ref="AR59:BA59" si="33">SUM(AR9:AR58)</f>
        <v>0</v>
      </c>
      <c r="AS59" s="46">
        <f t="shared" si="33"/>
        <v>0</v>
      </c>
      <c r="AT59" s="45">
        <f t="shared" si="33"/>
        <v>0</v>
      </c>
      <c r="AU59" s="46">
        <f t="shared" si="33"/>
        <v>0</v>
      </c>
      <c r="AV59" s="45">
        <f t="shared" si="33"/>
        <v>0</v>
      </c>
      <c r="AW59" s="46">
        <f t="shared" si="33"/>
        <v>0</v>
      </c>
      <c r="AX59" s="45">
        <f t="shared" si="33"/>
        <v>0</v>
      </c>
      <c r="AY59" s="46">
        <f t="shared" si="33"/>
        <v>0</v>
      </c>
      <c r="AZ59" s="45">
        <f t="shared" si="33"/>
        <v>0</v>
      </c>
      <c r="BA59" s="104">
        <f t="shared" si="33"/>
        <v>0</v>
      </c>
      <c r="BD59" s="619"/>
      <c r="BE59" s="631"/>
      <c r="BF59" s="631"/>
      <c r="BG59" s="631"/>
      <c r="BH59" s="631"/>
      <c r="BI59" s="631"/>
      <c r="BJ59" s="631"/>
      <c r="BK59" s="631"/>
      <c r="BL59" s="631"/>
      <c r="BM59" s="631"/>
      <c r="BN59" s="631"/>
      <c r="BO59" s="631"/>
      <c r="BP59" s="631"/>
      <c r="BQ59" s="632"/>
    </row>
    <row r="60" spans="1:69" ht="21" customHeight="1" thickBot="1" x14ac:dyDescent="0.25">
      <c r="A60" s="56"/>
      <c r="B60" s="118"/>
      <c r="C60" s="57"/>
      <c r="D60" s="58" t="s">
        <v>63</v>
      </c>
      <c r="E60" s="59">
        <f>(E59/E6)*1</f>
        <v>0</v>
      </c>
      <c r="F60" s="60">
        <f>(F59/E7)*1</f>
        <v>0</v>
      </c>
      <c r="G60" s="59">
        <f>(G59/G6)*1</f>
        <v>0</v>
      </c>
      <c r="H60" s="60">
        <f>(H59/G7)*1</f>
        <v>0</v>
      </c>
      <c r="I60" s="59">
        <f>(I59/I6)*1</f>
        <v>0</v>
      </c>
      <c r="J60" s="60">
        <f>(J59/I7)*1</f>
        <v>0</v>
      </c>
      <c r="K60" s="59">
        <f>(K59/K6)*1</f>
        <v>0</v>
      </c>
      <c r="L60" s="60">
        <f>(L59/K7)*1</f>
        <v>0</v>
      </c>
      <c r="M60" s="59">
        <f>(M59/M6)*1</f>
        <v>0</v>
      </c>
      <c r="N60" s="60">
        <f>(N59/M7)*1</f>
        <v>0</v>
      </c>
      <c r="O60" s="571"/>
      <c r="P60" s="218"/>
      <c r="Q60" s="56"/>
      <c r="R60" s="118"/>
      <c r="S60" s="57"/>
      <c r="T60" s="57"/>
      <c r="U60" s="61" t="s">
        <v>64</v>
      </c>
      <c r="V60" s="62">
        <f>(V59/V7)*1</f>
        <v>0</v>
      </c>
      <c r="W60" s="63">
        <f>(W59/W6)*1</f>
        <v>0</v>
      </c>
      <c r="X60" s="64"/>
      <c r="Y60" s="62">
        <f>(Y59/Y7)*1</f>
        <v>0</v>
      </c>
      <c r="Z60" s="63">
        <f>(Z59/Z6)*1</f>
        <v>0</v>
      </c>
      <c r="AA60" s="64"/>
      <c r="AB60" s="62">
        <f>(AB59/AB7)*1</f>
        <v>0</v>
      </c>
      <c r="AC60" s="63">
        <f>(AC59/AC6)*1</f>
        <v>0</v>
      </c>
      <c r="AD60" s="64"/>
      <c r="AE60" s="62">
        <f>(AE59/AE7)*1</f>
        <v>0</v>
      </c>
      <c r="AF60" s="63">
        <f>(AF59/AF6)*1</f>
        <v>0</v>
      </c>
      <c r="AG60" s="64"/>
      <c r="AH60" s="62">
        <f>(AH59/AH7)*1</f>
        <v>0</v>
      </c>
      <c r="AI60" s="63">
        <f>(AI59/AI6)*1</f>
        <v>0</v>
      </c>
      <c r="AJ60" s="64"/>
      <c r="AM60" s="56"/>
      <c r="AN60" s="643" t="s">
        <v>68</v>
      </c>
      <c r="AO60" s="644"/>
      <c r="AP60" s="644"/>
      <c r="AQ60" s="644"/>
      <c r="AR60" s="645" t="s">
        <v>602</v>
      </c>
      <c r="AS60" s="646"/>
      <c r="AT60" s="646"/>
      <c r="AU60" s="646"/>
      <c r="AV60" s="646"/>
      <c r="AW60" s="646"/>
      <c r="AX60" s="646"/>
      <c r="AY60" s="646"/>
      <c r="AZ60" s="646"/>
      <c r="BA60" s="647"/>
      <c r="BD60" s="294"/>
      <c r="BE60" s="291"/>
      <c r="BF60" s="292"/>
      <c r="BG60" s="292"/>
      <c r="BH60" s="292"/>
      <c r="BI60" s="292"/>
      <c r="BJ60" s="292"/>
      <c r="BK60" s="292"/>
      <c r="BL60" s="292"/>
      <c r="BM60" s="292"/>
      <c r="BN60" s="292"/>
      <c r="BO60" s="292"/>
      <c r="BP60" s="292"/>
      <c r="BQ60" s="293"/>
    </row>
    <row r="61" spans="1:69" ht="24" customHeight="1" thickBot="1" x14ac:dyDescent="0.25">
      <c r="A61" s="65"/>
      <c r="B61" s="118"/>
      <c r="C61" s="66"/>
      <c r="D61" s="67" t="s">
        <v>65</v>
      </c>
      <c r="E61" s="68">
        <f>V60</f>
        <v>0</v>
      </c>
      <c r="F61" s="119">
        <f>W60</f>
        <v>0</v>
      </c>
      <c r="G61" s="68">
        <f>Y60</f>
        <v>0</v>
      </c>
      <c r="H61" s="119">
        <f>Z60</f>
        <v>0</v>
      </c>
      <c r="I61" s="68">
        <f>AB60</f>
        <v>0</v>
      </c>
      <c r="J61" s="119">
        <f>AC60</f>
        <v>0</v>
      </c>
      <c r="K61" s="68">
        <f>AE60</f>
        <v>0</v>
      </c>
      <c r="L61" s="119">
        <f>AF60</f>
        <v>0</v>
      </c>
      <c r="M61" s="68">
        <f>AH60</f>
        <v>0</v>
      </c>
      <c r="N61" s="119">
        <f>AI60</f>
        <v>0</v>
      </c>
      <c r="O61" s="571"/>
      <c r="P61" s="218"/>
      <c r="Q61" s="65"/>
      <c r="R61" s="318"/>
      <c r="S61" s="319"/>
      <c r="T61" s="320"/>
      <c r="U61" s="321" t="s">
        <v>66</v>
      </c>
      <c r="V61" s="70">
        <v>2</v>
      </c>
      <c r="W61" s="71">
        <v>2</v>
      </c>
      <c r="X61" s="72"/>
      <c r="Y61" s="70">
        <v>2</v>
      </c>
      <c r="Z61" s="71">
        <v>2</v>
      </c>
      <c r="AA61" s="72"/>
      <c r="AB61" s="70">
        <v>2</v>
      </c>
      <c r="AC61" s="71">
        <v>2</v>
      </c>
      <c r="AD61" s="72"/>
      <c r="AE61" s="70">
        <v>2</v>
      </c>
      <c r="AF61" s="71">
        <v>2</v>
      </c>
      <c r="AG61" s="72"/>
      <c r="AH61" s="70">
        <v>2</v>
      </c>
      <c r="AI61" s="71">
        <v>2</v>
      </c>
      <c r="AJ61" s="72"/>
      <c r="AM61" s="65"/>
      <c r="AN61" s="643"/>
      <c r="AO61" s="644"/>
      <c r="AP61" s="644"/>
      <c r="AQ61" s="644"/>
      <c r="AR61" s="415">
        <f>AR59/AS6</f>
        <v>0</v>
      </c>
      <c r="AS61" s="416">
        <v>0</v>
      </c>
      <c r="AT61" s="415">
        <f>AT59/AU6</f>
        <v>0</v>
      </c>
      <c r="AU61" s="416">
        <v>0</v>
      </c>
      <c r="AV61" s="415">
        <f>AV59/AW6</f>
        <v>0</v>
      </c>
      <c r="AW61" s="416">
        <v>0</v>
      </c>
      <c r="AX61" s="415">
        <f>AX59/AY6</f>
        <v>0</v>
      </c>
      <c r="AY61" s="416">
        <v>0</v>
      </c>
      <c r="AZ61" s="415">
        <f>AZ59/BA6</f>
        <v>0</v>
      </c>
      <c r="BA61" s="417">
        <v>0</v>
      </c>
    </row>
    <row r="62" spans="1:69" ht="24" customHeight="1" x14ac:dyDescent="0.2">
      <c r="A62" s="65"/>
      <c r="B62" s="286" t="str">
        <f ca="1">CELL("nomfichier")</f>
        <v>D:\1 UPRT SITE WEB\uprt.fr\ff-fiches-fabrications\ff-documents-divers-maj-02-2015\[ff-comparaison-recettes.xlsx]Mode d'emploi</v>
      </c>
      <c r="C62" s="284"/>
      <c r="D62" s="284"/>
      <c r="E62" s="284"/>
      <c r="F62" s="284"/>
      <c r="G62" s="284"/>
      <c r="H62" s="284"/>
      <c r="I62" s="284"/>
      <c r="J62" s="284"/>
      <c r="K62" s="284"/>
      <c r="L62" s="284"/>
      <c r="M62" s="284"/>
      <c r="N62" s="284"/>
      <c r="O62" s="571"/>
      <c r="P62" s="218"/>
      <c r="Q62" s="65"/>
      <c r="R62" s="120"/>
      <c r="S62" s="12"/>
      <c r="T62" s="73"/>
      <c r="U62" s="61" t="s">
        <v>67</v>
      </c>
      <c r="V62" s="62">
        <f>V60*V61</f>
        <v>0</v>
      </c>
      <c r="W62" s="63">
        <f>W60*W61</f>
        <v>0</v>
      </c>
      <c r="X62" s="74"/>
      <c r="Y62" s="62">
        <f>Y60*Y61</f>
        <v>0</v>
      </c>
      <c r="Z62" s="63">
        <f>Z60*Z61</f>
        <v>0</v>
      </c>
      <c r="AA62" s="74"/>
      <c r="AB62" s="62">
        <f>AB60*AB61</f>
        <v>0</v>
      </c>
      <c r="AC62" s="63">
        <f>AC60*AC61</f>
        <v>0</v>
      </c>
      <c r="AD62" s="74"/>
      <c r="AE62" s="62">
        <f>AE60*AE61</f>
        <v>0</v>
      </c>
      <c r="AF62" s="63">
        <f>AF60*AF61</f>
        <v>0</v>
      </c>
      <c r="AG62" s="74"/>
      <c r="AH62" s="62">
        <f>AH60*AH61</f>
        <v>0</v>
      </c>
      <c r="AI62" s="63">
        <f>AI60*AI61</f>
        <v>0</v>
      </c>
      <c r="AJ62" s="74"/>
      <c r="AM62" s="65"/>
      <c r="AN62" s="648" t="s">
        <v>5</v>
      </c>
      <c r="AO62" s="649" t="s">
        <v>206</v>
      </c>
      <c r="AP62" s="649"/>
      <c r="AQ62" s="649"/>
      <c r="AR62" s="649"/>
      <c r="AS62" s="650" t="s">
        <v>71</v>
      </c>
      <c r="AT62" s="649" t="s">
        <v>209</v>
      </c>
      <c r="AU62" s="649"/>
      <c r="AV62" s="649"/>
      <c r="AW62" s="649"/>
      <c r="AX62" s="649"/>
      <c r="AY62" s="649"/>
      <c r="AZ62" s="649"/>
      <c r="BA62" s="651"/>
      <c r="BD62" s="478" t="s">
        <v>605</v>
      </c>
      <c r="BE62" s="744"/>
      <c r="BF62" s="744"/>
      <c r="BG62" s="744"/>
      <c r="BH62" s="744"/>
      <c r="BI62" s="744"/>
      <c r="BJ62" s="744"/>
      <c r="BK62" s="744"/>
      <c r="BL62" s="744"/>
      <c r="BM62" s="744"/>
      <c r="BN62" s="744"/>
      <c r="BO62" s="744"/>
      <c r="BP62" s="744"/>
      <c r="BQ62" s="480"/>
    </row>
    <row r="63" spans="1:69" ht="20.25" customHeight="1" x14ac:dyDescent="0.2">
      <c r="A63" s="65"/>
      <c r="B63" s="308"/>
      <c r="C63" s="658" t="s">
        <v>68</v>
      </c>
      <c r="D63" s="658"/>
      <c r="E63" s="658"/>
      <c r="F63" s="658"/>
      <c r="G63" s="309"/>
      <c r="H63" s="660" t="s">
        <v>69</v>
      </c>
      <c r="I63" s="662" t="str">
        <f>AO66</f>
        <v>EMILE</v>
      </c>
      <c r="J63" s="662"/>
      <c r="K63" s="662"/>
      <c r="L63" s="662"/>
      <c r="M63" s="662"/>
      <c r="N63" s="663"/>
      <c r="O63" s="571"/>
      <c r="P63" s="218"/>
      <c r="Q63" s="65"/>
      <c r="R63" s="300"/>
      <c r="S63" s="218"/>
      <c r="T63" s="57"/>
      <c r="U63" s="61" t="s">
        <v>63</v>
      </c>
      <c r="V63" s="305">
        <f>E60</f>
        <v>0</v>
      </c>
      <c r="W63" s="306">
        <f>F60</f>
        <v>0</v>
      </c>
      <c r="X63" s="307" t="s">
        <v>16</v>
      </c>
      <c r="Y63" s="75">
        <f>G60</f>
        <v>0</v>
      </c>
      <c r="Z63" s="76">
        <f>H60</f>
        <v>0</v>
      </c>
      <c r="AA63" s="77" t="s">
        <v>16</v>
      </c>
      <c r="AB63" s="75">
        <f>I60</f>
        <v>0</v>
      </c>
      <c r="AC63" s="76">
        <f>J60</f>
        <v>0</v>
      </c>
      <c r="AD63" s="77" t="s">
        <v>16</v>
      </c>
      <c r="AE63" s="75">
        <f>K60</f>
        <v>0</v>
      </c>
      <c r="AF63" s="76">
        <f>L60</f>
        <v>0</v>
      </c>
      <c r="AG63" s="77" t="s">
        <v>16</v>
      </c>
      <c r="AH63" s="75">
        <f>M60</f>
        <v>0</v>
      </c>
      <c r="AI63" s="76">
        <f>N60</f>
        <v>0</v>
      </c>
      <c r="AJ63" s="77" t="s">
        <v>16</v>
      </c>
      <c r="AM63" s="65"/>
      <c r="AN63" s="648"/>
      <c r="AO63" s="649"/>
      <c r="AP63" s="649"/>
      <c r="AQ63" s="649"/>
      <c r="AR63" s="649"/>
      <c r="AS63" s="650"/>
      <c r="AT63" s="649"/>
      <c r="AU63" s="649"/>
      <c r="AV63" s="649"/>
      <c r="AW63" s="649"/>
      <c r="AX63" s="649"/>
      <c r="AY63" s="649"/>
      <c r="AZ63" s="649"/>
      <c r="BA63" s="651"/>
      <c r="BD63" s="481"/>
      <c r="BE63" s="482"/>
      <c r="BF63" s="482"/>
      <c r="BG63" s="482"/>
      <c r="BH63" s="482"/>
      <c r="BI63" s="482"/>
      <c r="BJ63" s="482"/>
      <c r="BK63" s="482"/>
      <c r="BL63" s="482"/>
      <c r="BM63" s="482"/>
      <c r="BN63" s="482"/>
      <c r="BO63" s="482"/>
      <c r="BP63" s="482"/>
      <c r="BQ63" s="483"/>
    </row>
    <row r="64" spans="1:69" ht="20.25" customHeight="1" x14ac:dyDescent="0.25">
      <c r="A64" s="65"/>
      <c r="B64" s="121"/>
      <c r="C64" s="659"/>
      <c r="D64" s="659"/>
      <c r="E64" s="659"/>
      <c r="F64" s="659"/>
      <c r="G64" s="301"/>
      <c r="H64" s="661"/>
      <c r="I64" s="664"/>
      <c r="J64" s="664"/>
      <c r="K64" s="664"/>
      <c r="L64" s="664"/>
      <c r="M64" s="664"/>
      <c r="N64" s="665"/>
      <c r="O64" s="571"/>
      <c r="P64" s="218"/>
      <c r="Q64" s="65"/>
      <c r="R64" s="666" t="s">
        <v>68</v>
      </c>
      <c r="S64" s="658"/>
      <c r="T64" s="658"/>
      <c r="U64" s="658"/>
      <c r="V64" s="658"/>
      <c r="W64" s="658"/>
      <c r="X64" s="658"/>
      <c r="Y64" s="78"/>
      <c r="Z64" s="301"/>
      <c r="AA64" s="668" t="s">
        <v>69</v>
      </c>
      <c r="AB64" s="655" t="str">
        <f>AO66</f>
        <v>EMILE</v>
      </c>
      <c r="AC64" s="655"/>
      <c r="AD64" s="655"/>
      <c r="AE64" s="655"/>
      <c r="AF64" s="655"/>
      <c r="AG64" s="655"/>
      <c r="AH64" s="655"/>
      <c r="AI64" s="655"/>
      <c r="AJ64" s="656"/>
      <c r="AM64" s="65"/>
      <c r="AN64" s="648" t="s">
        <v>6</v>
      </c>
      <c r="AO64" s="649" t="s">
        <v>207</v>
      </c>
      <c r="AP64" s="649"/>
      <c r="AQ64" s="649"/>
      <c r="AR64" s="649"/>
      <c r="AS64" s="650"/>
      <c r="AT64" s="649"/>
      <c r="AU64" s="649"/>
      <c r="AV64" s="649"/>
      <c r="AW64" s="649"/>
      <c r="AX64" s="649"/>
      <c r="AY64" s="649"/>
      <c r="AZ64" s="649"/>
      <c r="BA64" s="651"/>
      <c r="BD64" s="222"/>
      <c r="BE64" s="223"/>
      <c r="BF64" s="223"/>
      <c r="BG64" s="223"/>
      <c r="BH64" s="223"/>
      <c r="BI64" s="223"/>
      <c r="BJ64" s="223"/>
      <c r="BK64" s="223"/>
      <c r="BL64" s="223"/>
      <c r="BM64" s="223"/>
      <c r="BN64" s="223"/>
      <c r="BO64" s="223"/>
      <c r="BP64" s="223"/>
      <c r="BQ64" s="224"/>
    </row>
    <row r="65" spans="1:76" ht="20.25" customHeight="1" x14ac:dyDescent="0.2">
      <c r="A65" s="65"/>
      <c r="B65" s="669" t="str">
        <f>AO62</f>
        <v>ALBERT</v>
      </c>
      <c r="C65" s="670"/>
      <c r="D65" s="670"/>
      <c r="E65" s="670"/>
      <c r="F65" s="661" t="s">
        <v>5</v>
      </c>
      <c r="G65" s="301"/>
      <c r="H65" s="661" t="s">
        <v>71</v>
      </c>
      <c r="I65" s="671" t="str">
        <f>AT62</f>
        <v>VICTOR</v>
      </c>
      <c r="J65" s="671"/>
      <c r="K65" s="671"/>
      <c r="L65" s="671"/>
      <c r="M65" s="671"/>
      <c r="N65" s="672"/>
      <c r="O65" s="571"/>
      <c r="P65" s="218"/>
      <c r="Q65" s="65"/>
      <c r="R65" s="667"/>
      <c r="S65" s="659"/>
      <c r="T65" s="659"/>
      <c r="U65" s="659"/>
      <c r="V65" s="659"/>
      <c r="W65" s="659"/>
      <c r="X65" s="659"/>
      <c r="Y65" s="79"/>
      <c r="Z65" s="301"/>
      <c r="AA65" s="654"/>
      <c r="AB65" s="655"/>
      <c r="AC65" s="655"/>
      <c r="AD65" s="655"/>
      <c r="AE65" s="655"/>
      <c r="AF65" s="655"/>
      <c r="AG65" s="655"/>
      <c r="AH65" s="655"/>
      <c r="AI65" s="655"/>
      <c r="AJ65" s="656"/>
      <c r="AM65" s="65"/>
      <c r="AN65" s="648"/>
      <c r="AO65" s="649"/>
      <c r="AP65" s="649"/>
      <c r="AQ65" s="649"/>
      <c r="AR65" s="649"/>
      <c r="AS65" s="650" t="s">
        <v>73</v>
      </c>
      <c r="AT65" s="649" t="s">
        <v>210</v>
      </c>
      <c r="AU65" s="649"/>
      <c r="AV65" s="649"/>
      <c r="AW65" s="649"/>
      <c r="AX65" s="649"/>
      <c r="AY65" s="649"/>
      <c r="AZ65" s="649"/>
      <c r="BA65" s="651"/>
      <c r="BD65" s="311"/>
      <c r="BE65" s="520" t="s">
        <v>606</v>
      </c>
      <c r="BF65" s="520"/>
      <c r="BG65" s="520"/>
      <c r="BH65" s="520"/>
      <c r="BI65" s="520"/>
      <c r="BJ65" s="520"/>
      <c r="BK65" s="520"/>
      <c r="BL65" s="520"/>
      <c r="BM65" s="520"/>
      <c r="BN65" s="520"/>
      <c r="BO65" s="520"/>
      <c r="BP65" s="520"/>
      <c r="BQ65" s="313"/>
    </row>
    <row r="66" spans="1:76" ht="20.25" customHeight="1" x14ac:dyDescent="0.2">
      <c r="A66" s="65"/>
      <c r="B66" s="669"/>
      <c r="C66" s="670"/>
      <c r="D66" s="670"/>
      <c r="E66" s="670"/>
      <c r="F66" s="661"/>
      <c r="G66" s="301"/>
      <c r="H66" s="661"/>
      <c r="I66" s="673"/>
      <c r="J66" s="673"/>
      <c r="K66" s="673"/>
      <c r="L66" s="673"/>
      <c r="M66" s="673"/>
      <c r="N66" s="674"/>
      <c r="O66" s="572"/>
      <c r="P66" s="218"/>
      <c r="Q66" s="65"/>
      <c r="R66" s="300"/>
      <c r="S66" s="652" t="str">
        <f>B65</f>
        <v>ALBERT</v>
      </c>
      <c r="T66" s="652"/>
      <c r="U66" s="652"/>
      <c r="V66" s="652"/>
      <c r="W66" s="652"/>
      <c r="X66" s="652"/>
      <c r="Y66" s="653" t="s">
        <v>5</v>
      </c>
      <c r="Z66" s="301"/>
      <c r="AA66" s="654" t="s">
        <v>71</v>
      </c>
      <c r="AB66" s="655" t="str">
        <f>AT62</f>
        <v>VICTOR</v>
      </c>
      <c r="AC66" s="655"/>
      <c r="AD66" s="655"/>
      <c r="AE66" s="655"/>
      <c r="AF66" s="655"/>
      <c r="AG66" s="655"/>
      <c r="AH66" s="655"/>
      <c r="AI66" s="655"/>
      <c r="AJ66" s="656"/>
      <c r="AM66" s="65"/>
      <c r="AN66" s="657" t="s">
        <v>69</v>
      </c>
      <c r="AO66" s="649" t="s">
        <v>208</v>
      </c>
      <c r="AP66" s="649"/>
      <c r="AQ66" s="649"/>
      <c r="AR66" s="649"/>
      <c r="AS66" s="650"/>
      <c r="AT66" s="649"/>
      <c r="AU66" s="649"/>
      <c r="AV66" s="649"/>
      <c r="AW66" s="649"/>
      <c r="AX66" s="649"/>
      <c r="AY66" s="649"/>
      <c r="AZ66" s="649"/>
      <c r="BA66" s="651"/>
      <c r="BD66" s="222"/>
      <c r="BE66" s="12"/>
      <c r="BF66" s="402"/>
      <c r="BG66" s="402"/>
      <c r="BH66" s="402"/>
      <c r="BI66" s="402"/>
      <c r="BJ66" s="402"/>
      <c r="BK66" s="402"/>
      <c r="BL66" s="402"/>
      <c r="BM66" s="402"/>
      <c r="BN66" s="402"/>
      <c r="BO66" s="402"/>
      <c r="BP66" s="402"/>
      <c r="BQ66" s="314"/>
    </row>
    <row r="67" spans="1:76" ht="20.25" customHeight="1" x14ac:dyDescent="0.2">
      <c r="A67" s="65"/>
      <c r="B67" s="669" t="str">
        <f>AO64</f>
        <v>PAUL</v>
      </c>
      <c r="C67" s="670"/>
      <c r="D67" s="670"/>
      <c r="E67" s="670"/>
      <c r="F67" s="661" t="s">
        <v>6</v>
      </c>
      <c r="G67" s="301"/>
      <c r="H67" s="661" t="s">
        <v>73</v>
      </c>
      <c r="I67" s="671" t="str">
        <f>AT65</f>
        <v>ET LES AUTRES</v>
      </c>
      <c r="J67" s="671"/>
      <c r="K67" s="671"/>
      <c r="L67" s="671"/>
      <c r="M67" s="671"/>
      <c r="N67" s="671"/>
      <c r="O67" s="685" t="str">
        <f>O2</f>
        <v>?</v>
      </c>
      <c r="P67" s="218"/>
      <c r="Q67" s="65"/>
      <c r="R67" s="300"/>
      <c r="S67" s="652"/>
      <c r="T67" s="652"/>
      <c r="U67" s="652"/>
      <c r="V67" s="652"/>
      <c r="W67" s="652"/>
      <c r="X67" s="652"/>
      <c r="Y67" s="653"/>
      <c r="Z67" s="301"/>
      <c r="AA67" s="654"/>
      <c r="AB67" s="655"/>
      <c r="AC67" s="655"/>
      <c r="AD67" s="655"/>
      <c r="AE67" s="655"/>
      <c r="AF67" s="655"/>
      <c r="AG67" s="655"/>
      <c r="AH67" s="655"/>
      <c r="AI67" s="655"/>
      <c r="AJ67" s="656"/>
      <c r="AM67" s="65"/>
      <c r="AN67" s="657"/>
      <c r="AO67" s="649"/>
      <c r="AP67" s="649"/>
      <c r="AQ67" s="649"/>
      <c r="AR67" s="649"/>
      <c r="AS67" s="650"/>
      <c r="AT67" s="649"/>
      <c r="AU67" s="649"/>
      <c r="AV67" s="649"/>
      <c r="AW67" s="649"/>
      <c r="AX67" s="649"/>
      <c r="AY67" s="649"/>
      <c r="AZ67" s="649"/>
      <c r="BA67" s="651"/>
      <c r="BD67" s="241"/>
      <c r="BE67" s="521" t="s">
        <v>607</v>
      </c>
      <c r="BF67" s="521"/>
      <c r="BG67" s="521"/>
      <c r="BH67" s="521"/>
      <c r="BI67" s="521"/>
      <c r="BJ67" s="383"/>
      <c r="BK67" s="296"/>
      <c r="BL67" s="296"/>
      <c r="BM67" s="383"/>
      <c r="BN67" s="384" t="s">
        <v>66</v>
      </c>
      <c r="BO67" s="401">
        <v>2</v>
      </c>
      <c r="BP67" s="383"/>
      <c r="BQ67" s="317"/>
    </row>
    <row r="68" spans="1:76" ht="20.25" customHeight="1" thickBot="1" x14ac:dyDescent="0.3">
      <c r="A68" s="65"/>
      <c r="B68" s="669"/>
      <c r="C68" s="670"/>
      <c r="D68" s="670"/>
      <c r="E68" s="670"/>
      <c r="F68" s="661"/>
      <c r="G68" s="301"/>
      <c r="H68" s="661"/>
      <c r="I68" s="664"/>
      <c r="J68" s="664"/>
      <c r="K68" s="664"/>
      <c r="L68" s="664"/>
      <c r="M68" s="664"/>
      <c r="N68" s="664"/>
      <c r="O68" s="686"/>
      <c r="P68" s="218"/>
      <c r="Q68" s="65"/>
      <c r="R68" s="300"/>
      <c r="S68" s="652" t="str">
        <f>B67</f>
        <v>PAUL</v>
      </c>
      <c r="T68" s="652"/>
      <c r="U68" s="652"/>
      <c r="V68" s="652"/>
      <c r="W68" s="652"/>
      <c r="X68" s="652"/>
      <c r="Y68" s="653" t="s">
        <v>6</v>
      </c>
      <c r="Z68" s="301"/>
      <c r="AA68" s="654" t="s">
        <v>73</v>
      </c>
      <c r="AB68" s="677" t="str">
        <f>AT65</f>
        <v>ET LES AUTRES</v>
      </c>
      <c r="AC68" s="677"/>
      <c r="AD68" s="677"/>
      <c r="AE68" s="677"/>
      <c r="AF68" s="677"/>
      <c r="AG68" s="677"/>
      <c r="AH68" s="677"/>
      <c r="AI68" s="677"/>
      <c r="AJ68" s="678"/>
      <c r="AM68" s="65"/>
      <c r="AN68" s="310" t="str">
        <f ca="1">CELL("nomfichier")</f>
        <v>D:\1 UPRT SITE WEB\uprt.fr\ff-fiches-fabrications\ff-documents-divers-maj-02-2015\[ff-comparaison-recettes.xlsx]Mode d'emploi</v>
      </c>
      <c r="AO68" s="105"/>
      <c r="AP68" s="105"/>
      <c r="AQ68" s="105"/>
      <c r="AR68" s="105"/>
      <c r="AS68" s="105"/>
      <c r="AT68" s="105"/>
      <c r="AU68" s="105"/>
      <c r="AV68" s="105"/>
      <c r="AW68" s="105"/>
      <c r="AX68" s="105"/>
      <c r="AY68" s="105"/>
      <c r="AZ68" s="105"/>
      <c r="BA68" s="106"/>
      <c r="BD68" s="403"/>
      <c r="BE68" s="404"/>
      <c r="BF68" s="405"/>
      <c r="BG68" s="405"/>
      <c r="BH68" s="405"/>
      <c r="BI68" s="405"/>
      <c r="BJ68" s="405"/>
      <c r="BK68" s="405"/>
      <c r="BL68" s="405"/>
      <c r="BM68" s="405"/>
      <c r="BN68" s="405"/>
      <c r="BO68" s="405"/>
      <c r="BP68" s="405"/>
      <c r="BQ68" s="406"/>
    </row>
    <row r="69" spans="1:76" ht="20.25" customHeight="1" thickBot="1" x14ac:dyDescent="0.25">
      <c r="A69" s="65"/>
      <c r="B69" s="80"/>
      <c r="C69" s="81">
        <v>0</v>
      </c>
      <c r="D69" s="81">
        <v>0</v>
      </c>
      <c r="E69" s="81"/>
      <c r="F69" s="81"/>
      <c r="G69" s="283" t="s">
        <v>1</v>
      </c>
      <c r="H69" s="681">
        <f ca="1">NOW()</f>
        <v>43029.789359374998</v>
      </c>
      <c r="I69" s="681"/>
      <c r="J69" s="681"/>
      <c r="K69" s="681"/>
      <c r="L69" s="682">
        <f ca="1">NOW()</f>
        <v>43029.789359374998</v>
      </c>
      <c r="M69" s="683"/>
      <c r="N69" s="684"/>
      <c r="O69" s="687"/>
      <c r="P69" s="218"/>
      <c r="Q69" s="65"/>
      <c r="R69" s="304"/>
      <c r="S69" s="688"/>
      <c r="T69" s="688"/>
      <c r="U69" s="688"/>
      <c r="V69" s="688"/>
      <c r="W69" s="688"/>
      <c r="X69" s="688"/>
      <c r="Y69" s="675"/>
      <c r="Z69" s="302"/>
      <c r="AA69" s="676"/>
      <c r="AB69" s="679"/>
      <c r="AC69" s="679"/>
      <c r="AD69" s="679"/>
      <c r="AE69" s="679"/>
      <c r="AF69" s="679"/>
      <c r="AG69" s="679"/>
      <c r="AH69" s="679"/>
      <c r="AI69" s="679"/>
      <c r="AJ69" s="680"/>
      <c r="BB69" s="1"/>
    </row>
    <row r="70" spans="1:76" ht="20.25" customHeight="1" x14ac:dyDescent="0.2"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BB70" s="1"/>
    </row>
    <row r="71" spans="1:76" s="1" customFormat="1" x14ac:dyDescent="0.2">
      <c r="T71" s="3"/>
      <c r="U71" s="3"/>
      <c r="V71" s="3"/>
      <c r="W71" s="3"/>
      <c r="X71" s="3"/>
      <c r="Y71" s="3"/>
      <c r="Z71" s="3"/>
      <c r="AA71" s="3"/>
      <c r="AB71" s="3"/>
      <c r="AQ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</row>
    <row r="72" spans="1:76" s="1" customFormat="1" x14ac:dyDescent="0.2">
      <c r="T72" s="3"/>
      <c r="U72" s="3"/>
      <c r="V72" s="3"/>
      <c r="W72" s="3"/>
      <c r="X72" s="3"/>
      <c r="Y72" s="3"/>
      <c r="Z72" s="3"/>
      <c r="AA72" s="3"/>
      <c r="AB72" s="3"/>
      <c r="AQ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</row>
    <row r="73" spans="1:76" s="1" customFormat="1" ht="12.75" customHeight="1" x14ac:dyDescent="0.2"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Q73" s="3"/>
      <c r="BB73" s="3"/>
      <c r="BR73" s="3"/>
    </row>
    <row r="74" spans="1:76" s="1" customFormat="1" ht="12.75" customHeight="1" x14ac:dyDescent="0.2"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Q74" s="3"/>
      <c r="BB74" s="3"/>
      <c r="BR74" s="3"/>
    </row>
    <row r="75" spans="1:76" s="1" customFormat="1" x14ac:dyDescent="0.2">
      <c r="T75" s="3"/>
      <c r="U75" s="3"/>
      <c r="V75" s="3"/>
      <c r="W75" s="3"/>
      <c r="X75" s="3"/>
      <c r="Y75" s="3"/>
      <c r="Z75" s="3"/>
      <c r="AA75" s="3"/>
      <c r="AB75" s="3"/>
      <c r="AQ75" s="3"/>
      <c r="BB75" s="3"/>
      <c r="BR75" s="3"/>
      <c r="BS75" s="3"/>
      <c r="BT75" s="3"/>
      <c r="BU75" s="3"/>
      <c r="BV75" s="3"/>
      <c r="BW75" s="3"/>
      <c r="BX75" s="3"/>
    </row>
    <row r="76" spans="1:76" s="1" customFormat="1" x14ac:dyDescent="0.2">
      <c r="T76" s="3"/>
      <c r="U76" s="3"/>
      <c r="V76" s="3"/>
      <c r="W76" s="3"/>
      <c r="X76" s="3"/>
      <c r="Y76" s="3"/>
      <c r="Z76" s="3"/>
      <c r="AA76" s="3"/>
      <c r="AB76" s="3"/>
      <c r="AQ76" s="3"/>
      <c r="BB76" s="3"/>
      <c r="BP76" s="3"/>
      <c r="BQ76" s="3"/>
      <c r="BR76" s="3"/>
      <c r="BS76" s="3"/>
      <c r="BT76" s="3"/>
      <c r="BU76" s="3"/>
      <c r="BV76" s="3"/>
      <c r="BW76" s="3"/>
      <c r="BX76" s="3"/>
    </row>
    <row r="77" spans="1:76" s="1" customFormat="1" x14ac:dyDescent="0.2">
      <c r="T77" s="3"/>
      <c r="U77" s="3"/>
      <c r="V77" s="3"/>
      <c r="W77" s="3"/>
      <c r="X77" s="3"/>
      <c r="Y77" s="3"/>
      <c r="Z77" s="3"/>
      <c r="AA77" s="3"/>
      <c r="AB77" s="3"/>
      <c r="AQ77" s="3"/>
      <c r="BB77" s="3"/>
      <c r="BP77" s="3"/>
      <c r="BQ77" s="3"/>
      <c r="BR77" s="3"/>
      <c r="BS77" s="3"/>
      <c r="BT77" s="3"/>
      <c r="BU77" s="3"/>
      <c r="BV77" s="3"/>
      <c r="BW77" s="3"/>
      <c r="BX77" s="3"/>
    </row>
    <row r="78" spans="1:76" s="1" customFormat="1" x14ac:dyDescent="0.2">
      <c r="T78" s="3"/>
      <c r="U78" s="3"/>
      <c r="V78" s="3"/>
      <c r="W78" s="3"/>
      <c r="X78" s="3"/>
      <c r="Y78" s="3"/>
      <c r="Z78" s="3"/>
      <c r="AA78" s="3"/>
      <c r="AB78" s="3"/>
      <c r="AQ78" s="3"/>
      <c r="BB78" s="3"/>
      <c r="BP78" s="3"/>
      <c r="BQ78" s="3"/>
      <c r="BR78" s="3"/>
      <c r="BS78" s="3"/>
      <c r="BT78" s="3"/>
      <c r="BU78" s="3"/>
      <c r="BV78" s="3"/>
      <c r="BW78" s="3"/>
      <c r="BX78" s="3"/>
    </row>
    <row r="79" spans="1:76" s="1" customFormat="1" x14ac:dyDescent="0.2">
      <c r="T79" s="3"/>
      <c r="U79" s="3"/>
      <c r="V79" s="3"/>
      <c r="W79" s="3"/>
      <c r="X79" s="3"/>
      <c r="Y79" s="3"/>
      <c r="Z79" s="3"/>
      <c r="AA79" s="3"/>
      <c r="AB79" s="3"/>
      <c r="AQ79" s="3"/>
      <c r="BB79" s="3"/>
      <c r="BP79" s="3"/>
      <c r="BQ79" s="3"/>
      <c r="BR79" s="3"/>
      <c r="BS79" s="3"/>
      <c r="BT79" s="3"/>
      <c r="BU79" s="3"/>
      <c r="BV79" s="3"/>
      <c r="BW79" s="3"/>
      <c r="BX79" s="3"/>
    </row>
    <row r="80" spans="1:76" s="1" customFormat="1" x14ac:dyDescent="0.2">
      <c r="T80" s="3"/>
      <c r="U80" s="3"/>
      <c r="V80" s="3"/>
      <c r="W80" s="3"/>
      <c r="X80" s="3"/>
      <c r="Y80" s="3"/>
      <c r="Z80" s="3"/>
      <c r="AA80" s="3"/>
      <c r="AB80" s="3"/>
      <c r="AQ80" s="3"/>
      <c r="BB80" s="3"/>
      <c r="BP80" s="3"/>
      <c r="BQ80" s="3"/>
      <c r="BR80" s="3"/>
      <c r="BS80" s="3"/>
      <c r="BT80" s="3"/>
      <c r="BU80" s="3"/>
      <c r="BV80" s="3"/>
      <c r="BW80" s="3"/>
      <c r="BX80" s="3"/>
    </row>
    <row r="81" spans="20:76" s="1" customFormat="1" x14ac:dyDescent="0.2">
      <c r="T81" s="3"/>
      <c r="U81" s="3"/>
      <c r="V81" s="3"/>
      <c r="W81" s="3"/>
      <c r="X81" s="3"/>
      <c r="Y81" s="3"/>
      <c r="Z81" s="3"/>
      <c r="AA81" s="3"/>
      <c r="AB81" s="3"/>
      <c r="AQ81" s="3"/>
      <c r="BB81" s="3"/>
      <c r="BP81" s="3"/>
      <c r="BQ81" s="3"/>
      <c r="BR81" s="3"/>
      <c r="BS81" s="3"/>
      <c r="BT81" s="3"/>
      <c r="BU81" s="3"/>
      <c r="BV81" s="3"/>
      <c r="BW81" s="3"/>
      <c r="BX81" s="3"/>
    </row>
    <row r="82" spans="20:76" s="1" customFormat="1" x14ac:dyDescent="0.2">
      <c r="T82" s="3"/>
      <c r="U82" s="3"/>
      <c r="V82" s="3"/>
      <c r="W82" s="3"/>
      <c r="X82" s="3"/>
      <c r="Y82" s="3"/>
      <c r="Z82" s="3"/>
      <c r="AA82" s="3"/>
      <c r="AB82" s="3"/>
      <c r="AQ82" s="3"/>
      <c r="BB82" s="3"/>
      <c r="BP82" s="3"/>
      <c r="BQ82" s="3"/>
      <c r="BR82" s="3"/>
      <c r="BS82" s="3"/>
      <c r="BT82" s="3"/>
      <c r="BU82" s="3"/>
      <c r="BV82" s="3"/>
      <c r="BW82" s="3"/>
      <c r="BX82" s="3"/>
    </row>
  </sheetData>
  <mergeCells count="109">
    <mergeCell ref="B65:E66"/>
    <mergeCell ref="B67:E68"/>
    <mergeCell ref="BE55:BQ56"/>
    <mergeCell ref="BD58:BD59"/>
    <mergeCell ref="BE58:BQ59"/>
    <mergeCell ref="BD62:BQ63"/>
    <mergeCell ref="BE67:BI67"/>
    <mergeCell ref="BE65:BP65"/>
    <mergeCell ref="BD39:BD40"/>
    <mergeCell ref="BE39:BQ40"/>
    <mergeCell ref="BE42:BQ42"/>
    <mergeCell ref="BD44:BD45"/>
    <mergeCell ref="BE44:BQ45"/>
    <mergeCell ref="BD48:BQ49"/>
    <mergeCell ref="BD51:BQ51"/>
    <mergeCell ref="BE52:BQ52"/>
    <mergeCell ref="BD53:BQ53"/>
    <mergeCell ref="B5:D5"/>
    <mergeCell ref="BD2:BQ3"/>
    <mergeCell ref="BD5:BQ5"/>
    <mergeCell ref="BE6:BQ6"/>
    <mergeCell ref="BD7:BQ7"/>
    <mergeCell ref="AV5:AW5"/>
    <mergeCell ref="AX5:AY5"/>
    <mergeCell ref="AZ5:BA5"/>
    <mergeCell ref="E5:F5"/>
    <mergeCell ref="G5:H5"/>
    <mergeCell ref="I5:J5"/>
    <mergeCell ref="AR4:AY4"/>
    <mergeCell ref="AH5:AJ5"/>
    <mergeCell ref="AR5:AS5"/>
    <mergeCell ref="AT5:AU5"/>
    <mergeCell ref="AZ2:BA2"/>
    <mergeCell ref="M3:N4"/>
    <mergeCell ref="AF3:AH3"/>
    <mergeCell ref="AI3:AJ4"/>
    <mergeCell ref="AO3:AY3"/>
    <mergeCell ref="AZ3:BA4"/>
    <mergeCell ref="AO4:AQ4"/>
    <mergeCell ref="M2:N2"/>
    <mergeCell ref="O2:O3"/>
    <mergeCell ref="BE9:BP11"/>
    <mergeCell ref="F67:F68"/>
    <mergeCell ref="H67:H68"/>
    <mergeCell ref="I67:N68"/>
    <mergeCell ref="O67:O69"/>
    <mergeCell ref="S68:X69"/>
    <mergeCell ref="Y68:Y69"/>
    <mergeCell ref="AA68:AA69"/>
    <mergeCell ref="AB68:AJ69"/>
    <mergeCell ref="BF33:BO35"/>
    <mergeCell ref="AB66:AJ67"/>
    <mergeCell ref="AN66:AN67"/>
    <mergeCell ref="AO66:AR67"/>
    <mergeCell ref="BE37:BQ37"/>
    <mergeCell ref="BE17:BQ17"/>
    <mergeCell ref="BD19:BD20"/>
    <mergeCell ref="BE19:BQ20"/>
    <mergeCell ref="BE25:BQ25"/>
    <mergeCell ref="BF27:BO29"/>
    <mergeCell ref="BF30:BO32"/>
    <mergeCell ref="AF2:AH2"/>
    <mergeCell ref="AI2:AJ2"/>
    <mergeCell ref="AR2:AY2"/>
    <mergeCell ref="M5:N5"/>
    <mergeCell ref="V5:X5"/>
    <mergeCell ref="Y5:AA5"/>
    <mergeCell ref="AB5:AD5"/>
    <mergeCell ref="AE5:AG5"/>
    <mergeCell ref="O4:O66"/>
    <mergeCell ref="V4:AE4"/>
    <mergeCell ref="AF4:AH4"/>
    <mergeCell ref="AN8:AQ8"/>
    <mergeCell ref="AN6:AO6"/>
    <mergeCell ref="R6:T6"/>
    <mergeCell ref="R7:S8"/>
    <mergeCell ref="R64:X65"/>
    <mergeCell ref="Y66:Y67"/>
    <mergeCell ref="AA64:AA65"/>
    <mergeCell ref="AA66:AA67"/>
    <mergeCell ref="AR60:BA60"/>
    <mergeCell ref="AS62:AS64"/>
    <mergeCell ref="AT62:BA64"/>
    <mergeCell ref="AS65:AS67"/>
    <mergeCell ref="AT65:BA67"/>
    <mergeCell ref="B6:D6"/>
    <mergeCell ref="B7:D7"/>
    <mergeCell ref="L69:N69"/>
    <mergeCell ref="H69:K69"/>
    <mergeCell ref="C3:L3"/>
    <mergeCell ref="B2:L2"/>
    <mergeCell ref="B4:C4"/>
    <mergeCell ref="AO5:AP5"/>
    <mergeCell ref="H4:I4"/>
    <mergeCell ref="AN7:AP7"/>
    <mergeCell ref="K5:L5"/>
    <mergeCell ref="AN60:AQ61"/>
    <mergeCell ref="AN62:AN63"/>
    <mergeCell ref="AO62:AR63"/>
    <mergeCell ref="AO64:AR65"/>
    <mergeCell ref="C63:F64"/>
    <mergeCell ref="H63:H64"/>
    <mergeCell ref="I63:N64"/>
    <mergeCell ref="AB64:AJ65"/>
    <mergeCell ref="AN64:AN65"/>
    <mergeCell ref="F65:F66"/>
    <mergeCell ref="H65:H66"/>
    <mergeCell ref="I65:N66"/>
    <mergeCell ref="S66:X67"/>
  </mergeCells>
  <hyperlinks>
    <hyperlink ref="BE6" r:id="rId1"/>
    <hyperlink ref="BE52" r:id="rId2"/>
  </hyperlinks>
  <printOptions horizontalCentered="1"/>
  <pageMargins left="0.23622047244094491" right="0.23622047244094491" top="0.15748031496062992" bottom="0.35433070866141736" header="0.11811023622047245" footer="0.11811023622047245"/>
  <pageSetup paperSize="9" scale="46" orientation="portrait" horizontalDpi="300" verticalDpi="300" r:id="rId3"/>
  <headerFooter alignWithMargins="0"/>
  <legacy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37"/>
  <sheetViews>
    <sheetView showZeros="0" showWhiteSpace="0" zoomScale="75" zoomScaleNormal="75" zoomScalePageLayoutView="58" workbookViewId="0">
      <selection activeCell="X11" sqref="X11"/>
    </sheetView>
  </sheetViews>
  <sheetFormatPr baseColWidth="10" defaultRowHeight="12.75" x14ac:dyDescent="0.2"/>
  <cols>
    <col min="1" max="1" width="3.28515625" style="1" customWidth="1"/>
    <col min="2" max="18" width="11.7109375" style="1" customWidth="1"/>
    <col min="19" max="19" width="14.5703125" style="1" customWidth="1"/>
    <col min="20" max="20" width="14.7109375" style="1" customWidth="1"/>
    <col min="21" max="22" width="14.5703125" style="1" customWidth="1"/>
    <col min="23" max="23" width="12.42578125" style="1" bestFit="1" customWidth="1"/>
    <col min="24" max="25" width="14.5703125" style="1" customWidth="1"/>
    <col min="26" max="26" width="12.42578125" style="1" bestFit="1" customWidth="1"/>
    <col min="27" max="28" width="14.5703125" style="1" customWidth="1"/>
    <col min="29" max="29" width="12.42578125" style="1" bestFit="1" customWidth="1"/>
    <col min="30" max="31" width="14.5703125" style="1" customWidth="1"/>
    <col min="32" max="32" width="12.42578125" style="1" bestFit="1" customWidth="1"/>
    <col min="33" max="34" width="14.5703125" style="1" customWidth="1"/>
    <col min="35" max="35" width="12.42578125" style="1" bestFit="1" customWidth="1"/>
    <col min="36" max="37" width="11.42578125" style="3"/>
    <col min="38" max="38" width="3.28515625" style="1" customWidth="1"/>
    <col min="39" max="39" width="7.85546875" style="1" customWidth="1"/>
    <col min="40" max="40" width="52.28515625" style="1" customWidth="1"/>
    <col min="41" max="41" width="13.28515625" style="1" customWidth="1"/>
    <col min="42" max="42" width="14.7109375" style="1" customWidth="1"/>
    <col min="43" max="48" width="10.140625" style="1" customWidth="1"/>
    <col min="49" max="49" width="14.28515625" style="1" customWidth="1"/>
    <col min="50" max="51" width="10.140625" style="1" customWidth="1"/>
    <col min="52" max="52" width="12.42578125" style="1" customWidth="1"/>
    <col min="53" max="53" width="11.42578125" style="3" customWidth="1"/>
    <col min="54" max="54" width="7.85546875" style="1" customWidth="1"/>
    <col min="55" max="55" width="13.28515625" style="1" customWidth="1"/>
    <col min="56" max="56" width="13" style="1" customWidth="1"/>
    <col min="57" max="65" width="12.42578125" style="1" customWidth="1"/>
    <col min="66" max="66" width="11.7109375" style="1" customWidth="1"/>
    <col min="67" max="67" width="13.28515625" style="1" customWidth="1"/>
    <col min="68" max="68" width="14.7109375" style="1" customWidth="1"/>
    <col min="69" max="70" width="14.5703125" style="1" customWidth="1"/>
    <col min="71" max="71" width="10" style="1" customWidth="1"/>
    <col min="72" max="73" width="14.5703125" style="1" customWidth="1"/>
    <col min="74" max="74" width="10" style="1" customWidth="1"/>
    <col min="75" max="76" width="14.5703125" style="1" customWidth="1"/>
    <col min="77" max="77" width="10" style="1" customWidth="1"/>
    <col min="78" max="79" width="14.5703125" style="1" customWidth="1"/>
    <col min="80" max="80" width="10" style="1" customWidth="1"/>
    <col min="81" max="82" width="14.5703125" style="1" customWidth="1"/>
    <col min="83" max="83" width="10" style="1" customWidth="1"/>
    <col min="84" max="16384" width="11.42578125" style="3"/>
  </cols>
  <sheetData>
    <row r="1" spans="1:37" s="1" customFormat="1" ht="20.25" customHeight="1" thickBot="1" x14ac:dyDescent="0.25">
      <c r="A1" s="1">
        <v>2.57</v>
      </c>
      <c r="B1" s="341">
        <v>11</v>
      </c>
      <c r="C1" s="341">
        <v>11</v>
      </c>
      <c r="D1" s="341">
        <v>11</v>
      </c>
      <c r="E1" s="341">
        <v>11</v>
      </c>
      <c r="F1" s="341">
        <v>11</v>
      </c>
      <c r="G1" s="341">
        <v>11</v>
      </c>
      <c r="H1" s="341">
        <v>11</v>
      </c>
      <c r="I1" s="341">
        <v>11</v>
      </c>
      <c r="J1" s="341">
        <v>11</v>
      </c>
      <c r="K1" s="341">
        <v>11</v>
      </c>
      <c r="L1" s="341">
        <v>11</v>
      </c>
      <c r="M1" s="341">
        <v>11</v>
      </c>
      <c r="N1" s="341">
        <v>11</v>
      </c>
      <c r="O1" s="341">
        <v>11</v>
      </c>
      <c r="P1" s="341">
        <v>11</v>
      </c>
      <c r="Q1" s="341">
        <v>11</v>
      </c>
      <c r="R1" s="341">
        <v>11</v>
      </c>
      <c r="S1" s="3"/>
      <c r="T1" s="3">
        <f>S1/11</f>
        <v>0</v>
      </c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 s="1" customFormat="1" ht="20.25" customHeight="1" x14ac:dyDescent="0.2">
      <c r="A2" s="65"/>
      <c r="B2" s="720" t="s">
        <v>206</v>
      </c>
      <c r="C2" s="721"/>
      <c r="D2" s="721"/>
      <c r="E2" s="755"/>
      <c r="F2" s="755"/>
      <c r="G2" s="755"/>
      <c r="H2" s="721"/>
      <c r="I2" s="721"/>
      <c r="J2" s="721"/>
      <c r="K2" s="721"/>
      <c r="L2" s="721"/>
      <c r="M2" s="721"/>
      <c r="N2" s="721"/>
      <c r="O2" s="721"/>
      <c r="P2" s="756" t="s">
        <v>2</v>
      </c>
      <c r="Q2" s="756"/>
      <c r="R2" s="745" t="str">
        <f>P3</f>
        <v>N° 1</v>
      </c>
      <c r="S2" s="3"/>
      <c r="AJ2" s="3"/>
      <c r="AK2" s="3"/>
    </row>
    <row r="3" spans="1:37" s="1" customFormat="1" ht="20.25" customHeight="1" x14ac:dyDescent="0.2">
      <c r="A3" s="65"/>
      <c r="B3" s="722"/>
      <c r="C3" s="723"/>
      <c r="D3" s="723"/>
      <c r="E3" s="723"/>
      <c r="F3" s="723"/>
      <c r="G3" s="723"/>
      <c r="H3" s="723"/>
      <c r="I3" s="723"/>
      <c r="J3" s="723"/>
      <c r="K3" s="723"/>
      <c r="L3" s="723"/>
      <c r="M3" s="723"/>
      <c r="N3" s="723"/>
      <c r="O3" s="723"/>
      <c r="P3" s="715" t="s">
        <v>5</v>
      </c>
      <c r="Q3" s="715"/>
      <c r="R3" s="746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pans="1:37" s="1" customFormat="1" ht="20.25" customHeight="1" x14ac:dyDescent="0.2">
      <c r="A4" s="65"/>
      <c r="B4" s="724"/>
      <c r="C4" s="725"/>
      <c r="D4" s="725"/>
      <c r="E4" s="725"/>
      <c r="F4" s="725"/>
      <c r="G4" s="725"/>
      <c r="H4" s="725"/>
      <c r="I4" s="725"/>
      <c r="J4" s="725"/>
      <c r="K4" s="725"/>
      <c r="L4" s="725"/>
      <c r="M4" s="725"/>
      <c r="N4" s="725"/>
      <c r="O4" s="725"/>
      <c r="P4" s="716"/>
      <c r="Q4" s="716"/>
      <c r="R4" s="747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</row>
    <row r="5" spans="1:37" s="1" customFormat="1" ht="30" customHeight="1" x14ac:dyDescent="0.2">
      <c r="A5" s="65"/>
      <c r="B5" s="757" t="s">
        <v>77</v>
      </c>
      <c r="C5" s="758"/>
      <c r="D5" s="758"/>
      <c r="E5" s="758"/>
      <c r="F5" s="758"/>
      <c r="G5" s="758"/>
      <c r="H5" s="758"/>
      <c r="I5" s="758"/>
      <c r="J5" s="758"/>
      <c r="K5" s="758"/>
      <c r="L5" s="758"/>
      <c r="M5" s="758"/>
      <c r="N5" s="758"/>
      <c r="O5" s="758"/>
      <c r="P5" s="758"/>
      <c r="Q5" s="759"/>
      <c r="R5" s="713" t="str">
        <f>B2</f>
        <v>ALBERT</v>
      </c>
      <c r="AJ5" s="3"/>
      <c r="AK5" s="3"/>
    </row>
    <row r="6" spans="1:37" s="1" customFormat="1" ht="41.25" customHeight="1" x14ac:dyDescent="0.2">
      <c r="A6" s="65"/>
      <c r="B6" s="154"/>
      <c r="C6" s="731" t="s">
        <v>211</v>
      </c>
      <c r="D6" s="731"/>
      <c r="E6" s="750"/>
      <c r="F6" s="750"/>
      <c r="G6" s="750"/>
      <c r="H6" s="731"/>
      <c r="I6" s="732"/>
      <c r="J6" s="83">
        <v>19</v>
      </c>
      <c r="K6" s="751"/>
      <c r="L6" s="751"/>
      <c r="M6" s="751"/>
      <c r="N6" s="751"/>
      <c r="O6" s="751"/>
      <c r="P6" s="751"/>
      <c r="Q6" s="751"/>
      <c r="R6" s="713"/>
      <c r="S6" s="3"/>
      <c r="T6" s="760" t="s">
        <v>614</v>
      </c>
      <c r="U6" s="760"/>
      <c r="V6" s="760"/>
      <c r="W6" s="3"/>
      <c r="X6" s="3"/>
      <c r="Y6" s="3"/>
      <c r="Z6" s="3"/>
      <c r="AA6" s="3"/>
      <c r="AB6" s="3"/>
      <c r="AC6" s="3"/>
      <c r="AJ6" s="3"/>
      <c r="AK6" s="3"/>
    </row>
    <row r="7" spans="1:37" s="1" customFormat="1" ht="46.5" customHeight="1" x14ac:dyDescent="0.2">
      <c r="A7" s="65"/>
      <c r="B7" s="156">
        <v>1</v>
      </c>
      <c r="C7" s="153" t="s">
        <v>613</v>
      </c>
      <c r="D7" s="153"/>
      <c r="E7" s="153"/>
      <c r="F7" s="153"/>
      <c r="G7" s="153"/>
      <c r="H7" s="153"/>
      <c r="I7" s="297"/>
      <c r="J7" s="83">
        <v>20</v>
      </c>
      <c r="K7" s="153"/>
      <c r="L7" s="153"/>
      <c r="M7" s="153"/>
      <c r="N7" s="153"/>
      <c r="O7" s="153"/>
      <c r="P7" s="153"/>
      <c r="Q7" s="153"/>
      <c r="R7" s="713"/>
      <c r="S7" s="3"/>
      <c r="T7" s="761" t="s">
        <v>214</v>
      </c>
      <c r="U7" s="761"/>
      <c r="V7" s="761"/>
      <c r="W7" s="3"/>
      <c r="X7" s="3"/>
      <c r="Y7" s="3"/>
      <c r="Z7" s="3"/>
      <c r="AA7" s="3"/>
      <c r="AB7" s="3"/>
      <c r="AC7" s="3"/>
      <c r="AJ7" s="3"/>
      <c r="AK7" s="3"/>
    </row>
    <row r="8" spans="1:37" s="1" customFormat="1" ht="38.25" customHeight="1" x14ac:dyDescent="0.2">
      <c r="A8" s="65"/>
      <c r="B8" s="156">
        <v>2</v>
      </c>
      <c r="C8" s="153"/>
      <c r="D8" s="153"/>
      <c r="E8" s="153"/>
      <c r="F8" s="153"/>
      <c r="G8" s="153"/>
      <c r="H8" s="153"/>
      <c r="I8" s="297"/>
      <c r="J8" s="83">
        <v>21</v>
      </c>
      <c r="K8" s="153"/>
      <c r="L8" s="298"/>
      <c r="M8" s="298"/>
      <c r="N8" s="298"/>
      <c r="O8" s="298"/>
      <c r="P8" s="298"/>
      <c r="Q8" s="299"/>
      <c r="R8" s="713"/>
      <c r="S8" s="3"/>
      <c r="T8" s="359" t="s">
        <v>193</v>
      </c>
      <c r="U8" s="153"/>
      <c r="W8" s="362" t="s">
        <v>215</v>
      </c>
      <c r="X8" s="153"/>
      <c r="Y8" s="3"/>
      <c r="Z8" s="3"/>
      <c r="AA8" s="3"/>
      <c r="AB8" s="3"/>
      <c r="AC8" s="3"/>
      <c r="AJ8" s="3"/>
      <c r="AK8" s="3"/>
    </row>
    <row r="9" spans="1:37" s="1" customFormat="1" ht="39" customHeight="1" x14ac:dyDescent="0.2">
      <c r="A9" s="65"/>
      <c r="B9" s="84">
        <v>3</v>
      </c>
      <c r="C9" s="153"/>
      <c r="D9" s="153"/>
      <c r="E9" s="153"/>
      <c r="F9" s="153"/>
      <c r="G9" s="153"/>
      <c r="H9" s="153"/>
      <c r="I9" s="297"/>
      <c r="J9" s="83"/>
      <c r="K9" s="298"/>
      <c r="L9" s="298"/>
      <c r="M9" s="298"/>
      <c r="N9" s="298"/>
      <c r="O9" s="298"/>
      <c r="P9" s="298"/>
      <c r="Q9" s="299"/>
      <c r="R9" s="713"/>
      <c r="S9" s="3"/>
      <c r="T9" s="359" t="s">
        <v>218</v>
      </c>
      <c r="U9" s="153"/>
      <c r="W9" s="362" t="s">
        <v>219</v>
      </c>
      <c r="X9" s="153"/>
      <c r="Y9" s="3"/>
      <c r="Z9" s="3"/>
      <c r="AA9" s="3"/>
      <c r="AB9" s="3"/>
      <c r="AC9" s="3"/>
      <c r="AJ9" s="3"/>
      <c r="AK9" s="3"/>
    </row>
    <row r="10" spans="1:37" s="1" customFormat="1" ht="39" customHeight="1" x14ac:dyDescent="0.2">
      <c r="A10" s="65"/>
      <c r="B10" s="84">
        <v>4</v>
      </c>
      <c r="C10" s="153"/>
      <c r="D10" s="153"/>
      <c r="E10" s="153"/>
      <c r="F10" s="153"/>
      <c r="G10" s="153"/>
      <c r="H10" s="153"/>
      <c r="I10" s="297"/>
      <c r="J10" s="342"/>
      <c r="K10" s="752" t="s">
        <v>86</v>
      </c>
      <c r="L10" s="752"/>
      <c r="M10" s="752"/>
      <c r="N10" s="752"/>
      <c r="O10" s="752"/>
      <c r="P10" s="752"/>
      <c r="Q10" s="753"/>
      <c r="R10" s="713"/>
      <c r="S10" s="3"/>
      <c r="T10" s="359" t="s">
        <v>222</v>
      </c>
      <c r="U10" s="153"/>
      <c r="W10" s="362" t="s">
        <v>223</v>
      </c>
      <c r="X10" s="153"/>
      <c r="Y10" s="3"/>
      <c r="Z10" s="3"/>
      <c r="AA10" s="3"/>
      <c r="AB10" s="3"/>
      <c r="AC10" s="3"/>
      <c r="AJ10" s="3"/>
      <c r="AK10" s="3"/>
    </row>
    <row r="11" spans="1:37" s="1" customFormat="1" ht="39" customHeight="1" x14ac:dyDescent="0.2">
      <c r="A11" s="65"/>
      <c r="B11" s="84">
        <v>5</v>
      </c>
      <c r="C11" s="153"/>
      <c r="D11" s="153"/>
      <c r="E11" s="153"/>
      <c r="F11" s="153"/>
      <c r="G11" s="153"/>
      <c r="H11" s="153"/>
      <c r="I11" s="297"/>
      <c r="J11" s="83">
        <v>1</v>
      </c>
      <c r="K11" s="298"/>
      <c r="L11" s="298"/>
      <c r="M11" s="298"/>
      <c r="N11" s="298"/>
      <c r="O11" s="298"/>
      <c r="P11" s="298"/>
      <c r="Q11" s="299"/>
      <c r="R11" s="713"/>
      <c r="S11" s="3"/>
      <c r="T11" s="359" t="s">
        <v>234</v>
      </c>
      <c r="U11" s="153"/>
      <c r="W11" s="362" t="s">
        <v>235</v>
      </c>
      <c r="X11" s="153"/>
      <c r="Y11" s="3"/>
      <c r="Z11" s="3"/>
      <c r="AA11" s="3"/>
      <c r="AB11" s="3"/>
      <c r="AC11" s="3"/>
      <c r="AJ11" s="3"/>
      <c r="AK11" s="3"/>
    </row>
    <row r="12" spans="1:37" s="1" customFormat="1" ht="39" customHeight="1" x14ac:dyDescent="0.2">
      <c r="A12" s="65"/>
      <c r="B12" s="84">
        <v>6</v>
      </c>
      <c r="C12" s="153"/>
      <c r="D12" s="153"/>
      <c r="E12" s="153"/>
      <c r="F12" s="153"/>
      <c r="G12" s="153"/>
      <c r="H12" s="153"/>
      <c r="I12" s="297"/>
      <c r="J12" s="83">
        <v>2</v>
      </c>
      <c r="K12" s="298"/>
      <c r="L12" s="298"/>
      <c r="M12" s="298"/>
      <c r="N12" s="298"/>
      <c r="O12" s="298"/>
      <c r="P12" s="298"/>
      <c r="Q12" s="299"/>
      <c r="R12" s="713"/>
      <c r="T12" s="359" t="s">
        <v>246</v>
      </c>
      <c r="U12" s="153"/>
      <c r="W12" s="362" t="s">
        <v>247</v>
      </c>
      <c r="X12" s="153"/>
      <c r="AJ12" s="3"/>
      <c r="AK12" s="3"/>
    </row>
    <row r="13" spans="1:37" s="1" customFormat="1" ht="39" customHeight="1" x14ac:dyDescent="0.2">
      <c r="A13" s="65"/>
      <c r="B13" s="84">
        <v>7</v>
      </c>
      <c r="C13" s="153"/>
      <c r="D13" s="153"/>
      <c r="E13" s="153"/>
      <c r="F13" s="153"/>
      <c r="G13" s="153"/>
      <c r="H13" s="153"/>
      <c r="I13" s="297"/>
      <c r="J13" s="83">
        <v>3</v>
      </c>
      <c r="K13" s="298"/>
      <c r="L13" s="298"/>
      <c r="M13" s="298"/>
      <c r="N13" s="298"/>
      <c r="O13" s="298"/>
      <c r="P13" s="298"/>
      <c r="Q13" s="299"/>
      <c r="R13" s="713"/>
      <c r="S13" s="3"/>
      <c r="T13" s="359" t="s">
        <v>258</v>
      </c>
      <c r="U13" s="153"/>
      <c r="W13" s="362" t="s">
        <v>259</v>
      </c>
      <c r="X13" s="153"/>
      <c r="Y13" s="3"/>
      <c r="Z13" s="3"/>
      <c r="AA13" s="3"/>
      <c r="AJ13" s="3"/>
      <c r="AK13" s="3"/>
    </row>
    <row r="14" spans="1:37" s="1" customFormat="1" ht="39" customHeight="1" x14ac:dyDescent="0.2">
      <c r="A14" s="65"/>
      <c r="B14" s="84">
        <v>8</v>
      </c>
      <c r="C14" s="153"/>
      <c r="D14" s="153"/>
      <c r="E14" s="153"/>
      <c r="F14" s="153"/>
      <c r="G14" s="153"/>
      <c r="H14" s="153"/>
      <c r="I14" s="297"/>
      <c r="J14" s="83">
        <v>4</v>
      </c>
      <c r="K14" s="298"/>
      <c r="L14" s="298"/>
      <c r="M14" s="298"/>
      <c r="N14" s="298"/>
      <c r="O14" s="298"/>
      <c r="P14" s="298"/>
      <c r="Q14" s="299"/>
      <c r="R14" s="713"/>
      <c r="S14" s="3"/>
      <c r="T14" s="359" t="s">
        <v>268</v>
      </c>
      <c r="U14" s="153"/>
      <c r="W14" s="362" t="s">
        <v>269</v>
      </c>
      <c r="X14" s="153"/>
      <c r="Y14" s="3"/>
      <c r="Z14" s="3"/>
      <c r="AA14" s="3"/>
      <c r="AJ14" s="3"/>
      <c r="AK14" s="3"/>
    </row>
    <row r="15" spans="1:37" s="1" customFormat="1" ht="39" customHeight="1" x14ac:dyDescent="0.2">
      <c r="A15" s="65"/>
      <c r="B15" s="84">
        <v>9</v>
      </c>
      <c r="C15" s="153"/>
      <c r="D15" s="153"/>
      <c r="E15" s="153"/>
      <c r="F15" s="153"/>
      <c r="G15" s="153"/>
      <c r="H15" s="153"/>
      <c r="I15" s="297"/>
      <c r="J15" s="83">
        <v>5</v>
      </c>
      <c r="K15" s="298"/>
      <c r="L15" s="298"/>
      <c r="M15" s="298"/>
      <c r="N15" s="298"/>
      <c r="O15" s="298"/>
      <c r="P15" s="298"/>
      <c r="Q15" s="299"/>
      <c r="R15" s="713"/>
      <c r="S15" s="3"/>
      <c r="T15" s="359" t="s">
        <v>279</v>
      </c>
      <c r="U15" s="153"/>
      <c r="W15" s="362" t="s">
        <v>280</v>
      </c>
      <c r="X15" s="153"/>
      <c r="Y15" s="3"/>
      <c r="Z15" s="3"/>
      <c r="AA15" s="3"/>
      <c r="AJ15" s="3"/>
      <c r="AK15" s="3"/>
    </row>
    <row r="16" spans="1:37" s="1" customFormat="1" ht="39" customHeight="1" x14ac:dyDescent="0.2">
      <c r="A16" s="65"/>
      <c r="B16" s="84">
        <v>10</v>
      </c>
      <c r="C16" s="153"/>
      <c r="D16" s="153"/>
      <c r="E16" s="153"/>
      <c r="F16" s="153"/>
      <c r="G16" s="153"/>
      <c r="H16" s="153"/>
      <c r="I16" s="297"/>
      <c r="J16" s="83">
        <v>6</v>
      </c>
      <c r="K16" s="298"/>
      <c r="L16" s="298"/>
      <c r="M16" s="298"/>
      <c r="N16" s="298"/>
      <c r="O16" s="298"/>
      <c r="P16" s="298"/>
      <c r="Q16" s="299"/>
      <c r="R16" s="713"/>
      <c r="S16" s="3"/>
      <c r="T16" s="359" t="s">
        <v>290</v>
      </c>
      <c r="U16" s="153"/>
      <c r="W16" s="362" t="s">
        <v>291</v>
      </c>
      <c r="X16" s="153"/>
      <c r="Y16" s="3"/>
      <c r="Z16" s="3"/>
      <c r="AA16" s="3"/>
      <c r="AJ16" s="3"/>
      <c r="AK16" s="3"/>
    </row>
    <row r="17" spans="1:37" s="1" customFormat="1" ht="39" customHeight="1" x14ac:dyDescent="0.2">
      <c r="A17" s="65"/>
      <c r="B17" s="84">
        <v>11</v>
      </c>
      <c r="C17" s="153"/>
      <c r="D17" s="153"/>
      <c r="E17" s="153"/>
      <c r="F17" s="153"/>
      <c r="G17" s="153"/>
      <c r="H17" s="153"/>
      <c r="I17" s="297"/>
      <c r="J17" s="83">
        <v>7</v>
      </c>
      <c r="K17" s="298"/>
      <c r="L17" s="298"/>
      <c r="M17" s="298"/>
      <c r="N17" s="298"/>
      <c r="O17" s="298"/>
      <c r="P17" s="298"/>
      <c r="Q17" s="299"/>
      <c r="R17" s="713"/>
      <c r="S17" s="3"/>
      <c r="T17" s="359" t="s">
        <v>302</v>
      </c>
      <c r="U17" s="153"/>
      <c r="W17" s="362" t="s">
        <v>303</v>
      </c>
      <c r="X17" s="153"/>
      <c r="Y17" s="3"/>
      <c r="Z17" s="3"/>
      <c r="AA17" s="3"/>
      <c r="AJ17" s="3"/>
      <c r="AK17" s="3"/>
    </row>
    <row r="18" spans="1:37" s="1" customFormat="1" ht="39" customHeight="1" x14ac:dyDescent="0.2">
      <c r="A18" s="65"/>
      <c r="B18" s="84">
        <v>12</v>
      </c>
      <c r="C18" s="153"/>
      <c r="D18" s="153"/>
      <c r="E18" s="153"/>
      <c r="F18" s="153"/>
      <c r="G18" s="153"/>
      <c r="H18" s="153"/>
      <c r="I18" s="297"/>
      <c r="J18" s="83">
        <v>8</v>
      </c>
      <c r="K18" s="298"/>
      <c r="L18" s="298"/>
      <c r="M18" s="298"/>
      <c r="N18" s="298"/>
      <c r="O18" s="298"/>
      <c r="P18" s="298"/>
      <c r="Q18" s="299"/>
      <c r="R18" s="713"/>
      <c r="S18" s="3"/>
      <c r="T18" s="359" t="s">
        <v>309</v>
      </c>
      <c r="U18" s="153"/>
      <c r="W18" s="362">
        <v>4</v>
      </c>
      <c r="X18" s="153"/>
      <c r="Y18" s="3"/>
      <c r="Z18" s="3"/>
      <c r="AA18" s="3"/>
      <c r="AJ18" s="3"/>
      <c r="AK18" s="3"/>
    </row>
    <row r="19" spans="1:37" s="1" customFormat="1" ht="39" customHeight="1" x14ac:dyDescent="0.2">
      <c r="A19" s="65"/>
      <c r="B19" s="84">
        <v>13</v>
      </c>
      <c r="C19" s="153"/>
      <c r="D19" s="153"/>
      <c r="E19" s="153"/>
      <c r="F19" s="153"/>
      <c r="G19" s="153"/>
      <c r="H19" s="153"/>
      <c r="I19" s="297"/>
      <c r="J19" s="83">
        <v>9</v>
      </c>
      <c r="K19" s="298"/>
      <c r="L19" s="298"/>
      <c r="M19" s="298"/>
      <c r="N19" s="298"/>
      <c r="O19" s="298"/>
      <c r="P19" s="298"/>
      <c r="Q19" s="299"/>
      <c r="R19" s="713"/>
      <c r="S19" s="3"/>
      <c r="T19" s="359" t="s">
        <v>317</v>
      </c>
      <c r="U19" s="153"/>
      <c r="W19" s="362">
        <v>6</v>
      </c>
      <c r="X19" s="153"/>
      <c r="Y19" s="3"/>
      <c r="Z19" s="3"/>
      <c r="AA19" s="3"/>
      <c r="AJ19" s="3"/>
      <c r="AK19" s="3"/>
    </row>
    <row r="20" spans="1:37" s="1" customFormat="1" ht="39" customHeight="1" x14ac:dyDescent="0.2">
      <c r="A20" s="65"/>
      <c r="B20" s="84">
        <v>14</v>
      </c>
      <c r="C20" s="153"/>
      <c r="D20" s="153"/>
      <c r="E20" s="153"/>
      <c r="F20" s="153"/>
      <c r="G20" s="153"/>
      <c r="H20" s="153"/>
      <c r="I20" s="297"/>
      <c r="J20" s="83">
        <v>10</v>
      </c>
      <c r="K20" s="298"/>
      <c r="L20" s="298"/>
      <c r="M20" s="298"/>
      <c r="N20" s="298"/>
      <c r="O20" s="298"/>
      <c r="P20" s="298"/>
      <c r="Q20" s="299"/>
      <c r="R20" s="713"/>
      <c r="S20" s="3"/>
      <c r="W20" s="3"/>
      <c r="X20" s="3"/>
      <c r="Y20" s="3"/>
      <c r="Z20" s="3"/>
      <c r="AA20" s="3"/>
      <c r="AJ20" s="3"/>
      <c r="AK20" s="3"/>
    </row>
    <row r="21" spans="1:37" s="1" customFormat="1" ht="39" customHeight="1" x14ac:dyDescent="0.2">
      <c r="A21" s="65"/>
      <c r="B21" s="84">
        <v>15</v>
      </c>
      <c r="C21" s="153"/>
      <c r="D21" s="153"/>
      <c r="E21" s="153"/>
      <c r="F21" s="153"/>
      <c r="G21" s="153"/>
      <c r="H21" s="153"/>
      <c r="I21" s="297"/>
      <c r="J21" s="83">
        <v>11</v>
      </c>
      <c r="K21" s="298"/>
      <c r="L21" s="298"/>
      <c r="M21" s="298"/>
      <c r="N21" s="298"/>
      <c r="O21" s="298"/>
      <c r="P21" s="298"/>
      <c r="Q21" s="299"/>
      <c r="R21" s="713"/>
      <c r="S21" s="3"/>
      <c r="T21" s="761" t="s">
        <v>332</v>
      </c>
      <c r="U21" s="761"/>
      <c r="V21" s="761"/>
      <c r="W21" s="3"/>
      <c r="X21" s="3"/>
      <c r="Y21" s="3"/>
      <c r="Z21" s="3"/>
      <c r="AA21" s="3"/>
      <c r="AJ21" s="3"/>
      <c r="AK21" s="3"/>
    </row>
    <row r="22" spans="1:37" s="1" customFormat="1" ht="39" customHeight="1" x14ac:dyDescent="0.3">
      <c r="A22" s="65"/>
      <c r="B22" s="84">
        <v>16</v>
      </c>
      <c r="C22" s="153"/>
      <c r="D22" s="153"/>
      <c r="E22" s="153"/>
      <c r="F22" s="153"/>
      <c r="G22" s="153"/>
      <c r="H22" s="153"/>
      <c r="I22" s="297"/>
      <c r="J22" s="83">
        <v>12</v>
      </c>
      <c r="K22" s="298"/>
      <c r="L22" s="298"/>
      <c r="M22" s="298"/>
      <c r="N22" s="298"/>
      <c r="O22" s="298"/>
      <c r="P22" s="298"/>
      <c r="Q22" s="299"/>
      <c r="R22" s="713"/>
      <c r="S22" s="3"/>
      <c r="T22" s="139" t="s">
        <v>341</v>
      </c>
      <c r="U22" s="153"/>
      <c r="W22" s="139" t="s">
        <v>317</v>
      </c>
      <c r="X22" s="153"/>
      <c r="Y22" s="3"/>
      <c r="Z22" s="3"/>
      <c r="AA22" s="3"/>
      <c r="AJ22" s="3"/>
      <c r="AK22" s="3"/>
    </row>
    <row r="23" spans="1:37" s="1" customFormat="1" ht="39" customHeight="1" x14ac:dyDescent="0.3">
      <c r="A23" s="65"/>
      <c r="B23" s="84">
        <v>17</v>
      </c>
      <c r="C23" s="153"/>
      <c r="D23" s="153"/>
      <c r="E23" s="153"/>
      <c r="F23" s="153"/>
      <c r="G23" s="153"/>
      <c r="H23" s="153"/>
      <c r="I23" s="297"/>
      <c r="J23" s="83">
        <v>13</v>
      </c>
      <c r="K23" s="298"/>
      <c r="L23" s="298"/>
      <c r="M23" s="298"/>
      <c r="N23" s="298"/>
      <c r="O23" s="298"/>
      <c r="P23" s="298"/>
      <c r="Q23" s="299"/>
      <c r="R23" s="713"/>
      <c r="S23" s="3"/>
      <c r="T23" s="139" t="s">
        <v>348</v>
      </c>
      <c r="U23" s="153"/>
      <c r="W23" s="140" t="s">
        <v>349</v>
      </c>
      <c r="X23" s="153"/>
      <c r="Y23" s="3"/>
      <c r="Z23" s="3"/>
      <c r="AA23" s="3"/>
      <c r="AJ23" s="3"/>
      <c r="AK23" s="3"/>
    </row>
    <row r="24" spans="1:37" s="1" customFormat="1" ht="39" customHeight="1" x14ac:dyDescent="0.2">
      <c r="A24" s="65"/>
      <c r="B24" s="84">
        <v>18</v>
      </c>
      <c r="C24" s="153"/>
      <c r="D24" s="153"/>
      <c r="E24" s="153"/>
      <c r="F24" s="153"/>
      <c r="G24" s="153"/>
      <c r="H24" s="153"/>
      <c r="I24" s="297"/>
      <c r="J24" s="83">
        <v>14</v>
      </c>
      <c r="K24" s="298"/>
      <c r="L24" s="298"/>
      <c r="M24" s="298"/>
      <c r="N24" s="298"/>
      <c r="O24" s="298"/>
      <c r="P24" s="298"/>
      <c r="Q24" s="299"/>
      <c r="R24" s="713"/>
      <c r="S24" s="3"/>
      <c r="W24" s="3"/>
      <c r="X24" s="3"/>
      <c r="Y24" s="3"/>
      <c r="Z24" s="3"/>
      <c r="AA24" s="3"/>
      <c r="AJ24" s="3"/>
      <c r="AK24" s="3"/>
    </row>
    <row r="25" spans="1:37" s="1" customFormat="1" ht="24.75" customHeight="1" x14ac:dyDescent="0.2">
      <c r="A25" s="65"/>
      <c r="B25" s="704" t="s">
        <v>111</v>
      </c>
      <c r="C25" s="705"/>
      <c r="D25" s="705"/>
      <c r="E25" s="754"/>
      <c r="F25" s="754"/>
      <c r="G25" s="762"/>
      <c r="H25" s="705"/>
      <c r="I25" s="706"/>
      <c r="J25" s="707" t="s">
        <v>112</v>
      </c>
      <c r="K25" s="705"/>
      <c r="L25" s="705"/>
      <c r="M25" s="705"/>
      <c r="N25" s="705"/>
      <c r="O25" s="705"/>
      <c r="P25" s="705"/>
      <c r="Q25" s="705"/>
      <c r="R25" s="713"/>
      <c r="S25" s="3"/>
      <c r="T25" s="761" t="s">
        <v>364</v>
      </c>
      <c r="U25" s="761"/>
      <c r="V25" s="761"/>
      <c r="W25" s="3"/>
      <c r="X25" s="3"/>
      <c r="Y25" s="3"/>
      <c r="Z25" s="3"/>
      <c r="AA25" s="3"/>
      <c r="AJ25" s="3"/>
      <c r="AK25" s="3"/>
    </row>
    <row r="26" spans="1:37" s="1" customFormat="1" ht="20.100000000000001" customHeight="1" x14ac:dyDescent="0.2">
      <c r="A26" s="65"/>
      <c r="B26" s="86">
        <v>1</v>
      </c>
      <c r="C26" s="697"/>
      <c r="D26" s="697"/>
      <c r="E26" s="697"/>
      <c r="F26" s="697"/>
      <c r="G26" s="697"/>
      <c r="H26" s="697"/>
      <c r="I26" s="698"/>
      <c r="J26" s="87">
        <v>1</v>
      </c>
      <c r="K26" s="699"/>
      <c r="L26" s="699"/>
      <c r="M26" s="699"/>
      <c r="N26" s="699"/>
      <c r="O26" s="699"/>
      <c r="P26" s="699"/>
      <c r="Q26" s="699"/>
      <c r="R26" s="713"/>
      <c r="S26" s="3"/>
      <c r="T26" s="360" t="s">
        <v>224</v>
      </c>
      <c r="U26" s="153"/>
      <c r="W26" s="361" t="s">
        <v>226</v>
      </c>
      <c r="X26" s="153"/>
      <c r="Y26" s="3"/>
      <c r="Z26" s="3"/>
      <c r="AA26" s="3"/>
      <c r="AJ26" s="3"/>
      <c r="AK26" s="3"/>
    </row>
    <row r="27" spans="1:37" s="1" customFormat="1" ht="20.100000000000001" customHeight="1" x14ac:dyDescent="0.2">
      <c r="A27" s="65"/>
      <c r="B27" s="86">
        <v>2</v>
      </c>
      <c r="C27" s="697"/>
      <c r="D27" s="697"/>
      <c r="E27" s="697"/>
      <c r="F27" s="697"/>
      <c r="G27" s="697"/>
      <c r="H27" s="697"/>
      <c r="I27" s="698"/>
      <c r="J27" s="87">
        <v>2</v>
      </c>
      <c r="K27" s="699"/>
      <c r="L27" s="699"/>
      <c r="M27" s="699"/>
      <c r="N27" s="699"/>
      <c r="O27" s="699"/>
      <c r="P27" s="699"/>
      <c r="Q27" s="699"/>
      <c r="R27" s="713"/>
      <c r="S27" s="3"/>
      <c r="T27" s="360" t="s">
        <v>236</v>
      </c>
      <c r="U27" s="153"/>
      <c r="W27" s="361" t="s">
        <v>238</v>
      </c>
      <c r="X27" s="153"/>
      <c r="Y27" s="3"/>
      <c r="Z27" s="3"/>
      <c r="AA27" s="3"/>
      <c r="AJ27" s="3"/>
      <c r="AK27" s="3"/>
    </row>
    <row r="28" spans="1:37" s="1" customFormat="1" ht="20.100000000000001" customHeight="1" x14ac:dyDescent="0.2">
      <c r="A28" s="65"/>
      <c r="B28" s="88">
        <v>3</v>
      </c>
      <c r="C28" s="697"/>
      <c r="D28" s="697"/>
      <c r="E28" s="697"/>
      <c r="F28" s="697"/>
      <c r="G28" s="697"/>
      <c r="H28" s="697"/>
      <c r="I28" s="698"/>
      <c r="J28" s="87">
        <v>3</v>
      </c>
      <c r="K28" s="699"/>
      <c r="L28" s="699"/>
      <c r="M28" s="699"/>
      <c r="N28" s="699"/>
      <c r="O28" s="699"/>
      <c r="P28" s="699"/>
      <c r="Q28" s="699"/>
      <c r="R28" s="713"/>
      <c r="S28" s="3"/>
      <c r="T28" s="360" t="s">
        <v>248</v>
      </c>
      <c r="U28" s="153"/>
      <c r="W28" s="361" t="s">
        <v>250</v>
      </c>
      <c r="X28" s="153"/>
      <c r="Y28" s="3"/>
      <c r="Z28" s="3"/>
      <c r="AA28" s="3"/>
      <c r="AJ28" s="3"/>
      <c r="AK28" s="3"/>
    </row>
    <row r="29" spans="1:37" s="1" customFormat="1" ht="20.100000000000001" customHeight="1" x14ac:dyDescent="0.2">
      <c r="A29" s="65"/>
      <c r="B29" s="86">
        <v>4</v>
      </c>
      <c r="C29" s="697"/>
      <c r="D29" s="697"/>
      <c r="E29" s="697"/>
      <c r="F29" s="697"/>
      <c r="G29" s="697"/>
      <c r="H29" s="697"/>
      <c r="I29" s="698"/>
      <c r="J29" s="87">
        <v>4</v>
      </c>
      <c r="K29" s="699"/>
      <c r="L29" s="699"/>
      <c r="M29" s="699"/>
      <c r="N29" s="699"/>
      <c r="O29" s="699"/>
      <c r="P29" s="699"/>
      <c r="Q29" s="699"/>
      <c r="R29" s="713"/>
      <c r="S29" s="3"/>
      <c r="T29" s="360" t="s">
        <v>260</v>
      </c>
      <c r="U29" s="153"/>
      <c r="W29" s="361" t="s">
        <v>262</v>
      </c>
      <c r="X29" s="153"/>
      <c r="Y29" s="3"/>
      <c r="Z29" s="3"/>
      <c r="AA29" s="3"/>
      <c r="AJ29" s="3"/>
      <c r="AK29" s="3"/>
    </row>
    <row r="30" spans="1:37" s="1" customFormat="1" ht="20.100000000000001" customHeight="1" x14ac:dyDescent="0.2">
      <c r="A30" s="65"/>
      <c r="B30" s="86">
        <v>5</v>
      </c>
      <c r="C30" s="697"/>
      <c r="D30" s="697"/>
      <c r="E30" s="697"/>
      <c r="F30" s="697"/>
      <c r="G30" s="697"/>
      <c r="H30" s="697"/>
      <c r="I30" s="698"/>
      <c r="J30" s="87">
        <v>5</v>
      </c>
      <c r="K30" s="699"/>
      <c r="L30" s="699"/>
      <c r="M30" s="699"/>
      <c r="N30" s="699"/>
      <c r="O30" s="699"/>
      <c r="P30" s="699"/>
      <c r="Q30" s="699"/>
      <c r="R30" s="713"/>
      <c r="S30" s="3"/>
      <c r="T30" s="360" t="s">
        <v>270</v>
      </c>
      <c r="U30" s="153"/>
      <c r="W30" s="361" t="s">
        <v>272</v>
      </c>
      <c r="X30" s="153"/>
      <c r="Y30" s="3"/>
      <c r="Z30" s="3"/>
      <c r="AA30" s="3"/>
      <c r="AJ30" s="3"/>
      <c r="AK30" s="3"/>
    </row>
    <row r="31" spans="1:37" s="1" customFormat="1" ht="20.100000000000001" customHeight="1" x14ac:dyDescent="0.2">
      <c r="A31" s="65"/>
      <c r="B31" s="86">
        <v>6</v>
      </c>
      <c r="C31" s="697"/>
      <c r="D31" s="697"/>
      <c r="E31" s="697"/>
      <c r="F31" s="697"/>
      <c r="G31" s="697"/>
      <c r="H31" s="697"/>
      <c r="I31" s="698"/>
      <c r="J31" s="87">
        <v>6</v>
      </c>
      <c r="K31" s="699"/>
      <c r="L31" s="699"/>
      <c r="M31" s="699"/>
      <c r="N31" s="699"/>
      <c r="O31" s="699"/>
      <c r="P31" s="699"/>
      <c r="Q31" s="699"/>
      <c r="R31" s="713"/>
      <c r="S31" s="3"/>
      <c r="T31" s="360" t="s">
        <v>281</v>
      </c>
      <c r="U31" s="153"/>
      <c r="W31" s="361" t="s">
        <v>286</v>
      </c>
      <c r="X31" s="153"/>
      <c r="Y31" s="3"/>
      <c r="Z31" s="3"/>
      <c r="AA31" s="3"/>
      <c r="AJ31" s="3"/>
      <c r="AK31" s="3"/>
    </row>
    <row r="32" spans="1:37" s="1" customFormat="1" ht="20.100000000000001" customHeight="1" thickBot="1" x14ac:dyDescent="0.25">
      <c r="A32" s="65"/>
      <c r="B32" s="89">
        <v>7</v>
      </c>
      <c r="C32" s="700"/>
      <c r="D32" s="700"/>
      <c r="E32" s="700"/>
      <c r="F32" s="700"/>
      <c r="G32" s="700"/>
      <c r="H32" s="700"/>
      <c r="I32" s="701"/>
      <c r="J32" s="90">
        <v>7</v>
      </c>
      <c r="K32" s="702"/>
      <c r="L32" s="702"/>
      <c r="M32" s="702"/>
      <c r="N32" s="702"/>
      <c r="O32" s="702"/>
      <c r="P32" s="702"/>
      <c r="Q32" s="702"/>
      <c r="R32" s="713"/>
      <c r="S32" s="3"/>
      <c r="T32" s="360" t="s">
        <v>292</v>
      </c>
      <c r="U32" s="153"/>
      <c r="W32" s="361" t="s">
        <v>298</v>
      </c>
      <c r="X32" s="153"/>
      <c r="Y32" s="3"/>
      <c r="Z32" s="3"/>
      <c r="AA32" s="3"/>
      <c r="AJ32" s="3"/>
      <c r="AK32" s="3"/>
    </row>
    <row r="33" spans="1:37" s="1" customFormat="1" ht="24" thickBot="1" x14ac:dyDescent="0.25">
      <c r="A33" s="65"/>
      <c r="B33" s="91">
        <f>A37*AZ37</f>
        <v>0</v>
      </c>
      <c r="C33" s="91">
        <f>B33*A37</f>
        <v>0</v>
      </c>
      <c r="D33" s="91">
        <f>C33*B33</f>
        <v>0</v>
      </c>
      <c r="E33" s="339"/>
      <c r="F33" s="339"/>
      <c r="G33" s="339"/>
      <c r="H33" s="91">
        <f>D33*C33</f>
        <v>0</v>
      </c>
      <c r="I33" s="91">
        <f>H33*D33</f>
        <v>0</v>
      </c>
      <c r="J33" s="91">
        <f>D33*C33</f>
        <v>0</v>
      </c>
      <c r="K33" s="91">
        <f t="shared" ref="K33:P33" si="0">J33*I33</f>
        <v>0</v>
      </c>
      <c r="L33" s="91">
        <f t="shared" si="0"/>
        <v>0</v>
      </c>
      <c r="M33" s="91">
        <f t="shared" si="0"/>
        <v>0</v>
      </c>
      <c r="N33" s="91">
        <f t="shared" si="0"/>
        <v>0</v>
      </c>
      <c r="O33" s="91">
        <f t="shared" si="0"/>
        <v>0</v>
      </c>
      <c r="P33" s="91">
        <f t="shared" si="0"/>
        <v>0</v>
      </c>
      <c r="Q33" s="91">
        <f>J33*D33</f>
        <v>0</v>
      </c>
      <c r="R33" s="713"/>
      <c r="S33" s="3"/>
      <c r="T33" s="360" t="s">
        <v>304</v>
      </c>
      <c r="U33" s="153"/>
      <c r="W33" s="361" t="s">
        <v>369</v>
      </c>
      <c r="X33" s="153"/>
      <c r="Y33" s="3"/>
      <c r="Z33" s="3"/>
      <c r="AA33" s="3"/>
      <c r="AJ33" s="3"/>
      <c r="AK33" s="3"/>
    </row>
    <row r="34" spans="1:37" s="1" customFormat="1" ht="23.25" x14ac:dyDescent="0.2">
      <c r="A34" s="65"/>
      <c r="B34" s="92" t="s">
        <v>116</v>
      </c>
      <c r="C34" s="93"/>
      <c r="D34" s="93"/>
      <c r="E34" s="340"/>
      <c r="F34" s="340"/>
      <c r="G34" s="340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713"/>
      <c r="S34" s="3"/>
      <c r="T34" s="360" t="s">
        <v>381</v>
      </c>
      <c r="U34" s="153"/>
      <c r="W34" s="361" t="s">
        <v>375</v>
      </c>
      <c r="X34" s="153"/>
      <c r="Y34" s="3"/>
      <c r="Z34" s="3"/>
      <c r="AA34" s="3"/>
      <c r="AJ34" s="3"/>
      <c r="AK34" s="3"/>
    </row>
    <row r="35" spans="1:37" s="1" customFormat="1" ht="23.25" x14ac:dyDescent="0.2">
      <c r="A35" s="65"/>
      <c r="B35" s="94" t="s">
        <v>117</v>
      </c>
      <c r="C35" s="95"/>
      <c r="D35" s="95"/>
      <c r="E35" s="95"/>
      <c r="F35" s="95"/>
      <c r="G35" s="95"/>
      <c r="H35" s="95"/>
      <c r="I35" s="95"/>
      <c r="J35" s="96" t="s">
        <v>118</v>
      </c>
      <c r="K35" s="95"/>
      <c r="L35" s="95"/>
      <c r="M35" s="95"/>
      <c r="N35" s="95"/>
      <c r="O35" s="95"/>
      <c r="P35" s="95"/>
      <c r="Q35" s="95"/>
      <c r="R35" s="713"/>
      <c r="S35" s="3"/>
      <c r="T35" s="360" t="s">
        <v>389</v>
      </c>
      <c r="U35" s="153"/>
      <c r="W35" s="361" t="s">
        <v>384</v>
      </c>
      <c r="X35" s="153"/>
      <c r="Y35" s="3"/>
      <c r="Z35" s="3"/>
      <c r="AA35" s="3"/>
      <c r="AJ35" s="3"/>
      <c r="AK35" s="3"/>
    </row>
    <row r="36" spans="1:37" s="1" customFormat="1" ht="23.25" x14ac:dyDescent="0.2">
      <c r="A36" s="65"/>
      <c r="B36" s="97">
        <v>0</v>
      </c>
      <c r="C36" s="689"/>
      <c r="D36" s="689"/>
      <c r="E36" s="689"/>
      <c r="F36" s="689"/>
      <c r="G36" s="689"/>
      <c r="H36" s="689"/>
      <c r="I36" s="690"/>
      <c r="J36" s="343">
        <v>0</v>
      </c>
      <c r="K36" s="344"/>
      <c r="L36" s="344"/>
      <c r="M36" s="344"/>
      <c r="N36" s="344"/>
      <c r="O36" s="344"/>
      <c r="P36" s="344"/>
      <c r="Q36" s="344"/>
      <c r="R36" s="713"/>
      <c r="S36" s="3"/>
      <c r="T36" s="360" t="s">
        <v>397</v>
      </c>
      <c r="U36" s="153"/>
      <c r="W36" s="361" t="s">
        <v>392</v>
      </c>
      <c r="X36" s="153"/>
      <c r="Y36" s="3"/>
      <c r="Z36" s="3"/>
      <c r="AA36" s="3"/>
      <c r="AJ36" s="3"/>
      <c r="AK36" s="3"/>
    </row>
    <row r="37" spans="1:37" s="1" customFormat="1" ht="23.25" x14ac:dyDescent="0.2">
      <c r="A37" s="65"/>
      <c r="B37" s="98" t="s">
        <v>10</v>
      </c>
      <c r="C37" s="348"/>
      <c r="D37" s="348"/>
      <c r="E37" s="348"/>
      <c r="F37" s="348"/>
      <c r="G37" s="348"/>
      <c r="H37" s="348"/>
      <c r="I37" s="348"/>
      <c r="J37" s="346" t="s">
        <v>10</v>
      </c>
      <c r="K37" s="344"/>
      <c r="L37" s="344"/>
      <c r="M37" s="344"/>
      <c r="N37" s="344"/>
      <c r="O37" s="344"/>
      <c r="P37" s="344"/>
      <c r="Q37" s="344"/>
      <c r="R37" s="713"/>
      <c r="S37" s="3"/>
      <c r="T37" s="360" t="s">
        <v>418</v>
      </c>
      <c r="U37" s="153"/>
      <c r="W37" s="361" t="s">
        <v>400</v>
      </c>
      <c r="X37" s="153"/>
      <c r="Y37" s="3"/>
      <c r="Z37" s="3"/>
      <c r="AA37" s="3"/>
      <c r="AJ37" s="3"/>
      <c r="AK37" s="3"/>
    </row>
    <row r="38" spans="1:37" s="1" customFormat="1" ht="25.5" customHeight="1" x14ac:dyDescent="0.2">
      <c r="A38" s="65"/>
      <c r="B38" s="98" t="s">
        <v>11</v>
      </c>
      <c r="C38" s="348"/>
      <c r="D38" s="348"/>
      <c r="E38" s="348"/>
      <c r="F38" s="348"/>
      <c r="G38" s="348"/>
      <c r="H38" s="348"/>
      <c r="I38" s="348"/>
      <c r="J38" s="346" t="s">
        <v>11</v>
      </c>
      <c r="K38" s="344"/>
      <c r="L38" s="344"/>
      <c r="M38" s="344"/>
      <c r="N38" s="344"/>
      <c r="O38" s="344"/>
      <c r="P38" s="344"/>
      <c r="Q38" s="344"/>
      <c r="R38" s="713"/>
      <c r="S38" s="3"/>
      <c r="T38" s="360" t="s">
        <v>431</v>
      </c>
      <c r="U38" s="153"/>
      <c r="W38" s="361" t="s">
        <v>405</v>
      </c>
      <c r="X38" s="153"/>
      <c r="Y38" s="3"/>
      <c r="Z38" s="3"/>
      <c r="AA38" s="3"/>
      <c r="AJ38" s="3"/>
      <c r="AK38" s="3"/>
    </row>
    <row r="39" spans="1:37" s="1" customFormat="1" ht="23.25" x14ac:dyDescent="0.2">
      <c r="A39" s="65"/>
      <c r="B39" s="98" t="s">
        <v>119</v>
      </c>
      <c r="C39" s="348"/>
      <c r="D39" s="348"/>
      <c r="E39" s="348"/>
      <c r="F39" s="348"/>
      <c r="G39" s="348"/>
      <c r="H39" s="348"/>
      <c r="I39" s="348"/>
      <c r="J39" s="346" t="s">
        <v>119</v>
      </c>
      <c r="K39" s="344"/>
      <c r="L39" s="344"/>
      <c r="M39" s="344"/>
      <c r="N39" s="344"/>
      <c r="O39" s="344"/>
      <c r="P39" s="344"/>
      <c r="Q39" s="344"/>
      <c r="R39" s="713"/>
      <c r="S39" s="3"/>
      <c r="T39" s="360" t="s">
        <v>437</v>
      </c>
      <c r="U39" s="153"/>
      <c r="W39" s="361" t="s">
        <v>411</v>
      </c>
      <c r="X39" s="153"/>
      <c r="Y39" s="3"/>
      <c r="Z39" s="3"/>
      <c r="AA39" s="3"/>
      <c r="AJ39" s="3"/>
      <c r="AK39" s="3"/>
    </row>
    <row r="40" spans="1:37" s="1" customFormat="1" ht="23.25" x14ac:dyDescent="0.2">
      <c r="A40" s="65"/>
      <c r="B40" s="98" t="s">
        <v>120</v>
      </c>
      <c r="C40" s="348"/>
      <c r="D40" s="348"/>
      <c r="E40" s="348"/>
      <c r="F40" s="348"/>
      <c r="G40" s="348"/>
      <c r="H40" s="348"/>
      <c r="I40" s="348"/>
      <c r="J40" s="346" t="s">
        <v>120</v>
      </c>
      <c r="K40" s="344"/>
      <c r="L40" s="344"/>
      <c r="M40" s="344"/>
      <c r="N40" s="344"/>
      <c r="O40" s="344"/>
      <c r="P40" s="344"/>
      <c r="Q40" s="344"/>
      <c r="R40" s="713"/>
      <c r="S40" s="3"/>
      <c r="T40" s="360" t="s">
        <v>442</v>
      </c>
      <c r="U40" s="153"/>
      <c r="W40" s="361" t="s">
        <v>416</v>
      </c>
      <c r="X40" s="153"/>
      <c r="Y40" s="3"/>
      <c r="Z40" s="3"/>
      <c r="AA40" s="3"/>
      <c r="AJ40" s="3"/>
      <c r="AK40" s="3"/>
    </row>
    <row r="41" spans="1:37" s="1" customFormat="1" ht="21" customHeight="1" x14ac:dyDescent="0.2">
      <c r="A41" s="65"/>
      <c r="B41" s="98" t="s">
        <v>121</v>
      </c>
      <c r="C41" s="348"/>
      <c r="D41" s="348"/>
      <c r="E41" s="348"/>
      <c r="F41" s="348"/>
      <c r="G41" s="348"/>
      <c r="H41" s="348"/>
      <c r="I41" s="348"/>
      <c r="J41" s="346" t="s">
        <v>121</v>
      </c>
      <c r="K41" s="344"/>
      <c r="L41" s="344"/>
      <c r="M41" s="344"/>
      <c r="N41" s="344"/>
      <c r="O41" s="344"/>
      <c r="P41" s="344"/>
      <c r="Q41" s="344"/>
      <c r="R41" s="713"/>
      <c r="S41" s="3"/>
      <c r="T41" s="360" t="s">
        <v>444</v>
      </c>
      <c r="U41" s="153"/>
      <c r="W41" s="361" t="s">
        <v>422</v>
      </c>
      <c r="X41" s="153"/>
      <c r="Y41" s="3"/>
      <c r="Z41" s="3"/>
      <c r="AA41" s="3"/>
      <c r="AJ41" s="3"/>
      <c r="AK41" s="3"/>
    </row>
    <row r="42" spans="1:37" s="1" customFormat="1" ht="23.25" x14ac:dyDescent="0.2">
      <c r="A42" s="65"/>
      <c r="B42" s="98" t="s">
        <v>122</v>
      </c>
      <c r="C42" s="348"/>
      <c r="D42" s="348"/>
      <c r="E42" s="348"/>
      <c r="F42" s="348"/>
      <c r="G42" s="348"/>
      <c r="H42" s="348"/>
      <c r="I42" s="348"/>
      <c r="J42" s="346" t="s">
        <v>122</v>
      </c>
      <c r="K42" s="344"/>
      <c r="L42" s="344"/>
      <c r="M42" s="344"/>
      <c r="N42" s="344"/>
      <c r="O42" s="344"/>
      <c r="P42" s="344"/>
      <c r="Q42" s="344"/>
      <c r="R42" s="713"/>
      <c r="S42" s="3"/>
      <c r="T42" s="360" t="s">
        <v>448</v>
      </c>
      <c r="U42" s="153"/>
      <c r="W42" s="361" t="s">
        <v>427</v>
      </c>
      <c r="X42" s="153"/>
      <c r="Y42" s="3"/>
      <c r="Z42" s="3"/>
      <c r="AA42" s="3"/>
      <c r="AJ42" s="3"/>
      <c r="AK42" s="3"/>
    </row>
    <row r="43" spans="1:37" s="1" customFormat="1" ht="23.25" x14ac:dyDescent="0.2">
      <c r="A43" s="65"/>
      <c r="B43" s="98" t="s">
        <v>123</v>
      </c>
      <c r="C43" s="348"/>
      <c r="D43" s="348"/>
      <c r="E43" s="348"/>
      <c r="F43" s="348"/>
      <c r="G43" s="348"/>
      <c r="H43" s="348"/>
      <c r="I43" s="348"/>
      <c r="J43" s="346" t="s">
        <v>123</v>
      </c>
      <c r="K43" s="344"/>
      <c r="L43" s="344"/>
      <c r="M43" s="344"/>
      <c r="N43" s="344"/>
      <c r="O43" s="344"/>
      <c r="P43" s="344"/>
      <c r="Q43" s="344"/>
      <c r="R43" s="713"/>
      <c r="S43" s="3"/>
      <c r="T43" s="360" t="s">
        <v>453</v>
      </c>
      <c r="U43" s="153"/>
      <c r="W43" s="361" t="s">
        <v>433</v>
      </c>
      <c r="X43" s="153"/>
      <c r="Y43" s="3"/>
      <c r="Z43" s="3"/>
      <c r="AA43" s="3"/>
      <c r="AJ43" s="3"/>
      <c r="AK43" s="3"/>
    </row>
    <row r="44" spans="1:37" s="1" customFormat="1" ht="23.25" x14ac:dyDescent="0.2">
      <c r="A44" s="65"/>
      <c r="B44" s="98" t="s">
        <v>124</v>
      </c>
      <c r="C44" s="348"/>
      <c r="D44" s="348"/>
      <c r="E44" s="348"/>
      <c r="F44" s="348"/>
      <c r="G44" s="348"/>
      <c r="H44" s="348"/>
      <c r="I44" s="348"/>
      <c r="J44" s="346" t="s">
        <v>124</v>
      </c>
      <c r="K44" s="344"/>
      <c r="L44" s="344"/>
      <c r="M44" s="344"/>
      <c r="N44" s="344"/>
      <c r="O44" s="344"/>
      <c r="P44" s="344"/>
      <c r="Q44" s="344"/>
      <c r="R44" s="749"/>
      <c r="S44" s="3"/>
      <c r="T44" s="360" t="s">
        <v>457</v>
      </c>
      <c r="U44" s="153"/>
      <c r="W44" s="361" t="s">
        <v>439</v>
      </c>
      <c r="X44" s="153"/>
      <c r="Y44" s="3"/>
      <c r="Z44" s="3"/>
      <c r="AA44" s="3"/>
      <c r="AJ44" s="3"/>
      <c r="AK44" s="3"/>
    </row>
    <row r="45" spans="1:37" s="1" customFormat="1" ht="23.25" customHeight="1" x14ac:dyDescent="0.2">
      <c r="A45" s="65"/>
      <c r="B45" s="98" t="s">
        <v>125</v>
      </c>
      <c r="C45" s="348"/>
      <c r="D45" s="348"/>
      <c r="E45" s="348"/>
      <c r="F45" s="348"/>
      <c r="G45" s="348"/>
      <c r="H45" s="348"/>
      <c r="I45" s="348"/>
      <c r="J45" s="346" t="s">
        <v>125</v>
      </c>
      <c r="K45" s="344"/>
      <c r="L45" s="344"/>
      <c r="M45" s="344"/>
      <c r="N45" s="344"/>
      <c r="O45" s="344"/>
      <c r="P45" s="344"/>
      <c r="Q45" s="344"/>
      <c r="R45" s="685" t="str">
        <f>R2</f>
        <v>N° 1</v>
      </c>
      <c r="S45" s="3"/>
      <c r="T45" s="360" t="s">
        <v>462</v>
      </c>
      <c r="U45" s="153"/>
      <c r="W45" s="361" t="s">
        <v>473</v>
      </c>
      <c r="X45" s="153"/>
      <c r="Y45" s="3"/>
      <c r="Z45" s="3"/>
      <c r="AA45" s="3"/>
      <c r="AJ45" s="3"/>
      <c r="AK45" s="3"/>
    </row>
    <row r="46" spans="1:37" s="1" customFormat="1" ht="18" x14ac:dyDescent="0.2">
      <c r="A46" s="65"/>
      <c r="B46" s="98" t="s">
        <v>126</v>
      </c>
      <c r="C46" s="348"/>
      <c r="D46" s="348"/>
      <c r="E46" s="348"/>
      <c r="F46" s="348"/>
      <c r="G46" s="348"/>
      <c r="H46" s="348"/>
      <c r="I46" s="348"/>
      <c r="J46" s="346" t="s">
        <v>126</v>
      </c>
      <c r="K46" s="344"/>
      <c r="L46" s="344"/>
      <c r="M46" s="344"/>
      <c r="N46" s="344"/>
      <c r="O46" s="344"/>
      <c r="P46" s="344"/>
      <c r="Q46" s="344"/>
      <c r="R46" s="686"/>
      <c r="S46" s="3"/>
      <c r="W46" s="3"/>
      <c r="X46" s="3"/>
      <c r="Y46" s="3"/>
      <c r="Z46" s="3"/>
      <c r="AA46" s="3"/>
      <c r="AJ46" s="3"/>
      <c r="AK46" s="3"/>
    </row>
    <row r="47" spans="1:37" s="1" customFormat="1" ht="28.5" customHeight="1" thickBot="1" x14ac:dyDescent="0.25">
      <c r="A47" s="65"/>
      <c r="B47" s="99" t="s">
        <v>127</v>
      </c>
      <c r="C47" s="349"/>
      <c r="D47" s="349"/>
      <c r="E47" s="349"/>
      <c r="F47" s="349"/>
      <c r="G47" s="349"/>
      <c r="H47" s="349"/>
      <c r="I47" s="349"/>
      <c r="J47" s="347" t="s">
        <v>127</v>
      </c>
      <c r="K47" s="345"/>
      <c r="L47" s="345"/>
      <c r="M47" s="345"/>
      <c r="N47" s="345"/>
      <c r="O47" s="345"/>
      <c r="P47" s="345"/>
      <c r="Q47" s="345"/>
      <c r="R47" s="687"/>
      <c r="S47" s="3"/>
      <c r="T47" s="3"/>
      <c r="U47" s="3"/>
      <c r="V47" s="3"/>
      <c r="W47" s="3"/>
      <c r="X47" s="3"/>
      <c r="Y47" s="3"/>
      <c r="Z47" s="3"/>
      <c r="AA47" s="3"/>
      <c r="AJ47" s="3"/>
      <c r="AK47" s="3"/>
    </row>
    <row r="48" spans="1:37" s="1" customFormat="1" ht="15" thickBot="1" x14ac:dyDescent="0.25">
      <c r="A48" s="65"/>
      <c r="S48" s="3"/>
      <c r="T48" s="3"/>
      <c r="U48" s="3"/>
      <c r="V48" s="3"/>
      <c r="W48" s="3"/>
      <c r="X48" s="3"/>
      <c r="Y48" s="3"/>
      <c r="Z48" s="3"/>
      <c r="AA48" s="3"/>
      <c r="AJ48" s="3"/>
      <c r="AK48" s="3"/>
    </row>
    <row r="49" spans="1:37" s="1" customFormat="1" ht="20.25" customHeight="1" x14ac:dyDescent="0.2">
      <c r="A49" s="65"/>
      <c r="B49" s="720" t="s">
        <v>207</v>
      </c>
      <c r="C49" s="721"/>
      <c r="D49" s="721"/>
      <c r="E49" s="755"/>
      <c r="F49" s="755"/>
      <c r="G49" s="755"/>
      <c r="H49" s="721"/>
      <c r="I49" s="721"/>
      <c r="J49" s="721"/>
      <c r="K49" s="721"/>
      <c r="L49" s="721"/>
      <c r="M49" s="721"/>
      <c r="N49" s="721"/>
      <c r="O49" s="721"/>
      <c r="P49" s="726" t="s">
        <v>2</v>
      </c>
      <c r="Q49" s="726"/>
      <c r="R49" s="745" t="str">
        <f>P50</f>
        <v>N° 2</v>
      </c>
      <c r="S49" s="3"/>
      <c r="T49" s="3"/>
      <c r="U49" s="3"/>
      <c r="V49" s="3"/>
      <c r="W49" s="3"/>
      <c r="X49" s="3"/>
      <c r="Y49" s="3"/>
      <c r="Z49" s="3"/>
      <c r="AA49" s="3"/>
      <c r="AJ49" s="3"/>
      <c r="AK49" s="3"/>
    </row>
    <row r="50" spans="1:37" s="1" customFormat="1" ht="20.25" customHeight="1" x14ac:dyDescent="0.2">
      <c r="A50" s="65"/>
      <c r="B50" s="722"/>
      <c r="C50" s="723"/>
      <c r="D50" s="723"/>
      <c r="E50" s="723"/>
      <c r="F50" s="723"/>
      <c r="G50" s="723"/>
      <c r="H50" s="723"/>
      <c r="I50" s="723"/>
      <c r="J50" s="723"/>
      <c r="K50" s="723"/>
      <c r="L50" s="723"/>
      <c r="M50" s="723"/>
      <c r="N50" s="723"/>
      <c r="O50" s="723"/>
      <c r="P50" s="715" t="s">
        <v>6</v>
      </c>
      <c r="Q50" s="715"/>
      <c r="R50" s="746"/>
      <c r="S50" s="3"/>
      <c r="T50" s="3"/>
      <c r="U50" s="3"/>
      <c r="V50" s="3"/>
      <c r="W50" s="3"/>
      <c r="X50" s="3"/>
      <c r="Y50" s="3"/>
      <c r="Z50" s="3"/>
      <c r="AA50" s="3"/>
      <c r="AJ50" s="3"/>
      <c r="AK50" s="3"/>
    </row>
    <row r="51" spans="1:37" s="1" customFormat="1" ht="20.25" customHeight="1" x14ac:dyDescent="0.2">
      <c r="A51" s="65"/>
      <c r="B51" s="724"/>
      <c r="C51" s="725"/>
      <c r="D51" s="725"/>
      <c r="E51" s="725"/>
      <c r="F51" s="725"/>
      <c r="G51" s="725"/>
      <c r="H51" s="725"/>
      <c r="I51" s="725"/>
      <c r="J51" s="725"/>
      <c r="K51" s="725"/>
      <c r="L51" s="725"/>
      <c r="M51" s="725"/>
      <c r="N51" s="725"/>
      <c r="O51" s="725"/>
      <c r="P51" s="716"/>
      <c r="Q51" s="716"/>
      <c r="R51" s="747"/>
      <c r="S51" s="3"/>
      <c r="T51" s="3"/>
      <c r="U51" s="3"/>
      <c r="V51" s="3"/>
      <c r="W51" s="3"/>
      <c r="X51" s="3"/>
      <c r="Y51" s="3"/>
      <c r="Z51" s="3"/>
      <c r="AA51" s="3"/>
      <c r="AJ51" s="3"/>
      <c r="AK51" s="3"/>
    </row>
    <row r="52" spans="1:37" s="1" customFormat="1" ht="30" customHeight="1" x14ac:dyDescent="0.2">
      <c r="A52" s="65"/>
      <c r="B52" s="717" t="s">
        <v>77</v>
      </c>
      <c r="C52" s="718"/>
      <c r="D52" s="718"/>
      <c r="E52" s="748"/>
      <c r="F52" s="748"/>
      <c r="G52" s="748"/>
      <c r="H52" s="718"/>
      <c r="I52" s="718"/>
      <c r="J52" s="718"/>
      <c r="K52" s="718"/>
      <c r="L52" s="718"/>
      <c r="M52" s="718"/>
      <c r="N52" s="718"/>
      <c r="O52" s="718"/>
      <c r="P52" s="718"/>
      <c r="Q52" s="719"/>
      <c r="R52" s="713" t="str">
        <f>B49</f>
        <v>PAUL</v>
      </c>
      <c r="S52" s="3"/>
      <c r="T52" s="3"/>
      <c r="U52" s="3"/>
      <c r="V52" s="3"/>
      <c r="W52" s="3"/>
      <c r="X52" s="3"/>
      <c r="Y52" s="3"/>
      <c r="Z52" s="3"/>
      <c r="AA52" s="3"/>
      <c r="AJ52" s="3"/>
      <c r="AK52" s="3"/>
    </row>
    <row r="53" spans="1:37" s="1" customFormat="1" ht="41.25" customHeight="1" x14ac:dyDescent="0.2">
      <c r="A53" s="65"/>
      <c r="B53" s="154"/>
      <c r="C53" s="731" t="s">
        <v>211</v>
      </c>
      <c r="D53" s="731"/>
      <c r="E53" s="750"/>
      <c r="F53" s="750"/>
      <c r="G53" s="750"/>
      <c r="H53" s="731"/>
      <c r="I53" s="732"/>
      <c r="J53" s="83">
        <v>19</v>
      </c>
      <c r="K53" s="751"/>
      <c r="L53" s="751"/>
      <c r="M53" s="751"/>
      <c r="N53" s="751"/>
      <c r="O53" s="751"/>
      <c r="P53" s="751"/>
      <c r="Q53" s="751"/>
      <c r="R53" s="713"/>
      <c r="S53" s="3"/>
      <c r="T53" s="3"/>
      <c r="U53" s="3"/>
      <c r="V53" s="3"/>
      <c r="W53" s="3"/>
      <c r="X53" s="3"/>
      <c r="Y53" s="3"/>
      <c r="Z53" s="3"/>
      <c r="AA53" s="3"/>
      <c r="AJ53" s="3"/>
      <c r="AK53" s="3"/>
    </row>
    <row r="54" spans="1:37" s="1" customFormat="1" ht="41.25" customHeight="1" x14ac:dyDescent="0.2">
      <c r="A54" s="65"/>
      <c r="B54" s="156">
        <v>1</v>
      </c>
      <c r="C54" s="153" t="s">
        <v>610</v>
      </c>
      <c r="D54" s="153"/>
      <c r="E54" s="153"/>
      <c r="F54" s="153"/>
      <c r="G54" s="153"/>
      <c r="H54" s="153"/>
      <c r="I54" s="297"/>
      <c r="J54" s="83">
        <v>20</v>
      </c>
      <c r="K54" s="153"/>
      <c r="L54" s="153"/>
      <c r="M54" s="153"/>
      <c r="N54" s="153"/>
      <c r="O54" s="153"/>
      <c r="P54" s="153"/>
      <c r="Q54" s="153"/>
      <c r="R54" s="713"/>
      <c r="S54" s="3"/>
      <c r="T54" s="3"/>
      <c r="U54" s="3"/>
      <c r="V54" s="3"/>
      <c r="W54" s="3"/>
      <c r="X54" s="3"/>
      <c r="Y54" s="3"/>
      <c r="Z54" s="3"/>
      <c r="AA54" s="3"/>
      <c r="AJ54" s="3"/>
      <c r="AK54" s="3"/>
    </row>
    <row r="55" spans="1:37" s="1" customFormat="1" ht="38.25" customHeight="1" x14ac:dyDescent="0.2">
      <c r="A55" s="65"/>
      <c r="B55" s="156">
        <v>2</v>
      </c>
      <c r="C55" s="153"/>
      <c r="D55" s="153"/>
      <c r="E55" s="153"/>
      <c r="F55" s="153"/>
      <c r="G55" s="153"/>
      <c r="H55" s="153"/>
      <c r="I55" s="297"/>
      <c r="J55" s="83">
        <v>21</v>
      </c>
      <c r="K55" s="153"/>
      <c r="L55" s="298"/>
      <c r="M55" s="298"/>
      <c r="N55" s="298"/>
      <c r="O55" s="298"/>
      <c r="P55" s="298"/>
      <c r="Q55" s="299"/>
      <c r="R55" s="713"/>
      <c r="S55" s="3"/>
      <c r="T55" s="3"/>
      <c r="U55" s="3"/>
      <c r="V55" s="3"/>
      <c r="W55" s="3"/>
      <c r="X55" s="3"/>
      <c r="Y55" s="3"/>
      <c r="Z55" s="3"/>
      <c r="AA55" s="3"/>
      <c r="AJ55" s="3"/>
      <c r="AK55" s="3"/>
    </row>
    <row r="56" spans="1:37" s="1" customFormat="1" ht="39" customHeight="1" x14ac:dyDescent="0.2">
      <c r="A56" s="65"/>
      <c r="B56" s="84">
        <v>3</v>
      </c>
      <c r="C56" s="153"/>
      <c r="D56" s="153"/>
      <c r="E56" s="153"/>
      <c r="F56" s="153"/>
      <c r="G56" s="153"/>
      <c r="H56" s="153"/>
      <c r="I56" s="297"/>
      <c r="J56" s="83"/>
      <c r="K56" s="298"/>
      <c r="L56" s="298"/>
      <c r="M56" s="298"/>
      <c r="N56" s="298"/>
      <c r="O56" s="298"/>
      <c r="P56" s="298"/>
      <c r="Q56" s="299"/>
      <c r="R56" s="713"/>
      <c r="S56" s="3"/>
      <c r="T56" s="3"/>
      <c r="U56" s="3"/>
      <c r="V56" s="3"/>
      <c r="W56" s="3"/>
      <c r="X56" s="3"/>
      <c r="Y56" s="3"/>
      <c r="Z56" s="3"/>
      <c r="AA56" s="3"/>
      <c r="AJ56" s="3"/>
      <c r="AK56" s="3"/>
    </row>
    <row r="57" spans="1:37" s="1" customFormat="1" ht="39" customHeight="1" x14ac:dyDescent="0.2">
      <c r="A57" s="65"/>
      <c r="B57" s="84">
        <v>4</v>
      </c>
      <c r="C57" s="153"/>
      <c r="D57" s="153"/>
      <c r="E57" s="153"/>
      <c r="F57" s="153"/>
      <c r="G57" s="153"/>
      <c r="H57" s="153"/>
      <c r="I57" s="297"/>
      <c r="J57" s="342"/>
      <c r="K57" s="752" t="s">
        <v>86</v>
      </c>
      <c r="L57" s="752"/>
      <c r="M57" s="752"/>
      <c r="N57" s="752"/>
      <c r="O57" s="752"/>
      <c r="P57" s="752"/>
      <c r="Q57" s="753"/>
      <c r="R57" s="713"/>
      <c r="S57" s="3"/>
      <c r="T57" s="3"/>
      <c r="U57" s="3"/>
      <c r="V57" s="3"/>
      <c r="W57" s="3"/>
      <c r="X57" s="3"/>
      <c r="Y57" s="3"/>
      <c r="Z57" s="3"/>
      <c r="AA57" s="3"/>
      <c r="AJ57" s="3"/>
      <c r="AK57" s="3"/>
    </row>
    <row r="58" spans="1:37" s="1" customFormat="1" ht="39" customHeight="1" x14ac:dyDescent="0.2">
      <c r="A58" s="65"/>
      <c r="B58" s="84">
        <v>5</v>
      </c>
      <c r="C58" s="153"/>
      <c r="D58" s="153"/>
      <c r="E58" s="153"/>
      <c r="F58" s="153"/>
      <c r="G58" s="153"/>
      <c r="H58" s="153"/>
      <c r="I58" s="297"/>
      <c r="J58" s="83">
        <v>1</v>
      </c>
      <c r="K58" s="298"/>
      <c r="L58" s="298"/>
      <c r="M58" s="298"/>
      <c r="N58" s="298"/>
      <c r="O58" s="298"/>
      <c r="P58" s="298"/>
      <c r="Q58" s="299"/>
      <c r="R58" s="713"/>
      <c r="S58" s="3"/>
      <c r="T58" s="3"/>
      <c r="U58" s="3"/>
      <c r="V58" s="3"/>
      <c r="W58" s="3"/>
      <c r="X58" s="3"/>
      <c r="Y58" s="3"/>
      <c r="Z58" s="3"/>
      <c r="AA58" s="3"/>
      <c r="AJ58" s="3"/>
      <c r="AK58" s="3"/>
    </row>
    <row r="59" spans="1:37" s="1" customFormat="1" ht="39" customHeight="1" x14ac:dyDescent="0.2">
      <c r="A59" s="65"/>
      <c r="B59" s="84">
        <v>6</v>
      </c>
      <c r="C59" s="153"/>
      <c r="D59" s="153"/>
      <c r="E59" s="153"/>
      <c r="F59" s="153"/>
      <c r="G59" s="153"/>
      <c r="H59" s="153"/>
      <c r="I59" s="297"/>
      <c r="J59" s="83">
        <v>2</v>
      </c>
      <c r="K59" s="298"/>
      <c r="L59" s="298"/>
      <c r="M59" s="298"/>
      <c r="N59" s="298"/>
      <c r="O59" s="298"/>
      <c r="P59" s="298"/>
      <c r="Q59" s="299"/>
      <c r="R59" s="713"/>
      <c r="S59" s="3"/>
      <c r="T59" s="3"/>
      <c r="U59" s="3"/>
      <c r="V59" s="3"/>
      <c r="W59" s="3"/>
      <c r="X59" s="3"/>
      <c r="Y59" s="3"/>
      <c r="Z59" s="3"/>
      <c r="AA59" s="3"/>
      <c r="AJ59" s="3"/>
      <c r="AK59" s="3"/>
    </row>
    <row r="60" spans="1:37" s="1" customFormat="1" ht="39" customHeight="1" x14ac:dyDescent="0.2">
      <c r="A60" s="65"/>
      <c r="B60" s="84">
        <v>7</v>
      </c>
      <c r="C60" s="153"/>
      <c r="D60" s="153"/>
      <c r="E60" s="153"/>
      <c r="F60" s="153"/>
      <c r="G60" s="153"/>
      <c r="H60" s="153"/>
      <c r="I60" s="297"/>
      <c r="J60" s="83">
        <v>3</v>
      </c>
      <c r="K60" s="298"/>
      <c r="L60" s="298"/>
      <c r="M60" s="298"/>
      <c r="N60" s="298"/>
      <c r="O60" s="298"/>
      <c r="P60" s="298"/>
      <c r="Q60" s="299"/>
      <c r="R60" s="713"/>
      <c r="S60" s="3"/>
      <c r="T60" s="3"/>
      <c r="U60" s="3"/>
      <c r="V60" s="3"/>
      <c r="W60" s="3"/>
      <c r="X60" s="3"/>
      <c r="Y60" s="3"/>
      <c r="Z60" s="3"/>
      <c r="AA60" s="3"/>
    </row>
    <row r="61" spans="1:37" s="1" customFormat="1" ht="39" customHeight="1" x14ac:dyDescent="0.2">
      <c r="A61" s="65"/>
      <c r="B61" s="84">
        <v>8</v>
      </c>
      <c r="C61" s="153"/>
      <c r="D61" s="153"/>
      <c r="E61" s="153"/>
      <c r="F61" s="153"/>
      <c r="G61" s="153"/>
      <c r="H61" s="153"/>
      <c r="I61" s="297"/>
      <c r="J61" s="83">
        <v>4</v>
      </c>
      <c r="K61" s="298"/>
      <c r="L61" s="298"/>
      <c r="M61" s="298"/>
      <c r="N61" s="298"/>
      <c r="O61" s="298"/>
      <c r="P61" s="298"/>
      <c r="Q61" s="299"/>
      <c r="R61" s="713"/>
      <c r="S61" s="3"/>
      <c r="T61" s="3"/>
      <c r="U61" s="3"/>
      <c r="V61" s="3"/>
      <c r="W61" s="3"/>
      <c r="X61" s="3"/>
      <c r="Y61" s="3"/>
      <c r="Z61" s="3"/>
      <c r="AA61" s="3"/>
    </row>
    <row r="62" spans="1:37" s="1" customFormat="1" ht="39" customHeight="1" x14ac:dyDescent="0.2">
      <c r="A62" s="65"/>
      <c r="B62" s="84">
        <v>9</v>
      </c>
      <c r="C62" s="153"/>
      <c r="D62" s="153"/>
      <c r="E62" s="153"/>
      <c r="F62" s="153"/>
      <c r="G62" s="153"/>
      <c r="H62" s="153"/>
      <c r="I62" s="297"/>
      <c r="J62" s="83">
        <v>5</v>
      </c>
      <c r="K62" s="298"/>
      <c r="L62" s="298"/>
      <c r="M62" s="298"/>
      <c r="N62" s="298"/>
      <c r="O62" s="298"/>
      <c r="P62" s="298"/>
      <c r="Q62" s="299"/>
      <c r="R62" s="713"/>
      <c r="S62" s="3"/>
      <c r="T62" s="3"/>
      <c r="U62" s="3"/>
      <c r="V62" s="3"/>
      <c r="W62" s="3"/>
      <c r="X62" s="3"/>
      <c r="Y62" s="3"/>
      <c r="Z62" s="3"/>
      <c r="AA62" s="3"/>
    </row>
    <row r="63" spans="1:37" s="1" customFormat="1" ht="39" customHeight="1" x14ac:dyDescent="0.2">
      <c r="A63" s="65"/>
      <c r="B63" s="84">
        <v>10</v>
      </c>
      <c r="C63" s="153"/>
      <c r="D63" s="153"/>
      <c r="E63" s="153"/>
      <c r="F63" s="153"/>
      <c r="G63" s="153"/>
      <c r="H63" s="153"/>
      <c r="I63" s="297"/>
      <c r="J63" s="83">
        <v>6</v>
      </c>
      <c r="K63" s="298"/>
      <c r="L63" s="298"/>
      <c r="M63" s="298"/>
      <c r="N63" s="298"/>
      <c r="O63" s="298"/>
      <c r="P63" s="298"/>
      <c r="Q63" s="299"/>
      <c r="R63" s="713"/>
      <c r="S63" s="3"/>
      <c r="T63" s="3"/>
      <c r="U63" s="3"/>
      <c r="V63" s="3"/>
      <c r="W63" s="3"/>
      <c r="X63" s="3"/>
      <c r="Y63" s="3"/>
      <c r="Z63" s="3"/>
      <c r="AA63" s="3"/>
    </row>
    <row r="64" spans="1:37" s="1" customFormat="1" ht="39" customHeight="1" x14ac:dyDescent="0.2">
      <c r="A64" s="65"/>
      <c r="B64" s="84">
        <v>11</v>
      </c>
      <c r="C64" s="153"/>
      <c r="D64" s="153"/>
      <c r="E64" s="153"/>
      <c r="F64" s="153"/>
      <c r="G64" s="153"/>
      <c r="H64" s="153"/>
      <c r="I64" s="297"/>
      <c r="J64" s="83">
        <v>7</v>
      </c>
      <c r="K64" s="298"/>
      <c r="L64" s="298"/>
      <c r="M64" s="298"/>
      <c r="N64" s="298"/>
      <c r="O64" s="298"/>
      <c r="P64" s="298"/>
      <c r="Q64" s="299"/>
      <c r="R64" s="713"/>
      <c r="S64" s="3"/>
      <c r="T64" s="3"/>
      <c r="U64" s="3"/>
      <c r="V64" s="3"/>
      <c r="W64" s="3"/>
      <c r="X64" s="3"/>
      <c r="Y64" s="3"/>
      <c r="Z64" s="3"/>
      <c r="AA64" s="3"/>
    </row>
    <row r="65" spans="1:27" s="1" customFormat="1" ht="39" customHeight="1" x14ac:dyDescent="0.2">
      <c r="A65" s="65"/>
      <c r="B65" s="84">
        <v>12</v>
      </c>
      <c r="C65" s="153"/>
      <c r="D65" s="153"/>
      <c r="E65" s="153"/>
      <c r="F65" s="153"/>
      <c r="G65" s="153"/>
      <c r="H65" s="153"/>
      <c r="I65" s="297"/>
      <c r="J65" s="83">
        <v>8</v>
      </c>
      <c r="K65" s="298"/>
      <c r="L65" s="298"/>
      <c r="M65" s="298"/>
      <c r="N65" s="298"/>
      <c r="O65" s="298"/>
      <c r="P65" s="298"/>
      <c r="Q65" s="299"/>
      <c r="R65" s="713"/>
      <c r="S65" s="3"/>
      <c r="T65" s="3"/>
      <c r="U65" s="3"/>
      <c r="V65" s="3"/>
      <c r="W65" s="3"/>
      <c r="X65" s="3"/>
      <c r="Y65" s="3"/>
      <c r="Z65" s="3"/>
      <c r="AA65" s="3"/>
    </row>
    <row r="66" spans="1:27" s="1" customFormat="1" ht="39" customHeight="1" x14ac:dyDescent="0.2">
      <c r="A66" s="65"/>
      <c r="B66" s="84">
        <v>13</v>
      </c>
      <c r="C66" s="153"/>
      <c r="D66" s="153"/>
      <c r="E66" s="153"/>
      <c r="F66" s="153"/>
      <c r="G66" s="153"/>
      <c r="H66" s="153"/>
      <c r="I66" s="297"/>
      <c r="J66" s="83">
        <v>9</v>
      </c>
      <c r="K66" s="298"/>
      <c r="L66" s="298"/>
      <c r="M66" s="298"/>
      <c r="N66" s="298"/>
      <c r="O66" s="298"/>
      <c r="P66" s="298"/>
      <c r="Q66" s="299"/>
      <c r="R66" s="713"/>
      <c r="S66" s="3"/>
      <c r="T66" s="3"/>
      <c r="U66" s="3"/>
      <c r="V66" s="3"/>
      <c r="W66" s="3"/>
      <c r="X66" s="3"/>
      <c r="Y66" s="3"/>
      <c r="Z66" s="3"/>
      <c r="AA66" s="3"/>
    </row>
    <row r="67" spans="1:27" s="1" customFormat="1" ht="39" customHeight="1" x14ac:dyDescent="0.2">
      <c r="A67" s="65"/>
      <c r="B67" s="84">
        <v>14</v>
      </c>
      <c r="C67" s="153"/>
      <c r="D67" s="153"/>
      <c r="E67" s="153"/>
      <c r="F67" s="153"/>
      <c r="G67" s="153"/>
      <c r="H67" s="153"/>
      <c r="I67" s="297"/>
      <c r="J67" s="83">
        <v>10</v>
      </c>
      <c r="K67" s="298"/>
      <c r="L67" s="298"/>
      <c r="M67" s="298"/>
      <c r="N67" s="298"/>
      <c r="O67" s="298"/>
      <c r="P67" s="298"/>
      <c r="Q67" s="299"/>
      <c r="R67" s="713"/>
      <c r="S67" s="3"/>
      <c r="T67" s="3"/>
      <c r="U67" s="3"/>
      <c r="V67" s="3"/>
      <c r="W67" s="3"/>
      <c r="X67" s="3"/>
      <c r="Y67" s="3"/>
      <c r="Z67" s="3"/>
      <c r="AA67" s="3"/>
    </row>
    <row r="68" spans="1:27" s="1" customFormat="1" ht="39" customHeight="1" x14ac:dyDescent="0.2">
      <c r="A68" s="65"/>
      <c r="B68" s="84">
        <v>15</v>
      </c>
      <c r="C68" s="153"/>
      <c r="D68" s="153"/>
      <c r="E68" s="153"/>
      <c r="F68" s="153"/>
      <c r="G68" s="153"/>
      <c r="H68" s="153"/>
      <c r="I68" s="297"/>
      <c r="J68" s="83">
        <v>11</v>
      </c>
      <c r="K68" s="298"/>
      <c r="L68" s="298"/>
      <c r="M68" s="298"/>
      <c r="N68" s="298"/>
      <c r="O68" s="298"/>
      <c r="P68" s="298"/>
      <c r="Q68" s="299"/>
      <c r="R68" s="713"/>
      <c r="S68" s="3"/>
      <c r="T68" s="3"/>
      <c r="U68" s="3"/>
      <c r="V68" s="3"/>
      <c r="W68" s="3"/>
      <c r="X68" s="3"/>
      <c r="Y68" s="3"/>
      <c r="Z68" s="3"/>
      <c r="AA68" s="3"/>
    </row>
    <row r="69" spans="1:27" s="1" customFormat="1" ht="39" customHeight="1" x14ac:dyDescent="0.2">
      <c r="A69" s="65"/>
      <c r="B69" s="84">
        <v>16</v>
      </c>
      <c r="C69" s="153"/>
      <c r="D69" s="153"/>
      <c r="E69" s="153"/>
      <c r="F69" s="153"/>
      <c r="G69" s="153"/>
      <c r="H69" s="153"/>
      <c r="I69" s="297"/>
      <c r="J69" s="83">
        <v>12</v>
      </c>
      <c r="K69" s="298"/>
      <c r="L69" s="298"/>
      <c r="M69" s="298"/>
      <c r="N69" s="298"/>
      <c r="O69" s="298"/>
      <c r="P69" s="298"/>
      <c r="Q69" s="299"/>
      <c r="R69" s="713"/>
      <c r="S69" s="3"/>
      <c r="T69" s="3"/>
      <c r="U69" s="3"/>
      <c r="V69" s="3"/>
      <c r="W69" s="3"/>
      <c r="X69" s="3"/>
      <c r="Y69" s="3"/>
      <c r="Z69" s="3"/>
      <c r="AA69" s="3"/>
    </row>
    <row r="70" spans="1:27" s="1" customFormat="1" ht="39" customHeight="1" x14ac:dyDescent="0.2">
      <c r="A70" s="65"/>
      <c r="B70" s="84">
        <v>17</v>
      </c>
      <c r="C70" s="153"/>
      <c r="D70" s="153"/>
      <c r="E70" s="153"/>
      <c r="F70" s="153"/>
      <c r="G70" s="153"/>
      <c r="H70" s="153"/>
      <c r="I70" s="297"/>
      <c r="J70" s="83">
        <v>13</v>
      </c>
      <c r="K70" s="298"/>
      <c r="L70" s="298"/>
      <c r="M70" s="298"/>
      <c r="N70" s="298"/>
      <c r="O70" s="298"/>
      <c r="P70" s="298"/>
      <c r="Q70" s="299"/>
      <c r="R70" s="713"/>
      <c r="S70" s="3"/>
      <c r="T70" s="3"/>
      <c r="U70" s="3"/>
      <c r="V70" s="3"/>
      <c r="W70" s="3"/>
      <c r="X70" s="3"/>
      <c r="Y70" s="3"/>
      <c r="Z70" s="3"/>
      <c r="AA70" s="3"/>
    </row>
    <row r="71" spans="1:27" s="1" customFormat="1" ht="39" customHeight="1" x14ac:dyDescent="0.2">
      <c r="A71" s="65"/>
      <c r="B71" s="84">
        <v>18</v>
      </c>
      <c r="C71" s="153"/>
      <c r="D71" s="153"/>
      <c r="E71" s="153"/>
      <c r="F71" s="153"/>
      <c r="G71" s="153"/>
      <c r="H71" s="153"/>
      <c r="I71" s="297"/>
      <c r="J71" s="83">
        <v>14</v>
      </c>
      <c r="K71" s="298"/>
      <c r="L71" s="298"/>
      <c r="M71" s="298"/>
      <c r="N71" s="298"/>
      <c r="O71" s="298"/>
      <c r="P71" s="298"/>
      <c r="Q71" s="299"/>
      <c r="R71" s="713"/>
      <c r="S71" s="3"/>
      <c r="T71" s="3"/>
      <c r="U71" s="3"/>
      <c r="V71" s="3"/>
      <c r="W71" s="3"/>
      <c r="X71" s="3"/>
      <c r="Y71" s="3"/>
      <c r="Z71" s="3"/>
      <c r="AA71" s="3"/>
    </row>
    <row r="72" spans="1:27" s="1" customFormat="1" ht="24.75" customHeight="1" x14ac:dyDescent="0.2">
      <c r="A72" s="65"/>
      <c r="B72" s="704" t="s">
        <v>111</v>
      </c>
      <c r="C72" s="705"/>
      <c r="D72" s="705"/>
      <c r="E72" s="754"/>
      <c r="F72" s="754"/>
      <c r="G72" s="754"/>
      <c r="H72" s="705"/>
      <c r="I72" s="706"/>
      <c r="J72" s="707" t="s">
        <v>112</v>
      </c>
      <c r="K72" s="705"/>
      <c r="L72" s="705"/>
      <c r="M72" s="705"/>
      <c r="N72" s="705"/>
      <c r="O72" s="705"/>
      <c r="P72" s="705"/>
      <c r="Q72" s="705"/>
      <c r="R72" s="713"/>
      <c r="S72" s="3"/>
      <c r="T72" s="3"/>
      <c r="U72" s="3"/>
      <c r="V72" s="3"/>
      <c r="W72" s="3"/>
      <c r="X72" s="3"/>
      <c r="Y72" s="3"/>
      <c r="Z72" s="3"/>
      <c r="AA72" s="3"/>
    </row>
    <row r="73" spans="1:27" s="1" customFormat="1" ht="20.100000000000001" customHeight="1" x14ac:dyDescent="0.2">
      <c r="A73" s="65"/>
      <c r="B73" s="86">
        <v>1</v>
      </c>
      <c r="C73" s="697"/>
      <c r="D73" s="697"/>
      <c r="E73" s="697"/>
      <c r="F73" s="697"/>
      <c r="G73" s="697"/>
      <c r="H73" s="697"/>
      <c r="I73" s="698"/>
      <c r="J73" s="87">
        <v>1</v>
      </c>
      <c r="K73" s="699"/>
      <c r="L73" s="699"/>
      <c r="M73" s="699"/>
      <c r="N73" s="699"/>
      <c r="O73" s="699"/>
      <c r="P73" s="699"/>
      <c r="Q73" s="699"/>
      <c r="R73" s="713"/>
      <c r="S73" s="3"/>
      <c r="T73" s="3"/>
      <c r="U73" s="3"/>
      <c r="V73" s="3"/>
      <c r="W73" s="3"/>
      <c r="X73" s="3"/>
      <c r="Y73" s="3"/>
      <c r="Z73" s="3"/>
      <c r="AA73" s="3"/>
    </row>
    <row r="74" spans="1:27" s="1" customFormat="1" ht="20.100000000000001" customHeight="1" x14ac:dyDescent="0.2">
      <c r="A74" s="65"/>
      <c r="B74" s="86">
        <v>2</v>
      </c>
      <c r="C74" s="697"/>
      <c r="D74" s="697"/>
      <c r="E74" s="697"/>
      <c r="F74" s="697"/>
      <c r="G74" s="697"/>
      <c r="H74" s="697"/>
      <c r="I74" s="698"/>
      <c r="J74" s="87">
        <v>2</v>
      </c>
      <c r="K74" s="699"/>
      <c r="L74" s="699"/>
      <c r="M74" s="699"/>
      <c r="N74" s="699"/>
      <c r="O74" s="699"/>
      <c r="P74" s="699"/>
      <c r="Q74" s="699"/>
      <c r="R74" s="713"/>
      <c r="S74" s="3"/>
      <c r="T74" s="3"/>
      <c r="U74" s="3"/>
      <c r="V74" s="3"/>
      <c r="W74" s="3"/>
      <c r="X74" s="3"/>
      <c r="Y74" s="3"/>
      <c r="Z74" s="3"/>
      <c r="AA74" s="3"/>
    </row>
    <row r="75" spans="1:27" s="1" customFormat="1" ht="20.100000000000001" customHeight="1" x14ac:dyDescent="0.2">
      <c r="A75" s="65"/>
      <c r="B75" s="88">
        <v>3</v>
      </c>
      <c r="C75" s="697"/>
      <c r="D75" s="697"/>
      <c r="E75" s="697"/>
      <c r="F75" s="697"/>
      <c r="G75" s="697"/>
      <c r="H75" s="697"/>
      <c r="I75" s="698"/>
      <c r="J75" s="87">
        <v>3</v>
      </c>
      <c r="K75" s="699"/>
      <c r="L75" s="699"/>
      <c r="M75" s="699"/>
      <c r="N75" s="699"/>
      <c r="O75" s="699"/>
      <c r="P75" s="699"/>
      <c r="Q75" s="699"/>
      <c r="R75" s="713"/>
      <c r="S75" s="3"/>
      <c r="T75" s="3"/>
      <c r="U75" s="3"/>
      <c r="V75" s="3"/>
      <c r="W75" s="3"/>
      <c r="X75" s="3"/>
      <c r="Y75" s="3"/>
      <c r="Z75" s="3"/>
      <c r="AA75" s="3"/>
    </row>
    <row r="76" spans="1:27" s="1" customFormat="1" ht="20.100000000000001" customHeight="1" x14ac:dyDescent="0.2">
      <c r="A76" s="65"/>
      <c r="B76" s="86">
        <v>4</v>
      </c>
      <c r="C76" s="697"/>
      <c r="D76" s="697"/>
      <c r="E76" s="697"/>
      <c r="F76" s="697"/>
      <c r="G76" s="697"/>
      <c r="H76" s="697"/>
      <c r="I76" s="698"/>
      <c r="J76" s="87">
        <v>4</v>
      </c>
      <c r="K76" s="699"/>
      <c r="L76" s="699"/>
      <c r="M76" s="699"/>
      <c r="N76" s="699"/>
      <c r="O76" s="699"/>
      <c r="P76" s="699"/>
      <c r="Q76" s="699"/>
      <c r="R76" s="713"/>
      <c r="S76" s="3"/>
      <c r="T76" s="3"/>
      <c r="U76" s="3"/>
      <c r="V76" s="3"/>
      <c r="W76" s="3"/>
      <c r="X76" s="3"/>
      <c r="Y76" s="3"/>
      <c r="Z76" s="3"/>
      <c r="AA76" s="3"/>
    </row>
    <row r="77" spans="1:27" s="1" customFormat="1" ht="20.100000000000001" customHeight="1" x14ac:dyDescent="0.2">
      <c r="A77" s="65"/>
      <c r="B77" s="86">
        <v>5</v>
      </c>
      <c r="C77" s="697"/>
      <c r="D77" s="697"/>
      <c r="E77" s="697"/>
      <c r="F77" s="697"/>
      <c r="G77" s="697"/>
      <c r="H77" s="697"/>
      <c r="I77" s="698"/>
      <c r="J77" s="87">
        <v>5</v>
      </c>
      <c r="K77" s="699"/>
      <c r="L77" s="699"/>
      <c r="M77" s="699"/>
      <c r="N77" s="699"/>
      <c r="O77" s="699"/>
      <c r="P77" s="699"/>
      <c r="Q77" s="699"/>
      <c r="R77" s="713"/>
      <c r="S77" s="3"/>
      <c r="T77" s="3"/>
      <c r="U77" s="3"/>
      <c r="V77" s="3"/>
      <c r="W77" s="3"/>
      <c r="X77" s="3"/>
      <c r="Y77" s="3"/>
      <c r="Z77" s="3"/>
      <c r="AA77" s="3"/>
    </row>
    <row r="78" spans="1:27" s="1" customFormat="1" ht="20.100000000000001" customHeight="1" x14ac:dyDescent="0.2">
      <c r="A78" s="65"/>
      <c r="B78" s="86">
        <v>6</v>
      </c>
      <c r="C78" s="697"/>
      <c r="D78" s="697"/>
      <c r="E78" s="697"/>
      <c r="F78" s="697"/>
      <c r="G78" s="697"/>
      <c r="H78" s="697"/>
      <c r="I78" s="698"/>
      <c r="J78" s="87">
        <v>6</v>
      </c>
      <c r="K78" s="699"/>
      <c r="L78" s="699"/>
      <c r="M78" s="699"/>
      <c r="N78" s="699"/>
      <c r="O78" s="699"/>
      <c r="P78" s="699"/>
      <c r="Q78" s="699"/>
      <c r="R78" s="713"/>
      <c r="S78" s="3"/>
      <c r="T78" s="3"/>
      <c r="U78" s="3"/>
      <c r="V78" s="3"/>
      <c r="W78" s="3"/>
      <c r="X78" s="3"/>
      <c r="Y78" s="3"/>
      <c r="Z78" s="3"/>
      <c r="AA78" s="3"/>
    </row>
    <row r="79" spans="1:27" s="1" customFormat="1" ht="20.100000000000001" customHeight="1" thickBot="1" x14ac:dyDescent="0.25">
      <c r="A79" s="65"/>
      <c r="B79" s="89">
        <v>7</v>
      </c>
      <c r="C79" s="700"/>
      <c r="D79" s="700"/>
      <c r="E79" s="700"/>
      <c r="F79" s="700"/>
      <c r="G79" s="700"/>
      <c r="H79" s="700"/>
      <c r="I79" s="701"/>
      <c r="J79" s="90">
        <v>7</v>
      </c>
      <c r="K79" s="702"/>
      <c r="L79" s="702"/>
      <c r="M79" s="702"/>
      <c r="N79" s="702"/>
      <c r="O79" s="702"/>
      <c r="P79" s="702"/>
      <c r="Q79" s="702"/>
      <c r="R79" s="713"/>
      <c r="S79" s="3"/>
      <c r="T79" s="3"/>
      <c r="U79" s="3"/>
      <c r="V79" s="3"/>
      <c r="W79" s="3"/>
      <c r="X79" s="3"/>
      <c r="Y79" s="3"/>
      <c r="Z79" s="3"/>
      <c r="AA79" s="3"/>
    </row>
    <row r="80" spans="1:27" s="1" customFormat="1" ht="15" thickBot="1" x14ac:dyDescent="0.25">
      <c r="A80" s="65"/>
      <c r="B80" s="91">
        <f>A84*AZ84</f>
        <v>0</v>
      </c>
      <c r="C80" s="91">
        <f>B80*A84</f>
        <v>0</v>
      </c>
      <c r="D80" s="91">
        <f>C80*B80</f>
        <v>0</v>
      </c>
      <c r="E80" s="339"/>
      <c r="F80" s="339"/>
      <c r="G80" s="339"/>
      <c r="H80" s="91">
        <f>D80*C80</f>
        <v>0</v>
      </c>
      <c r="I80" s="91">
        <f>H80*D80</f>
        <v>0</v>
      </c>
      <c r="J80" s="91">
        <f>D80*C80</f>
        <v>0</v>
      </c>
      <c r="K80" s="91">
        <f t="shared" ref="K80:P80" si="1">J80*I80</f>
        <v>0</v>
      </c>
      <c r="L80" s="91">
        <f t="shared" si="1"/>
        <v>0</v>
      </c>
      <c r="M80" s="91">
        <f t="shared" si="1"/>
        <v>0</v>
      </c>
      <c r="N80" s="91">
        <f t="shared" si="1"/>
        <v>0</v>
      </c>
      <c r="O80" s="91">
        <f t="shared" si="1"/>
        <v>0</v>
      </c>
      <c r="P80" s="91">
        <f t="shared" si="1"/>
        <v>0</v>
      </c>
      <c r="Q80" s="91">
        <f>J80*D80</f>
        <v>0</v>
      </c>
      <c r="R80" s="713"/>
      <c r="S80" s="3"/>
      <c r="T80" s="3"/>
      <c r="U80" s="3"/>
      <c r="V80" s="3"/>
      <c r="W80" s="3"/>
      <c r="X80" s="3"/>
      <c r="Y80" s="3"/>
      <c r="Z80" s="3"/>
      <c r="AA80" s="3"/>
    </row>
    <row r="81" spans="1:27" s="1" customFormat="1" ht="18" x14ac:dyDescent="0.2">
      <c r="A81" s="65"/>
      <c r="B81" s="92" t="s">
        <v>116</v>
      </c>
      <c r="C81" s="93"/>
      <c r="D81" s="93"/>
      <c r="E81" s="340"/>
      <c r="F81" s="340"/>
      <c r="G81" s="340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713"/>
      <c r="S81" s="3"/>
      <c r="T81" s="3"/>
      <c r="U81" s="3"/>
      <c r="V81" s="3"/>
      <c r="W81" s="3"/>
      <c r="X81" s="3"/>
      <c r="Y81" s="3"/>
      <c r="Z81" s="3"/>
      <c r="AA81" s="3"/>
    </row>
    <row r="82" spans="1:27" s="1" customFormat="1" ht="18" x14ac:dyDescent="0.2">
      <c r="A82" s="65"/>
      <c r="B82" s="94" t="s">
        <v>117</v>
      </c>
      <c r="C82" s="95"/>
      <c r="D82" s="95"/>
      <c r="E82" s="95"/>
      <c r="F82" s="95"/>
      <c r="G82" s="95"/>
      <c r="H82" s="95"/>
      <c r="I82" s="95"/>
      <c r="J82" s="96" t="s">
        <v>118</v>
      </c>
      <c r="K82" s="95"/>
      <c r="L82" s="95"/>
      <c r="M82" s="95"/>
      <c r="N82" s="95"/>
      <c r="O82" s="95"/>
      <c r="P82" s="95"/>
      <c r="Q82" s="95"/>
      <c r="R82" s="713"/>
      <c r="S82" s="3"/>
      <c r="T82" s="3"/>
      <c r="U82" s="3"/>
      <c r="V82" s="3"/>
      <c r="W82" s="3"/>
      <c r="X82" s="3"/>
      <c r="Y82" s="3"/>
      <c r="Z82" s="3"/>
      <c r="AA82" s="3"/>
    </row>
    <row r="83" spans="1:27" s="1" customFormat="1" ht="18" x14ac:dyDescent="0.2">
      <c r="A83" s="65"/>
      <c r="B83" s="97">
        <v>0</v>
      </c>
      <c r="C83" s="689"/>
      <c r="D83" s="689"/>
      <c r="E83" s="689"/>
      <c r="F83" s="689"/>
      <c r="G83" s="689"/>
      <c r="H83" s="689"/>
      <c r="I83" s="690"/>
      <c r="J83" s="343">
        <v>0</v>
      </c>
      <c r="K83" s="344"/>
      <c r="L83" s="344"/>
      <c r="M83" s="344"/>
      <c r="N83" s="344"/>
      <c r="O83" s="344"/>
      <c r="P83" s="344"/>
      <c r="Q83" s="344"/>
      <c r="R83" s="713"/>
      <c r="S83" s="3"/>
      <c r="T83" s="3"/>
      <c r="U83" s="3"/>
      <c r="V83" s="3"/>
      <c r="W83" s="3"/>
      <c r="X83" s="3"/>
      <c r="Y83" s="3"/>
      <c r="Z83" s="3"/>
      <c r="AA83" s="3"/>
    </row>
    <row r="84" spans="1:27" s="1" customFormat="1" ht="18" x14ac:dyDescent="0.2">
      <c r="A84" s="65"/>
      <c r="B84" s="98" t="s">
        <v>10</v>
      </c>
      <c r="C84" s="348"/>
      <c r="D84" s="348"/>
      <c r="E84" s="348"/>
      <c r="F84" s="348"/>
      <c r="G84" s="348"/>
      <c r="H84" s="348"/>
      <c r="I84" s="348"/>
      <c r="J84" s="346" t="s">
        <v>10</v>
      </c>
      <c r="K84" s="344"/>
      <c r="L84" s="344"/>
      <c r="M84" s="344"/>
      <c r="N84" s="344"/>
      <c r="O84" s="344"/>
      <c r="P84" s="344"/>
      <c r="Q84" s="344"/>
      <c r="R84" s="713"/>
      <c r="S84" s="3"/>
      <c r="T84" s="3"/>
      <c r="U84" s="3"/>
      <c r="V84" s="3"/>
      <c r="W84" s="3"/>
      <c r="X84" s="3"/>
      <c r="Y84" s="3"/>
      <c r="Z84" s="3"/>
      <c r="AA84" s="3"/>
    </row>
    <row r="85" spans="1:27" s="1" customFormat="1" ht="18" x14ac:dyDescent="0.2">
      <c r="A85" s="65"/>
      <c r="B85" s="98" t="s">
        <v>11</v>
      </c>
      <c r="C85" s="348"/>
      <c r="D85" s="348"/>
      <c r="E85" s="348"/>
      <c r="F85" s="348"/>
      <c r="G85" s="348"/>
      <c r="H85" s="348"/>
      <c r="I85" s="348"/>
      <c r="J85" s="346" t="s">
        <v>11</v>
      </c>
      <c r="K85" s="344"/>
      <c r="L85" s="344"/>
      <c r="M85" s="344"/>
      <c r="N85" s="344"/>
      <c r="O85" s="344"/>
      <c r="P85" s="344"/>
      <c r="Q85" s="344"/>
      <c r="R85" s="713"/>
      <c r="S85" s="3"/>
      <c r="T85" s="3"/>
      <c r="U85" s="3"/>
      <c r="V85" s="3"/>
      <c r="W85" s="3"/>
      <c r="X85" s="3"/>
      <c r="Y85" s="3"/>
      <c r="Z85" s="3"/>
      <c r="AA85" s="3"/>
    </row>
    <row r="86" spans="1:27" s="1" customFormat="1" ht="18" x14ac:dyDescent="0.2">
      <c r="A86" s="65"/>
      <c r="B86" s="98" t="s">
        <v>119</v>
      </c>
      <c r="C86" s="348"/>
      <c r="D86" s="348"/>
      <c r="E86" s="348"/>
      <c r="F86" s="348"/>
      <c r="G86" s="348"/>
      <c r="H86" s="348"/>
      <c r="I86" s="348"/>
      <c r="J86" s="346" t="s">
        <v>119</v>
      </c>
      <c r="K86" s="344"/>
      <c r="L86" s="344"/>
      <c r="M86" s="344"/>
      <c r="N86" s="344"/>
      <c r="O86" s="344"/>
      <c r="P86" s="344"/>
      <c r="Q86" s="344"/>
      <c r="R86" s="713"/>
      <c r="S86" s="3"/>
      <c r="T86" s="3"/>
      <c r="U86" s="3"/>
      <c r="V86" s="3"/>
      <c r="W86" s="3"/>
      <c r="X86" s="3"/>
      <c r="Y86" s="3"/>
      <c r="Z86" s="3"/>
      <c r="AA86" s="3"/>
    </row>
    <row r="87" spans="1:27" s="1" customFormat="1" ht="18" x14ac:dyDescent="0.2">
      <c r="A87" s="65"/>
      <c r="B87" s="98" t="s">
        <v>120</v>
      </c>
      <c r="C87" s="348"/>
      <c r="D87" s="348"/>
      <c r="E87" s="348"/>
      <c r="F87" s="348"/>
      <c r="G87" s="348"/>
      <c r="H87" s="348"/>
      <c r="I87" s="348"/>
      <c r="J87" s="346" t="s">
        <v>120</v>
      </c>
      <c r="K87" s="344"/>
      <c r="L87" s="344"/>
      <c r="M87" s="344"/>
      <c r="N87" s="344"/>
      <c r="O87" s="344"/>
      <c r="P87" s="344"/>
      <c r="Q87" s="344"/>
      <c r="R87" s="713"/>
      <c r="S87" s="3"/>
      <c r="T87" s="3"/>
      <c r="U87" s="3"/>
      <c r="V87" s="3"/>
      <c r="W87" s="3"/>
      <c r="X87" s="3"/>
      <c r="Y87" s="3"/>
      <c r="Z87" s="3"/>
      <c r="AA87" s="3"/>
    </row>
    <row r="88" spans="1:27" s="1" customFormat="1" ht="18" x14ac:dyDescent="0.2">
      <c r="A88" s="65"/>
      <c r="B88" s="98" t="s">
        <v>121</v>
      </c>
      <c r="C88" s="348"/>
      <c r="D88" s="348"/>
      <c r="E88" s="348"/>
      <c r="F88" s="348"/>
      <c r="G88" s="348"/>
      <c r="H88" s="348"/>
      <c r="I88" s="348"/>
      <c r="J88" s="346" t="s">
        <v>121</v>
      </c>
      <c r="K88" s="344"/>
      <c r="L88" s="344"/>
      <c r="M88" s="344"/>
      <c r="N88" s="344"/>
      <c r="O88" s="344"/>
      <c r="P88" s="344"/>
      <c r="Q88" s="344"/>
      <c r="R88" s="713"/>
      <c r="S88" s="3"/>
      <c r="T88" s="3"/>
      <c r="U88" s="3"/>
      <c r="V88" s="3"/>
      <c r="W88" s="3"/>
      <c r="X88" s="3"/>
      <c r="Y88" s="3"/>
      <c r="Z88" s="3"/>
      <c r="AA88" s="3"/>
    </row>
    <row r="89" spans="1:27" s="1" customFormat="1" ht="18" x14ac:dyDescent="0.2">
      <c r="A89" s="65"/>
      <c r="B89" s="98" t="s">
        <v>122</v>
      </c>
      <c r="C89" s="348"/>
      <c r="D89" s="348"/>
      <c r="E89" s="348"/>
      <c r="F89" s="348"/>
      <c r="G89" s="348"/>
      <c r="H89" s="348"/>
      <c r="I89" s="348"/>
      <c r="J89" s="346" t="s">
        <v>122</v>
      </c>
      <c r="K89" s="344"/>
      <c r="L89" s="344"/>
      <c r="M89" s="344"/>
      <c r="N89" s="344"/>
      <c r="O89" s="344"/>
      <c r="P89" s="344"/>
      <c r="Q89" s="344"/>
      <c r="R89" s="713"/>
      <c r="S89" s="3"/>
      <c r="T89" s="3"/>
      <c r="U89" s="3"/>
      <c r="V89" s="3"/>
      <c r="W89" s="3"/>
      <c r="X89" s="3"/>
      <c r="Y89" s="3"/>
      <c r="Z89" s="3"/>
      <c r="AA89" s="3"/>
    </row>
    <row r="90" spans="1:27" s="1" customFormat="1" ht="18" x14ac:dyDescent="0.2">
      <c r="A90" s="65"/>
      <c r="B90" s="98" t="s">
        <v>123</v>
      </c>
      <c r="C90" s="348"/>
      <c r="D90" s="348"/>
      <c r="E90" s="348"/>
      <c r="F90" s="348"/>
      <c r="G90" s="348"/>
      <c r="H90" s="348"/>
      <c r="I90" s="348"/>
      <c r="J90" s="346" t="s">
        <v>123</v>
      </c>
      <c r="K90" s="344"/>
      <c r="L90" s="344"/>
      <c r="M90" s="344"/>
      <c r="N90" s="344"/>
      <c r="O90" s="344"/>
      <c r="P90" s="344"/>
      <c r="Q90" s="344"/>
      <c r="R90" s="713"/>
      <c r="S90" s="3"/>
      <c r="T90" s="3"/>
      <c r="U90" s="3"/>
      <c r="V90" s="3"/>
      <c r="W90" s="3"/>
      <c r="X90" s="3"/>
      <c r="Y90" s="3"/>
      <c r="Z90" s="3"/>
      <c r="AA90" s="3"/>
    </row>
    <row r="91" spans="1:27" s="1" customFormat="1" ht="18" x14ac:dyDescent="0.2">
      <c r="A91" s="65"/>
      <c r="B91" s="98" t="s">
        <v>124</v>
      </c>
      <c r="C91" s="348"/>
      <c r="D91" s="348"/>
      <c r="E91" s="348"/>
      <c r="F91" s="348"/>
      <c r="G91" s="348"/>
      <c r="H91" s="348"/>
      <c r="I91" s="348"/>
      <c r="J91" s="346" t="s">
        <v>124</v>
      </c>
      <c r="K91" s="344"/>
      <c r="L91" s="344"/>
      <c r="M91" s="344"/>
      <c r="N91" s="344"/>
      <c r="O91" s="344"/>
      <c r="P91" s="344"/>
      <c r="Q91" s="344"/>
      <c r="R91" s="749"/>
      <c r="S91" s="3"/>
      <c r="T91" s="3"/>
      <c r="U91" s="3"/>
      <c r="V91" s="3"/>
      <c r="W91" s="3"/>
      <c r="X91" s="3"/>
      <c r="Y91" s="3"/>
      <c r="Z91" s="3"/>
      <c r="AA91" s="3"/>
    </row>
    <row r="92" spans="1:27" s="1" customFormat="1" ht="18" customHeight="1" x14ac:dyDescent="0.2">
      <c r="A92" s="65"/>
      <c r="B92" s="98" t="s">
        <v>125</v>
      </c>
      <c r="C92" s="348"/>
      <c r="D92" s="348"/>
      <c r="E92" s="348"/>
      <c r="F92" s="348"/>
      <c r="G92" s="348"/>
      <c r="H92" s="348"/>
      <c r="I92" s="348"/>
      <c r="J92" s="346" t="s">
        <v>125</v>
      </c>
      <c r="K92" s="344"/>
      <c r="L92" s="344"/>
      <c r="M92" s="344"/>
      <c r="N92" s="344"/>
      <c r="O92" s="344"/>
      <c r="P92" s="344"/>
      <c r="Q92" s="344"/>
      <c r="R92" s="685" t="str">
        <f>R49</f>
        <v>N° 2</v>
      </c>
      <c r="S92" s="3"/>
      <c r="T92" s="3"/>
      <c r="U92" s="3"/>
      <c r="V92" s="3"/>
      <c r="W92" s="3"/>
      <c r="X92" s="3"/>
      <c r="Y92" s="3"/>
      <c r="Z92" s="3"/>
      <c r="AA92" s="3"/>
    </row>
    <row r="93" spans="1:27" s="1" customFormat="1" ht="18" x14ac:dyDescent="0.2">
      <c r="A93" s="65"/>
      <c r="B93" s="98" t="s">
        <v>126</v>
      </c>
      <c r="C93" s="348"/>
      <c r="D93" s="348"/>
      <c r="E93" s="348"/>
      <c r="F93" s="348"/>
      <c r="G93" s="348"/>
      <c r="H93" s="348"/>
      <c r="I93" s="348"/>
      <c r="J93" s="346" t="s">
        <v>126</v>
      </c>
      <c r="K93" s="344"/>
      <c r="L93" s="344"/>
      <c r="M93" s="344"/>
      <c r="N93" s="344"/>
      <c r="O93" s="344"/>
      <c r="P93" s="344"/>
      <c r="Q93" s="344"/>
      <c r="R93" s="686"/>
      <c r="S93" s="3"/>
      <c r="T93" s="3"/>
      <c r="U93" s="3"/>
      <c r="V93" s="3"/>
      <c r="W93" s="3"/>
      <c r="X93" s="3"/>
      <c r="Y93" s="3"/>
      <c r="Z93" s="3"/>
      <c r="AA93" s="3"/>
    </row>
    <row r="94" spans="1:27" s="1" customFormat="1" ht="28.5" customHeight="1" thickBot="1" x14ac:dyDescent="0.25">
      <c r="A94" s="65"/>
      <c r="B94" s="99" t="s">
        <v>127</v>
      </c>
      <c r="C94" s="349"/>
      <c r="D94" s="349"/>
      <c r="E94" s="349"/>
      <c r="F94" s="349"/>
      <c r="G94" s="349"/>
      <c r="H94" s="349"/>
      <c r="I94" s="349"/>
      <c r="J94" s="347" t="s">
        <v>127</v>
      </c>
      <c r="K94" s="345"/>
      <c r="L94" s="345"/>
      <c r="M94" s="345"/>
      <c r="N94" s="345"/>
      <c r="O94" s="345"/>
      <c r="P94" s="345"/>
      <c r="Q94" s="345"/>
      <c r="R94" s="687"/>
      <c r="S94" s="3"/>
      <c r="T94" s="3"/>
      <c r="U94" s="3"/>
      <c r="V94" s="3"/>
      <c r="W94" s="3"/>
      <c r="X94" s="3"/>
      <c r="Y94" s="3"/>
      <c r="Z94" s="3"/>
      <c r="AA94" s="3"/>
    </row>
    <row r="95" spans="1:27" s="1" customFormat="1" ht="15" thickBot="1" x14ac:dyDescent="0.25">
      <c r="A95" s="65"/>
      <c r="S95" s="3"/>
      <c r="T95" s="3"/>
      <c r="U95" s="3"/>
      <c r="V95" s="3"/>
      <c r="W95" s="3"/>
      <c r="X95" s="3"/>
      <c r="Y95" s="3"/>
      <c r="Z95" s="3"/>
      <c r="AA95" s="3"/>
    </row>
    <row r="96" spans="1:27" s="1" customFormat="1" ht="20.25" customHeight="1" x14ac:dyDescent="0.2">
      <c r="A96" s="65"/>
      <c r="B96" s="720" t="s">
        <v>208</v>
      </c>
      <c r="C96" s="721"/>
      <c r="D96" s="721"/>
      <c r="E96" s="755"/>
      <c r="F96" s="755"/>
      <c r="G96" s="755"/>
      <c r="H96" s="721"/>
      <c r="I96" s="721"/>
      <c r="J96" s="721"/>
      <c r="K96" s="721"/>
      <c r="L96" s="721"/>
      <c r="M96" s="721"/>
      <c r="N96" s="721"/>
      <c r="O96" s="721"/>
      <c r="P96" s="726" t="s">
        <v>2</v>
      </c>
      <c r="Q96" s="726"/>
      <c r="R96" s="745" t="str">
        <f>P97</f>
        <v>N° 3</v>
      </c>
      <c r="S96" s="3"/>
      <c r="T96" s="3"/>
      <c r="U96" s="3"/>
      <c r="V96" s="3"/>
      <c r="W96" s="3"/>
      <c r="X96" s="3"/>
      <c r="Y96" s="3"/>
      <c r="Z96" s="3"/>
      <c r="AA96" s="3"/>
    </row>
    <row r="97" spans="1:27" s="1" customFormat="1" ht="20.25" customHeight="1" x14ac:dyDescent="0.2">
      <c r="A97" s="65"/>
      <c r="B97" s="722"/>
      <c r="C97" s="723"/>
      <c r="D97" s="723"/>
      <c r="E97" s="723"/>
      <c r="F97" s="723"/>
      <c r="G97" s="723"/>
      <c r="H97" s="723"/>
      <c r="I97" s="723"/>
      <c r="J97" s="723"/>
      <c r="K97" s="723"/>
      <c r="L97" s="723"/>
      <c r="M97" s="723"/>
      <c r="N97" s="723"/>
      <c r="O97" s="723"/>
      <c r="P97" s="715" t="s">
        <v>69</v>
      </c>
      <c r="Q97" s="715"/>
      <c r="R97" s="746"/>
      <c r="S97" s="3"/>
      <c r="T97" s="3"/>
      <c r="U97" s="3"/>
      <c r="V97" s="3"/>
      <c r="W97" s="3"/>
      <c r="X97" s="3"/>
      <c r="Y97" s="3"/>
      <c r="Z97" s="3"/>
      <c r="AA97" s="3"/>
    </row>
    <row r="98" spans="1:27" s="1" customFormat="1" ht="20.25" customHeight="1" x14ac:dyDescent="0.2">
      <c r="A98" s="65"/>
      <c r="B98" s="724"/>
      <c r="C98" s="725"/>
      <c r="D98" s="725"/>
      <c r="E98" s="725"/>
      <c r="F98" s="725"/>
      <c r="G98" s="725"/>
      <c r="H98" s="725"/>
      <c r="I98" s="725"/>
      <c r="J98" s="725"/>
      <c r="K98" s="725"/>
      <c r="L98" s="725"/>
      <c r="M98" s="725"/>
      <c r="N98" s="725"/>
      <c r="O98" s="725"/>
      <c r="P98" s="716"/>
      <c r="Q98" s="716"/>
      <c r="R98" s="747"/>
      <c r="S98" s="3"/>
      <c r="T98" s="3"/>
      <c r="U98" s="3"/>
      <c r="V98" s="3"/>
      <c r="W98" s="3"/>
      <c r="X98" s="3"/>
      <c r="Y98" s="3"/>
      <c r="Z98" s="3"/>
      <c r="AA98" s="3"/>
    </row>
    <row r="99" spans="1:27" s="1" customFormat="1" ht="30" customHeight="1" x14ac:dyDescent="0.2">
      <c r="A99" s="65"/>
      <c r="B99" s="717" t="s">
        <v>77</v>
      </c>
      <c r="C99" s="718"/>
      <c r="D99" s="718"/>
      <c r="E99" s="748"/>
      <c r="F99" s="748"/>
      <c r="G99" s="748"/>
      <c r="H99" s="718"/>
      <c r="I99" s="718"/>
      <c r="J99" s="718"/>
      <c r="K99" s="718"/>
      <c r="L99" s="718"/>
      <c r="M99" s="718"/>
      <c r="N99" s="718"/>
      <c r="O99" s="718"/>
      <c r="P99" s="718"/>
      <c r="Q99" s="719"/>
      <c r="R99" s="713" t="str">
        <f>B96</f>
        <v>EMILE</v>
      </c>
      <c r="S99" s="3"/>
      <c r="T99" s="3"/>
      <c r="U99" s="3"/>
      <c r="V99" s="3"/>
      <c r="W99" s="3"/>
      <c r="X99" s="3"/>
      <c r="Y99" s="3"/>
      <c r="Z99" s="3"/>
      <c r="AA99" s="3"/>
    </row>
    <row r="100" spans="1:27" s="1" customFormat="1" ht="41.25" customHeight="1" x14ac:dyDescent="0.2">
      <c r="A100" s="65"/>
      <c r="B100" s="154"/>
      <c r="C100" s="731" t="s">
        <v>211</v>
      </c>
      <c r="D100" s="731"/>
      <c r="E100" s="750"/>
      <c r="F100" s="750"/>
      <c r="G100" s="750"/>
      <c r="H100" s="731"/>
      <c r="I100" s="732"/>
      <c r="J100" s="83">
        <v>19</v>
      </c>
      <c r="K100" s="751"/>
      <c r="L100" s="751"/>
      <c r="M100" s="751"/>
      <c r="N100" s="751"/>
      <c r="O100" s="751"/>
      <c r="P100" s="751"/>
      <c r="Q100" s="751"/>
      <c r="R100" s="71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s="1" customFormat="1" ht="36.75" customHeight="1" x14ac:dyDescent="0.2">
      <c r="A101" s="65"/>
      <c r="B101" s="156">
        <v>1</v>
      </c>
      <c r="C101" s="153" t="s">
        <v>610</v>
      </c>
      <c r="D101" s="153"/>
      <c r="E101" s="153"/>
      <c r="F101" s="153"/>
      <c r="G101" s="153"/>
      <c r="H101" s="153"/>
      <c r="I101" s="297"/>
      <c r="J101" s="83">
        <v>20</v>
      </c>
      <c r="K101" s="153"/>
      <c r="L101" s="153"/>
      <c r="M101" s="153"/>
      <c r="N101" s="153"/>
      <c r="O101" s="153"/>
      <c r="P101" s="153"/>
      <c r="Q101" s="153"/>
      <c r="R101" s="71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s="1" customFormat="1" ht="38.25" customHeight="1" x14ac:dyDescent="0.2">
      <c r="A102" s="65"/>
      <c r="B102" s="156">
        <v>2</v>
      </c>
      <c r="C102" s="153"/>
      <c r="D102" s="153"/>
      <c r="E102" s="153"/>
      <c r="F102" s="153"/>
      <c r="G102" s="153"/>
      <c r="H102" s="153"/>
      <c r="I102" s="297"/>
      <c r="J102" s="83">
        <v>21</v>
      </c>
      <c r="K102" s="153"/>
      <c r="L102" s="298"/>
      <c r="M102" s="298"/>
      <c r="N102" s="298"/>
      <c r="O102" s="298"/>
      <c r="P102" s="298"/>
      <c r="Q102" s="299"/>
      <c r="R102" s="71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s="1" customFormat="1" ht="39" customHeight="1" x14ac:dyDescent="0.2">
      <c r="A103" s="65"/>
      <c r="B103" s="84">
        <v>3</v>
      </c>
      <c r="C103" s="153"/>
      <c r="D103" s="153"/>
      <c r="E103" s="153"/>
      <c r="F103" s="153"/>
      <c r="G103" s="153"/>
      <c r="H103" s="153"/>
      <c r="I103" s="297"/>
      <c r="J103" s="83"/>
      <c r="K103" s="298"/>
      <c r="L103" s="298"/>
      <c r="M103" s="298"/>
      <c r="N103" s="298"/>
      <c r="O103" s="298"/>
      <c r="P103" s="298"/>
      <c r="Q103" s="299"/>
      <c r="R103" s="71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s="1" customFormat="1" ht="39" customHeight="1" x14ac:dyDescent="0.2">
      <c r="A104" s="65"/>
      <c r="B104" s="84">
        <v>4</v>
      </c>
      <c r="C104" s="153"/>
      <c r="D104" s="153"/>
      <c r="E104" s="153"/>
      <c r="F104" s="153"/>
      <c r="G104" s="153"/>
      <c r="H104" s="153"/>
      <c r="I104" s="297"/>
      <c r="J104" s="342"/>
      <c r="K104" s="752" t="s">
        <v>86</v>
      </c>
      <c r="L104" s="752"/>
      <c r="M104" s="752"/>
      <c r="N104" s="752"/>
      <c r="O104" s="752"/>
      <c r="P104" s="752"/>
      <c r="Q104" s="753"/>
      <c r="R104" s="71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s="1" customFormat="1" ht="39" customHeight="1" x14ac:dyDescent="0.2">
      <c r="A105" s="65"/>
      <c r="B105" s="84">
        <v>5</v>
      </c>
      <c r="C105" s="153"/>
      <c r="D105" s="153"/>
      <c r="E105" s="153"/>
      <c r="F105" s="153"/>
      <c r="G105" s="153"/>
      <c r="H105" s="153"/>
      <c r="I105" s="297"/>
      <c r="J105" s="83">
        <v>1</v>
      </c>
      <c r="K105" s="298"/>
      <c r="L105" s="298"/>
      <c r="M105" s="298"/>
      <c r="N105" s="298"/>
      <c r="O105" s="298"/>
      <c r="P105" s="298"/>
      <c r="Q105" s="299"/>
      <c r="R105" s="71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s="1" customFormat="1" ht="39" customHeight="1" x14ac:dyDescent="0.2">
      <c r="A106" s="65"/>
      <c r="B106" s="84">
        <v>6</v>
      </c>
      <c r="C106" s="153"/>
      <c r="D106" s="153"/>
      <c r="E106" s="153"/>
      <c r="F106" s="153"/>
      <c r="G106" s="153"/>
      <c r="H106" s="153"/>
      <c r="I106" s="297"/>
      <c r="J106" s="83">
        <v>2</v>
      </c>
      <c r="K106" s="298"/>
      <c r="L106" s="298"/>
      <c r="M106" s="298"/>
      <c r="N106" s="298"/>
      <c r="O106" s="298"/>
      <c r="P106" s="298"/>
      <c r="Q106" s="299"/>
      <c r="R106" s="71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s="1" customFormat="1" ht="39" customHeight="1" x14ac:dyDescent="0.2">
      <c r="A107" s="65"/>
      <c r="B107" s="84">
        <v>7</v>
      </c>
      <c r="C107" s="153"/>
      <c r="D107" s="153"/>
      <c r="E107" s="153"/>
      <c r="F107" s="153"/>
      <c r="G107" s="153"/>
      <c r="H107" s="153"/>
      <c r="I107" s="297"/>
      <c r="J107" s="83">
        <v>3</v>
      </c>
      <c r="K107" s="298"/>
      <c r="L107" s="298"/>
      <c r="M107" s="298"/>
      <c r="N107" s="298"/>
      <c r="O107" s="298"/>
      <c r="P107" s="298"/>
      <c r="Q107" s="299"/>
      <c r="R107" s="71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s="1" customFormat="1" ht="39" customHeight="1" x14ac:dyDescent="0.2">
      <c r="A108" s="65"/>
      <c r="B108" s="84">
        <v>8</v>
      </c>
      <c r="C108" s="153"/>
      <c r="D108" s="153"/>
      <c r="E108" s="153"/>
      <c r="F108" s="153"/>
      <c r="G108" s="153"/>
      <c r="H108" s="153"/>
      <c r="I108" s="297"/>
      <c r="J108" s="83">
        <v>4</v>
      </c>
      <c r="K108" s="298"/>
      <c r="L108" s="298"/>
      <c r="M108" s="298"/>
      <c r="N108" s="298"/>
      <c r="O108" s="298"/>
      <c r="P108" s="298"/>
      <c r="Q108" s="299"/>
      <c r="R108" s="71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s="1" customFormat="1" ht="39" customHeight="1" x14ac:dyDescent="0.2">
      <c r="A109" s="65"/>
      <c r="B109" s="84">
        <v>9</v>
      </c>
      <c r="C109" s="153"/>
      <c r="D109" s="153"/>
      <c r="E109" s="153"/>
      <c r="F109" s="153"/>
      <c r="G109" s="153"/>
      <c r="H109" s="153"/>
      <c r="I109" s="297"/>
      <c r="J109" s="83">
        <v>5</v>
      </c>
      <c r="K109" s="298"/>
      <c r="L109" s="298"/>
      <c r="M109" s="298"/>
      <c r="N109" s="298"/>
      <c r="O109" s="298"/>
      <c r="P109" s="298"/>
      <c r="Q109" s="299"/>
      <c r="R109" s="71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s="1" customFormat="1" ht="39" customHeight="1" x14ac:dyDescent="0.2">
      <c r="A110" s="65"/>
      <c r="B110" s="84">
        <v>10</v>
      </c>
      <c r="C110" s="153"/>
      <c r="D110" s="153"/>
      <c r="E110" s="153"/>
      <c r="F110" s="153"/>
      <c r="G110" s="153"/>
      <c r="H110" s="153"/>
      <c r="I110" s="297"/>
      <c r="J110" s="83">
        <v>6</v>
      </c>
      <c r="K110" s="298"/>
      <c r="L110" s="298"/>
      <c r="M110" s="298"/>
      <c r="N110" s="298"/>
      <c r="O110" s="298"/>
      <c r="P110" s="298"/>
      <c r="Q110" s="299"/>
      <c r="R110" s="71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s="1" customFormat="1" ht="39" customHeight="1" x14ac:dyDescent="0.2">
      <c r="A111" s="65"/>
      <c r="B111" s="84">
        <v>11</v>
      </c>
      <c r="C111" s="153"/>
      <c r="D111" s="153"/>
      <c r="E111" s="153"/>
      <c r="F111" s="153"/>
      <c r="G111" s="153"/>
      <c r="H111" s="153"/>
      <c r="I111" s="297"/>
      <c r="J111" s="83">
        <v>7</v>
      </c>
      <c r="K111" s="298"/>
      <c r="L111" s="298"/>
      <c r="M111" s="298"/>
      <c r="N111" s="298"/>
      <c r="O111" s="298"/>
      <c r="P111" s="298"/>
      <c r="Q111" s="299"/>
      <c r="R111" s="71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s="1" customFormat="1" ht="39" customHeight="1" x14ac:dyDescent="0.2">
      <c r="A112" s="65"/>
      <c r="B112" s="84">
        <v>12</v>
      </c>
      <c r="C112" s="153"/>
      <c r="D112" s="153"/>
      <c r="E112" s="153"/>
      <c r="F112" s="153"/>
      <c r="G112" s="153"/>
      <c r="H112" s="153"/>
      <c r="I112" s="297"/>
      <c r="J112" s="83">
        <v>8</v>
      </c>
      <c r="K112" s="298"/>
      <c r="L112" s="298"/>
      <c r="M112" s="298"/>
      <c r="N112" s="298"/>
      <c r="O112" s="298"/>
      <c r="P112" s="298"/>
      <c r="Q112" s="299"/>
      <c r="R112" s="71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s="1" customFormat="1" ht="39" customHeight="1" x14ac:dyDescent="0.2">
      <c r="A113" s="65"/>
      <c r="B113" s="84">
        <v>13</v>
      </c>
      <c r="C113" s="153"/>
      <c r="D113" s="153"/>
      <c r="E113" s="153"/>
      <c r="F113" s="153"/>
      <c r="G113" s="153"/>
      <c r="H113" s="153"/>
      <c r="I113" s="297"/>
      <c r="J113" s="83">
        <v>9</v>
      </c>
      <c r="K113" s="298"/>
      <c r="L113" s="298"/>
      <c r="M113" s="298"/>
      <c r="N113" s="298"/>
      <c r="O113" s="298"/>
      <c r="P113" s="298"/>
      <c r="Q113" s="299"/>
      <c r="R113" s="71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s="1" customFormat="1" ht="39" customHeight="1" x14ac:dyDescent="0.2">
      <c r="A114" s="65"/>
      <c r="B114" s="84">
        <v>14</v>
      </c>
      <c r="C114" s="153"/>
      <c r="D114" s="153"/>
      <c r="E114" s="153"/>
      <c r="F114" s="153"/>
      <c r="G114" s="153"/>
      <c r="H114" s="153"/>
      <c r="I114" s="297"/>
      <c r="J114" s="83">
        <v>10</v>
      </c>
      <c r="K114" s="298"/>
      <c r="L114" s="298"/>
      <c r="M114" s="298"/>
      <c r="N114" s="298"/>
      <c r="O114" s="298"/>
      <c r="P114" s="298"/>
      <c r="Q114" s="299"/>
      <c r="R114" s="71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s="1" customFormat="1" ht="39" customHeight="1" x14ac:dyDescent="0.2">
      <c r="A115" s="65"/>
      <c r="B115" s="84">
        <v>15</v>
      </c>
      <c r="C115" s="153"/>
      <c r="D115" s="153"/>
      <c r="E115" s="153"/>
      <c r="F115" s="153"/>
      <c r="G115" s="153"/>
      <c r="H115" s="153"/>
      <c r="I115" s="297"/>
      <c r="J115" s="83">
        <v>11</v>
      </c>
      <c r="K115" s="298"/>
      <c r="L115" s="298"/>
      <c r="M115" s="298"/>
      <c r="N115" s="298"/>
      <c r="O115" s="298"/>
      <c r="P115" s="298"/>
      <c r="Q115" s="299"/>
      <c r="R115" s="71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s="1" customFormat="1" ht="39" customHeight="1" x14ac:dyDescent="0.2">
      <c r="A116" s="65"/>
      <c r="B116" s="84">
        <v>16</v>
      </c>
      <c r="C116" s="153"/>
      <c r="D116" s="153"/>
      <c r="E116" s="153"/>
      <c r="F116" s="153"/>
      <c r="G116" s="153"/>
      <c r="H116" s="153"/>
      <c r="I116" s="297"/>
      <c r="J116" s="83">
        <v>12</v>
      </c>
      <c r="K116" s="298"/>
      <c r="L116" s="298"/>
      <c r="M116" s="298"/>
      <c r="N116" s="298"/>
      <c r="O116" s="298"/>
      <c r="P116" s="298"/>
      <c r="Q116" s="299"/>
      <c r="R116" s="71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s="1" customFormat="1" ht="39" customHeight="1" x14ac:dyDescent="0.2">
      <c r="A117" s="65"/>
      <c r="B117" s="84">
        <v>17</v>
      </c>
      <c r="C117" s="153"/>
      <c r="D117" s="153"/>
      <c r="E117" s="153"/>
      <c r="F117" s="153"/>
      <c r="G117" s="153"/>
      <c r="H117" s="153"/>
      <c r="I117" s="297"/>
      <c r="J117" s="83">
        <v>13</v>
      </c>
      <c r="K117" s="298"/>
      <c r="L117" s="298"/>
      <c r="M117" s="298"/>
      <c r="N117" s="298"/>
      <c r="O117" s="298"/>
      <c r="P117" s="298"/>
      <c r="Q117" s="299"/>
      <c r="R117" s="71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 s="1" customFormat="1" ht="39" customHeight="1" x14ac:dyDescent="0.2">
      <c r="A118" s="65"/>
      <c r="B118" s="84">
        <v>18</v>
      </c>
      <c r="C118" s="153"/>
      <c r="D118" s="153"/>
      <c r="E118" s="153"/>
      <c r="F118" s="153"/>
      <c r="G118" s="153"/>
      <c r="H118" s="153"/>
      <c r="I118" s="297"/>
      <c r="J118" s="83">
        <v>14</v>
      </c>
      <c r="K118" s="298"/>
      <c r="L118" s="298"/>
      <c r="M118" s="298"/>
      <c r="N118" s="298"/>
      <c r="O118" s="298"/>
      <c r="P118" s="298"/>
      <c r="Q118" s="299"/>
      <c r="R118" s="71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s="1" customFormat="1" ht="24.75" customHeight="1" x14ac:dyDescent="0.2">
      <c r="A119" s="65"/>
      <c r="B119" s="704" t="s">
        <v>111</v>
      </c>
      <c r="C119" s="705"/>
      <c r="D119" s="705"/>
      <c r="E119" s="754"/>
      <c r="F119" s="754"/>
      <c r="G119" s="754"/>
      <c r="H119" s="705"/>
      <c r="I119" s="706"/>
      <c r="J119" s="707" t="s">
        <v>112</v>
      </c>
      <c r="K119" s="705"/>
      <c r="L119" s="705"/>
      <c r="M119" s="705"/>
      <c r="N119" s="705"/>
      <c r="O119" s="705"/>
      <c r="P119" s="705"/>
      <c r="Q119" s="705"/>
      <c r="R119" s="71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s="1" customFormat="1" ht="20.100000000000001" customHeight="1" x14ac:dyDescent="0.2">
      <c r="A120" s="65"/>
      <c r="B120" s="86">
        <v>1</v>
      </c>
      <c r="C120" s="697"/>
      <c r="D120" s="697"/>
      <c r="E120" s="697"/>
      <c r="F120" s="697"/>
      <c r="G120" s="697"/>
      <c r="H120" s="697"/>
      <c r="I120" s="698"/>
      <c r="J120" s="87">
        <v>1</v>
      </c>
      <c r="K120" s="699"/>
      <c r="L120" s="699"/>
      <c r="M120" s="699"/>
      <c r="N120" s="699"/>
      <c r="O120" s="699"/>
      <c r="P120" s="699"/>
      <c r="Q120" s="699"/>
      <c r="R120" s="71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s="1" customFormat="1" ht="20.100000000000001" customHeight="1" x14ac:dyDescent="0.2">
      <c r="A121" s="65"/>
      <c r="B121" s="86">
        <v>2</v>
      </c>
      <c r="C121" s="697"/>
      <c r="D121" s="697"/>
      <c r="E121" s="697"/>
      <c r="F121" s="697"/>
      <c r="G121" s="697"/>
      <c r="H121" s="697"/>
      <c r="I121" s="698"/>
      <c r="J121" s="87">
        <v>2</v>
      </c>
      <c r="K121" s="699"/>
      <c r="L121" s="699"/>
      <c r="M121" s="699"/>
      <c r="N121" s="699"/>
      <c r="O121" s="699"/>
      <c r="P121" s="699"/>
      <c r="Q121" s="699"/>
      <c r="R121" s="71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s="1" customFormat="1" ht="20.100000000000001" customHeight="1" x14ac:dyDescent="0.2">
      <c r="A122" s="65"/>
      <c r="B122" s="88">
        <v>3</v>
      </c>
      <c r="C122" s="697"/>
      <c r="D122" s="697"/>
      <c r="E122" s="697"/>
      <c r="F122" s="697"/>
      <c r="G122" s="697"/>
      <c r="H122" s="697"/>
      <c r="I122" s="698"/>
      <c r="J122" s="87">
        <v>3</v>
      </c>
      <c r="K122" s="699"/>
      <c r="L122" s="699"/>
      <c r="M122" s="699"/>
      <c r="N122" s="699"/>
      <c r="O122" s="699"/>
      <c r="P122" s="699"/>
      <c r="Q122" s="699"/>
      <c r="R122" s="71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s="1" customFormat="1" ht="20.100000000000001" customHeight="1" x14ac:dyDescent="0.2">
      <c r="A123" s="65"/>
      <c r="B123" s="86">
        <v>4</v>
      </c>
      <c r="C123" s="697"/>
      <c r="D123" s="697"/>
      <c r="E123" s="697"/>
      <c r="F123" s="697"/>
      <c r="G123" s="697"/>
      <c r="H123" s="697"/>
      <c r="I123" s="698"/>
      <c r="J123" s="87">
        <v>4</v>
      </c>
      <c r="K123" s="699"/>
      <c r="L123" s="699"/>
      <c r="M123" s="699"/>
      <c r="N123" s="699"/>
      <c r="O123" s="699"/>
      <c r="P123" s="699"/>
      <c r="Q123" s="699"/>
      <c r="R123" s="71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s="1" customFormat="1" ht="20.100000000000001" customHeight="1" x14ac:dyDescent="0.2">
      <c r="A124" s="65"/>
      <c r="B124" s="86">
        <v>5</v>
      </c>
      <c r="C124" s="697"/>
      <c r="D124" s="697"/>
      <c r="E124" s="697"/>
      <c r="F124" s="697"/>
      <c r="G124" s="697"/>
      <c r="H124" s="697"/>
      <c r="I124" s="698"/>
      <c r="J124" s="87">
        <v>5</v>
      </c>
      <c r="K124" s="699"/>
      <c r="L124" s="699"/>
      <c r="M124" s="699"/>
      <c r="N124" s="699"/>
      <c r="O124" s="699"/>
      <c r="P124" s="699"/>
      <c r="Q124" s="699"/>
      <c r="R124" s="71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s="1" customFormat="1" ht="20.100000000000001" customHeight="1" x14ac:dyDescent="0.2">
      <c r="A125" s="65"/>
      <c r="B125" s="86">
        <v>6</v>
      </c>
      <c r="C125" s="697"/>
      <c r="D125" s="697"/>
      <c r="E125" s="697"/>
      <c r="F125" s="697"/>
      <c r="G125" s="697"/>
      <c r="H125" s="697"/>
      <c r="I125" s="698"/>
      <c r="J125" s="87">
        <v>6</v>
      </c>
      <c r="K125" s="699"/>
      <c r="L125" s="699"/>
      <c r="M125" s="699"/>
      <c r="N125" s="699"/>
      <c r="O125" s="699"/>
      <c r="P125" s="699"/>
      <c r="Q125" s="699"/>
      <c r="R125" s="71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s="1" customFormat="1" ht="20.100000000000001" customHeight="1" thickBot="1" x14ac:dyDescent="0.25">
      <c r="A126" s="65"/>
      <c r="B126" s="89">
        <v>7</v>
      </c>
      <c r="C126" s="700"/>
      <c r="D126" s="700"/>
      <c r="E126" s="700"/>
      <c r="F126" s="700"/>
      <c r="G126" s="700"/>
      <c r="H126" s="700"/>
      <c r="I126" s="701"/>
      <c r="J126" s="90">
        <v>7</v>
      </c>
      <c r="K126" s="702"/>
      <c r="L126" s="702"/>
      <c r="M126" s="702"/>
      <c r="N126" s="702"/>
      <c r="O126" s="702"/>
      <c r="P126" s="702"/>
      <c r="Q126" s="702"/>
      <c r="R126" s="71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s="1" customFormat="1" ht="15" thickBot="1" x14ac:dyDescent="0.25">
      <c r="A127" s="65"/>
      <c r="B127" s="91">
        <f>A131*AZ131</f>
        <v>0</v>
      </c>
      <c r="C127" s="91">
        <f>B127*A131</f>
        <v>0</v>
      </c>
      <c r="D127" s="91">
        <f>C127*B127</f>
        <v>0</v>
      </c>
      <c r="E127" s="339"/>
      <c r="F127" s="339"/>
      <c r="G127" s="339"/>
      <c r="H127" s="91">
        <f>D127*C127</f>
        <v>0</v>
      </c>
      <c r="I127" s="91">
        <f>H127*D127</f>
        <v>0</v>
      </c>
      <c r="J127" s="91">
        <f>D127*C127</f>
        <v>0</v>
      </c>
      <c r="K127" s="91">
        <f t="shared" ref="K127:P127" si="2">J127*I127</f>
        <v>0</v>
      </c>
      <c r="L127" s="91">
        <f t="shared" si="2"/>
        <v>0</v>
      </c>
      <c r="M127" s="91">
        <f t="shared" si="2"/>
        <v>0</v>
      </c>
      <c r="N127" s="91">
        <f t="shared" si="2"/>
        <v>0</v>
      </c>
      <c r="O127" s="91">
        <f t="shared" si="2"/>
        <v>0</v>
      </c>
      <c r="P127" s="91">
        <f t="shared" si="2"/>
        <v>0</v>
      </c>
      <c r="Q127" s="91">
        <f>J127*D127</f>
        <v>0</v>
      </c>
      <c r="R127" s="71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s="1" customFormat="1" ht="18" customHeight="1" x14ac:dyDescent="0.2">
      <c r="A128" s="65"/>
      <c r="B128" s="92" t="s">
        <v>116</v>
      </c>
      <c r="C128" s="93"/>
      <c r="D128" s="93"/>
      <c r="E128" s="340"/>
      <c r="F128" s="340"/>
      <c r="G128" s="340"/>
      <c r="H128" s="93"/>
      <c r="I128" s="93"/>
      <c r="J128" s="93"/>
      <c r="K128" s="93"/>
      <c r="L128" s="93"/>
      <c r="M128" s="93"/>
      <c r="N128" s="93"/>
      <c r="O128" s="93"/>
      <c r="P128" s="93"/>
      <c r="Q128" s="93"/>
      <c r="R128" s="71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s="1" customFormat="1" ht="18" customHeight="1" x14ac:dyDescent="0.2">
      <c r="A129" s="65"/>
      <c r="B129" s="94" t="s">
        <v>117</v>
      </c>
      <c r="C129" s="95"/>
      <c r="D129" s="95"/>
      <c r="E129" s="95"/>
      <c r="F129" s="95"/>
      <c r="G129" s="95"/>
      <c r="H129" s="95"/>
      <c r="I129" s="95"/>
      <c r="J129" s="96" t="s">
        <v>118</v>
      </c>
      <c r="K129" s="95"/>
      <c r="L129" s="95"/>
      <c r="M129" s="95"/>
      <c r="N129" s="95"/>
      <c r="O129" s="95"/>
      <c r="P129" s="95"/>
      <c r="Q129" s="95"/>
      <c r="R129" s="71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s="1" customFormat="1" ht="18" x14ac:dyDescent="0.2">
      <c r="A130" s="65"/>
      <c r="B130" s="97">
        <v>0</v>
      </c>
      <c r="C130" s="689"/>
      <c r="D130" s="689"/>
      <c r="E130" s="689"/>
      <c r="F130" s="689"/>
      <c r="G130" s="689"/>
      <c r="H130" s="689"/>
      <c r="I130" s="690"/>
      <c r="J130" s="343">
        <v>0</v>
      </c>
      <c r="K130" s="344"/>
      <c r="L130" s="344"/>
      <c r="M130" s="344"/>
      <c r="N130" s="344"/>
      <c r="O130" s="344"/>
      <c r="P130" s="344"/>
      <c r="Q130" s="344"/>
      <c r="R130" s="71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s="1" customFormat="1" ht="18" x14ac:dyDescent="0.2">
      <c r="A131" s="65"/>
      <c r="B131" s="98" t="s">
        <v>10</v>
      </c>
      <c r="C131" s="348"/>
      <c r="D131" s="348"/>
      <c r="E131" s="348"/>
      <c r="F131" s="348"/>
      <c r="G131" s="348"/>
      <c r="H131" s="348"/>
      <c r="I131" s="348"/>
      <c r="J131" s="346" t="s">
        <v>10</v>
      </c>
      <c r="K131" s="344"/>
      <c r="L131" s="344"/>
      <c r="M131" s="344"/>
      <c r="N131" s="344"/>
      <c r="O131" s="344"/>
      <c r="P131" s="344"/>
      <c r="Q131" s="344"/>
      <c r="R131" s="71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s="1" customFormat="1" ht="18" x14ac:dyDescent="0.2">
      <c r="A132" s="65"/>
      <c r="B132" s="98" t="s">
        <v>11</v>
      </c>
      <c r="C132" s="348"/>
      <c r="D132" s="348"/>
      <c r="E132" s="348"/>
      <c r="F132" s="348"/>
      <c r="G132" s="348"/>
      <c r="H132" s="348"/>
      <c r="I132" s="348"/>
      <c r="J132" s="346" t="s">
        <v>11</v>
      </c>
      <c r="K132" s="344"/>
      <c r="L132" s="344"/>
      <c r="M132" s="344"/>
      <c r="N132" s="344"/>
      <c r="O132" s="344"/>
      <c r="P132" s="344"/>
      <c r="Q132" s="344"/>
      <c r="R132" s="71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 s="1" customFormat="1" ht="18" x14ac:dyDescent="0.2">
      <c r="A133" s="65"/>
      <c r="B133" s="98" t="s">
        <v>119</v>
      </c>
      <c r="C133" s="348"/>
      <c r="D133" s="348"/>
      <c r="E133" s="348"/>
      <c r="F133" s="348"/>
      <c r="G133" s="348"/>
      <c r="H133" s="348"/>
      <c r="I133" s="348"/>
      <c r="J133" s="346" t="s">
        <v>119</v>
      </c>
      <c r="K133" s="344"/>
      <c r="L133" s="344"/>
      <c r="M133" s="344"/>
      <c r="N133" s="344"/>
      <c r="O133" s="344"/>
      <c r="P133" s="344"/>
      <c r="Q133" s="344"/>
      <c r="R133" s="71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s="1" customFormat="1" ht="18" x14ac:dyDescent="0.2">
      <c r="A134" s="65"/>
      <c r="B134" s="98" t="s">
        <v>120</v>
      </c>
      <c r="C134" s="348"/>
      <c r="D134" s="348"/>
      <c r="E134" s="348"/>
      <c r="F134" s="348"/>
      <c r="G134" s="348"/>
      <c r="H134" s="348"/>
      <c r="I134" s="348"/>
      <c r="J134" s="346" t="s">
        <v>120</v>
      </c>
      <c r="K134" s="344"/>
      <c r="L134" s="344"/>
      <c r="M134" s="344"/>
      <c r="N134" s="344"/>
      <c r="O134" s="344"/>
      <c r="P134" s="344"/>
      <c r="Q134" s="344"/>
      <c r="R134" s="71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s="1" customFormat="1" ht="18" x14ac:dyDescent="0.2">
      <c r="A135" s="65"/>
      <c r="B135" s="98" t="s">
        <v>121</v>
      </c>
      <c r="C135" s="348"/>
      <c r="D135" s="348"/>
      <c r="E135" s="348"/>
      <c r="F135" s="348"/>
      <c r="G135" s="348"/>
      <c r="H135" s="348"/>
      <c r="I135" s="348"/>
      <c r="J135" s="346" t="s">
        <v>121</v>
      </c>
      <c r="K135" s="344"/>
      <c r="L135" s="344"/>
      <c r="M135" s="344"/>
      <c r="N135" s="344"/>
      <c r="O135" s="344"/>
      <c r="P135" s="344"/>
      <c r="Q135" s="344"/>
      <c r="R135" s="71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s="1" customFormat="1" ht="18" x14ac:dyDescent="0.2">
      <c r="A136" s="65"/>
      <c r="B136" s="98" t="s">
        <v>122</v>
      </c>
      <c r="C136" s="348"/>
      <c r="D136" s="348"/>
      <c r="E136" s="348"/>
      <c r="F136" s="348"/>
      <c r="G136" s="348"/>
      <c r="H136" s="348"/>
      <c r="I136" s="348"/>
      <c r="J136" s="346" t="s">
        <v>122</v>
      </c>
      <c r="K136" s="344"/>
      <c r="L136" s="344"/>
      <c r="M136" s="344"/>
      <c r="N136" s="344"/>
      <c r="O136" s="344"/>
      <c r="P136" s="344"/>
      <c r="Q136" s="344"/>
      <c r="R136" s="71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s="1" customFormat="1" ht="18" x14ac:dyDescent="0.2">
      <c r="A137" s="65"/>
      <c r="B137" s="98" t="s">
        <v>123</v>
      </c>
      <c r="C137" s="348"/>
      <c r="D137" s="348"/>
      <c r="E137" s="348"/>
      <c r="F137" s="348"/>
      <c r="G137" s="348"/>
      <c r="H137" s="348"/>
      <c r="I137" s="348"/>
      <c r="J137" s="346" t="s">
        <v>123</v>
      </c>
      <c r="K137" s="344"/>
      <c r="L137" s="344"/>
      <c r="M137" s="344"/>
      <c r="N137" s="344"/>
      <c r="O137" s="344"/>
      <c r="P137" s="344"/>
      <c r="Q137" s="344"/>
      <c r="R137" s="71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s="1" customFormat="1" ht="18" x14ac:dyDescent="0.2">
      <c r="A138" s="65"/>
      <c r="B138" s="98" t="s">
        <v>124</v>
      </c>
      <c r="C138" s="348"/>
      <c r="D138" s="348"/>
      <c r="E138" s="348"/>
      <c r="F138" s="348"/>
      <c r="G138" s="348"/>
      <c r="H138" s="348"/>
      <c r="I138" s="348"/>
      <c r="J138" s="346" t="s">
        <v>124</v>
      </c>
      <c r="K138" s="344"/>
      <c r="L138" s="344"/>
      <c r="M138" s="344"/>
      <c r="N138" s="344"/>
      <c r="O138" s="344"/>
      <c r="P138" s="344"/>
      <c r="Q138" s="344"/>
      <c r="R138" s="749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s="1" customFormat="1" ht="18" customHeight="1" x14ac:dyDescent="0.2">
      <c r="A139" s="65"/>
      <c r="B139" s="98" t="s">
        <v>125</v>
      </c>
      <c r="C139" s="348"/>
      <c r="D139" s="348"/>
      <c r="E139" s="348"/>
      <c r="F139" s="348"/>
      <c r="G139" s="348"/>
      <c r="H139" s="348"/>
      <c r="I139" s="348"/>
      <c r="J139" s="346" t="s">
        <v>125</v>
      </c>
      <c r="K139" s="344"/>
      <c r="L139" s="344"/>
      <c r="M139" s="344"/>
      <c r="N139" s="344"/>
      <c r="O139" s="344"/>
      <c r="P139" s="344"/>
      <c r="Q139" s="344"/>
      <c r="R139" s="685" t="str">
        <f>R96</f>
        <v>N° 3</v>
      </c>
      <c r="S139" s="3"/>
      <c r="T139" s="3"/>
      <c r="U139" s="3"/>
      <c r="V139" s="3"/>
      <c r="W139" s="3"/>
      <c r="X139" s="3"/>
      <c r="Y139" s="3"/>
      <c r="Z139" s="3"/>
      <c r="AA139" s="3"/>
    </row>
    <row r="140" spans="1:27" s="1" customFormat="1" ht="18" x14ac:dyDescent="0.2">
      <c r="A140" s="65"/>
      <c r="B140" s="98" t="s">
        <v>126</v>
      </c>
      <c r="C140" s="348"/>
      <c r="D140" s="348"/>
      <c r="E140" s="348"/>
      <c r="F140" s="348"/>
      <c r="G140" s="348"/>
      <c r="H140" s="348"/>
      <c r="I140" s="348"/>
      <c r="J140" s="346" t="s">
        <v>126</v>
      </c>
      <c r="K140" s="344"/>
      <c r="L140" s="344"/>
      <c r="M140" s="344"/>
      <c r="N140" s="344"/>
      <c r="O140" s="344"/>
      <c r="P140" s="344"/>
      <c r="Q140" s="344"/>
      <c r="R140" s="686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s="1" customFormat="1" ht="28.5" customHeight="1" thickBot="1" x14ac:dyDescent="0.25">
      <c r="A141" s="65"/>
      <c r="B141" s="99" t="s">
        <v>127</v>
      </c>
      <c r="C141" s="349"/>
      <c r="D141" s="349"/>
      <c r="E141" s="349"/>
      <c r="F141" s="349"/>
      <c r="G141" s="349"/>
      <c r="H141" s="349"/>
      <c r="I141" s="349"/>
      <c r="J141" s="347" t="s">
        <v>127</v>
      </c>
      <c r="K141" s="345"/>
      <c r="L141" s="345"/>
      <c r="M141" s="345"/>
      <c r="N141" s="345"/>
      <c r="O141" s="345"/>
      <c r="P141" s="345"/>
      <c r="Q141" s="345"/>
      <c r="R141" s="687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s="1" customFormat="1" ht="15" customHeight="1" thickBot="1" x14ac:dyDescent="0.25">
      <c r="A142" s="65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s="1" customFormat="1" ht="20.25" customHeight="1" x14ac:dyDescent="0.2">
      <c r="A143" s="65"/>
      <c r="B143" s="720" t="s">
        <v>209</v>
      </c>
      <c r="C143" s="721"/>
      <c r="D143" s="721"/>
      <c r="E143" s="755"/>
      <c r="F143" s="755"/>
      <c r="G143" s="755"/>
      <c r="H143" s="721"/>
      <c r="I143" s="721"/>
      <c r="J143" s="721"/>
      <c r="K143" s="721"/>
      <c r="L143" s="721"/>
      <c r="M143" s="721"/>
      <c r="N143" s="721"/>
      <c r="O143" s="721"/>
      <c r="P143" s="726" t="s">
        <v>2</v>
      </c>
      <c r="Q143" s="726"/>
      <c r="R143" s="745" t="str">
        <f>P144</f>
        <v>N° 4</v>
      </c>
      <c r="S143" s="3"/>
      <c r="T143" s="3"/>
      <c r="U143" s="3"/>
      <c r="V143" s="3"/>
      <c r="W143" s="3"/>
      <c r="X143" s="3"/>
      <c r="Y143" s="3"/>
      <c r="Z143" s="3"/>
      <c r="AA143" s="3"/>
    </row>
    <row r="144" spans="1:27" s="1" customFormat="1" ht="20.25" customHeight="1" x14ac:dyDescent="0.2">
      <c r="A144" s="65"/>
      <c r="B144" s="722"/>
      <c r="C144" s="723"/>
      <c r="D144" s="723"/>
      <c r="E144" s="723"/>
      <c r="F144" s="723"/>
      <c r="G144" s="723"/>
      <c r="H144" s="723"/>
      <c r="I144" s="723"/>
      <c r="J144" s="723"/>
      <c r="K144" s="723"/>
      <c r="L144" s="723"/>
      <c r="M144" s="723"/>
      <c r="N144" s="723"/>
      <c r="O144" s="723"/>
      <c r="P144" s="715" t="s">
        <v>71</v>
      </c>
      <c r="Q144" s="715"/>
      <c r="R144" s="746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s="1" customFormat="1" ht="20.25" customHeight="1" x14ac:dyDescent="0.2">
      <c r="A145" s="65"/>
      <c r="B145" s="724"/>
      <c r="C145" s="725"/>
      <c r="D145" s="725"/>
      <c r="E145" s="725"/>
      <c r="F145" s="725"/>
      <c r="G145" s="725"/>
      <c r="H145" s="725"/>
      <c r="I145" s="725"/>
      <c r="J145" s="725"/>
      <c r="K145" s="725"/>
      <c r="L145" s="725"/>
      <c r="M145" s="725"/>
      <c r="N145" s="725"/>
      <c r="O145" s="725"/>
      <c r="P145" s="716"/>
      <c r="Q145" s="716"/>
      <c r="R145" s="747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s="1" customFormat="1" ht="30" customHeight="1" x14ac:dyDescent="0.2">
      <c r="A146" s="65"/>
      <c r="B146" s="717" t="s">
        <v>77</v>
      </c>
      <c r="C146" s="718"/>
      <c r="D146" s="718"/>
      <c r="E146" s="748"/>
      <c r="F146" s="748"/>
      <c r="G146" s="748"/>
      <c r="H146" s="718"/>
      <c r="I146" s="718"/>
      <c r="J146" s="718"/>
      <c r="K146" s="718"/>
      <c r="L146" s="718"/>
      <c r="M146" s="718"/>
      <c r="N146" s="718"/>
      <c r="O146" s="718"/>
      <c r="P146" s="718"/>
      <c r="Q146" s="719"/>
      <c r="R146" s="713" t="str">
        <f>B143</f>
        <v>VICTOR</v>
      </c>
      <c r="S146" s="3"/>
      <c r="T146" s="3"/>
      <c r="U146" s="3"/>
      <c r="V146" s="3"/>
      <c r="W146" s="3"/>
      <c r="X146" s="3"/>
      <c r="Y146" s="3"/>
      <c r="Z146" s="3"/>
      <c r="AA146" s="3"/>
    </row>
    <row r="147" spans="1:27" s="1" customFormat="1" ht="41.25" customHeight="1" x14ac:dyDescent="0.2">
      <c r="A147" s="65"/>
      <c r="B147" s="154"/>
      <c r="C147" s="731" t="s">
        <v>211</v>
      </c>
      <c r="D147" s="731"/>
      <c r="E147" s="750"/>
      <c r="F147" s="750"/>
      <c r="G147" s="750"/>
      <c r="H147" s="731"/>
      <c r="I147" s="732"/>
      <c r="J147" s="83">
        <v>19</v>
      </c>
      <c r="K147" s="751"/>
      <c r="L147" s="751"/>
      <c r="M147" s="751"/>
      <c r="N147" s="751"/>
      <c r="O147" s="751"/>
      <c r="P147" s="751"/>
      <c r="Q147" s="751"/>
      <c r="R147" s="71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s="1" customFormat="1" ht="36.75" customHeight="1" x14ac:dyDescent="0.2">
      <c r="A148" s="65"/>
      <c r="B148" s="156">
        <v>1</v>
      </c>
      <c r="C148" s="153" t="s">
        <v>610</v>
      </c>
      <c r="D148" s="153"/>
      <c r="E148" s="153"/>
      <c r="F148" s="153"/>
      <c r="G148" s="153"/>
      <c r="H148" s="153"/>
      <c r="I148" s="297"/>
      <c r="J148" s="83">
        <v>20</v>
      </c>
      <c r="K148" s="153"/>
      <c r="L148" s="153"/>
      <c r="M148" s="153"/>
      <c r="N148" s="153"/>
      <c r="O148" s="153"/>
      <c r="P148" s="153"/>
      <c r="Q148" s="153"/>
      <c r="R148" s="71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s="1" customFormat="1" ht="38.25" customHeight="1" x14ac:dyDescent="0.2">
      <c r="A149" s="65"/>
      <c r="B149" s="156">
        <v>2</v>
      </c>
      <c r="C149" s="153"/>
      <c r="D149" s="153"/>
      <c r="E149" s="153"/>
      <c r="F149" s="153"/>
      <c r="G149" s="153"/>
      <c r="H149" s="153"/>
      <c r="I149" s="297"/>
      <c r="J149" s="83">
        <v>21</v>
      </c>
      <c r="K149" s="153"/>
      <c r="L149" s="298"/>
      <c r="M149" s="298"/>
      <c r="N149" s="298"/>
      <c r="O149" s="298"/>
      <c r="P149" s="298"/>
      <c r="Q149" s="299"/>
      <c r="R149" s="71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s="1" customFormat="1" ht="39" customHeight="1" x14ac:dyDescent="0.2">
      <c r="A150" s="65"/>
      <c r="B150" s="84">
        <v>3</v>
      </c>
      <c r="C150" s="153"/>
      <c r="D150" s="153"/>
      <c r="E150" s="153"/>
      <c r="F150" s="153"/>
      <c r="G150" s="153"/>
      <c r="H150" s="153"/>
      <c r="I150" s="297"/>
      <c r="J150" s="83"/>
      <c r="K150" s="298"/>
      <c r="L150" s="298"/>
      <c r="M150" s="298"/>
      <c r="N150" s="298"/>
      <c r="O150" s="298"/>
      <c r="P150" s="298"/>
      <c r="Q150" s="299"/>
      <c r="R150" s="71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s="1" customFormat="1" ht="39" customHeight="1" x14ac:dyDescent="0.2">
      <c r="A151" s="65"/>
      <c r="B151" s="84">
        <v>4</v>
      </c>
      <c r="C151" s="153"/>
      <c r="D151" s="153"/>
      <c r="E151" s="153"/>
      <c r="F151" s="153"/>
      <c r="G151" s="153"/>
      <c r="H151" s="153"/>
      <c r="I151" s="297"/>
      <c r="J151" s="342"/>
      <c r="K151" s="752" t="s">
        <v>86</v>
      </c>
      <c r="L151" s="752"/>
      <c r="M151" s="752"/>
      <c r="N151" s="752"/>
      <c r="O151" s="752"/>
      <c r="P151" s="752"/>
      <c r="Q151" s="753"/>
      <c r="R151" s="71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s="1" customFormat="1" ht="39" customHeight="1" x14ac:dyDescent="0.2">
      <c r="A152" s="65"/>
      <c r="B152" s="84">
        <v>5</v>
      </c>
      <c r="C152" s="153"/>
      <c r="D152" s="153"/>
      <c r="E152" s="153"/>
      <c r="F152" s="153"/>
      <c r="G152" s="153"/>
      <c r="H152" s="153"/>
      <c r="I152" s="297"/>
      <c r="J152" s="83">
        <v>1</v>
      </c>
      <c r="K152" s="298"/>
      <c r="L152" s="298"/>
      <c r="M152" s="298"/>
      <c r="N152" s="298"/>
      <c r="O152" s="298"/>
      <c r="P152" s="298"/>
      <c r="Q152" s="299"/>
      <c r="R152" s="71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s="1" customFormat="1" ht="39" customHeight="1" x14ac:dyDescent="0.2">
      <c r="A153" s="65"/>
      <c r="B153" s="84">
        <v>6</v>
      </c>
      <c r="C153" s="153"/>
      <c r="D153" s="153"/>
      <c r="E153" s="153"/>
      <c r="F153" s="153"/>
      <c r="G153" s="153"/>
      <c r="H153" s="153"/>
      <c r="I153" s="297"/>
      <c r="J153" s="83">
        <v>2</v>
      </c>
      <c r="K153" s="298"/>
      <c r="L153" s="298"/>
      <c r="M153" s="298"/>
      <c r="N153" s="298"/>
      <c r="O153" s="298"/>
      <c r="P153" s="298"/>
      <c r="Q153" s="299"/>
      <c r="R153" s="71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s="1" customFormat="1" ht="39" customHeight="1" x14ac:dyDescent="0.2">
      <c r="A154" s="65"/>
      <c r="B154" s="84">
        <v>7</v>
      </c>
      <c r="C154" s="153"/>
      <c r="D154" s="153"/>
      <c r="E154" s="153"/>
      <c r="F154" s="153"/>
      <c r="G154" s="153"/>
      <c r="H154" s="153"/>
      <c r="I154" s="297"/>
      <c r="J154" s="83">
        <v>3</v>
      </c>
      <c r="K154" s="298"/>
      <c r="L154" s="298"/>
      <c r="M154" s="298"/>
      <c r="N154" s="298"/>
      <c r="O154" s="298"/>
      <c r="P154" s="298"/>
      <c r="Q154" s="299"/>
      <c r="R154" s="71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s="1" customFormat="1" ht="39" customHeight="1" x14ac:dyDescent="0.2">
      <c r="A155" s="65"/>
      <c r="B155" s="84">
        <v>8</v>
      </c>
      <c r="C155" s="153"/>
      <c r="D155" s="153"/>
      <c r="E155" s="153"/>
      <c r="F155" s="153"/>
      <c r="G155" s="153"/>
      <c r="H155" s="153"/>
      <c r="I155" s="297"/>
      <c r="J155" s="83">
        <v>4</v>
      </c>
      <c r="K155" s="298"/>
      <c r="L155" s="298"/>
      <c r="M155" s="298"/>
      <c r="N155" s="298"/>
      <c r="O155" s="298"/>
      <c r="P155" s="298"/>
      <c r="Q155" s="299"/>
      <c r="R155" s="71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s="1" customFormat="1" ht="39" customHeight="1" x14ac:dyDescent="0.2">
      <c r="A156" s="65"/>
      <c r="B156" s="84">
        <v>9</v>
      </c>
      <c r="C156" s="153"/>
      <c r="D156" s="153"/>
      <c r="E156" s="153"/>
      <c r="F156" s="153"/>
      <c r="G156" s="153"/>
      <c r="H156" s="153"/>
      <c r="I156" s="297"/>
      <c r="J156" s="83">
        <v>5</v>
      </c>
      <c r="K156" s="298"/>
      <c r="L156" s="298"/>
      <c r="M156" s="298"/>
      <c r="N156" s="298"/>
      <c r="O156" s="298"/>
      <c r="P156" s="298"/>
      <c r="Q156" s="299"/>
      <c r="R156" s="71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s="1" customFormat="1" ht="39" customHeight="1" x14ac:dyDescent="0.2">
      <c r="A157" s="65"/>
      <c r="B157" s="84">
        <v>10</v>
      </c>
      <c r="C157" s="153"/>
      <c r="D157" s="153"/>
      <c r="E157" s="153"/>
      <c r="F157" s="153"/>
      <c r="G157" s="153"/>
      <c r="H157" s="153"/>
      <c r="I157" s="297"/>
      <c r="J157" s="83">
        <v>6</v>
      </c>
      <c r="K157" s="298"/>
      <c r="L157" s="298"/>
      <c r="M157" s="298"/>
      <c r="N157" s="298"/>
      <c r="O157" s="298"/>
      <c r="P157" s="298"/>
      <c r="Q157" s="299"/>
      <c r="R157" s="71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" customFormat="1" ht="39" customHeight="1" x14ac:dyDescent="0.2">
      <c r="A158" s="65"/>
      <c r="B158" s="84">
        <v>11</v>
      </c>
      <c r="C158" s="153"/>
      <c r="D158" s="153"/>
      <c r="E158" s="153"/>
      <c r="F158" s="153"/>
      <c r="G158" s="153"/>
      <c r="H158" s="153"/>
      <c r="I158" s="297"/>
      <c r="J158" s="83">
        <v>7</v>
      </c>
      <c r="K158" s="298"/>
      <c r="L158" s="298"/>
      <c r="M158" s="298"/>
      <c r="N158" s="298"/>
      <c r="O158" s="298"/>
      <c r="P158" s="298"/>
      <c r="Q158" s="299"/>
      <c r="R158" s="71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s="1" customFormat="1" ht="39" customHeight="1" x14ac:dyDescent="0.2">
      <c r="A159" s="65"/>
      <c r="B159" s="84">
        <v>12</v>
      </c>
      <c r="C159" s="153"/>
      <c r="D159" s="153"/>
      <c r="E159" s="153"/>
      <c r="F159" s="153"/>
      <c r="G159" s="153"/>
      <c r="H159" s="153"/>
      <c r="I159" s="297"/>
      <c r="J159" s="83">
        <v>8</v>
      </c>
      <c r="K159" s="298"/>
      <c r="L159" s="298"/>
      <c r="M159" s="298"/>
      <c r="N159" s="298"/>
      <c r="O159" s="298"/>
      <c r="P159" s="298"/>
      <c r="Q159" s="299"/>
      <c r="R159" s="71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s="1" customFormat="1" ht="39" customHeight="1" x14ac:dyDescent="0.2">
      <c r="A160" s="65"/>
      <c r="B160" s="84">
        <v>13</v>
      </c>
      <c r="C160" s="153"/>
      <c r="D160" s="153"/>
      <c r="E160" s="153"/>
      <c r="F160" s="153"/>
      <c r="G160" s="153"/>
      <c r="H160" s="153"/>
      <c r="I160" s="297"/>
      <c r="J160" s="83">
        <v>9</v>
      </c>
      <c r="K160" s="298"/>
      <c r="L160" s="298"/>
      <c r="M160" s="298"/>
      <c r="N160" s="298"/>
      <c r="O160" s="298"/>
      <c r="P160" s="298"/>
      <c r="Q160" s="299"/>
      <c r="R160" s="71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s="1" customFormat="1" ht="39" customHeight="1" x14ac:dyDescent="0.2">
      <c r="A161" s="65"/>
      <c r="B161" s="84">
        <v>14</v>
      </c>
      <c r="C161" s="153"/>
      <c r="D161" s="153"/>
      <c r="E161" s="153"/>
      <c r="F161" s="153"/>
      <c r="G161" s="153"/>
      <c r="H161" s="153"/>
      <c r="I161" s="297"/>
      <c r="J161" s="83">
        <v>10</v>
      </c>
      <c r="K161" s="298"/>
      <c r="L161" s="298"/>
      <c r="M161" s="298"/>
      <c r="N161" s="298"/>
      <c r="O161" s="298"/>
      <c r="P161" s="298"/>
      <c r="Q161" s="299"/>
      <c r="R161" s="71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s="1" customFormat="1" ht="39" customHeight="1" x14ac:dyDescent="0.2">
      <c r="A162" s="65"/>
      <c r="B162" s="84">
        <v>15</v>
      </c>
      <c r="C162" s="153"/>
      <c r="D162" s="153"/>
      <c r="E162" s="153"/>
      <c r="F162" s="153"/>
      <c r="G162" s="153"/>
      <c r="H162" s="153"/>
      <c r="I162" s="297"/>
      <c r="J162" s="83">
        <v>11</v>
      </c>
      <c r="K162" s="298"/>
      <c r="L162" s="298"/>
      <c r="M162" s="298"/>
      <c r="N162" s="298"/>
      <c r="O162" s="298"/>
      <c r="P162" s="298"/>
      <c r="Q162" s="299"/>
      <c r="R162" s="71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s="1" customFormat="1" ht="39" customHeight="1" x14ac:dyDescent="0.2">
      <c r="A163" s="65"/>
      <c r="B163" s="84">
        <v>16</v>
      </c>
      <c r="C163" s="153"/>
      <c r="D163" s="153"/>
      <c r="E163" s="153"/>
      <c r="F163" s="153"/>
      <c r="G163" s="153"/>
      <c r="H163" s="153"/>
      <c r="I163" s="297"/>
      <c r="J163" s="83">
        <v>12</v>
      </c>
      <c r="K163" s="298"/>
      <c r="L163" s="298"/>
      <c r="M163" s="298"/>
      <c r="N163" s="298"/>
      <c r="O163" s="298"/>
      <c r="P163" s="298"/>
      <c r="Q163" s="299"/>
      <c r="R163" s="71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s="1" customFormat="1" ht="39" customHeight="1" x14ac:dyDescent="0.2">
      <c r="A164" s="65"/>
      <c r="B164" s="84">
        <v>17</v>
      </c>
      <c r="C164" s="153"/>
      <c r="D164" s="153"/>
      <c r="E164" s="153"/>
      <c r="F164" s="153"/>
      <c r="G164" s="153"/>
      <c r="H164" s="153"/>
      <c r="I164" s="297"/>
      <c r="J164" s="83">
        <v>13</v>
      </c>
      <c r="K164" s="298"/>
      <c r="L164" s="298"/>
      <c r="M164" s="298"/>
      <c r="N164" s="298"/>
      <c r="O164" s="298"/>
      <c r="P164" s="298"/>
      <c r="Q164" s="299"/>
      <c r="R164" s="71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s="1" customFormat="1" ht="39" customHeight="1" x14ac:dyDescent="0.2">
      <c r="A165" s="65"/>
      <c r="B165" s="84">
        <v>18</v>
      </c>
      <c r="C165" s="153"/>
      <c r="D165" s="153"/>
      <c r="E165" s="153"/>
      <c r="F165" s="153"/>
      <c r="G165" s="153"/>
      <c r="H165" s="153"/>
      <c r="I165" s="297"/>
      <c r="J165" s="83">
        <v>14</v>
      </c>
      <c r="K165" s="298"/>
      <c r="L165" s="298"/>
      <c r="M165" s="298"/>
      <c r="N165" s="298"/>
      <c r="O165" s="298"/>
      <c r="P165" s="298"/>
      <c r="Q165" s="299"/>
      <c r="R165" s="71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s="1" customFormat="1" ht="24.75" customHeight="1" x14ac:dyDescent="0.2">
      <c r="A166" s="65"/>
      <c r="B166" s="704" t="s">
        <v>111</v>
      </c>
      <c r="C166" s="705"/>
      <c r="D166" s="705"/>
      <c r="E166" s="754"/>
      <c r="F166" s="754"/>
      <c r="G166" s="754"/>
      <c r="H166" s="705"/>
      <c r="I166" s="706"/>
      <c r="J166" s="707" t="s">
        <v>112</v>
      </c>
      <c r="K166" s="705"/>
      <c r="L166" s="705"/>
      <c r="M166" s="705"/>
      <c r="N166" s="705"/>
      <c r="O166" s="705"/>
      <c r="P166" s="705"/>
      <c r="Q166" s="705"/>
      <c r="R166" s="71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s="1" customFormat="1" ht="20.100000000000001" customHeight="1" x14ac:dyDescent="0.2">
      <c r="A167" s="65"/>
      <c r="B167" s="86">
        <v>1</v>
      </c>
      <c r="C167" s="697"/>
      <c r="D167" s="697"/>
      <c r="E167" s="697"/>
      <c r="F167" s="697"/>
      <c r="G167" s="697"/>
      <c r="H167" s="697"/>
      <c r="I167" s="698"/>
      <c r="J167" s="87">
        <v>1</v>
      </c>
      <c r="K167" s="699"/>
      <c r="L167" s="699"/>
      <c r="M167" s="699"/>
      <c r="N167" s="699"/>
      <c r="O167" s="699"/>
      <c r="P167" s="699"/>
      <c r="Q167" s="699"/>
      <c r="R167" s="71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s="1" customFormat="1" ht="20.100000000000001" customHeight="1" x14ac:dyDescent="0.2">
      <c r="A168" s="65"/>
      <c r="B168" s="86">
        <v>2</v>
      </c>
      <c r="C168" s="697"/>
      <c r="D168" s="697"/>
      <c r="E168" s="697"/>
      <c r="F168" s="697"/>
      <c r="G168" s="697"/>
      <c r="H168" s="697"/>
      <c r="I168" s="698"/>
      <c r="J168" s="87">
        <v>2</v>
      </c>
      <c r="K168" s="699"/>
      <c r="L168" s="699"/>
      <c r="M168" s="699"/>
      <c r="N168" s="699"/>
      <c r="O168" s="699"/>
      <c r="P168" s="699"/>
      <c r="Q168" s="699"/>
      <c r="R168" s="71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s="1" customFormat="1" ht="20.100000000000001" customHeight="1" x14ac:dyDescent="0.2">
      <c r="A169" s="65"/>
      <c r="B169" s="88">
        <v>3</v>
      </c>
      <c r="C169" s="697"/>
      <c r="D169" s="697"/>
      <c r="E169" s="697"/>
      <c r="F169" s="697"/>
      <c r="G169" s="697"/>
      <c r="H169" s="697"/>
      <c r="I169" s="698"/>
      <c r="J169" s="87">
        <v>3</v>
      </c>
      <c r="K169" s="699"/>
      <c r="L169" s="699"/>
      <c r="M169" s="699"/>
      <c r="N169" s="699"/>
      <c r="O169" s="699"/>
      <c r="P169" s="699"/>
      <c r="Q169" s="699"/>
      <c r="R169" s="71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s="1" customFormat="1" ht="20.100000000000001" customHeight="1" x14ac:dyDescent="0.2">
      <c r="A170" s="65"/>
      <c r="B170" s="86">
        <v>4</v>
      </c>
      <c r="C170" s="697"/>
      <c r="D170" s="697"/>
      <c r="E170" s="697"/>
      <c r="F170" s="697"/>
      <c r="G170" s="697"/>
      <c r="H170" s="697"/>
      <c r="I170" s="698"/>
      <c r="J170" s="87">
        <v>4</v>
      </c>
      <c r="K170" s="699"/>
      <c r="L170" s="699"/>
      <c r="M170" s="699"/>
      <c r="N170" s="699"/>
      <c r="O170" s="699"/>
      <c r="P170" s="699"/>
      <c r="Q170" s="699"/>
      <c r="R170" s="71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s="1" customFormat="1" ht="20.100000000000001" customHeight="1" x14ac:dyDescent="0.2">
      <c r="A171" s="65"/>
      <c r="B171" s="86">
        <v>5</v>
      </c>
      <c r="C171" s="697"/>
      <c r="D171" s="697"/>
      <c r="E171" s="697"/>
      <c r="F171" s="697"/>
      <c r="G171" s="697"/>
      <c r="H171" s="697"/>
      <c r="I171" s="698"/>
      <c r="J171" s="87">
        <v>5</v>
      </c>
      <c r="K171" s="699"/>
      <c r="L171" s="699"/>
      <c r="M171" s="699"/>
      <c r="N171" s="699"/>
      <c r="O171" s="699"/>
      <c r="P171" s="699"/>
      <c r="Q171" s="699"/>
      <c r="R171" s="71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s="1" customFormat="1" ht="20.100000000000001" customHeight="1" x14ac:dyDescent="0.2">
      <c r="A172" s="65"/>
      <c r="B172" s="86">
        <v>6</v>
      </c>
      <c r="C172" s="697"/>
      <c r="D172" s="697"/>
      <c r="E172" s="697"/>
      <c r="F172" s="697"/>
      <c r="G172" s="697"/>
      <c r="H172" s="697"/>
      <c r="I172" s="698"/>
      <c r="J172" s="87">
        <v>6</v>
      </c>
      <c r="K172" s="699"/>
      <c r="L172" s="699"/>
      <c r="M172" s="699"/>
      <c r="N172" s="699"/>
      <c r="O172" s="699"/>
      <c r="P172" s="699"/>
      <c r="Q172" s="699"/>
      <c r="R172" s="71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s="1" customFormat="1" ht="20.100000000000001" customHeight="1" thickBot="1" x14ac:dyDescent="0.25">
      <c r="A173" s="65"/>
      <c r="B173" s="89">
        <v>7</v>
      </c>
      <c r="C173" s="700"/>
      <c r="D173" s="700"/>
      <c r="E173" s="700"/>
      <c r="F173" s="700"/>
      <c r="G173" s="700"/>
      <c r="H173" s="700"/>
      <c r="I173" s="701"/>
      <c r="J173" s="90">
        <v>7</v>
      </c>
      <c r="K173" s="702"/>
      <c r="L173" s="702"/>
      <c r="M173" s="702"/>
      <c r="N173" s="702"/>
      <c r="O173" s="702"/>
      <c r="P173" s="702"/>
      <c r="Q173" s="702"/>
      <c r="R173" s="71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s="1" customFormat="1" ht="15" thickBot="1" x14ac:dyDescent="0.25">
      <c r="A174" s="65"/>
      <c r="B174" s="91">
        <f>A178*AZ178</f>
        <v>0</v>
      </c>
      <c r="C174" s="91">
        <f>B174*A178</f>
        <v>0</v>
      </c>
      <c r="D174" s="91">
        <f>C174*B174</f>
        <v>0</v>
      </c>
      <c r="E174" s="339"/>
      <c r="F174" s="339"/>
      <c r="G174" s="339"/>
      <c r="H174" s="91">
        <f>D174*C174</f>
        <v>0</v>
      </c>
      <c r="I174" s="91">
        <f>H174*D174</f>
        <v>0</v>
      </c>
      <c r="J174" s="91">
        <f>D174*C174</f>
        <v>0</v>
      </c>
      <c r="K174" s="91">
        <f t="shared" ref="K174:P174" si="3">J174*I174</f>
        <v>0</v>
      </c>
      <c r="L174" s="91">
        <f t="shared" si="3"/>
        <v>0</v>
      </c>
      <c r="M174" s="91">
        <f t="shared" si="3"/>
        <v>0</v>
      </c>
      <c r="N174" s="91">
        <f t="shared" si="3"/>
        <v>0</v>
      </c>
      <c r="O174" s="91">
        <f t="shared" si="3"/>
        <v>0</v>
      </c>
      <c r="P174" s="91">
        <f t="shared" si="3"/>
        <v>0</v>
      </c>
      <c r="Q174" s="91">
        <f>J174*D174</f>
        <v>0</v>
      </c>
      <c r="R174" s="71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s="1" customFormat="1" ht="18" x14ac:dyDescent="0.2">
      <c r="A175" s="65"/>
      <c r="B175" s="92" t="s">
        <v>116</v>
      </c>
      <c r="C175" s="93"/>
      <c r="D175" s="93"/>
      <c r="E175" s="340"/>
      <c r="F175" s="340"/>
      <c r="G175" s="340"/>
      <c r="H175" s="93"/>
      <c r="I175" s="93"/>
      <c r="J175" s="93"/>
      <c r="K175" s="93"/>
      <c r="L175" s="93"/>
      <c r="M175" s="93"/>
      <c r="N175" s="93"/>
      <c r="O175" s="93"/>
      <c r="P175" s="93"/>
      <c r="Q175" s="93"/>
      <c r="R175" s="71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s="1" customFormat="1" ht="18" x14ac:dyDescent="0.2">
      <c r="A176" s="65"/>
      <c r="B176" s="94" t="s">
        <v>117</v>
      </c>
      <c r="C176" s="95"/>
      <c r="D176" s="95"/>
      <c r="E176" s="95"/>
      <c r="F176" s="95"/>
      <c r="G176" s="95"/>
      <c r="H176" s="95"/>
      <c r="I176" s="95"/>
      <c r="J176" s="96" t="s">
        <v>118</v>
      </c>
      <c r="K176" s="95"/>
      <c r="L176" s="95"/>
      <c r="M176" s="95"/>
      <c r="N176" s="95"/>
      <c r="O176" s="95"/>
      <c r="P176" s="95"/>
      <c r="Q176" s="95"/>
      <c r="R176" s="71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s="1" customFormat="1" ht="18" x14ac:dyDescent="0.2">
      <c r="A177" s="65"/>
      <c r="B177" s="97">
        <v>0</v>
      </c>
      <c r="C177" s="689"/>
      <c r="D177" s="689"/>
      <c r="E177" s="689"/>
      <c r="F177" s="689"/>
      <c r="G177" s="689"/>
      <c r="H177" s="689"/>
      <c r="I177" s="690"/>
      <c r="J177" s="343">
        <v>0</v>
      </c>
      <c r="K177" s="344"/>
      <c r="L177" s="344"/>
      <c r="M177" s="344"/>
      <c r="N177" s="344"/>
      <c r="O177" s="344"/>
      <c r="P177" s="344"/>
      <c r="Q177" s="344"/>
      <c r="R177" s="71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s="1" customFormat="1" ht="18" x14ac:dyDescent="0.2">
      <c r="A178" s="65"/>
      <c r="B178" s="98" t="s">
        <v>10</v>
      </c>
      <c r="C178" s="348"/>
      <c r="D178" s="348"/>
      <c r="E178" s="348"/>
      <c r="F178" s="348"/>
      <c r="G178" s="348"/>
      <c r="H178" s="348"/>
      <c r="I178" s="348"/>
      <c r="J178" s="346" t="s">
        <v>10</v>
      </c>
      <c r="K178" s="344"/>
      <c r="L178" s="344"/>
      <c r="M178" s="344"/>
      <c r="N178" s="344"/>
      <c r="O178" s="344"/>
      <c r="P178" s="344"/>
      <c r="Q178" s="344"/>
      <c r="R178" s="71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s="1" customFormat="1" ht="18" x14ac:dyDescent="0.2">
      <c r="A179" s="65"/>
      <c r="B179" s="98" t="s">
        <v>11</v>
      </c>
      <c r="C179" s="348"/>
      <c r="D179" s="348"/>
      <c r="E179" s="348"/>
      <c r="F179" s="348"/>
      <c r="G179" s="348"/>
      <c r="H179" s="348"/>
      <c r="I179" s="348"/>
      <c r="J179" s="346" t="s">
        <v>11</v>
      </c>
      <c r="K179" s="344"/>
      <c r="L179" s="344"/>
      <c r="M179" s="344"/>
      <c r="N179" s="344"/>
      <c r="O179" s="344"/>
      <c r="P179" s="344"/>
      <c r="Q179" s="344"/>
      <c r="R179" s="71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s="1" customFormat="1" ht="18" x14ac:dyDescent="0.2">
      <c r="A180" s="65"/>
      <c r="B180" s="98" t="s">
        <v>119</v>
      </c>
      <c r="C180" s="348"/>
      <c r="D180" s="348"/>
      <c r="E180" s="348"/>
      <c r="F180" s="348"/>
      <c r="G180" s="348"/>
      <c r="H180" s="348"/>
      <c r="I180" s="348"/>
      <c r="J180" s="346" t="s">
        <v>119</v>
      </c>
      <c r="K180" s="344"/>
      <c r="L180" s="344"/>
      <c r="M180" s="344"/>
      <c r="N180" s="344"/>
      <c r="O180" s="344"/>
      <c r="P180" s="344"/>
      <c r="Q180" s="344"/>
      <c r="R180" s="71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s="1" customFormat="1" ht="18" x14ac:dyDescent="0.2">
      <c r="A181" s="65"/>
      <c r="B181" s="98" t="s">
        <v>120</v>
      </c>
      <c r="C181" s="348"/>
      <c r="D181" s="348"/>
      <c r="E181" s="348"/>
      <c r="F181" s="348"/>
      <c r="G181" s="348"/>
      <c r="H181" s="348"/>
      <c r="I181" s="348"/>
      <c r="J181" s="346" t="s">
        <v>120</v>
      </c>
      <c r="K181" s="344"/>
      <c r="L181" s="344"/>
      <c r="M181" s="344"/>
      <c r="N181" s="344"/>
      <c r="O181" s="344"/>
      <c r="P181" s="344"/>
      <c r="Q181" s="344"/>
      <c r="R181" s="71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s="1" customFormat="1" ht="18" x14ac:dyDescent="0.2">
      <c r="A182" s="65"/>
      <c r="B182" s="98" t="s">
        <v>121</v>
      </c>
      <c r="C182" s="348"/>
      <c r="D182" s="348"/>
      <c r="E182" s="348"/>
      <c r="F182" s="348"/>
      <c r="G182" s="348"/>
      <c r="H182" s="348"/>
      <c r="I182" s="348"/>
      <c r="J182" s="346" t="s">
        <v>121</v>
      </c>
      <c r="K182" s="344"/>
      <c r="L182" s="344"/>
      <c r="M182" s="344"/>
      <c r="N182" s="344"/>
      <c r="O182" s="344"/>
      <c r="P182" s="344"/>
      <c r="Q182" s="344"/>
      <c r="R182" s="71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s="1" customFormat="1" ht="18" x14ac:dyDescent="0.2">
      <c r="A183" s="65"/>
      <c r="B183" s="98" t="s">
        <v>122</v>
      </c>
      <c r="C183" s="348"/>
      <c r="D183" s="348"/>
      <c r="E183" s="348"/>
      <c r="F183" s="348"/>
      <c r="G183" s="348"/>
      <c r="H183" s="348"/>
      <c r="I183" s="348"/>
      <c r="J183" s="346" t="s">
        <v>122</v>
      </c>
      <c r="K183" s="344"/>
      <c r="L183" s="344"/>
      <c r="M183" s="344"/>
      <c r="N183" s="344"/>
      <c r="O183" s="344"/>
      <c r="P183" s="344"/>
      <c r="Q183" s="344"/>
      <c r="R183" s="71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s="1" customFormat="1" ht="18" x14ac:dyDescent="0.2">
      <c r="A184" s="65"/>
      <c r="B184" s="98" t="s">
        <v>123</v>
      </c>
      <c r="C184" s="348"/>
      <c r="D184" s="348"/>
      <c r="E184" s="348"/>
      <c r="F184" s="348"/>
      <c r="G184" s="348"/>
      <c r="H184" s="348"/>
      <c r="I184" s="348"/>
      <c r="J184" s="346" t="s">
        <v>123</v>
      </c>
      <c r="K184" s="344"/>
      <c r="L184" s="344"/>
      <c r="M184" s="344"/>
      <c r="N184" s="344"/>
      <c r="O184" s="344"/>
      <c r="P184" s="344"/>
      <c r="Q184" s="344"/>
      <c r="R184" s="71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s="1" customFormat="1" ht="18" x14ac:dyDescent="0.2">
      <c r="A185" s="65"/>
      <c r="B185" s="98" t="s">
        <v>124</v>
      </c>
      <c r="C185" s="348"/>
      <c r="D185" s="348"/>
      <c r="E185" s="348"/>
      <c r="F185" s="348"/>
      <c r="G185" s="348"/>
      <c r="H185" s="348"/>
      <c r="I185" s="348"/>
      <c r="J185" s="346" t="s">
        <v>124</v>
      </c>
      <c r="K185" s="344"/>
      <c r="L185" s="344"/>
      <c r="M185" s="344"/>
      <c r="N185" s="344"/>
      <c r="O185" s="344"/>
      <c r="P185" s="344"/>
      <c r="Q185" s="344"/>
      <c r="R185" s="749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s="1" customFormat="1" ht="18" customHeight="1" x14ac:dyDescent="0.2">
      <c r="A186" s="65"/>
      <c r="B186" s="98" t="s">
        <v>125</v>
      </c>
      <c r="C186" s="348"/>
      <c r="D186" s="348"/>
      <c r="E186" s="348"/>
      <c r="F186" s="348"/>
      <c r="G186" s="348"/>
      <c r="H186" s="348"/>
      <c r="I186" s="348"/>
      <c r="J186" s="346" t="s">
        <v>125</v>
      </c>
      <c r="K186" s="344"/>
      <c r="L186" s="344"/>
      <c r="M186" s="344"/>
      <c r="N186" s="344"/>
      <c r="O186" s="344"/>
      <c r="P186" s="344"/>
      <c r="Q186" s="344"/>
      <c r="R186" s="685" t="str">
        <f>R143</f>
        <v>N° 4</v>
      </c>
      <c r="S186" s="3"/>
      <c r="T186" s="3"/>
      <c r="U186" s="3"/>
      <c r="V186" s="3"/>
      <c r="W186" s="3"/>
      <c r="X186" s="3"/>
      <c r="Y186" s="3"/>
      <c r="Z186" s="3"/>
      <c r="AA186" s="3"/>
    </row>
    <row r="187" spans="1:27" s="1" customFormat="1" ht="18" x14ac:dyDescent="0.2">
      <c r="A187" s="65"/>
      <c r="B187" s="98" t="s">
        <v>126</v>
      </c>
      <c r="C187" s="348"/>
      <c r="D187" s="348"/>
      <c r="E187" s="348"/>
      <c r="F187" s="348"/>
      <c r="G187" s="348"/>
      <c r="H187" s="348"/>
      <c r="I187" s="348"/>
      <c r="J187" s="346" t="s">
        <v>126</v>
      </c>
      <c r="K187" s="344"/>
      <c r="L187" s="344"/>
      <c r="M187" s="344"/>
      <c r="N187" s="344"/>
      <c r="O187" s="344"/>
      <c r="P187" s="344"/>
      <c r="Q187" s="344"/>
      <c r="R187" s="686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s="1" customFormat="1" ht="28.5" customHeight="1" thickBot="1" x14ac:dyDescent="0.25">
      <c r="A188" s="65"/>
      <c r="B188" s="99" t="s">
        <v>127</v>
      </c>
      <c r="C188" s="349"/>
      <c r="D188" s="349"/>
      <c r="E188" s="349"/>
      <c r="F188" s="349"/>
      <c r="G188" s="349"/>
      <c r="H188" s="349"/>
      <c r="I188" s="349"/>
      <c r="J188" s="347" t="s">
        <v>127</v>
      </c>
      <c r="K188" s="345"/>
      <c r="L188" s="345"/>
      <c r="M188" s="345"/>
      <c r="N188" s="345"/>
      <c r="O188" s="345"/>
      <c r="P188" s="345"/>
      <c r="Q188" s="345"/>
      <c r="R188" s="687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s="1" customFormat="1" ht="15" thickBot="1" x14ac:dyDescent="0.25">
      <c r="A189" s="65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s="1" customFormat="1" ht="20.25" customHeight="1" x14ac:dyDescent="0.2">
      <c r="A190" s="65"/>
      <c r="B190" s="720" t="s">
        <v>210</v>
      </c>
      <c r="C190" s="721"/>
      <c r="D190" s="721"/>
      <c r="E190" s="755"/>
      <c r="F190" s="755"/>
      <c r="G190" s="755"/>
      <c r="H190" s="721"/>
      <c r="I190" s="721"/>
      <c r="J190" s="721"/>
      <c r="K190" s="721"/>
      <c r="L190" s="721"/>
      <c r="M190" s="721"/>
      <c r="N190" s="721"/>
      <c r="O190" s="721"/>
      <c r="P190" s="726" t="s">
        <v>2</v>
      </c>
      <c r="Q190" s="726"/>
      <c r="R190" s="745" t="str">
        <f>P191</f>
        <v>N° 5</v>
      </c>
      <c r="S190" s="3"/>
      <c r="T190" s="3"/>
      <c r="U190" s="3"/>
      <c r="V190" s="3"/>
      <c r="W190" s="3"/>
      <c r="X190" s="3"/>
      <c r="Y190" s="3"/>
      <c r="Z190" s="3"/>
      <c r="AA190" s="3"/>
    </row>
    <row r="191" spans="1:27" s="1" customFormat="1" ht="20.25" customHeight="1" x14ac:dyDescent="0.2">
      <c r="A191" s="65"/>
      <c r="B191" s="722"/>
      <c r="C191" s="723"/>
      <c r="D191" s="723"/>
      <c r="E191" s="723"/>
      <c r="F191" s="723"/>
      <c r="G191" s="723"/>
      <c r="H191" s="723"/>
      <c r="I191" s="723"/>
      <c r="J191" s="723"/>
      <c r="K191" s="723"/>
      <c r="L191" s="723"/>
      <c r="M191" s="723"/>
      <c r="N191" s="723"/>
      <c r="O191" s="723"/>
      <c r="P191" s="715" t="s">
        <v>73</v>
      </c>
      <c r="Q191" s="715"/>
      <c r="R191" s="746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s="1" customFormat="1" ht="20.25" customHeight="1" x14ac:dyDescent="0.2">
      <c r="A192" s="65"/>
      <c r="B192" s="724"/>
      <c r="C192" s="725"/>
      <c r="D192" s="725"/>
      <c r="E192" s="725"/>
      <c r="F192" s="725"/>
      <c r="G192" s="725"/>
      <c r="H192" s="725"/>
      <c r="I192" s="725"/>
      <c r="J192" s="725"/>
      <c r="K192" s="725"/>
      <c r="L192" s="725"/>
      <c r="M192" s="725"/>
      <c r="N192" s="725"/>
      <c r="O192" s="725"/>
      <c r="P192" s="716"/>
      <c r="Q192" s="716"/>
      <c r="R192" s="747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s="1" customFormat="1" ht="30" customHeight="1" x14ac:dyDescent="0.2">
      <c r="A193" s="65"/>
      <c r="B193" s="717" t="s">
        <v>77</v>
      </c>
      <c r="C193" s="718"/>
      <c r="D193" s="718"/>
      <c r="E193" s="748"/>
      <c r="F193" s="748"/>
      <c r="G193" s="748"/>
      <c r="H193" s="718"/>
      <c r="I193" s="718"/>
      <c r="J193" s="718"/>
      <c r="K193" s="718"/>
      <c r="L193" s="718"/>
      <c r="M193" s="718"/>
      <c r="N193" s="718"/>
      <c r="O193" s="718"/>
      <c r="P193" s="718"/>
      <c r="Q193" s="719"/>
      <c r="R193" s="713" t="str">
        <f>B190</f>
        <v>ET LES AUTRES</v>
      </c>
      <c r="S193" s="3"/>
      <c r="T193" s="3"/>
      <c r="U193" s="3"/>
      <c r="V193" s="3"/>
      <c r="W193" s="3"/>
      <c r="X193" s="3"/>
      <c r="Y193" s="3"/>
      <c r="Z193" s="3"/>
      <c r="AA193" s="3"/>
    </row>
    <row r="194" spans="1:27" s="1" customFormat="1" ht="41.25" customHeight="1" x14ac:dyDescent="0.2">
      <c r="A194" s="65"/>
      <c r="B194" s="154"/>
      <c r="C194" s="731" t="s">
        <v>211</v>
      </c>
      <c r="D194" s="731"/>
      <c r="E194" s="750"/>
      <c r="F194" s="750"/>
      <c r="G194" s="750"/>
      <c r="H194" s="731"/>
      <c r="I194" s="732"/>
      <c r="J194" s="83">
        <v>19</v>
      </c>
      <c r="K194" s="751"/>
      <c r="L194" s="751"/>
      <c r="M194" s="751"/>
      <c r="N194" s="751"/>
      <c r="O194" s="751"/>
      <c r="P194" s="751"/>
      <c r="Q194" s="751"/>
      <c r="R194" s="71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s="1" customFormat="1" ht="32.25" customHeight="1" x14ac:dyDescent="0.2">
      <c r="A195" s="65"/>
      <c r="B195" s="156">
        <v>1</v>
      </c>
      <c r="C195" s="153" t="s">
        <v>610</v>
      </c>
      <c r="D195" s="153"/>
      <c r="E195" s="153"/>
      <c r="F195" s="153"/>
      <c r="G195" s="153"/>
      <c r="H195" s="153"/>
      <c r="I195" s="297"/>
      <c r="J195" s="83">
        <v>20</v>
      </c>
      <c r="K195" s="153"/>
      <c r="L195" s="153"/>
      <c r="M195" s="153"/>
      <c r="N195" s="153"/>
      <c r="O195" s="153"/>
      <c r="P195" s="153"/>
      <c r="Q195" s="153"/>
      <c r="R195" s="71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s="1" customFormat="1" ht="38.25" customHeight="1" x14ac:dyDescent="0.2">
      <c r="A196" s="65"/>
      <c r="B196" s="156">
        <v>2</v>
      </c>
      <c r="C196" s="153"/>
      <c r="D196" s="153"/>
      <c r="E196" s="153"/>
      <c r="F196" s="153"/>
      <c r="G196" s="153"/>
      <c r="H196" s="153"/>
      <c r="I196" s="297"/>
      <c r="J196" s="83">
        <v>21</v>
      </c>
      <c r="K196" s="153"/>
      <c r="L196" s="298"/>
      <c r="M196" s="298"/>
      <c r="N196" s="298"/>
      <c r="O196" s="298"/>
      <c r="P196" s="298"/>
      <c r="Q196" s="299"/>
      <c r="R196" s="71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s="1" customFormat="1" ht="39" customHeight="1" x14ac:dyDescent="0.2">
      <c r="A197" s="65"/>
      <c r="B197" s="84">
        <v>3</v>
      </c>
      <c r="C197" s="153"/>
      <c r="D197" s="153"/>
      <c r="E197" s="153"/>
      <c r="F197" s="153"/>
      <c r="G197" s="153"/>
      <c r="H197" s="153"/>
      <c r="I197" s="297"/>
      <c r="J197" s="83"/>
      <c r="K197" s="298"/>
      <c r="L197" s="298"/>
      <c r="M197" s="298"/>
      <c r="N197" s="298"/>
      <c r="O197" s="298"/>
      <c r="P197" s="298"/>
      <c r="Q197" s="299"/>
      <c r="R197" s="71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s="1" customFormat="1" ht="39" customHeight="1" x14ac:dyDescent="0.2">
      <c r="A198" s="65"/>
      <c r="B198" s="84">
        <v>4</v>
      </c>
      <c r="C198" s="153"/>
      <c r="D198" s="153"/>
      <c r="E198" s="153"/>
      <c r="F198" s="153"/>
      <c r="G198" s="153"/>
      <c r="H198" s="153"/>
      <c r="I198" s="297"/>
      <c r="J198" s="342"/>
      <c r="K198" s="752" t="s">
        <v>86</v>
      </c>
      <c r="L198" s="752"/>
      <c r="M198" s="752"/>
      <c r="N198" s="752"/>
      <c r="O198" s="752"/>
      <c r="P198" s="752"/>
      <c r="Q198" s="753"/>
      <c r="R198" s="71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s="1" customFormat="1" ht="39" customHeight="1" x14ac:dyDescent="0.2">
      <c r="A199" s="65"/>
      <c r="B199" s="84">
        <v>5</v>
      </c>
      <c r="C199" s="153"/>
      <c r="D199" s="153"/>
      <c r="E199" s="153"/>
      <c r="F199" s="153"/>
      <c r="G199" s="153"/>
      <c r="H199" s="153"/>
      <c r="I199" s="297"/>
      <c r="J199" s="83">
        <v>1</v>
      </c>
      <c r="K199" s="298"/>
      <c r="L199" s="298"/>
      <c r="M199" s="298"/>
      <c r="N199" s="298"/>
      <c r="O199" s="298"/>
      <c r="P199" s="298"/>
      <c r="Q199" s="299"/>
      <c r="R199" s="71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s="1" customFormat="1" ht="39" customHeight="1" x14ac:dyDescent="0.2">
      <c r="A200" s="65"/>
      <c r="B200" s="84">
        <v>6</v>
      </c>
      <c r="C200" s="153"/>
      <c r="D200" s="153"/>
      <c r="E200" s="153"/>
      <c r="F200" s="153"/>
      <c r="G200" s="153"/>
      <c r="H200" s="153"/>
      <c r="I200" s="297"/>
      <c r="J200" s="83">
        <v>2</v>
      </c>
      <c r="K200" s="298"/>
      <c r="L200" s="298"/>
      <c r="M200" s="298"/>
      <c r="N200" s="298"/>
      <c r="O200" s="298"/>
      <c r="P200" s="298"/>
      <c r="Q200" s="299"/>
      <c r="R200" s="71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s="1" customFormat="1" ht="39" customHeight="1" x14ac:dyDescent="0.2">
      <c r="A201" s="65"/>
      <c r="B201" s="84">
        <v>7</v>
      </c>
      <c r="C201" s="153"/>
      <c r="D201" s="153"/>
      <c r="E201" s="153"/>
      <c r="F201" s="153"/>
      <c r="G201" s="153"/>
      <c r="H201" s="153"/>
      <c r="I201" s="297"/>
      <c r="J201" s="83">
        <v>3</v>
      </c>
      <c r="K201" s="298"/>
      <c r="L201" s="298"/>
      <c r="M201" s="298"/>
      <c r="N201" s="298"/>
      <c r="O201" s="298"/>
      <c r="P201" s="298"/>
      <c r="Q201" s="299"/>
      <c r="R201" s="71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s="1" customFormat="1" ht="39" customHeight="1" x14ac:dyDescent="0.2">
      <c r="A202" s="65"/>
      <c r="B202" s="84">
        <v>8</v>
      </c>
      <c r="C202" s="153"/>
      <c r="D202" s="153"/>
      <c r="E202" s="153"/>
      <c r="F202" s="153"/>
      <c r="G202" s="153"/>
      <c r="H202" s="153"/>
      <c r="I202" s="297"/>
      <c r="J202" s="83">
        <v>4</v>
      </c>
      <c r="K202" s="298"/>
      <c r="L202" s="298"/>
      <c r="M202" s="298"/>
      <c r="N202" s="298"/>
      <c r="O202" s="298"/>
      <c r="P202" s="298"/>
      <c r="Q202" s="299"/>
      <c r="R202" s="71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s="1" customFormat="1" ht="39" customHeight="1" x14ac:dyDescent="0.2">
      <c r="A203" s="65"/>
      <c r="B203" s="84">
        <v>9</v>
      </c>
      <c r="C203" s="153"/>
      <c r="D203" s="153"/>
      <c r="E203" s="153"/>
      <c r="F203" s="153"/>
      <c r="G203" s="153"/>
      <c r="H203" s="153"/>
      <c r="I203" s="297"/>
      <c r="J203" s="83">
        <v>5</v>
      </c>
      <c r="K203" s="298"/>
      <c r="L203" s="298"/>
      <c r="M203" s="298"/>
      <c r="N203" s="298"/>
      <c r="O203" s="298"/>
      <c r="P203" s="298"/>
      <c r="Q203" s="299"/>
      <c r="R203" s="71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s="1" customFormat="1" ht="39" customHeight="1" x14ac:dyDescent="0.2">
      <c r="A204" s="65"/>
      <c r="B204" s="84">
        <v>10</v>
      </c>
      <c r="C204" s="153"/>
      <c r="D204" s="153"/>
      <c r="E204" s="153"/>
      <c r="F204" s="153"/>
      <c r="G204" s="153"/>
      <c r="H204" s="153"/>
      <c r="I204" s="297"/>
      <c r="J204" s="83">
        <v>6</v>
      </c>
      <c r="K204" s="298"/>
      <c r="L204" s="298"/>
      <c r="M204" s="298"/>
      <c r="N204" s="298"/>
      <c r="O204" s="298"/>
      <c r="P204" s="298"/>
      <c r="Q204" s="299"/>
      <c r="R204" s="71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s="1" customFormat="1" ht="39" customHeight="1" x14ac:dyDescent="0.2">
      <c r="A205" s="65"/>
      <c r="B205" s="84">
        <v>11</v>
      </c>
      <c r="C205" s="153"/>
      <c r="D205" s="153"/>
      <c r="E205" s="153"/>
      <c r="F205" s="153"/>
      <c r="G205" s="153"/>
      <c r="H205" s="153"/>
      <c r="I205" s="297"/>
      <c r="J205" s="83">
        <v>7</v>
      </c>
      <c r="K205" s="298"/>
      <c r="L205" s="298"/>
      <c r="M205" s="298"/>
      <c r="N205" s="298"/>
      <c r="O205" s="298"/>
      <c r="P205" s="298"/>
      <c r="Q205" s="299"/>
      <c r="R205" s="71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s="1" customFormat="1" ht="39" customHeight="1" x14ac:dyDescent="0.2">
      <c r="A206" s="65"/>
      <c r="B206" s="84">
        <v>12</v>
      </c>
      <c r="C206" s="153"/>
      <c r="D206" s="153"/>
      <c r="E206" s="153"/>
      <c r="F206" s="153"/>
      <c r="G206" s="153"/>
      <c r="H206" s="153"/>
      <c r="I206" s="297"/>
      <c r="J206" s="83">
        <v>8</v>
      </c>
      <c r="K206" s="298"/>
      <c r="L206" s="298"/>
      <c r="M206" s="298"/>
      <c r="N206" s="298"/>
      <c r="O206" s="298"/>
      <c r="P206" s="298"/>
      <c r="Q206" s="299"/>
      <c r="R206" s="71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s="1" customFormat="1" ht="39" customHeight="1" x14ac:dyDescent="0.2">
      <c r="A207" s="65"/>
      <c r="B207" s="84">
        <v>13</v>
      </c>
      <c r="C207" s="153"/>
      <c r="D207" s="153"/>
      <c r="E207" s="153"/>
      <c r="F207" s="153"/>
      <c r="G207" s="153"/>
      <c r="H207" s="153"/>
      <c r="I207" s="297"/>
      <c r="J207" s="83">
        <v>9</v>
      </c>
      <c r="K207" s="298"/>
      <c r="L207" s="298"/>
      <c r="M207" s="298"/>
      <c r="N207" s="298"/>
      <c r="O207" s="298"/>
      <c r="P207" s="298"/>
      <c r="Q207" s="299"/>
      <c r="R207" s="71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s="1" customFormat="1" ht="39" customHeight="1" x14ac:dyDescent="0.2">
      <c r="A208" s="65"/>
      <c r="B208" s="84">
        <v>14</v>
      </c>
      <c r="C208" s="153"/>
      <c r="D208" s="153"/>
      <c r="E208" s="153"/>
      <c r="F208" s="153"/>
      <c r="G208" s="153"/>
      <c r="H208" s="153"/>
      <c r="I208" s="297"/>
      <c r="J208" s="83">
        <v>10</v>
      </c>
      <c r="K208" s="298"/>
      <c r="L208" s="298"/>
      <c r="M208" s="298"/>
      <c r="N208" s="298"/>
      <c r="O208" s="298"/>
      <c r="P208" s="298"/>
      <c r="Q208" s="299"/>
      <c r="R208" s="71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s="1" customFormat="1" ht="39" customHeight="1" x14ac:dyDescent="0.2">
      <c r="A209" s="65"/>
      <c r="B209" s="84">
        <v>15</v>
      </c>
      <c r="C209" s="153"/>
      <c r="D209" s="153"/>
      <c r="E209" s="153"/>
      <c r="F209" s="153"/>
      <c r="G209" s="153"/>
      <c r="H209" s="153"/>
      <c r="I209" s="297"/>
      <c r="J209" s="83">
        <v>11</v>
      </c>
      <c r="K209" s="298"/>
      <c r="L209" s="298"/>
      <c r="M209" s="298"/>
      <c r="N209" s="298"/>
      <c r="O209" s="298"/>
      <c r="P209" s="298"/>
      <c r="Q209" s="299"/>
      <c r="R209" s="71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s="1" customFormat="1" ht="39" customHeight="1" x14ac:dyDescent="0.2">
      <c r="A210" s="65"/>
      <c r="B210" s="84">
        <v>16</v>
      </c>
      <c r="C210" s="153"/>
      <c r="D210" s="153"/>
      <c r="E210" s="153"/>
      <c r="F210" s="153"/>
      <c r="G210" s="153"/>
      <c r="H210" s="153"/>
      <c r="I210" s="297"/>
      <c r="J210" s="83">
        <v>12</v>
      </c>
      <c r="K210" s="298"/>
      <c r="L210" s="298"/>
      <c r="M210" s="298"/>
      <c r="N210" s="298"/>
      <c r="O210" s="298"/>
      <c r="P210" s="298"/>
      <c r="Q210" s="299"/>
      <c r="R210" s="71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s="1" customFormat="1" ht="39" customHeight="1" x14ac:dyDescent="0.2">
      <c r="A211" s="65"/>
      <c r="B211" s="84">
        <v>17</v>
      </c>
      <c r="C211" s="153"/>
      <c r="D211" s="153"/>
      <c r="E211" s="153"/>
      <c r="F211" s="153"/>
      <c r="G211" s="153"/>
      <c r="H211" s="153"/>
      <c r="I211" s="297"/>
      <c r="J211" s="83">
        <v>13</v>
      </c>
      <c r="K211" s="298"/>
      <c r="L211" s="298"/>
      <c r="M211" s="298"/>
      <c r="N211" s="298"/>
      <c r="O211" s="298"/>
      <c r="P211" s="298"/>
      <c r="Q211" s="299"/>
      <c r="R211" s="71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s="1" customFormat="1" ht="39" customHeight="1" x14ac:dyDescent="0.2">
      <c r="A212" s="65"/>
      <c r="B212" s="84">
        <v>18</v>
      </c>
      <c r="C212" s="153"/>
      <c r="D212" s="153"/>
      <c r="E212" s="153"/>
      <c r="F212" s="153"/>
      <c r="G212" s="153"/>
      <c r="H212" s="153"/>
      <c r="I212" s="297"/>
      <c r="J212" s="83">
        <v>14</v>
      </c>
      <c r="K212" s="298"/>
      <c r="L212" s="298"/>
      <c r="M212" s="298"/>
      <c r="N212" s="298"/>
      <c r="O212" s="298"/>
      <c r="P212" s="298"/>
      <c r="Q212" s="299"/>
      <c r="R212" s="71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s="1" customFormat="1" ht="24.75" customHeight="1" x14ac:dyDescent="0.2">
      <c r="A213" s="65"/>
      <c r="B213" s="704" t="s">
        <v>111</v>
      </c>
      <c r="C213" s="705"/>
      <c r="D213" s="705"/>
      <c r="E213" s="754"/>
      <c r="F213" s="754"/>
      <c r="G213" s="754"/>
      <c r="H213" s="705"/>
      <c r="I213" s="706"/>
      <c r="J213" s="707" t="s">
        <v>112</v>
      </c>
      <c r="K213" s="705"/>
      <c r="L213" s="705"/>
      <c r="M213" s="705"/>
      <c r="N213" s="705"/>
      <c r="O213" s="705"/>
      <c r="P213" s="705"/>
      <c r="Q213" s="705"/>
      <c r="R213" s="71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s="1" customFormat="1" ht="20.100000000000001" customHeight="1" x14ac:dyDescent="0.2">
      <c r="A214" s="65"/>
      <c r="B214" s="86">
        <v>1</v>
      </c>
      <c r="C214" s="697"/>
      <c r="D214" s="697"/>
      <c r="E214" s="697"/>
      <c r="F214" s="697"/>
      <c r="G214" s="697"/>
      <c r="H214" s="697"/>
      <c r="I214" s="698"/>
      <c r="J214" s="87">
        <v>1</v>
      </c>
      <c r="K214" s="699"/>
      <c r="L214" s="699"/>
      <c r="M214" s="699"/>
      <c r="N214" s="699"/>
      <c r="O214" s="699"/>
      <c r="P214" s="699"/>
      <c r="Q214" s="699"/>
      <c r="R214" s="71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s="1" customFormat="1" ht="20.100000000000001" customHeight="1" x14ac:dyDescent="0.2">
      <c r="A215" s="65"/>
      <c r="B215" s="86">
        <v>2</v>
      </c>
      <c r="C215" s="697"/>
      <c r="D215" s="697"/>
      <c r="E215" s="697"/>
      <c r="F215" s="697"/>
      <c r="G215" s="697"/>
      <c r="H215" s="697"/>
      <c r="I215" s="698"/>
      <c r="J215" s="87">
        <v>2</v>
      </c>
      <c r="K215" s="699"/>
      <c r="L215" s="699"/>
      <c r="M215" s="699"/>
      <c r="N215" s="699"/>
      <c r="O215" s="699"/>
      <c r="P215" s="699"/>
      <c r="Q215" s="699"/>
      <c r="R215" s="71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s="1" customFormat="1" ht="20.100000000000001" customHeight="1" x14ac:dyDescent="0.2">
      <c r="A216" s="65"/>
      <c r="B216" s="88">
        <v>3</v>
      </c>
      <c r="C216" s="697"/>
      <c r="D216" s="697"/>
      <c r="E216" s="697"/>
      <c r="F216" s="697"/>
      <c r="G216" s="697"/>
      <c r="H216" s="697"/>
      <c r="I216" s="698"/>
      <c r="J216" s="87">
        <v>3</v>
      </c>
      <c r="K216" s="699"/>
      <c r="L216" s="699"/>
      <c r="M216" s="699"/>
      <c r="N216" s="699"/>
      <c r="O216" s="699"/>
      <c r="P216" s="699"/>
      <c r="Q216" s="699"/>
      <c r="R216" s="71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s="1" customFormat="1" ht="20.100000000000001" customHeight="1" x14ac:dyDescent="0.2">
      <c r="A217" s="65"/>
      <c r="B217" s="86">
        <v>4</v>
      </c>
      <c r="C217" s="697"/>
      <c r="D217" s="697"/>
      <c r="E217" s="697"/>
      <c r="F217" s="697"/>
      <c r="G217" s="697"/>
      <c r="H217" s="697"/>
      <c r="I217" s="698"/>
      <c r="J217" s="87">
        <v>4</v>
      </c>
      <c r="K217" s="699"/>
      <c r="L217" s="699"/>
      <c r="M217" s="699"/>
      <c r="N217" s="699"/>
      <c r="O217" s="699"/>
      <c r="P217" s="699"/>
      <c r="Q217" s="699"/>
      <c r="R217" s="71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s="1" customFormat="1" ht="20.100000000000001" customHeight="1" x14ac:dyDescent="0.2">
      <c r="A218" s="65"/>
      <c r="B218" s="86">
        <v>5</v>
      </c>
      <c r="C218" s="697"/>
      <c r="D218" s="697"/>
      <c r="E218" s="697"/>
      <c r="F218" s="697"/>
      <c r="G218" s="697"/>
      <c r="H218" s="697"/>
      <c r="I218" s="698"/>
      <c r="J218" s="87">
        <v>5</v>
      </c>
      <c r="K218" s="699"/>
      <c r="L218" s="699"/>
      <c r="M218" s="699"/>
      <c r="N218" s="699"/>
      <c r="O218" s="699"/>
      <c r="P218" s="699"/>
      <c r="Q218" s="699"/>
      <c r="R218" s="71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s="1" customFormat="1" ht="20.100000000000001" customHeight="1" x14ac:dyDescent="0.2">
      <c r="A219" s="65"/>
      <c r="B219" s="86">
        <v>6</v>
      </c>
      <c r="C219" s="697"/>
      <c r="D219" s="697"/>
      <c r="E219" s="697"/>
      <c r="F219" s="697"/>
      <c r="G219" s="697"/>
      <c r="H219" s="697"/>
      <c r="I219" s="698"/>
      <c r="J219" s="87">
        <v>6</v>
      </c>
      <c r="K219" s="699"/>
      <c r="L219" s="699"/>
      <c r="M219" s="699"/>
      <c r="N219" s="699"/>
      <c r="O219" s="699"/>
      <c r="P219" s="699"/>
      <c r="Q219" s="699"/>
      <c r="R219" s="71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s="1" customFormat="1" ht="20.100000000000001" customHeight="1" thickBot="1" x14ac:dyDescent="0.25">
      <c r="A220" s="65"/>
      <c r="B220" s="89">
        <v>7</v>
      </c>
      <c r="C220" s="700"/>
      <c r="D220" s="700"/>
      <c r="E220" s="700"/>
      <c r="F220" s="700"/>
      <c r="G220" s="700"/>
      <c r="H220" s="700"/>
      <c r="I220" s="701"/>
      <c r="J220" s="90">
        <v>7</v>
      </c>
      <c r="K220" s="702"/>
      <c r="L220" s="702"/>
      <c r="M220" s="702"/>
      <c r="N220" s="702"/>
      <c r="O220" s="702"/>
      <c r="P220" s="702"/>
      <c r="Q220" s="702"/>
      <c r="R220" s="71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s="1" customFormat="1" ht="15" thickBot="1" x14ac:dyDescent="0.25">
      <c r="A221" s="65"/>
      <c r="B221" s="91">
        <f>A225*AZ225</f>
        <v>0</v>
      </c>
      <c r="C221" s="91">
        <f>B221*A225</f>
        <v>0</v>
      </c>
      <c r="D221" s="91">
        <f>C221*B221</f>
        <v>0</v>
      </c>
      <c r="E221" s="339"/>
      <c r="F221" s="339"/>
      <c r="G221" s="339"/>
      <c r="H221" s="91">
        <f>D221*C221</f>
        <v>0</v>
      </c>
      <c r="I221" s="91">
        <f>H221*D221</f>
        <v>0</v>
      </c>
      <c r="J221" s="91">
        <f>D221*C221</f>
        <v>0</v>
      </c>
      <c r="K221" s="91">
        <f t="shared" ref="K221:P221" si="4">J221*I221</f>
        <v>0</v>
      </c>
      <c r="L221" s="91">
        <f t="shared" si="4"/>
        <v>0</v>
      </c>
      <c r="M221" s="91">
        <f t="shared" si="4"/>
        <v>0</v>
      </c>
      <c r="N221" s="91">
        <f t="shared" si="4"/>
        <v>0</v>
      </c>
      <c r="O221" s="91">
        <f t="shared" si="4"/>
        <v>0</v>
      </c>
      <c r="P221" s="91">
        <f t="shared" si="4"/>
        <v>0</v>
      </c>
      <c r="Q221" s="91">
        <f>J221*D221</f>
        <v>0</v>
      </c>
      <c r="R221" s="71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s="1" customFormat="1" ht="18" x14ac:dyDescent="0.2">
      <c r="A222" s="65"/>
      <c r="B222" s="92" t="s">
        <v>116</v>
      </c>
      <c r="C222" s="93"/>
      <c r="D222" s="93"/>
      <c r="E222" s="340"/>
      <c r="F222" s="340"/>
      <c r="G222" s="340"/>
      <c r="H222" s="93"/>
      <c r="I222" s="93"/>
      <c r="J222" s="93"/>
      <c r="K222" s="93"/>
      <c r="L222" s="93"/>
      <c r="M222" s="93"/>
      <c r="N222" s="93"/>
      <c r="O222" s="93"/>
      <c r="P222" s="93"/>
      <c r="Q222" s="93"/>
      <c r="R222" s="71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s="1" customFormat="1" ht="18" x14ac:dyDescent="0.2">
      <c r="A223" s="65"/>
      <c r="B223" s="94" t="s">
        <v>117</v>
      </c>
      <c r="C223" s="95"/>
      <c r="D223" s="95"/>
      <c r="E223" s="95"/>
      <c r="F223" s="95"/>
      <c r="G223" s="95"/>
      <c r="H223" s="95"/>
      <c r="I223" s="95"/>
      <c r="J223" s="96" t="s">
        <v>118</v>
      </c>
      <c r="K223" s="95"/>
      <c r="L223" s="95"/>
      <c r="M223" s="95"/>
      <c r="N223" s="95"/>
      <c r="O223" s="95"/>
      <c r="P223" s="95"/>
      <c r="Q223" s="95"/>
      <c r="R223" s="71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s="1" customFormat="1" ht="18" x14ac:dyDescent="0.2">
      <c r="A224" s="65"/>
      <c r="B224" s="97">
        <v>0</v>
      </c>
      <c r="C224" s="689"/>
      <c r="D224" s="689"/>
      <c r="E224" s="689"/>
      <c r="F224" s="689"/>
      <c r="G224" s="689"/>
      <c r="H224" s="689"/>
      <c r="I224" s="690"/>
      <c r="J224" s="343">
        <v>0</v>
      </c>
      <c r="K224" s="344"/>
      <c r="L224" s="344"/>
      <c r="M224" s="344"/>
      <c r="N224" s="344"/>
      <c r="O224" s="344"/>
      <c r="P224" s="344"/>
      <c r="Q224" s="344"/>
      <c r="R224" s="713"/>
      <c r="S224" s="3"/>
      <c r="T224" s="3"/>
      <c r="U224" s="3"/>
      <c r="V224" s="3"/>
      <c r="W224" s="3"/>
      <c r="X224" s="3"/>
      <c r="Y224" s="3"/>
      <c r="Z224" s="3"/>
      <c r="AA224" s="3"/>
    </row>
    <row r="225" spans="1:75" s="1" customFormat="1" ht="18" x14ac:dyDescent="0.2">
      <c r="A225" s="65"/>
      <c r="B225" s="98" t="s">
        <v>10</v>
      </c>
      <c r="C225" s="348"/>
      <c r="D225" s="348"/>
      <c r="E225" s="348"/>
      <c r="F225" s="348"/>
      <c r="G225" s="348"/>
      <c r="H225" s="348"/>
      <c r="I225" s="348"/>
      <c r="J225" s="346" t="s">
        <v>10</v>
      </c>
      <c r="K225" s="344"/>
      <c r="L225" s="344"/>
      <c r="M225" s="344"/>
      <c r="N225" s="344"/>
      <c r="O225" s="344"/>
      <c r="P225" s="344"/>
      <c r="Q225" s="344"/>
      <c r="R225" s="713"/>
      <c r="S225" s="3"/>
      <c r="T225" s="3"/>
      <c r="U225" s="3"/>
      <c r="V225" s="3"/>
      <c r="W225" s="3"/>
      <c r="X225" s="3"/>
      <c r="Y225" s="3"/>
      <c r="Z225" s="3"/>
      <c r="AA225" s="3"/>
    </row>
    <row r="226" spans="1:75" s="1" customFormat="1" ht="18" x14ac:dyDescent="0.2">
      <c r="A226" s="65"/>
      <c r="B226" s="98" t="s">
        <v>11</v>
      </c>
      <c r="C226" s="348"/>
      <c r="D226" s="348"/>
      <c r="E226" s="348"/>
      <c r="F226" s="348"/>
      <c r="G226" s="348"/>
      <c r="H226" s="348"/>
      <c r="I226" s="348"/>
      <c r="J226" s="346" t="s">
        <v>11</v>
      </c>
      <c r="K226" s="344"/>
      <c r="L226" s="344"/>
      <c r="M226" s="344"/>
      <c r="N226" s="344"/>
      <c r="O226" s="344"/>
      <c r="P226" s="344"/>
      <c r="Q226" s="344"/>
      <c r="R226" s="713"/>
      <c r="S226" s="3"/>
      <c r="T226" s="3"/>
      <c r="U226" s="3"/>
      <c r="V226" s="3"/>
      <c r="W226" s="3"/>
      <c r="X226" s="3"/>
      <c r="Y226" s="3"/>
      <c r="Z226" s="3"/>
      <c r="AA226" s="3"/>
    </row>
    <row r="227" spans="1:75" s="1" customFormat="1" ht="18" x14ac:dyDescent="0.2">
      <c r="A227" s="65"/>
      <c r="B227" s="98" t="s">
        <v>119</v>
      </c>
      <c r="C227" s="348"/>
      <c r="D227" s="348"/>
      <c r="E227" s="348"/>
      <c r="F227" s="348"/>
      <c r="G227" s="348"/>
      <c r="H227" s="348"/>
      <c r="I227" s="348"/>
      <c r="J227" s="346" t="s">
        <v>119</v>
      </c>
      <c r="K227" s="344"/>
      <c r="L227" s="344"/>
      <c r="M227" s="344"/>
      <c r="N227" s="344"/>
      <c r="O227" s="344"/>
      <c r="P227" s="344"/>
      <c r="Q227" s="344"/>
      <c r="R227" s="713"/>
      <c r="S227" s="3"/>
      <c r="T227" s="3"/>
      <c r="U227" s="3"/>
      <c r="V227" s="3"/>
      <c r="W227" s="3"/>
      <c r="X227" s="3"/>
      <c r="Y227" s="3"/>
      <c r="Z227" s="3"/>
      <c r="AA227" s="3"/>
    </row>
    <row r="228" spans="1:75" s="1" customFormat="1" ht="18" x14ac:dyDescent="0.2">
      <c r="A228" s="65"/>
      <c r="B228" s="98" t="s">
        <v>120</v>
      </c>
      <c r="C228" s="348"/>
      <c r="D228" s="348"/>
      <c r="E228" s="348"/>
      <c r="F228" s="348"/>
      <c r="G228" s="348"/>
      <c r="H228" s="348"/>
      <c r="I228" s="348"/>
      <c r="J228" s="346" t="s">
        <v>120</v>
      </c>
      <c r="K228" s="344"/>
      <c r="L228" s="344"/>
      <c r="M228" s="344"/>
      <c r="N228" s="344"/>
      <c r="O228" s="344"/>
      <c r="P228" s="344"/>
      <c r="Q228" s="344"/>
      <c r="R228" s="713"/>
      <c r="S228" s="3"/>
      <c r="T228" s="3"/>
      <c r="U228" s="3"/>
      <c r="V228" s="3"/>
      <c r="W228" s="3"/>
      <c r="X228" s="3"/>
      <c r="Y228" s="3"/>
      <c r="Z228" s="3"/>
      <c r="AA228" s="3"/>
    </row>
    <row r="229" spans="1:75" s="1" customFormat="1" ht="18" x14ac:dyDescent="0.2">
      <c r="A229" s="65"/>
      <c r="B229" s="98" t="s">
        <v>121</v>
      </c>
      <c r="C229" s="348"/>
      <c r="D229" s="348"/>
      <c r="E229" s="348"/>
      <c r="F229" s="348"/>
      <c r="G229" s="348"/>
      <c r="H229" s="348"/>
      <c r="I229" s="348"/>
      <c r="J229" s="346" t="s">
        <v>121</v>
      </c>
      <c r="K229" s="344"/>
      <c r="L229" s="344"/>
      <c r="M229" s="344"/>
      <c r="N229" s="344"/>
      <c r="O229" s="344"/>
      <c r="P229" s="344"/>
      <c r="Q229" s="344"/>
      <c r="R229" s="713"/>
      <c r="S229" s="3"/>
      <c r="T229" s="3"/>
      <c r="U229" s="3"/>
      <c r="V229" s="3"/>
      <c r="W229" s="3"/>
      <c r="X229" s="3"/>
      <c r="Y229" s="3"/>
      <c r="Z229" s="3"/>
      <c r="AA229" s="3"/>
    </row>
    <row r="230" spans="1:75" s="1" customFormat="1" ht="18" x14ac:dyDescent="0.2">
      <c r="A230" s="65"/>
      <c r="B230" s="98" t="s">
        <v>122</v>
      </c>
      <c r="C230" s="348"/>
      <c r="D230" s="348"/>
      <c r="E230" s="348"/>
      <c r="F230" s="348"/>
      <c r="G230" s="348"/>
      <c r="H230" s="348"/>
      <c r="I230" s="348"/>
      <c r="J230" s="346" t="s">
        <v>122</v>
      </c>
      <c r="K230" s="344"/>
      <c r="L230" s="344"/>
      <c r="M230" s="344"/>
      <c r="N230" s="344"/>
      <c r="O230" s="344"/>
      <c r="P230" s="344"/>
      <c r="Q230" s="344"/>
      <c r="R230" s="713"/>
      <c r="S230" s="3"/>
      <c r="T230" s="3"/>
      <c r="U230" s="3"/>
      <c r="V230" s="3"/>
      <c r="W230" s="3"/>
      <c r="X230" s="3"/>
      <c r="Y230" s="3"/>
      <c r="Z230" s="3"/>
      <c r="AA230" s="3"/>
    </row>
    <row r="231" spans="1:75" s="1" customFormat="1" ht="18" x14ac:dyDescent="0.2">
      <c r="A231" s="65"/>
      <c r="B231" s="98" t="s">
        <v>123</v>
      </c>
      <c r="C231" s="348"/>
      <c r="D231" s="348"/>
      <c r="E231" s="348"/>
      <c r="F231" s="348"/>
      <c r="G231" s="348"/>
      <c r="H231" s="348"/>
      <c r="I231" s="348"/>
      <c r="J231" s="346" t="s">
        <v>123</v>
      </c>
      <c r="K231" s="344"/>
      <c r="L231" s="344"/>
      <c r="M231" s="344"/>
      <c r="N231" s="344"/>
      <c r="O231" s="344"/>
      <c r="P231" s="344"/>
      <c r="Q231" s="344"/>
      <c r="R231" s="713"/>
      <c r="S231" s="3"/>
      <c r="T231" s="3"/>
      <c r="U231" s="3"/>
      <c r="V231" s="3"/>
      <c r="W231" s="3"/>
      <c r="X231" s="3"/>
      <c r="Y231" s="3"/>
      <c r="Z231" s="3"/>
      <c r="AA231" s="3"/>
    </row>
    <row r="232" spans="1:75" s="1" customFormat="1" ht="18" x14ac:dyDescent="0.2">
      <c r="A232" s="65"/>
      <c r="B232" s="98" t="s">
        <v>124</v>
      </c>
      <c r="C232" s="348"/>
      <c r="D232" s="348"/>
      <c r="E232" s="348"/>
      <c r="F232" s="348"/>
      <c r="G232" s="348"/>
      <c r="H232" s="348"/>
      <c r="I232" s="348"/>
      <c r="J232" s="346" t="s">
        <v>124</v>
      </c>
      <c r="K232" s="344"/>
      <c r="L232" s="344"/>
      <c r="M232" s="344"/>
      <c r="N232" s="344"/>
      <c r="O232" s="344"/>
      <c r="P232" s="344"/>
      <c r="Q232" s="344"/>
      <c r="R232" s="749"/>
      <c r="S232" s="3"/>
      <c r="T232" s="3"/>
      <c r="U232" s="3"/>
      <c r="V232" s="3"/>
      <c r="W232" s="3"/>
      <c r="X232" s="3"/>
      <c r="Y232" s="3"/>
      <c r="Z232" s="3"/>
      <c r="AA232" s="3"/>
    </row>
    <row r="233" spans="1:75" s="1" customFormat="1" ht="18" customHeight="1" x14ac:dyDescent="0.2">
      <c r="A233" s="65"/>
      <c r="B233" s="98" t="s">
        <v>125</v>
      </c>
      <c r="C233" s="348"/>
      <c r="D233" s="348"/>
      <c r="E233" s="348"/>
      <c r="F233" s="348"/>
      <c r="G233" s="348"/>
      <c r="H233" s="348"/>
      <c r="I233" s="348"/>
      <c r="J233" s="346" t="s">
        <v>125</v>
      </c>
      <c r="K233" s="344"/>
      <c r="L233" s="344"/>
      <c r="M233" s="344"/>
      <c r="N233" s="344"/>
      <c r="O233" s="344"/>
      <c r="P233" s="344"/>
      <c r="Q233" s="344"/>
      <c r="R233" s="685" t="str">
        <f>R190</f>
        <v>N° 5</v>
      </c>
      <c r="S233" s="3"/>
      <c r="T233" s="3"/>
      <c r="U233" s="3"/>
      <c r="V233" s="3"/>
      <c r="W233" s="3"/>
      <c r="X233" s="3"/>
      <c r="Y233" s="3"/>
      <c r="Z233" s="3"/>
      <c r="AA233" s="3"/>
    </row>
    <row r="234" spans="1:75" s="1" customFormat="1" ht="18" x14ac:dyDescent="0.2">
      <c r="A234" s="65"/>
      <c r="B234" s="98" t="s">
        <v>126</v>
      </c>
      <c r="C234" s="348"/>
      <c r="D234" s="348"/>
      <c r="E234" s="348"/>
      <c r="F234" s="348"/>
      <c r="G234" s="348"/>
      <c r="H234" s="348"/>
      <c r="I234" s="348"/>
      <c r="J234" s="346" t="s">
        <v>126</v>
      </c>
      <c r="K234" s="344"/>
      <c r="L234" s="344"/>
      <c r="M234" s="344"/>
      <c r="N234" s="344"/>
      <c r="O234" s="344"/>
      <c r="P234" s="344"/>
      <c r="Q234" s="344"/>
      <c r="R234" s="686"/>
      <c r="S234" s="3"/>
      <c r="T234" s="3"/>
      <c r="U234" s="3"/>
      <c r="V234" s="3"/>
      <c r="W234" s="3"/>
      <c r="X234" s="3"/>
      <c r="Y234" s="3"/>
      <c r="Z234" s="3"/>
      <c r="AA234" s="3"/>
    </row>
    <row r="235" spans="1:75" s="1" customFormat="1" ht="28.5" customHeight="1" thickBot="1" x14ac:dyDescent="0.25">
      <c r="A235" s="65"/>
      <c r="B235" s="99" t="s">
        <v>127</v>
      </c>
      <c r="C235" s="349"/>
      <c r="D235" s="349"/>
      <c r="E235" s="349"/>
      <c r="F235" s="349"/>
      <c r="G235" s="349"/>
      <c r="H235" s="349"/>
      <c r="I235" s="349"/>
      <c r="J235" s="347" t="s">
        <v>127</v>
      </c>
      <c r="K235" s="345"/>
      <c r="L235" s="345"/>
      <c r="M235" s="345"/>
      <c r="N235" s="345"/>
      <c r="O235" s="345"/>
      <c r="P235" s="345"/>
      <c r="Q235" s="345"/>
      <c r="R235" s="687"/>
      <c r="S235" s="3"/>
      <c r="T235" s="3"/>
      <c r="U235" s="3"/>
      <c r="V235" s="3"/>
      <c r="W235" s="3"/>
      <c r="X235" s="3"/>
      <c r="Y235" s="3"/>
      <c r="Z235" s="3"/>
      <c r="AA235" s="3"/>
    </row>
    <row r="236" spans="1:75" s="1" customFormat="1" x14ac:dyDescent="0.2">
      <c r="S236" s="3"/>
      <c r="T236" s="3"/>
      <c r="U236" s="3"/>
      <c r="V236" s="3"/>
      <c r="W236" s="3"/>
      <c r="X236" s="3"/>
      <c r="Y236" s="3"/>
      <c r="Z236" s="3"/>
      <c r="AA236" s="3"/>
      <c r="BO236" s="3"/>
      <c r="BP236" s="3"/>
      <c r="BQ236" s="3"/>
      <c r="BR236" s="3"/>
      <c r="BS236" s="3"/>
      <c r="BT236" s="3"/>
      <c r="BU236" s="3"/>
      <c r="BV236" s="3"/>
      <c r="BW236" s="3"/>
    </row>
    <row r="237" spans="1:75" s="1" customFormat="1" x14ac:dyDescent="0.2">
      <c r="S237" s="3"/>
      <c r="T237" s="3"/>
      <c r="U237" s="3"/>
      <c r="V237" s="3"/>
      <c r="W237" s="3"/>
      <c r="X237" s="3"/>
      <c r="Y237" s="3"/>
      <c r="Z237" s="3"/>
      <c r="AA237" s="3"/>
      <c r="BO237" s="3"/>
      <c r="BP237" s="3"/>
      <c r="BQ237" s="3"/>
      <c r="BR237" s="3"/>
      <c r="BS237" s="3"/>
      <c r="BT237" s="3"/>
      <c r="BU237" s="3"/>
      <c r="BV237" s="3"/>
      <c r="BW237" s="3"/>
    </row>
  </sheetData>
  <mergeCells count="139">
    <mergeCell ref="B2:O4"/>
    <mergeCell ref="P2:Q2"/>
    <mergeCell ref="R2:R4"/>
    <mergeCell ref="P3:Q4"/>
    <mergeCell ref="B5:Q5"/>
    <mergeCell ref="R5:R44"/>
    <mergeCell ref="C6:I6"/>
    <mergeCell ref="K6:Q6"/>
    <mergeCell ref="T6:V6"/>
    <mergeCell ref="T7:V7"/>
    <mergeCell ref="K10:Q10"/>
    <mergeCell ref="T21:V21"/>
    <mergeCell ref="C28:I28"/>
    <mergeCell ref="K28:Q28"/>
    <mergeCell ref="C29:I29"/>
    <mergeCell ref="K29:Q29"/>
    <mergeCell ref="C30:I30"/>
    <mergeCell ref="K30:Q30"/>
    <mergeCell ref="B25:I25"/>
    <mergeCell ref="J25:Q25"/>
    <mergeCell ref="T25:V25"/>
    <mergeCell ref="C26:I26"/>
    <mergeCell ref="K26:Q26"/>
    <mergeCell ref="C27:I27"/>
    <mergeCell ref="K27:Q27"/>
    <mergeCell ref="C31:I31"/>
    <mergeCell ref="K31:Q31"/>
    <mergeCell ref="C32:I32"/>
    <mergeCell ref="K32:Q32"/>
    <mergeCell ref="C36:I36"/>
    <mergeCell ref="R45:R47"/>
    <mergeCell ref="B49:O51"/>
    <mergeCell ref="P49:Q49"/>
    <mergeCell ref="R49:R51"/>
    <mergeCell ref="P50:Q51"/>
    <mergeCell ref="B52:Q52"/>
    <mergeCell ref="R52:R91"/>
    <mergeCell ref="C53:I53"/>
    <mergeCell ref="K53:Q53"/>
    <mergeCell ref="K57:Q57"/>
    <mergeCell ref="B72:I72"/>
    <mergeCell ref="J72:Q72"/>
    <mergeCell ref="C73:I73"/>
    <mergeCell ref="C77:I77"/>
    <mergeCell ref="K77:Q77"/>
    <mergeCell ref="C78:I78"/>
    <mergeCell ref="K78:Q78"/>
    <mergeCell ref="C79:I79"/>
    <mergeCell ref="K79:Q79"/>
    <mergeCell ref="K73:Q73"/>
    <mergeCell ref="C74:I74"/>
    <mergeCell ref="K74:Q74"/>
    <mergeCell ref="C75:I75"/>
    <mergeCell ref="K75:Q75"/>
    <mergeCell ref="C76:I76"/>
    <mergeCell ref="K76:Q76"/>
    <mergeCell ref="C83:I83"/>
    <mergeCell ref="R92:R94"/>
    <mergeCell ref="B96:O98"/>
    <mergeCell ref="P96:Q96"/>
    <mergeCell ref="R96:R98"/>
    <mergeCell ref="P97:Q98"/>
    <mergeCell ref="B99:Q99"/>
    <mergeCell ref="R99:R138"/>
    <mergeCell ref="C100:I100"/>
    <mergeCell ref="K100:Q100"/>
    <mergeCell ref="C122:I122"/>
    <mergeCell ref="K122:Q122"/>
    <mergeCell ref="C123:I123"/>
    <mergeCell ref="K123:Q123"/>
    <mergeCell ref="C124:I124"/>
    <mergeCell ref="K124:Q124"/>
    <mergeCell ref="K104:Q104"/>
    <mergeCell ref="B119:I119"/>
    <mergeCell ref="J119:Q119"/>
    <mergeCell ref="C120:I120"/>
    <mergeCell ref="K120:Q120"/>
    <mergeCell ref="C121:I121"/>
    <mergeCell ref="K121:Q121"/>
    <mergeCell ref="C125:I125"/>
    <mergeCell ref="K125:Q125"/>
    <mergeCell ref="C126:I126"/>
    <mergeCell ref="K126:Q126"/>
    <mergeCell ref="C130:I130"/>
    <mergeCell ref="R139:R141"/>
    <mergeCell ref="B143:O145"/>
    <mergeCell ref="P143:Q143"/>
    <mergeCell ref="R143:R145"/>
    <mergeCell ref="P144:Q145"/>
    <mergeCell ref="K167:Q167"/>
    <mergeCell ref="C168:I168"/>
    <mergeCell ref="K168:Q168"/>
    <mergeCell ref="C169:I169"/>
    <mergeCell ref="K169:Q169"/>
    <mergeCell ref="C170:I170"/>
    <mergeCell ref="K170:Q170"/>
    <mergeCell ref="B146:Q146"/>
    <mergeCell ref="R146:R185"/>
    <mergeCell ref="C147:I147"/>
    <mergeCell ref="K147:Q147"/>
    <mergeCell ref="K151:Q151"/>
    <mergeCell ref="B166:I166"/>
    <mergeCell ref="J166:Q166"/>
    <mergeCell ref="C167:I167"/>
    <mergeCell ref="C177:I177"/>
    <mergeCell ref="C171:I171"/>
    <mergeCell ref="K171:Q171"/>
    <mergeCell ref="C172:I172"/>
    <mergeCell ref="K172:Q172"/>
    <mergeCell ref="C173:I173"/>
    <mergeCell ref="K173:Q173"/>
    <mergeCell ref="R186:R188"/>
    <mergeCell ref="K198:Q198"/>
    <mergeCell ref="B213:I213"/>
    <mergeCell ref="J213:Q213"/>
    <mergeCell ref="C214:I214"/>
    <mergeCell ref="K214:Q214"/>
    <mergeCell ref="C215:I215"/>
    <mergeCell ref="K215:Q215"/>
    <mergeCell ref="B190:O192"/>
    <mergeCell ref="P190:Q190"/>
    <mergeCell ref="K217:Q217"/>
    <mergeCell ref="C218:I218"/>
    <mergeCell ref="K218:Q218"/>
    <mergeCell ref="R233:R235"/>
    <mergeCell ref="R190:R192"/>
    <mergeCell ref="P191:Q192"/>
    <mergeCell ref="B193:Q193"/>
    <mergeCell ref="R193:R232"/>
    <mergeCell ref="C194:I194"/>
    <mergeCell ref="K194:Q194"/>
    <mergeCell ref="C219:I219"/>
    <mergeCell ref="K219:Q219"/>
    <mergeCell ref="C220:I220"/>
    <mergeCell ref="K220:Q220"/>
    <mergeCell ref="C224:I224"/>
    <mergeCell ref="C216:I216"/>
    <mergeCell ref="K216:Q216"/>
    <mergeCell ref="C217:I217"/>
  </mergeCells>
  <printOptions horizontalCentered="1"/>
  <pageMargins left="0.23622047244094491" right="0.23622047244094491" top="0.15748031496062992" bottom="0.15748031496062992" header="0.11811023622047245" footer="0.19685039370078741"/>
  <pageSetup paperSize="9" scale="46" orientation="portrait" r:id="rId1"/>
  <headerFooter alignWithMargins="0"/>
  <rowBreaks count="4" manualBreakCount="4">
    <brk id="47" max="14" man="1"/>
    <brk id="94" max="14" man="1"/>
    <brk id="141" max="14" man="1"/>
    <brk id="188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0"/>
  <sheetViews>
    <sheetView zoomScaleNormal="100" workbookViewId="0">
      <selection activeCell="P12" sqref="P12"/>
    </sheetView>
  </sheetViews>
  <sheetFormatPr baseColWidth="10" defaultRowHeight="15" x14ac:dyDescent="0.25"/>
  <cols>
    <col min="1" max="1" width="2" customWidth="1"/>
    <col min="2" max="2" width="4.7109375" customWidth="1"/>
    <col min="3" max="6" width="18.7109375" customWidth="1"/>
    <col min="7" max="7" width="2" customWidth="1"/>
    <col min="8" max="8" width="4.7109375" customWidth="1"/>
    <col min="9" max="12" width="18.7109375" customWidth="1"/>
    <col min="13" max="13" width="2" customWidth="1"/>
  </cols>
  <sheetData>
    <row r="1" spans="1:13" ht="35.25" customHeight="1" x14ac:dyDescent="0.25">
      <c r="A1" s="356"/>
      <c r="B1" s="358" t="s">
        <v>611</v>
      </c>
      <c r="C1" s="357"/>
      <c r="D1" s="357"/>
      <c r="E1" s="769" t="str">
        <f>'Modèle vierge a dupliquer'!AO3</f>
        <v>NOM DU PLAT</v>
      </c>
      <c r="F1" s="769"/>
      <c r="G1" s="769"/>
      <c r="H1" s="769"/>
      <c r="I1" s="769"/>
      <c r="J1" s="769"/>
      <c r="K1" s="769"/>
      <c r="L1" s="770"/>
      <c r="M1" s="351"/>
    </row>
    <row r="2" spans="1:13" ht="26.25" x14ac:dyDescent="0.25">
      <c r="A2" s="354" t="s">
        <v>556</v>
      </c>
      <c r="B2" s="766" t="str">
        <f>'Modèle vierge a dupliquer'!AO62</f>
        <v>ALBERT</v>
      </c>
      <c r="C2" s="767"/>
      <c r="D2" s="767"/>
      <c r="E2" s="767"/>
      <c r="F2" s="355" t="str">
        <f>'Modèle vierge a dupliquer'!AN62</f>
        <v>N° 1</v>
      </c>
      <c r="G2" s="354" t="s">
        <v>556</v>
      </c>
      <c r="H2" s="766" t="str">
        <f>'Modèle vierge a dupliquer'!AO64</f>
        <v>PAUL</v>
      </c>
      <c r="I2" s="767"/>
      <c r="J2" s="767"/>
      <c r="K2" s="767"/>
      <c r="L2" s="355" t="str">
        <f>'Modèle vierge a dupliquer'!AN64</f>
        <v>N° 2</v>
      </c>
      <c r="M2" s="352"/>
    </row>
    <row r="3" spans="1:13" ht="18.75" x14ac:dyDescent="0.25">
      <c r="A3" s="768"/>
      <c r="B3" s="763"/>
      <c r="C3" s="764"/>
      <c r="D3" s="764"/>
      <c r="E3" s="764"/>
      <c r="F3" s="765"/>
      <c r="G3" s="768"/>
      <c r="H3" s="763"/>
      <c r="I3" s="764"/>
      <c r="J3" s="764"/>
      <c r="K3" s="764"/>
      <c r="L3" s="765"/>
      <c r="M3" s="352"/>
    </row>
    <row r="4" spans="1:13" ht="18.75" x14ac:dyDescent="0.25">
      <c r="A4" s="768"/>
      <c r="B4" s="331"/>
      <c r="C4" s="332" t="s">
        <v>557</v>
      </c>
      <c r="D4" s="333"/>
      <c r="E4" s="333"/>
      <c r="F4" s="334"/>
      <c r="G4" s="768"/>
      <c r="H4" s="331"/>
      <c r="I4" s="332" t="s">
        <v>557</v>
      </c>
      <c r="J4" s="333"/>
      <c r="K4" s="333"/>
      <c r="L4" s="334"/>
      <c r="M4" s="352"/>
    </row>
    <row r="5" spans="1:13" ht="18.75" x14ac:dyDescent="0.25">
      <c r="A5" s="768"/>
      <c r="B5" s="214">
        <v>1</v>
      </c>
      <c r="C5" s="215"/>
      <c r="D5" s="211"/>
      <c r="E5" s="211"/>
      <c r="F5" s="216"/>
      <c r="G5" s="768"/>
      <c r="H5" s="214">
        <v>1</v>
      </c>
      <c r="I5" s="215"/>
      <c r="J5" s="211"/>
      <c r="K5" s="211"/>
      <c r="L5" s="216"/>
      <c r="M5" s="352"/>
    </row>
    <row r="6" spans="1:13" ht="18.75" x14ac:dyDescent="0.25">
      <c r="A6" s="768"/>
      <c r="B6" s="214">
        <v>2</v>
      </c>
      <c r="C6" s="215" t="s">
        <v>612</v>
      </c>
      <c r="D6" s="215"/>
      <c r="E6" s="215"/>
      <c r="F6" s="217"/>
      <c r="G6" s="768"/>
      <c r="H6" s="214">
        <v>2</v>
      </c>
      <c r="I6" s="215"/>
      <c r="J6" s="215"/>
      <c r="K6" s="215"/>
      <c r="L6" s="217"/>
      <c r="M6" s="352"/>
    </row>
    <row r="7" spans="1:13" ht="18.75" x14ac:dyDescent="0.25">
      <c r="A7" s="768"/>
      <c r="B7" s="214">
        <v>3</v>
      </c>
      <c r="C7" s="215"/>
      <c r="D7" s="215"/>
      <c r="E7" s="211"/>
      <c r="F7" s="217"/>
      <c r="G7" s="768"/>
      <c r="H7" s="214">
        <v>3</v>
      </c>
      <c r="I7" s="215"/>
      <c r="J7" s="215"/>
      <c r="K7" s="211"/>
      <c r="L7" s="217"/>
      <c r="M7" s="352"/>
    </row>
    <row r="8" spans="1:13" ht="18.75" x14ac:dyDescent="0.25">
      <c r="A8" s="768"/>
      <c r="B8" s="214">
        <v>4</v>
      </c>
      <c r="C8" s="215"/>
      <c r="D8" s="211"/>
      <c r="E8" s="215"/>
      <c r="F8" s="216"/>
      <c r="G8" s="768"/>
      <c r="H8" s="214">
        <v>4</v>
      </c>
      <c r="I8" s="215"/>
      <c r="J8" s="211"/>
      <c r="K8" s="215"/>
      <c r="L8" s="216"/>
      <c r="M8" s="352"/>
    </row>
    <row r="9" spans="1:13" ht="18.75" x14ac:dyDescent="0.25">
      <c r="A9" s="768"/>
      <c r="B9" s="214">
        <v>5</v>
      </c>
      <c r="C9" s="215"/>
      <c r="D9" s="215"/>
      <c r="E9" s="211"/>
      <c r="F9" s="217"/>
      <c r="G9" s="768"/>
      <c r="H9" s="214">
        <v>5</v>
      </c>
      <c r="I9" s="215"/>
      <c r="J9" s="215"/>
      <c r="K9" s="211"/>
      <c r="L9" s="217"/>
      <c r="M9" s="352"/>
    </row>
    <row r="10" spans="1:13" ht="18.75" x14ac:dyDescent="0.25">
      <c r="A10" s="768"/>
      <c r="B10" s="214">
        <v>6</v>
      </c>
      <c r="C10" s="215"/>
      <c r="D10" s="215"/>
      <c r="E10" s="215"/>
      <c r="F10" s="217"/>
      <c r="G10" s="768"/>
      <c r="H10" s="214">
        <v>6</v>
      </c>
      <c r="I10" s="215"/>
      <c r="J10" s="215"/>
      <c r="K10" s="215"/>
      <c r="L10" s="217"/>
      <c r="M10" s="352"/>
    </row>
    <row r="11" spans="1:13" ht="18.75" x14ac:dyDescent="0.25">
      <c r="A11" s="768"/>
      <c r="B11" s="214">
        <v>7</v>
      </c>
      <c r="C11" s="215"/>
      <c r="D11" s="215"/>
      <c r="E11" s="211"/>
      <c r="F11" s="217"/>
      <c r="G11" s="768"/>
      <c r="H11" s="214">
        <v>7</v>
      </c>
      <c r="I11" s="215"/>
      <c r="J11" s="215"/>
      <c r="K11" s="211"/>
      <c r="L11" s="217"/>
      <c r="M11" s="352"/>
    </row>
    <row r="12" spans="1:13" ht="18.75" x14ac:dyDescent="0.25">
      <c r="A12" s="768"/>
      <c r="B12" s="214">
        <v>8</v>
      </c>
      <c r="C12" s="215"/>
      <c r="D12" s="215"/>
      <c r="E12" s="215"/>
      <c r="F12" s="217"/>
      <c r="G12" s="768"/>
      <c r="H12" s="214">
        <v>8</v>
      </c>
      <c r="I12" s="215"/>
      <c r="J12" s="215"/>
      <c r="K12" s="215"/>
      <c r="L12" s="217"/>
      <c r="M12" s="352"/>
    </row>
    <row r="13" spans="1:13" ht="18.75" x14ac:dyDescent="0.25">
      <c r="A13" s="768"/>
      <c r="B13" s="214">
        <v>9</v>
      </c>
      <c r="C13" s="215"/>
      <c r="D13" s="215"/>
      <c r="E13" s="211"/>
      <c r="F13" s="217"/>
      <c r="G13" s="768"/>
      <c r="H13" s="214">
        <v>9</v>
      </c>
      <c r="I13" s="215"/>
      <c r="J13" s="215"/>
      <c r="K13" s="211"/>
      <c r="L13" s="217"/>
      <c r="M13" s="352"/>
    </row>
    <row r="14" spans="1:13" ht="18.75" x14ac:dyDescent="0.25">
      <c r="A14" s="768"/>
      <c r="B14" s="214">
        <v>10</v>
      </c>
      <c r="C14" s="215"/>
      <c r="D14" s="215"/>
      <c r="E14" s="215"/>
      <c r="F14" s="217"/>
      <c r="G14" s="768"/>
      <c r="H14" s="214">
        <v>10</v>
      </c>
      <c r="I14" s="215"/>
      <c r="J14" s="215"/>
      <c r="K14" s="215"/>
      <c r="L14" s="217"/>
      <c r="M14" s="352"/>
    </row>
    <row r="15" spans="1:13" ht="18.75" x14ac:dyDescent="0.25">
      <c r="A15" s="768"/>
      <c r="B15" s="214">
        <v>11</v>
      </c>
      <c r="C15" s="215"/>
      <c r="D15" s="215"/>
      <c r="E15" s="211"/>
      <c r="F15" s="217"/>
      <c r="G15" s="768"/>
      <c r="H15" s="214">
        <v>11</v>
      </c>
      <c r="I15" s="215"/>
      <c r="J15" s="215"/>
      <c r="K15" s="211"/>
      <c r="L15" s="217"/>
      <c r="M15" s="352"/>
    </row>
    <row r="16" spans="1:13" ht="18.75" x14ac:dyDescent="0.25">
      <c r="A16" s="768"/>
      <c r="B16" s="214">
        <v>12</v>
      </c>
      <c r="C16" s="215"/>
      <c r="D16" s="215"/>
      <c r="E16" s="215"/>
      <c r="F16" s="217"/>
      <c r="G16" s="768"/>
      <c r="H16" s="214">
        <v>12</v>
      </c>
      <c r="I16" s="215"/>
      <c r="J16" s="215"/>
      <c r="K16" s="215"/>
      <c r="L16" s="217"/>
      <c r="M16" s="352"/>
    </row>
    <row r="17" spans="1:18" ht="18.75" x14ac:dyDescent="0.25">
      <c r="A17" s="768"/>
      <c r="B17" s="214">
        <v>13</v>
      </c>
      <c r="C17" s="215"/>
      <c r="D17" s="215"/>
      <c r="E17" s="211"/>
      <c r="F17" s="217"/>
      <c r="G17" s="768"/>
      <c r="H17" s="214">
        <v>13</v>
      </c>
      <c r="I17" s="215"/>
      <c r="J17" s="215"/>
      <c r="K17" s="211"/>
      <c r="L17" s="217"/>
      <c r="M17" s="352"/>
    </row>
    <row r="18" spans="1:18" ht="18.75" x14ac:dyDescent="0.25">
      <c r="A18" s="768"/>
      <c r="B18" s="214">
        <v>14</v>
      </c>
      <c r="C18" s="215"/>
      <c r="D18" s="215"/>
      <c r="E18" s="215"/>
      <c r="F18" s="217"/>
      <c r="G18" s="768"/>
      <c r="H18" s="214">
        <v>14</v>
      </c>
      <c r="I18" s="215"/>
      <c r="J18" s="215"/>
      <c r="K18" s="215"/>
      <c r="L18" s="217"/>
      <c r="M18" s="352"/>
    </row>
    <row r="19" spans="1:18" ht="18.75" x14ac:dyDescent="0.25">
      <c r="A19" s="768"/>
      <c r="B19" s="214">
        <v>15</v>
      </c>
      <c r="C19" s="215"/>
      <c r="D19" s="215"/>
      <c r="E19" s="211"/>
      <c r="F19" s="217"/>
      <c r="G19" s="768"/>
      <c r="H19" s="214">
        <v>15</v>
      </c>
      <c r="I19" s="215"/>
      <c r="J19" s="215"/>
      <c r="K19" s="211"/>
      <c r="L19" s="217"/>
      <c r="M19" s="352"/>
    </row>
    <row r="20" spans="1:18" ht="18.75" x14ac:dyDescent="0.25">
      <c r="A20" s="768"/>
      <c r="B20" s="214">
        <v>16</v>
      </c>
      <c r="C20" s="215"/>
      <c r="D20" s="215"/>
      <c r="E20" s="215"/>
      <c r="F20" s="217"/>
      <c r="G20" s="768"/>
      <c r="H20" s="214">
        <v>16</v>
      </c>
      <c r="I20" s="215"/>
      <c r="J20" s="215"/>
      <c r="K20" s="215"/>
      <c r="L20" s="217"/>
      <c r="M20" s="352"/>
    </row>
    <row r="21" spans="1:18" ht="18.75" x14ac:dyDescent="0.25">
      <c r="A21" s="768"/>
      <c r="B21" s="214">
        <v>17</v>
      </c>
      <c r="C21" s="215"/>
      <c r="D21" s="215"/>
      <c r="E21" s="211"/>
      <c r="F21" s="217"/>
      <c r="G21" s="768"/>
      <c r="H21" s="214">
        <v>17</v>
      </c>
      <c r="I21" s="215"/>
      <c r="J21" s="215"/>
      <c r="K21" s="211"/>
      <c r="L21" s="217"/>
      <c r="M21" s="352"/>
    </row>
    <row r="22" spans="1:18" ht="18.75" x14ac:dyDescent="0.25">
      <c r="A22" s="768"/>
      <c r="B22" s="214">
        <v>18</v>
      </c>
      <c r="C22" s="215"/>
      <c r="D22" s="215"/>
      <c r="E22" s="215"/>
      <c r="F22" s="217"/>
      <c r="G22" s="768"/>
      <c r="H22" s="214">
        <v>18</v>
      </c>
      <c r="I22" s="215"/>
      <c r="J22" s="215"/>
      <c r="K22" s="215"/>
      <c r="L22" s="217"/>
      <c r="M22" s="352"/>
    </row>
    <row r="23" spans="1:18" ht="18.75" x14ac:dyDescent="0.25">
      <c r="A23" s="768"/>
      <c r="B23" s="214">
        <v>19</v>
      </c>
      <c r="C23" s="215"/>
      <c r="D23" s="215"/>
      <c r="E23" s="215"/>
      <c r="F23" s="217"/>
      <c r="G23" s="768"/>
      <c r="H23" s="214">
        <v>19</v>
      </c>
      <c r="I23" s="215"/>
      <c r="J23" s="215"/>
      <c r="K23" s="215"/>
      <c r="L23" s="217"/>
      <c r="M23" s="352"/>
    </row>
    <row r="24" spans="1:18" ht="18.75" x14ac:dyDescent="0.25">
      <c r="A24" s="768"/>
      <c r="B24" s="214">
        <v>20</v>
      </c>
      <c r="C24" s="215"/>
      <c r="D24" s="215"/>
      <c r="E24" s="211"/>
      <c r="F24" s="217"/>
      <c r="G24" s="768"/>
      <c r="H24" s="214">
        <v>20</v>
      </c>
      <c r="I24" s="215"/>
      <c r="J24" s="215"/>
      <c r="K24" s="211"/>
      <c r="L24" s="217"/>
      <c r="M24" s="352"/>
    </row>
    <row r="25" spans="1:18" ht="18.75" x14ac:dyDescent="0.25">
      <c r="A25" s="768"/>
      <c r="B25" s="214">
        <v>21</v>
      </c>
      <c r="C25" s="215"/>
      <c r="D25" s="215"/>
      <c r="E25" s="215"/>
      <c r="F25" s="217"/>
      <c r="G25" s="768"/>
      <c r="H25" s="214">
        <v>21</v>
      </c>
      <c r="I25" s="215"/>
      <c r="J25" s="215"/>
      <c r="K25" s="215"/>
      <c r="L25" s="217"/>
      <c r="M25" s="352"/>
    </row>
    <row r="26" spans="1:18" ht="18.75" x14ac:dyDescent="0.25">
      <c r="A26" s="768"/>
      <c r="B26" s="335">
        <v>22</v>
      </c>
      <c r="C26" s="336"/>
      <c r="D26" s="336"/>
      <c r="E26" s="336"/>
      <c r="F26" s="337"/>
      <c r="G26" s="768"/>
      <c r="H26" s="335">
        <v>22</v>
      </c>
      <c r="I26" s="336"/>
      <c r="J26" s="336"/>
      <c r="K26" s="336"/>
      <c r="L26" s="337"/>
      <c r="M26" s="352"/>
    </row>
    <row r="27" spans="1:18" ht="15.75" thickBot="1" x14ac:dyDescent="0.3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352"/>
    </row>
    <row r="28" spans="1:18" ht="26.25" x14ac:dyDescent="0.25">
      <c r="A28" s="210" t="s">
        <v>556</v>
      </c>
      <c r="B28" s="771" t="str">
        <f>'Modèle vierge a dupliquer'!AO66</f>
        <v>EMILE</v>
      </c>
      <c r="C28" s="772"/>
      <c r="D28" s="772"/>
      <c r="E28" s="772"/>
      <c r="F28" s="330" t="str">
        <f>'Modèle vierge a dupliquer'!AN66</f>
        <v>N° 3</v>
      </c>
      <c r="G28" s="210" t="s">
        <v>556</v>
      </c>
      <c r="H28" s="771" t="str">
        <f>'Modèle vierge a dupliquer'!AT62</f>
        <v>VICTOR</v>
      </c>
      <c r="I28" s="772"/>
      <c r="J28" s="772"/>
      <c r="K28" s="772"/>
      <c r="L28" s="330" t="str">
        <f>'Modèle vierge a dupliquer'!AS62</f>
        <v>N° 4</v>
      </c>
      <c r="M28" s="353"/>
      <c r="N28" s="341"/>
      <c r="O28" s="341"/>
      <c r="P28" s="341"/>
      <c r="Q28" s="341"/>
      <c r="R28" s="341"/>
    </row>
    <row r="29" spans="1:18" ht="18.75" x14ac:dyDescent="0.25">
      <c r="A29" s="768"/>
      <c r="B29" s="763"/>
      <c r="C29" s="764"/>
      <c r="D29" s="764"/>
      <c r="E29" s="764"/>
      <c r="F29" s="765"/>
      <c r="G29" s="768"/>
      <c r="H29" s="763"/>
      <c r="I29" s="764"/>
      <c r="J29" s="764"/>
      <c r="K29" s="764"/>
      <c r="L29" s="765"/>
      <c r="M29" s="352"/>
    </row>
    <row r="30" spans="1:18" ht="18.75" x14ac:dyDescent="0.25">
      <c r="A30" s="768"/>
      <c r="B30" s="331"/>
      <c r="C30" s="332" t="s">
        <v>557</v>
      </c>
      <c r="D30" s="333"/>
      <c r="E30" s="333"/>
      <c r="F30" s="334"/>
      <c r="G30" s="768"/>
      <c r="H30" s="331"/>
      <c r="I30" s="332" t="s">
        <v>557</v>
      </c>
      <c r="J30" s="333"/>
      <c r="K30" s="333"/>
      <c r="L30" s="334"/>
      <c r="M30" s="352"/>
    </row>
    <row r="31" spans="1:18" ht="18.75" x14ac:dyDescent="0.25">
      <c r="A31" s="768"/>
      <c r="B31" s="214">
        <v>1</v>
      </c>
      <c r="C31" s="215"/>
      <c r="D31" s="211"/>
      <c r="E31" s="211"/>
      <c r="F31" s="216"/>
      <c r="G31" s="768"/>
      <c r="H31" s="214">
        <v>1</v>
      </c>
      <c r="I31" s="215"/>
      <c r="J31" s="211"/>
      <c r="K31" s="211"/>
      <c r="L31" s="216"/>
      <c r="M31" s="352"/>
    </row>
    <row r="32" spans="1:18" ht="18.75" x14ac:dyDescent="0.25">
      <c r="A32" s="768"/>
      <c r="B32" s="214">
        <v>2</v>
      </c>
      <c r="C32" s="215"/>
      <c r="D32" s="215"/>
      <c r="E32" s="215"/>
      <c r="F32" s="217"/>
      <c r="G32" s="768"/>
      <c r="H32" s="214">
        <v>2</v>
      </c>
      <c r="I32" s="215"/>
      <c r="J32" s="215"/>
      <c r="K32" s="215"/>
      <c r="L32" s="217"/>
      <c r="M32" s="352"/>
    </row>
    <row r="33" spans="1:13" ht="21" customHeight="1" x14ac:dyDescent="0.25">
      <c r="A33" s="768"/>
      <c r="B33" s="214">
        <v>3</v>
      </c>
      <c r="C33" s="215"/>
      <c r="D33" s="215"/>
      <c r="E33" s="211"/>
      <c r="F33" s="217"/>
      <c r="G33" s="768"/>
      <c r="H33" s="214">
        <v>3</v>
      </c>
      <c r="I33" s="215"/>
      <c r="J33" s="215"/>
      <c r="K33" s="211"/>
      <c r="L33" s="217"/>
      <c r="M33" s="352"/>
    </row>
    <row r="34" spans="1:13" ht="21" customHeight="1" x14ac:dyDescent="0.25">
      <c r="A34" s="768"/>
      <c r="B34" s="214">
        <v>4</v>
      </c>
      <c r="C34" s="215"/>
      <c r="D34" s="211"/>
      <c r="E34" s="215"/>
      <c r="F34" s="216"/>
      <c r="G34" s="768"/>
      <c r="H34" s="214">
        <v>4</v>
      </c>
      <c r="I34" s="215"/>
      <c r="J34" s="211"/>
      <c r="K34" s="215"/>
      <c r="L34" s="216"/>
      <c r="M34" s="352"/>
    </row>
    <row r="35" spans="1:13" ht="18.75" x14ac:dyDescent="0.25">
      <c r="A35" s="768"/>
      <c r="B35" s="214">
        <v>5</v>
      </c>
      <c r="C35" s="215"/>
      <c r="D35" s="215"/>
      <c r="E35" s="211"/>
      <c r="F35" s="217"/>
      <c r="G35" s="768"/>
      <c r="H35" s="214">
        <v>5</v>
      </c>
      <c r="I35" s="215"/>
      <c r="J35" s="215"/>
      <c r="K35" s="211"/>
      <c r="L35" s="217"/>
      <c r="M35" s="352"/>
    </row>
    <row r="36" spans="1:13" ht="18.75" x14ac:dyDescent="0.25">
      <c r="A36" s="768"/>
      <c r="B36" s="214">
        <v>6</v>
      </c>
      <c r="C36" s="215"/>
      <c r="D36" s="215"/>
      <c r="E36" s="215"/>
      <c r="F36" s="217"/>
      <c r="G36" s="768"/>
      <c r="H36" s="214">
        <v>6</v>
      </c>
      <c r="I36" s="215"/>
      <c r="J36" s="215"/>
      <c r="K36" s="215"/>
      <c r="L36" s="217"/>
      <c r="M36" s="352"/>
    </row>
    <row r="37" spans="1:13" ht="18.75" x14ac:dyDescent="0.25">
      <c r="A37" s="768"/>
      <c r="B37" s="214">
        <v>7</v>
      </c>
      <c r="C37" s="215"/>
      <c r="D37" s="215"/>
      <c r="E37" s="211"/>
      <c r="F37" s="217"/>
      <c r="G37" s="768"/>
      <c r="H37" s="214">
        <v>7</v>
      </c>
      <c r="I37" s="215"/>
      <c r="J37" s="215"/>
      <c r="K37" s="211"/>
      <c r="L37" s="217"/>
      <c r="M37" s="352"/>
    </row>
    <row r="38" spans="1:13" ht="18.75" x14ac:dyDescent="0.25">
      <c r="A38" s="768"/>
      <c r="B38" s="214">
        <v>8</v>
      </c>
      <c r="C38" s="215"/>
      <c r="D38" s="215"/>
      <c r="E38" s="215"/>
      <c r="F38" s="217"/>
      <c r="G38" s="768"/>
      <c r="H38" s="214">
        <v>8</v>
      </c>
      <c r="I38" s="215"/>
      <c r="J38" s="215"/>
      <c r="K38" s="215"/>
      <c r="L38" s="217"/>
      <c r="M38" s="352"/>
    </row>
    <row r="39" spans="1:13" ht="18.75" x14ac:dyDescent="0.25">
      <c r="A39" s="768"/>
      <c r="B39" s="214">
        <v>9</v>
      </c>
      <c r="C39" s="215"/>
      <c r="D39" s="215"/>
      <c r="E39" s="211"/>
      <c r="F39" s="217"/>
      <c r="G39" s="768"/>
      <c r="H39" s="214">
        <v>9</v>
      </c>
      <c r="I39" s="215"/>
      <c r="J39" s="215"/>
      <c r="K39" s="211"/>
      <c r="L39" s="217"/>
      <c r="M39" s="352"/>
    </row>
    <row r="40" spans="1:13" ht="18.75" x14ac:dyDescent="0.25">
      <c r="A40" s="768"/>
      <c r="B40" s="214">
        <v>10</v>
      </c>
      <c r="C40" s="215"/>
      <c r="D40" s="215"/>
      <c r="E40" s="215"/>
      <c r="F40" s="217"/>
      <c r="G40" s="768"/>
      <c r="H40" s="214">
        <v>10</v>
      </c>
      <c r="I40" s="215"/>
      <c r="J40" s="215"/>
      <c r="K40" s="215"/>
      <c r="L40" s="217"/>
      <c r="M40" s="352"/>
    </row>
    <row r="41" spans="1:13" ht="18.75" x14ac:dyDescent="0.25">
      <c r="A41" s="768"/>
      <c r="B41" s="214">
        <v>11</v>
      </c>
      <c r="C41" s="215"/>
      <c r="D41" s="215"/>
      <c r="E41" s="211"/>
      <c r="F41" s="217"/>
      <c r="G41" s="768"/>
      <c r="H41" s="214">
        <v>11</v>
      </c>
      <c r="I41" s="215"/>
      <c r="J41" s="215"/>
      <c r="K41" s="211"/>
      <c r="L41" s="217"/>
      <c r="M41" s="352"/>
    </row>
    <row r="42" spans="1:13" ht="18.75" x14ac:dyDescent="0.25">
      <c r="A42" s="768"/>
      <c r="B42" s="214">
        <v>12</v>
      </c>
      <c r="C42" s="215"/>
      <c r="D42" s="215"/>
      <c r="E42" s="215"/>
      <c r="F42" s="217"/>
      <c r="G42" s="768"/>
      <c r="H42" s="214">
        <v>12</v>
      </c>
      <c r="I42" s="215"/>
      <c r="J42" s="215"/>
      <c r="K42" s="215"/>
      <c r="L42" s="217"/>
      <c r="M42" s="352"/>
    </row>
    <row r="43" spans="1:13" ht="18.75" x14ac:dyDescent="0.25">
      <c r="A43" s="768"/>
      <c r="B43" s="214">
        <v>13</v>
      </c>
      <c r="C43" s="215"/>
      <c r="D43" s="215"/>
      <c r="E43" s="211"/>
      <c r="F43" s="217"/>
      <c r="G43" s="768"/>
      <c r="H43" s="214">
        <v>13</v>
      </c>
      <c r="I43" s="215"/>
      <c r="J43" s="215"/>
      <c r="K43" s="211"/>
      <c r="L43" s="217"/>
      <c r="M43" s="352"/>
    </row>
    <row r="44" spans="1:13" ht="18.75" x14ac:dyDescent="0.25">
      <c r="A44" s="768"/>
      <c r="B44" s="214">
        <v>14</v>
      </c>
      <c r="C44" s="215"/>
      <c r="D44" s="215"/>
      <c r="E44" s="215"/>
      <c r="F44" s="217"/>
      <c r="G44" s="768"/>
      <c r="H44" s="214">
        <v>14</v>
      </c>
      <c r="I44" s="215"/>
      <c r="J44" s="215"/>
      <c r="K44" s="215"/>
      <c r="L44" s="217"/>
      <c r="M44" s="352"/>
    </row>
    <row r="45" spans="1:13" ht="18.75" x14ac:dyDescent="0.25">
      <c r="A45" s="768"/>
      <c r="B45" s="214">
        <v>15</v>
      </c>
      <c r="C45" s="215"/>
      <c r="D45" s="215"/>
      <c r="E45" s="211"/>
      <c r="F45" s="217"/>
      <c r="G45" s="768"/>
      <c r="H45" s="214">
        <v>15</v>
      </c>
      <c r="I45" s="215"/>
      <c r="J45" s="215"/>
      <c r="K45" s="211"/>
      <c r="L45" s="217"/>
      <c r="M45" s="352"/>
    </row>
    <row r="46" spans="1:13" ht="18.75" x14ac:dyDescent="0.25">
      <c r="A46" s="768"/>
      <c r="B46" s="214">
        <v>16</v>
      </c>
      <c r="C46" s="215"/>
      <c r="D46" s="215"/>
      <c r="E46" s="215"/>
      <c r="F46" s="217"/>
      <c r="G46" s="768"/>
      <c r="H46" s="214">
        <v>16</v>
      </c>
      <c r="I46" s="215"/>
      <c r="J46" s="215"/>
      <c r="K46" s="215"/>
      <c r="L46" s="217"/>
      <c r="M46" s="352"/>
    </row>
    <row r="47" spans="1:13" ht="18.75" x14ac:dyDescent="0.25">
      <c r="A47" s="768"/>
      <c r="B47" s="214">
        <v>17</v>
      </c>
      <c r="C47" s="215"/>
      <c r="D47" s="215"/>
      <c r="E47" s="211"/>
      <c r="F47" s="217"/>
      <c r="G47" s="768"/>
      <c r="H47" s="214">
        <v>17</v>
      </c>
      <c r="I47" s="215"/>
      <c r="J47" s="215"/>
      <c r="K47" s="211"/>
      <c r="L47" s="217"/>
      <c r="M47" s="352"/>
    </row>
    <row r="48" spans="1:13" ht="18.75" x14ac:dyDescent="0.25">
      <c r="A48" s="768"/>
      <c r="B48" s="214">
        <v>18</v>
      </c>
      <c r="C48" s="215"/>
      <c r="D48" s="215"/>
      <c r="E48" s="215"/>
      <c r="F48" s="217"/>
      <c r="G48" s="768"/>
      <c r="H48" s="214">
        <v>18</v>
      </c>
      <c r="I48" s="215"/>
      <c r="J48" s="215"/>
      <c r="K48" s="215"/>
      <c r="L48" s="217"/>
      <c r="M48" s="352"/>
    </row>
    <row r="49" spans="1:13" ht="18.75" x14ac:dyDescent="0.25">
      <c r="A49" s="768"/>
      <c r="B49" s="214">
        <v>19</v>
      </c>
      <c r="C49" s="215"/>
      <c r="D49" s="215"/>
      <c r="E49" s="215"/>
      <c r="F49" s="217"/>
      <c r="G49" s="768"/>
      <c r="H49" s="214">
        <v>19</v>
      </c>
      <c r="I49" s="215"/>
      <c r="J49" s="215"/>
      <c r="K49" s="215"/>
      <c r="L49" s="217"/>
      <c r="M49" s="352"/>
    </row>
    <row r="50" spans="1:13" ht="18.75" x14ac:dyDescent="0.25">
      <c r="A50" s="768"/>
      <c r="B50" s="214">
        <v>20</v>
      </c>
      <c r="C50" s="215"/>
      <c r="D50" s="215"/>
      <c r="E50" s="211"/>
      <c r="F50" s="217"/>
      <c r="G50" s="768"/>
      <c r="H50" s="214">
        <v>20</v>
      </c>
      <c r="I50" s="215"/>
      <c r="J50" s="215"/>
      <c r="K50" s="211"/>
      <c r="L50" s="217"/>
      <c r="M50" s="352"/>
    </row>
    <row r="51" spans="1:13" ht="18.75" x14ac:dyDescent="0.25">
      <c r="A51" s="768"/>
      <c r="B51" s="214">
        <v>21</v>
      </c>
      <c r="C51" s="215"/>
      <c r="D51" s="215"/>
      <c r="E51" s="215"/>
      <c r="F51" s="217"/>
      <c r="G51" s="768"/>
      <c r="H51" s="214">
        <v>21</v>
      </c>
      <c r="I51" s="215"/>
      <c r="J51" s="215"/>
      <c r="K51" s="215"/>
      <c r="L51" s="217"/>
      <c r="M51" s="352"/>
    </row>
    <row r="52" spans="1:13" ht="18.75" x14ac:dyDescent="0.25">
      <c r="A52" s="768"/>
      <c r="B52" s="335">
        <v>22</v>
      </c>
      <c r="C52" s="336"/>
      <c r="D52" s="336"/>
      <c r="E52" s="336"/>
      <c r="F52" s="337"/>
      <c r="G52" s="768"/>
      <c r="H52" s="335">
        <v>22</v>
      </c>
      <c r="I52" s="336"/>
      <c r="J52" s="336"/>
      <c r="K52" s="336"/>
      <c r="L52" s="337"/>
      <c r="M52" s="352"/>
    </row>
    <row r="53" spans="1:13" ht="15.75" thickBot="1" x14ac:dyDescent="0.3">
      <c r="A53" s="165"/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352"/>
    </row>
    <row r="54" spans="1:13" ht="26.25" x14ac:dyDescent="0.25">
      <c r="A54" s="210" t="s">
        <v>556</v>
      </c>
      <c r="B54" s="771" t="str">
        <f>'Modèle vierge a dupliquer'!AT65</f>
        <v>ET LES AUTRES</v>
      </c>
      <c r="C54" s="772"/>
      <c r="D54" s="772"/>
      <c r="E54" s="772"/>
      <c r="F54" s="330" t="str">
        <f>'Modèle vierge a dupliquer'!AS65</f>
        <v>N° 5</v>
      </c>
      <c r="G54" s="210" t="s">
        <v>556</v>
      </c>
      <c r="H54" s="771"/>
      <c r="I54" s="772"/>
      <c r="J54" s="772"/>
      <c r="K54" s="772"/>
      <c r="L54" s="330"/>
      <c r="M54" s="352"/>
    </row>
    <row r="55" spans="1:13" ht="18.75" x14ac:dyDescent="0.25">
      <c r="A55" s="768"/>
      <c r="B55" s="763"/>
      <c r="C55" s="764"/>
      <c r="D55" s="764"/>
      <c r="E55" s="764"/>
      <c r="F55" s="765"/>
      <c r="G55" s="768"/>
      <c r="H55" s="763"/>
      <c r="I55" s="764"/>
      <c r="J55" s="764"/>
      <c r="K55" s="764"/>
      <c r="L55" s="765"/>
      <c r="M55" s="352"/>
    </row>
    <row r="56" spans="1:13" ht="18.75" x14ac:dyDescent="0.25">
      <c r="A56" s="768"/>
      <c r="B56" s="331"/>
      <c r="C56" s="332" t="s">
        <v>557</v>
      </c>
      <c r="D56" s="333"/>
      <c r="E56" s="333"/>
      <c r="F56" s="334"/>
      <c r="G56" s="768"/>
      <c r="H56" s="331"/>
      <c r="I56" s="332" t="s">
        <v>557</v>
      </c>
      <c r="J56" s="333"/>
      <c r="K56" s="333"/>
      <c r="L56" s="334"/>
      <c r="M56" s="352"/>
    </row>
    <row r="57" spans="1:13" ht="18.75" x14ac:dyDescent="0.25">
      <c r="A57" s="768"/>
      <c r="B57" s="214">
        <v>1</v>
      </c>
      <c r="C57" s="215"/>
      <c r="D57" s="211"/>
      <c r="E57" s="211"/>
      <c r="F57" s="216"/>
      <c r="G57" s="768"/>
      <c r="H57" s="214">
        <v>1</v>
      </c>
      <c r="I57" s="215"/>
      <c r="J57" s="211"/>
      <c r="K57" s="211"/>
      <c r="L57" s="216"/>
      <c r="M57" s="352"/>
    </row>
    <row r="58" spans="1:13" ht="18.75" x14ac:dyDescent="0.25">
      <c r="A58" s="768"/>
      <c r="B58" s="214">
        <v>2</v>
      </c>
      <c r="C58" s="215"/>
      <c r="D58" s="215"/>
      <c r="E58" s="215"/>
      <c r="F58" s="217"/>
      <c r="G58" s="768"/>
      <c r="H58" s="214">
        <v>2</v>
      </c>
      <c r="I58" s="215"/>
      <c r="J58" s="215"/>
      <c r="K58" s="215"/>
      <c r="L58" s="217"/>
      <c r="M58" s="352"/>
    </row>
    <row r="59" spans="1:13" ht="18.75" x14ac:dyDescent="0.25">
      <c r="A59" s="768"/>
      <c r="B59" s="214">
        <v>3</v>
      </c>
      <c r="C59" s="215"/>
      <c r="D59" s="215"/>
      <c r="E59" s="211"/>
      <c r="F59" s="217"/>
      <c r="G59" s="768"/>
      <c r="H59" s="214">
        <v>3</v>
      </c>
      <c r="I59" s="215"/>
      <c r="J59" s="215"/>
      <c r="K59" s="211"/>
      <c r="L59" s="217"/>
      <c r="M59" s="352"/>
    </row>
    <row r="60" spans="1:13" ht="18.75" x14ac:dyDescent="0.25">
      <c r="A60" s="768"/>
      <c r="B60" s="214">
        <v>4</v>
      </c>
      <c r="C60" s="215"/>
      <c r="D60" s="211"/>
      <c r="E60" s="215"/>
      <c r="F60" s="216"/>
      <c r="G60" s="768"/>
      <c r="H60" s="214">
        <v>4</v>
      </c>
      <c r="I60" s="215"/>
      <c r="J60" s="211"/>
      <c r="K60" s="215"/>
      <c r="L60" s="216"/>
      <c r="M60" s="352"/>
    </row>
    <row r="61" spans="1:13" ht="18.75" x14ac:dyDescent="0.25">
      <c r="A61" s="768"/>
      <c r="B61" s="214">
        <v>5</v>
      </c>
      <c r="C61" s="215"/>
      <c r="D61" s="215"/>
      <c r="E61" s="211"/>
      <c r="F61" s="217"/>
      <c r="G61" s="768"/>
      <c r="H61" s="214">
        <v>5</v>
      </c>
      <c r="I61" s="215"/>
      <c r="J61" s="215"/>
      <c r="K61" s="211"/>
      <c r="L61" s="217"/>
      <c r="M61" s="352"/>
    </row>
    <row r="62" spans="1:13" ht="18.75" x14ac:dyDescent="0.25">
      <c r="A62" s="768"/>
      <c r="B62" s="214">
        <v>6</v>
      </c>
      <c r="C62" s="215"/>
      <c r="D62" s="215"/>
      <c r="E62" s="215"/>
      <c r="F62" s="217"/>
      <c r="G62" s="768"/>
      <c r="H62" s="214">
        <v>6</v>
      </c>
      <c r="I62" s="215"/>
      <c r="J62" s="215"/>
      <c r="K62" s="215"/>
      <c r="L62" s="217"/>
      <c r="M62" s="352"/>
    </row>
    <row r="63" spans="1:13" ht="18.75" x14ac:dyDescent="0.25">
      <c r="A63" s="768"/>
      <c r="B63" s="214">
        <v>7</v>
      </c>
      <c r="C63" s="215"/>
      <c r="D63" s="215"/>
      <c r="E63" s="211"/>
      <c r="F63" s="217"/>
      <c r="G63" s="768"/>
      <c r="H63" s="214">
        <v>7</v>
      </c>
      <c r="I63" s="215"/>
      <c r="J63" s="215"/>
      <c r="K63" s="211"/>
      <c r="L63" s="217"/>
      <c r="M63" s="352"/>
    </row>
    <row r="64" spans="1:13" ht="18.75" x14ac:dyDescent="0.25">
      <c r="A64" s="768"/>
      <c r="B64" s="214">
        <v>8</v>
      </c>
      <c r="C64" s="215"/>
      <c r="D64" s="215"/>
      <c r="E64" s="215"/>
      <c r="F64" s="217"/>
      <c r="G64" s="768"/>
      <c r="H64" s="214">
        <v>8</v>
      </c>
      <c r="I64" s="215"/>
      <c r="J64" s="215"/>
      <c r="K64" s="215"/>
      <c r="L64" s="217"/>
      <c r="M64" s="352"/>
    </row>
    <row r="65" spans="1:14" ht="18.75" x14ac:dyDescent="0.25">
      <c r="A65" s="768"/>
      <c r="B65" s="214">
        <v>9</v>
      </c>
      <c r="C65" s="215"/>
      <c r="D65" s="215"/>
      <c r="E65" s="211"/>
      <c r="F65" s="217"/>
      <c r="G65" s="768"/>
      <c r="H65" s="214">
        <v>9</v>
      </c>
      <c r="I65" s="215"/>
      <c r="J65" s="215"/>
      <c r="K65" s="211"/>
      <c r="L65" s="217"/>
      <c r="M65" s="352"/>
    </row>
    <row r="66" spans="1:14" ht="18.75" x14ac:dyDescent="0.25">
      <c r="A66" s="768"/>
      <c r="B66" s="214">
        <v>10</v>
      </c>
      <c r="C66" s="215"/>
      <c r="D66" s="215"/>
      <c r="E66" s="215"/>
      <c r="F66" s="217"/>
      <c r="G66" s="768"/>
      <c r="H66" s="214">
        <v>10</v>
      </c>
      <c r="I66" s="215"/>
      <c r="J66" s="215"/>
      <c r="K66" s="215"/>
      <c r="L66" s="217"/>
      <c r="M66" s="352"/>
    </row>
    <row r="67" spans="1:14" ht="18.75" x14ac:dyDescent="0.25">
      <c r="A67" s="768"/>
      <c r="B67" s="214">
        <v>11</v>
      </c>
      <c r="C67" s="215"/>
      <c r="D67" s="215"/>
      <c r="E67" s="211"/>
      <c r="F67" s="217"/>
      <c r="G67" s="768"/>
      <c r="H67" s="214">
        <v>11</v>
      </c>
      <c r="I67" s="215"/>
      <c r="J67" s="215"/>
      <c r="K67" s="211"/>
      <c r="L67" s="217"/>
      <c r="M67" s="352"/>
    </row>
    <row r="68" spans="1:14" ht="18.75" x14ac:dyDescent="0.25">
      <c r="A68" s="768"/>
      <c r="B68" s="214">
        <v>12</v>
      </c>
      <c r="C68" s="215"/>
      <c r="D68" s="215"/>
      <c r="E68" s="215"/>
      <c r="F68" s="217"/>
      <c r="G68" s="768"/>
      <c r="H68" s="214">
        <v>12</v>
      </c>
      <c r="I68" s="215"/>
      <c r="J68" s="215"/>
      <c r="K68" s="215"/>
      <c r="L68" s="217"/>
      <c r="M68" s="352"/>
    </row>
    <row r="69" spans="1:14" ht="18.75" x14ac:dyDescent="0.25">
      <c r="A69" s="768"/>
      <c r="B69" s="214">
        <v>13</v>
      </c>
      <c r="C69" s="215"/>
      <c r="D69" s="215"/>
      <c r="E69" s="211"/>
      <c r="F69" s="217"/>
      <c r="G69" s="768"/>
      <c r="H69" s="214">
        <v>13</v>
      </c>
      <c r="I69" s="215"/>
      <c r="J69" s="215"/>
      <c r="K69" s="211"/>
      <c r="L69" s="217"/>
      <c r="M69" s="352"/>
    </row>
    <row r="70" spans="1:14" ht="18.75" x14ac:dyDescent="0.25">
      <c r="A70" s="768"/>
      <c r="B70" s="214">
        <v>14</v>
      </c>
      <c r="C70" s="215"/>
      <c r="D70" s="215"/>
      <c r="E70" s="215"/>
      <c r="F70" s="217"/>
      <c r="G70" s="768"/>
      <c r="H70" s="214">
        <v>14</v>
      </c>
      <c r="I70" s="215"/>
      <c r="J70" s="215"/>
      <c r="K70" s="215"/>
      <c r="L70" s="217"/>
      <c r="M70" s="352"/>
    </row>
    <row r="71" spans="1:14" ht="18.75" x14ac:dyDescent="0.25">
      <c r="A71" s="768"/>
      <c r="B71" s="214">
        <v>15</v>
      </c>
      <c r="C71" s="215"/>
      <c r="D71" s="215"/>
      <c r="E71" s="211"/>
      <c r="F71" s="217"/>
      <c r="G71" s="768"/>
      <c r="H71" s="214">
        <v>15</v>
      </c>
      <c r="I71" s="215"/>
      <c r="J71" s="215"/>
      <c r="K71" s="211"/>
      <c r="L71" s="217"/>
      <c r="M71" s="352"/>
    </row>
    <row r="72" spans="1:14" ht="18.75" x14ac:dyDescent="0.25">
      <c r="A72" s="768"/>
      <c r="B72" s="214">
        <v>16</v>
      </c>
      <c r="C72" s="215"/>
      <c r="D72" s="215"/>
      <c r="E72" s="215"/>
      <c r="F72" s="217"/>
      <c r="G72" s="768"/>
      <c r="H72" s="214">
        <v>16</v>
      </c>
      <c r="I72" s="215"/>
      <c r="J72" s="215"/>
      <c r="K72" s="215"/>
      <c r="L72" s="217"/>
      <c r="M72" s="352"/>
    </row>
    <row r="73" spans="1:14" ht="18.75" x14ac:dyDescent="0.25">
      <c r="A73" s="768"/>
      <c r="B73" s="214">
        <v>17</v>
      </c>
      <c r="C73" s="215"/>
      <c r="D73" s="215"/>
      <c r="E73" s="211"/>
      <c r="F73" s="217"/>
      <c r="G73" s="768"/>
      <c r="H73" s="214">
        <v>17</v>
      </c>
      <c r="I73" s="215"/>
      <c r="J73" s="215"/>
      <c r="K73" s="211"/>
      <c r="L73" s="217"/>
      <c r="M73" s="352"/>
    </row>
    <row r="74" spans="1:14" ht="18.75" x14ac:dyDescent="0.25">
      <c r="A74" s="768"/>
      <c r="B74" s="214">
        <v>18</v>
      </c>
      <c r="C74" s="215"/>
      <c r="D74" s="215"/>
      <c r="E74" s="215"/>
      <c r="F74" s="217"/>
      <c r="G74" s="768"/>
      <c r="H74" s="214">
        <v>18</v>
      </c>
      <c r="I74" s="215"/>
      <c r="J74" s="215"/>
      <c r="K74" s="215"/>
      <c r="L74" s="217"/>
      <c r="M74" s="352"/>
    </row>
    <row r="75" spans="1:14" ht="18.75" x14ac:dyDescent="0.25">
      <c r="A75" s="768"/>
      <c r="B75" s="214">
        <v>19</v>
      </c>
      <c r="C75" s="215"/>
      <c r="D75" s="215"/>
      <c r="E75" s="215"/>
      <c r="F75" s="217"/>
      <c r="G75" s="768"/>
      <c r="H75" s="214">
        <v>19</v>
      </c>
      <c r="I75" s="215"/>
      <c r="J75" s="215"/>
      <c r="K75" s="215"/>
      <c r="L75" s="217"/>
      <c r="M75" s="352"/>
    </row>
    <row r="76" spans="1:14" ht="18.75" x14ac:dyDescent="0.25">
      <c r="A76" s="768"/>
      <c r="B76" s="214">
        <v>20</v>
      </c>
      <c r="C76" s="215"/>
      <c r="D76" s="215"/>
      <c r="E76" s="211"/>
      <c r="F76" s="217"/>
      <c r="G76" s="768"/>
      <c r="H76" s="214">
        <v>20</v>
      </c>
      <c r="I76" s="215"/>
      <c r="J76" s="215"/>
      <c r="K76" s="211"/>
      <c r="L76" s="217"/>
      <c r="M76" s="352"/>
    </row>
    <row r="77" spans="1:14" ht="18.75" x14ac:dyDescent="0.25">
      <c r="A77" s="768"/>
      <c r="B77" s="214">
        <v>21</v>
      </c>
      <c r="C77" s="215"/>
      <c r="D77" s="215"/>
      <c r="E77" s="215"/>
      <c r="F77" s="217"/>
      <c r="G77" s="768"/>
      <c r="H77" s="214">
        <v>21</v>
      </c>
      <c r="I77" s="215"/>
      <c r="J77" s="215"/>
      <c r="K77" s="215"/>
      <c r="L77" s="217"/>
      <c r="M77" s="352"/>
    </row>
    <row r="78" spans="1:14" ht="18.75" x14ac:dyDescent="0.25">
      <c r="A78" s="768"/>
      <c r="B78" s="335">
        <v>22</v>
      </c>
      <c r="C78" s="336"/>
      <c r="D78" s="336"/>
      <c r="E78" s="336"/>
      <c r="F78" s="337"/>
      <c r="G78" s="768"/>
      <c r="H78" s="335">
        <v>22</v>
      </c>
      <c r="I78" s="336"/>
      <c r="J78" s="336"/>
      <c r="K78" s="336"/>
      <c r="L78" s="337"/>
      <c r="M78" s="352"/>
    </row>
    <row r="79" spans="1:14" x14ac:dyDescent="0.25">
      <c r="A79" s="165"/>
      <c r="B79" s="165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350"/>
    </row>
    <row r="80" spans="1:14" x14ac:dyDescent="0.25">
      <c r="B80" s="338">
        <v>4</v>
      </c>
      <c r="C80" s="338">
        <v>18</v>
      </c>
      <c r="D80" s="338">
        <v>18</v>
      </c>
      <c r="E80" s="338">
        <v>18</v>
      </c>
      <c r="F80" s="338">
        <v>18</v>
      </c>
      <c r="H80" s="338">
        <v>4</v>
      </c>
      <c r="I80" s="338">
        <v>18</v>
      </c>
      <c r="J80" s="338">
        <v>18</v>
      </c>
      <c r="K80" s="338">
        <v>18</v>
      </c>
      <c r="L80" s="338">
        <v>18</v>
      </c>
      <c r="N80" s="212">
        <f>SUM(H80:M80)</f>
        <v>76</v>
      </c>
    </row>
  </sheetData>
  <mergeCells count="19">
    <mergeCell ref="A55:A78"/>
    <mergeCell ref="B55:F55"/>
    <mergeCell ref="G55:G78"/>
    <mergeCell ref="H55:L55"/>
    <mergeCell ref="H3:L3"/>
    <mergeCell ref="B28:E28"/>
    <mergeCell ref="H28:K28"/>
    <mergeCell ref="A29:A52"/>
    <mergeCell ref="B29:F29"/>
    <mergeCell ref="G29:G52"/>
    <mergeCell ref="H29:L29"/>
    <mergeCell ref="A3:A26"/>
    <mergeCell ref="B3:F3"/>
    <mergeCell ref="H2:K2"/>
    <mergeCell ref="G3:G26"/>
    <mergeCell ref="E1:L1"/>
    <mergeCell ref="B54:E54"/>
    <mergeCell ref="H54:K54"/>
    <mergeCell ref="B2:E2"/>
  </mergeCells>
  <printOptions horizontalCentered="1"/>
  <pageMargins left="0.23622047244094491" right="0.23622047244094491" top="0.15748031496062992" bottom="0.15748031496062992" header="0.11811023622047245" footer="0.11811023622047245"/>
  <pageSetup paperSize="9" scale="5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68"/>
  <sheetViews>
    <sheetView zoomScaleNormal="100" workbookViewId="0">
      <selection activeCell="T25" sqref="T25"/>
    </sheetView>
  </sheetViews>
  <sheetFormatPr baseColWidth="10" defaultRowHeight="15" x14ac:dyDescent="0.25"/>
  <cols>
    <col min="1" max="1" width="4.5703125" style="179" customWidth="1"/>
    <col min="2" max="2" width="10.42578125" style="182" customWidth="1"/>
    <col min="3" max="7" width="11.42578125" style="182"/>
    <col min="8" max="8" width="8" style="182" customWidth="1"/>
    <col min="9" max="12" width="11.42578125" style="182"/>
    <col min="13" max="16384" width="11.42578125" style="179"/>
  </cols>
  <sheetData>
    <row r="1" spans="1:38" s="182" customFormat="1" ht="34.5" thickBot="1" x14ac:dyDescent="0.3">
      <c r="A1" s="179"/>
      <c r="M1" s="179"/>
      <c r="N1" s="179"/>
      <c r="O1" s="179"/>
      <c r="P1" s="179"/>
      <c r="Q1" s="179"/>
      <c r="R1" s="185"/>
      <c r="S1" s="185"/>
      <c r="T1" s="185"/>
      <c r="U1" s="185"/>
      <c r="V1" s="184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</row>
    <row r="2" spans="1:38" s="184" customFormat="1" ht="34.5" customHeight="1" x14ac:dyDescent="0.2">
      <c r="A2" s="183"/>
      <c r="B2" s="773" t="s">
        <v>524</v>
      </c>
      <c r="C2" s="774"/>
      <c r="D2" s="774"/>
      <c r="E2" s="774"/>
      <c r="F2" s="774"/>
      <c r="G2" s="774"/>
      <c r="H2" s="774"/>
      <c r="I2" s="774"/>
      <c r="J2" s="774"/>
      <c r="K2" s="774"/>
      <c r="L2" s="774"/>
      <c r="M2" s="774"/>
      <c r="N2" s="774"/>
      <c r="O2" s="774"/>
      <c r="P2" s="774"/>
      <c r="Q2" s="775"/>
      <c r="R2" s="185"/>
      <c r="S2" s="185"/>
      <c r="T2" s="185"/>
      <c r="U2" s="185"/>
    </row>
    <row r="3" spans="1:38" s="184" customFormat="1" ht="34.5" customHeight="1" x14ac:dyDescent="0.2">
      <c r="A3" s="183"/>
      <c r="B3" s="776" t="s">
        <v>525</v>
      </c>
      <c r="C3" s="777"/>
      <c r="D3" s="777"/>
      <c r="E3" s="777"/>
      <c r="F3" s="777"/>
      <c r="G3" s="777"/>
      <c r="H3" s="777"/>
      <c r="I3" s="777"/>
      <c r="J3" s="777"/>
      <c r="K3" s="777"/>
      <c r="L3" s="777"/>
      <c r="M3" s="777"/>
      <c r="N3" s="777"/>
      <c r="O3" s="777"/>
      <c r="P3" s="777"/>
      <c r="Q3" s="778"/>
      <c r="R3" s="185"/>
      <c r="S3" s="185"/>
      <c r="T3" s="185"/>
      <c r="U3" s="185"/>
    </row>
    <row r="4" spans="1:38" s="184" customFormat="1" ht="34.5" customHeight="1" x14ac:dyDescent="0.2">
      <c r="A4" s="183"/>
      <c r="B4" s="776" t="s">
        <v>526</v>
      </c>
      <c r="C4" s="777"/>
      <c r="D4" s="777"/>
      <c r="E4" s="777"/>
      <c r="F4" s="777"/>
      <c r="G4" s="777"/>
      <c r="H4" s="777"/>
      <c r="I4" s="777"/>
      <c r="J4" s="777"/>
      <c r="K4" s="777"/>
      <c r="L4" s="777"/>
      <c r="M4" s="777"/>
      <c r="N4" s="777"/>
      <c r="O4" s="777"/>
      <c r="P4" s="777"/>
      <c r="Q4" s="778"/>
      <c r="R4" s="185"/>
      <c r="S4" s="185"/>
      <c r="T4" s="185"/>
      <c r="U4" s="185"/>
    </row>
    <row r="5" spans="1:38" s="184" customFormat="1" ht="34.5" customHeight="1" thickBot="1" x14ac:dyDescent="0.25">
      <c r="A5" s="183"/>
      <c r="B5" s="779" t="s">
        <v>527</v>
      </c>
      <c r="C5" s="780"/>
      <c r="D5" s="780"/>
      <c r="E5" s="780"/>
      <c r="F5" s="780"/>
      <c r="G5" s="780"/>
      <c r="H5" s="780"/>
      <c r="I5" s="780"/>
      <c r="J5" s="780"/>
      <c r="K5" s="780"/>
      <c r="L5" s="780"/>
      <c r="M5" s="780"/>
      <c r="N5" s="780"/>
      <c r="O5" s="780"/>
      <c r="P5" s="780"/>
      <c r="Q5" s="781"/>
      <c r="R5" s="185"/>
      <c r="S5" s="185"/>
      <c r="T5" s="185"/>
      <c r="U5" s="185"/>
    </row>
    <row r="6" spans="1:38" ht="18.600000000000001" customHeight="1" x14ac:dyDescent="0.25">
      <c r="A6" s="186"/>
      <c r="B6" s="183"/>
      <c r="C6" s="187"/>
      <c r="D6" s="183"/>
      <c r="E6" s="183"/>
      <c r="F6" s="183"/>
      <c r="G6" s="183"/>
      <c r="H6" s="183"/>
      <c r="I6" s="183"/>
      <c r="J6" s="183"/>
      <c r="K6" s="183"/>
      <c r="L6" s="183"/>
      <c r="M6" s="186"/>
      <c r="N6" s="186"/>
      <c r="O6" s="186"/>
      <c r="P6" s="186"/>
      <c r="Q6" s="186"/>
    </row>
    <row r="7" spans="1:38" ht="18.600000000000001" customHeight="1" thickBot="1" x14ac:dyDescent="0.3">
      <c r="A7" s="186"/>
      <c r="B7" s="183"/>
      <c r="C7" s="188"/>
      <c r="D7" s="183"/>
      <c r="E7" s="183"/>
      <c r="F7" s="183"/>
      <c r="G7" s="183"/>
      <c r="H7" s="183"/>
      <c r="I7" s="183"/>
      <c r="J7" s="183"/>
      <c r="K7" s="183"/>
      <c r="L7" s="183"/>
      <c r="M7" s="186"/>
      <c r="N7" s="186"/>
      <c r="O7" s="186"/>
      <c r="P7" s="186"/>
      <c r="Q7" s="186"/>
    </row>
    <row r="8" spans="1:38" s="182" customFormat="1" ht="16.5" thickBot="1" x14ac:dyDescent="0.3">
      <c r="A8" s="186"/>
      <c r="B8" s="782" t="s">
        <v>528</v>
      </c>
      <c r="C8" s="783"/>
      <c r="D8" s="783"/>
      <c r="E8" s="783"/>
      <c r="F8" s="783"/>
      <c r="G8" s="783"/>
      <c r="H8" s="783"/>
      <c r="I8" s="783"/>
      <c r="J8" s="783"/>
      <c r="K8" s="783"/>
      <c r="L8" s="783"/>
      <c r="M8" s="783"/>
      <c r="N8" s="783"/>
      <c r="O8" s="783"/>
      <c r="P8" s="783"/>
      <c r="Q8" s="784"/>
      <c r="R8" s="179"/>
      <c r="S8" s="179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  <c r="AK8" s="179"/>
      <c r="AL8" s="179"/>
    </row>
    <row r="9" spans="1:38" s="182" customFormat="1" x14ac:dyDescent="0.25">
      <c r="A9" s="186"/>
      <c r="B9" s="189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6"/>
      <c r="N9" s="186"/>
      <c r="O9" s="186"/>
      <c r="P9" s="186"/>
      <c r="Q9" s="186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  <c r="AK9" s="179"/>
      <c r="AL9" s="179"/>
    </row>
    <row r="10" spans="1:38" s="182" customFormat="1" x14ac:dyDescent="0.25">
      <c r="A10" s="186"/>
      <c r="B10" s="183"/>
      <c r="C10" s="190" t="s">
        <v>529</v>
      </c>
      <c r="D10" s="191"/>
      <c r="E10" s="191"/>
      <c r="F10" s="183"/>
      <c r="G10" s="183"/>
      <c r="H10" s="183"/>
      <c r="I10" s="183"/>
      <c r="J10" s="183"/>
      <c r="K10" s="183"/>
      <c r="L10" s="183"/>
      <c r="M10" s="186"/>
      <c r="N10" s="186"/>
      <c r="O10" s="186"/>
      <c r="P10" s="186"/>
      <c r="Q10" s="186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  <c r="AK10" s="179"/>
      <c r="AL10" s="179"/>
    </row>
    <row r="11" spans="1:38" s="182" customFormat="1" x14ac:dyDescent="0.25">
      <c r="A11" s="186"/>
      <c r="B11" s="183"/>
      <c r="C11" s="192" t="s">
        <v>530</v>
      </c>
      <c r="D11" s="192"/>
      <c r="E11" s="192"/>
      <c r="F11" s="193"/>
      <c r="G11" s="193"/>
      <c r="H11" s="193"/>
      <c r="I11" s="193"/>
      <c r="J11" s="183"/>
      <c r="K11" s="183"/>
      <c r="L11" s="183"/>
      <c r="M11" s="186"/>
      <c r="N11" s="186"/>
      <c r="O11" s="186"/>
      <c r="P11" s="186"/>
      <c r="Q11" s="186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</row>
    <row r="12" spans="1:38" s="182" customFormat="1" x14ac:dyDescent="0.25">
      <c r="A12" s="186"/>
      <c r="B12" s="183"/>
      <c r="C12" s="191" t="s">
        <v>531</v>
      </c>
      <c r="D12" s="191"/>
      <c r="E12" s="191"/>
      <c r="F12" s="183"/>
      <c r="G12" s="183"/>
      <c r="H12" s="183"/>
      <c r="I12" s="183"/>
      <c r="J12" s="183"/>
      <c r="K12" s="183"/>
      <c r="L12" s="183"/>
      <c r="M12" s="186"/>
      <c r="N12" s="186"/>
      <c r="O12" s="186"/>
      <c r="P12" s="186"/>
      <c r="Q12" s="186"/>
      <c r="R12" s="179"/>
      <c r="S12" s="179"/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  <c r="AK12" s="179"/>
      <c r="AL12" s="179"/>
    </row>
    <row r="13" spans="1:38" s="182" customFormat="1" x14ac:dyDescent="0.25">
      <c r="A13" s="186"/>
      <c r="B13" s="183"/>
      <c r="C13" s="191" t="s">
        <v>532</v>
      </c>
      <c r="D13" s="191"/>
      <c r="E13" s="191"/>
      <c r="F13" s="183"/>
      <c r="G13" s="183"/>
      <c r="H13" s="183"/>
      <c r="I13" s="183"/>
      <c r="J13" s="183"/>
      <c r="K13" s="183"/>
      <c r="L13" s="183"/>
      <c r="M13" s="186"/>
      <c r="N13" s="186"/>
      <c r="O13" s="186"/>
      <c r="P13" s="186"/>
      <c r="Q13" s="186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  <c r="AK13" s="179"/>
      <c r="AL13" s="179"/>
    </row>
    <row r="14" spans="1:38" s="182" customFormat="1" x14ac:dyDescent="0.25">
      <c r="A14" s="186"/>
      <c r="B14" s="183"/>
      <c r="C14" s="191"/>
      <c r="D14" s="191"/>
      <c r="E14" s="191"/>
      <c r="F14" s="183"/>
      <c r="G14" s="183"/>
      <c r="H14" s="183"/>
      <c r="I14" s="183"/>
      <c r="J14" s="183"/>
      <c r="K14" s="183"/>
      <c r="L14" s="183"/>
      <c r="M14" s="186"/>
      <c r="N14" s="186"/>
      <c r="O14" s="186"/>
      <c r="P14" s="186"/>
      <c r="Q14" s="186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179"/>
      <c r="AL14" s="179"/>
    </row>
    <row r="15" spans="1:38" s="182" customFormat="1" x14ac:dyDescent="0.25">
      <c r="A15" s="186"/>
      <c r="B15" s="183"/>
      <c r="C15" s="190" t="s">
        <v>533</v>
      </c>
      <c r="D15" s="191"/>
      <c r="E15" s="191"/>
      <c r="F15" s="183"/>
      <c r="G15" s="183"/>
      <c r="H15" s="183"/>
      <c r="I15" s="183"/>
      <c r="J15" s="183"/>
      <c r="K15" s="183"/>
      <c r="L15" s="183"/>
      <c r="M15" s="186"/>
      <c r="N15" s="186"/>
      <c r="O15" s="186"/>
      <c r="P15" s="186"/>
      <c r="Q15" s="186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179"/>
      <c r="AD15" s="179"/>
      <c r="AE15" s="179"/>
      <c r="AF15" s="179"/>
      <c r="AG15" s="179"/>
      <c r="AH15" s="179"/>
      <c r="AI15" s="179"/>
      <c r="AJ15" s="179"/>
      <c r="AK15" s="179"/>
      <c r="AL15" s="179"/>
    </row>
    <row r="16" spans="1:38" s="182" customFormat="1" x14ac:dyDescent="0.25">
      <c r="A16" s="186"/>
      <c r="B16" s="183"/>
      <c r="C16" s="194" t="s">
        <v>534</v>
      </c>
      <c r="D16" s="191"/>
      <c r="E16" s="191"/>
      <c r="F16" s="183"/>
      <c r="G16" s="183"/>
      <c r="H16" s="183"/>
      <c r="I16" s="183"/>
      <c r="J16" s="183"/>
      <c r="K16" s="183"/>
      <c r="L16" s="183"/>
      <c r="M16" s="186"/>
      <c r="N16" s="186"/>
      <c r="O16" s="186"/>
      <c r="P16" s="186"/>
      <c r="Q16" s="186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79"/>
      <c r="AD16" s="179"/>
      <c r="AE16" s="179"/>
      <c r="AF16" s="179"/>
      <c r="AG16" s="179"/>
      <c r="AH16" s="179"/>
      <c r="AI16" s="179"/>
      <c r="AJ16" s="179"/>
      <c r="AK16" s="179"/>
      <c r="AL16" s="179"/>
    </row>
    <row r="17" spans="1:38" s="182" customFormat="1" x14ac:dyDescent="0.25">
      <c r="A17" s="186"/>
      <c r="B17" s="183"/>
      <c r="C17" s="194" t="s">
        <v>535</v>
      </c>
      <c r="D17" s="191"/>
      <c r="E17" s="191"/>
      <c r="F17" s="183"/>
      <c r="G17" s="183"/>
      <c r="H17" s="183"/>
      <c r="I17" s="183"/>
      <c r="J17" s="183"/>
      <c r="K17" s="183"/>
      <c r="L17" s="183"/>
      <c r="M17" s="186"/>
      <c r="N17" s="186"/>
      <c r="O17" s="186"/>
      <c r="P17" s="186"/>
      <c r="Q17" s="186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179"/>
      <c r="AC17" s="179"/>
      <c r="AD17" s="179"/>
      <c r="AE17" s="179"/>
      <c r="AF17" s="179"/>
      <c r="AG17" s="179"/>
      <c r="AH17" s="179"/>
      <c r="AI17" s="179"/>
      <c r="AJ17" s="179"/>
      <c r="AK17" s="179"/>
      <c r="AL17" s="179"/>
    </row>
    <row r="18" spans="1:38" s="182" customFormat="1" x14ac:dyDescent="0.25">
      <c r="A18" s="186"/>
      <c r="B18" s="183"/>
      <c r="C18" s="194"/>
      <c r="D18" s="191"/>
      <c r="E18" s="191"/>
      <c r="F18" s="183"/>
      <c r="G18" s="183"/>
      <c r="H18" s="183"/>
      <c r="I18" s="183"/>
      <c r="J18" s="183"/>
      <c r="K18" s="183"/>
      <c r="L18" s="183"/>
      <c r="M18" s="186"/>
      <c r="N18" s="186"/>
      <c r="O18" s="186"/>
      <c r="P18" s="186"/>
      <c r="Q18" s="186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179"/>
      <c r="AC18" s="179"/>
      <c r="AD18" s="179"/>
      <c r="AE18" s="179"/>
      <c r="AF18" s="179"/>
      <c r="AG18" s="179"/>
      <c r="AH18" s="179"/>
      <c r="AI18" s="179"/>
      <c r="AJ18" s="179"/>
      <c r="AK18" s="179"/>
      <c r="AL18" s="179"/>
    </row>
    <row r="19" spans="1:38" s="182" customFormat="1" x14ac:dyDescent="0.25">
      <c r="A19" s="186"/>
      <c r="B19" s="183"/>
      <c r="C19" s="190" t="s">
        <v>536</v>
      </c>
      <c r="D19" s="191"/>
      <c r="E19" s="191"/>
      <c r="F19" s="183"/>
      <c r="G19" s="183"/>
      <c r="H19" s="183"/>
      <c r="I19" s="183"/>
      <c r="J19" s="183"/>
      <c r="K19" s="183"/>
      <c r="L19" s="183"/>
      <c r="M19" s="186"/>
      <c r="N19" s="186"/>
      <c r="O19" s="186"/>
      <c r="P19" s="186"/>
      <c r="Q19" s="186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179"/>
      <c r="AC19" s="179"/>
      <c r="AD19" s="179"/>
      <c r="AE19" s="179"/>
      <c r="AF19" s="179"/>
      <c r="AG19" s="179"/>
      <c r="AH19" s="179"/>
      <c r="AI19" s="179"/>
      <c r="AJ19" s="179"/>
      <c r="AK19" s="179"/>
      <c r="AL19" s="179"/>
    </row>
    <row r="20" spans="1:38" s="182" customFormat="1" x14ac:dyDescent="0.25">
      <c r="A20" s="186"/>
      <c r="B20" s="183"/>
      <c r="C20" s="192" t="s">
        <v>537</v>
      </c>
      <c r="D20" s="192"/>
      <c r="E20" s="192"/>
      <c r="F20" s="192"/>
      <c r="G20" s="192"/>
      <c r="H20" s="192"/>
      <c r="I20" s="192"/>
      <c r="J20" s="183"/>
      <c r="K20" s="183"/>
      <c r="L20" s="183"/>
      <c r="M20" s="186"/>
      <c r="N20" s="186"/>
      <c r="O20" s="186"/>
      <c r="P20" s="186"/>
      <c r="Q20" s="186"/>
      <c r="R20" s="179"/>
      <c r="S20" s="179"/>
      <c r="T20" s="179"/>
      <c r="U20" s="179"/>
      <c r="V20" s="179"/>
      <c r="W20" s="179"/>
      <c r="X20" s="179"/>
      <c r="Y20" s="179"/>
      <c r="Z20" s="179"/>
      <c r="AA20" s="179"/>
      <c r="AB20" s="179"/>
      <c r="AC20" s="179"/>
      <c r="AD20" s="179"/>
      <c r="AE20" s="179"/>
      <c r="AF20" s="179"/>
      <c r="AG20" s="179"/>
      <c r="AH20" s="179"/>
      <c r="AI20" s="179"/>
      <c r="AJ20" s="179"/>
      <c r="AK20" s="179"/>
      <c r="AL20" s="179"/>
    </row>
    <row r="21" spans="1:38" s="182" customFormat="1" x14ac:dyDescent="0.25">
      <c r="A21" s="186"/>
      <c r="B21" s="183"/>
      <c r="C21" s="192"/>
      <c r="D21" s="192" t="s">
        <v>538</v>
      </c>
      <c r="E21" s="192"/>
      <c r="F21" s="192"/>
      <c r="G21" s="192"/>
      <c r="H21" s="192"/>
      <c r="I21" s="192"/>
      <c r="J21" s="183"/>
      <c r="K21" s="183"/>
      <c r="L21" s="183"/>
      <c r="M21" s="186"/>
      <c r="N21" s="186"/>
      <c r="O21" s="186"/>
      <c r="P21" s="186"/>
      <c r="Q21" s="186"/>
      <c r="R21" s="179"/>
      <c r="S21" s="179"/>
      <c r="T21" s="179"/>
      <c r="U21" s="179"/>
      <c r="V21" s="179"/>
      <c r="W21" s="179"/>
      <c r="X21" s="179"/>
      <c r="Y21" s="179"/>
      <c r="Z21" s="179"/>
      <c r="AA21" s="179"/>
      <c r="AB21" s="179"/>
      <c r="AC21" s="179"/>
      <c r="AD21" s="179"/>
      <c r="AE21" s="179"/>
      <c r="AF21" s="179"/>
      <c r="AG21" s="179"/>
      <c r="AH21" s="179"/>
      <c r="AI21" s="179"/>
      <c r="AJ21" s="179"/>
      <c r="AK21" s="179"/>
      <c r="AL21" s="179"/>
    </row>
    <row r="22" spans="1:38" s="182" customFormat="1" x14ac:dyDescent="0.25">
      <c r="A22" s="186"/>
      <c r="B22" s="183"/>
      <c r="C22" s="192"/>
      <c r="D22" s="192" t="s">
        <v>539</v>
      </c>
      <c r="E22" s="192"/>
      <c r="F22" s="192"/>
      <c r="G22" s="192"/>
      <c r="H22" s="192"/>
      <c r="I22" s="192"/>
      <c r="J22" s="183"/>
      <c r="K22" s="183"/>
      <c r="L22" s="183"/>
      <c r="M22" s="186"/>
      <c r="N22" s="186"/>
      <c r="O22" s="186"/>
      <c r="P22" s="186"/>
      <c r="Q22" s="186"/>
      <c r="R22" s="179"/>
      <c r="S22" s="179"/>
      <c r="T22" s="179"/>
      <c r="U22" s="179"/>
      <c r="V22" s="179"/>
      <c r="W22" s="179"/>
      <c r="X22" s="179"/>
      <c r="Y22" s="179"/>
      <c r="Z22" s="179"/>
      <c r="AA22" s="179"/>
      <c r="AB22" s="179"/>
      <c r="AC22" s="179"/>
      <c r="AD22" s="179"/>
      <c r="AE22" s="179"/>
      <c r="AF22" s="179"/>
      <c r="AG22" s="179"/>
      <c r="AH22" s="179"/>
      <c r="AI22" s="179"/>
      <c r="AJ22" s="179"/>
      <c r="AK22" s="179"/>
      <c r="AL22" s="179"/>
    </row>
    <row r="23" spans="1:38" s="182" customFormat="1" x14ac:dyDescent="0.25">
      <c r="A23" s="186"/>
      <c r="B23" s="183"/>
      <c r="C23" s="192"/>
      <c r="D23" s="192" t="s">
        <v>540</v>
      </c>
      <c r="E23" s="192"/>
      <c r="F23" s="192"/>
      <c r="G23" s="192"/>
      <c r="H23" s="192"/>
      <c r="I23" s="192"/>
      <c r="J23" s="183"/>
      <c r="K23" s="183"/>
      <c r="L23" s="183"/>
      <c r="M23" s="186"/>
      <c r="N23" s="186"/>
      <c r="O23" s="186"/>
      <c r="P23" s="186"/>
      <c r="Q23" s="186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</row>
    <row r="24" spans="1:38" s="182" customFormat="1" x14ac:dyDescent="0.25">
      <c r="A24" s="186"/>
      <c r="B24" s="183"/>
      <c r="C24" s="192"/>
      <c r="D24" s="192" t="s">
        <v>541</v>
      </c>
      <c r="E24" s="192"/>
      <c r="F24" s="192"/>
      <c r="G24" s="192"/>
      <c r="H24" s="192"/>
      <c r="I24" s="192"/>
      <c r="J24" s="183"/>
      <c r="K24" s="183"/>
      <c r="L24" s="183"/>
      <c r="M24" s="186"/>
      <c r="N24" s="186"/>
      <c r="O24" s="186"/>
      <c r="P24" s="186"/>
      <c r="Q24" s="186"/>
      <c r="R24" s="179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179"/>
      <c r="AD24" s="179"/>
      <c r="AE24" s="179"/>
      <c r="AF24" s="179"/>
      <c r="AG24" s="179"/>
      <c r="AH24" s="179"/>
      <c r="AI24" s="179"/>
      <c r="AJ24" s="179"/>
      <c r="AK24" s="179"/>
      <c r="AL24" s="179"/>
    </row>
    <row r="25" spans="1:38" x14ac:dyDescent="0.25">
      <c r="A25" s="186"/>
      <c r="B25" s="183"/>
      <c r="C25" s="192"/>
      <c r="D25" s="195" t="s">
        <v>542</v>
      </c>
      <c r="E25" s="192"/>
      <c r="F25" s="192"/>
      <c r="G25" s="192"/>
      <c r="H25" s="192"/>
      <c r="I25" s="192"/>
      <c r="J25" s="183"/>
      <c r="K25" s="183"/>
      <c r="L25" s="183"/>
      <c r="M25" s="186"/>
      <c r="N25" s="186"/>
      <c r="O25" s="186"/>
      <c r="P25" s="186"/>
      <c r="Q25" s="186"/>
    </row>
    <row r="26" spans="1:38" x14ac:dyDescent="0.25">
      <c r="A26" s="186"/>
      <c r="B26" s="183"/>
      <c r="C26" s="192"/>
      <c r="D26" s="195"/>
      <c r="E26" s="192"/>
      <c r="F26" s="192"/>
      <c r="G26" s="192"/>
      <c r="H26" s="192"/>
      <c r="I26" s="192"/>
      <c r="J26" s="183"/>
      <c r="K26" s="183"/>
      <c r="L26" s="183"/>
      <c r="M26" s="186"/>
      <c r="N26" s="186"/>
      <c r="O26" s="186"/>
      <c r="P26" s="186"/>
      <c r="Q26" s="186"/>
    </row>
    <row r="27" spans="1:38" x14ac:dyDescent="0.25">
      <c r="A27" s="186"/>
      <c r="B27" s="183"/>
      <c r="C27" s="192"/>
      <c r="D27" s="192" t="s">
        <v>543</v>
      </c>
      <c r="E27" s="192"/>
      <c r="F27" s="192"/>
      <c r="G27" s="192"/>
      <c r="H27" s="192"/>
      <c r="I27" s="192"/>
      <c r="J27" s="183"/>
      <c r="K27" s="183"/>
      <c r="L27" s="183"/>
      <c r="M27" s="186"/>
      <c r="N27" s="186"/>
      <c r="O27" s="186"/>
      <c r="P27" s="186"/>
      <c r="Q27" s="186"/>
    </row>
    <row r="28" spans="1:38" x14ac:dyDescent="0.25">
      <c r="A28" s="186"/>
      <c r="B28" s="183"/>
      <c r="C28" s="192"/>
      <c r="D28" s="192" t="s">
        <v>544</v>
      </c>
      <c r="E28" s="192"/>
      <c r="F28" s="192"/>
      <c r="G28" s="192"/>
      <c r="H28" s="192"/>
      <c r="I28" s="192"/>
      <c r="J28" s="183"/>
      <c r="K28" s="183"/>
      <c r="L28" s="183"/>
      <c r="M28" s="186"/>
      <c r="N28" s="186"/>
      <c r="O28" s="186"/>
      <c r="P28" s="186"/>
      <c r="Q28" s="186"/>
    </row>
    <row r="29" spans="1:38" x14ac:dyDescent="0.25">
      <c r="A29" s="186"/>
      <c r="B29" s="183"/>
      <c r="C29" s="192"/>
      <c r="D29" s="192"/>
      <c r="E29" s="192"/>
      <c r="F29" s="192"/>
      <c r="G29" s="192"/>
      <c r="H29" s="192"/>
      <c r="I29" s="192"/>
      <c r="J29" s="183"/>
      <c r="K29" s="183"/>
      <c r="L29" s="183"/>
      <c r="M29" s="186"/>
      <c r="N29" s="186"/>
      <c r="O29" s="186"/>
      <c r="P29" s="186"/>
      <c r="Q29" s="186"/>
    </row>
    <row r="30" spans="1:38" x14ac:dyDescent="0.25">
      <c r="A30" s="186"/>
      <c r="B30" s="183"/>
      <c r="C30" s="192"/>
      <c r="D30" s="195" t="s">
        <v>545</v>
      </c>
      <c r="E30" s="192"/>
      <c r="F30" s="192"/>
      <c r="G30" s="192"/>
      <c r="H30" s="192"/>
      <c r="I30" s="192"/>
      <c r="J30" s="183"/>
      <c r="K30" s="183"/>
      <c r="L30" s="183"/>
      <c r="M30" s="186"/>
      <c r="N30" s="186"/>
      <c r="O30" s="186"/>
      <c r="P30" s="186"/>
      <c r="Q30" s="186"/>
    </row>
    <row r="31" spans="1:38" x14ac:dyDescent="0.25">
      <c r="A31" s="186"/>
      <c r="B31" s="183"/>
      <c r="C31" s="192"/>
      <c r="D31" s="195"/>
      <c r="E31" s="192"/>
      <c r="F31" s="192"/>
      <c r="G31" s="192"/>
      <c r="H31" s="192"/>
      <c r="I31" s="192"/>
      <c r="J31" s="183"/>
      <c r="K31" s="183"/>
      <c r="L31" s="183"/>
      <c r="Q31" s="186"/>
    </row>
    <row r="32" spans="1:38" ht="15.75" x14ac:dyDescent="0.25">
      <c r="A32" s="186"/>
      <c r="B32" s="183"/>
      <c r="C32" s="190" t="s">
        <v>546</v>
      </c>
      <c r="D32" s="191"/>
      <c r="E32" s="191"/>
      <c r="F32" s="183"/>
      <c r="G32" s="183"/>
      <c r="H32" s="196" t="s">
        <v>16</v>
      </c>
      <c r="I32" s="197" t="s">
        <v>547</v>
      </c>
      <c r="J32" s="197" t="s">
        <v>548</v>
      </c>
      <c r="K32" s="197" t="s">
        <v>549</v>
      </c>
      <c r="L32" s="183"/>
      <c r="Q32" s="186"/>
    </row>
    <row r="33" spans="1:18" ht="15.75" customHeight="1" x14ac:dyDescent="0.25">
      <c r="A33" s="186"/>
      <c r="B33" s="183"/>
      <c r="C33" s="198" t="s">
        <v>550</v>
      </c>
      <c r="D33" s="199">
        <v>2.5</v>
      </c>
      <c r="E33" s="200" t="s">
        <v>288</v>
      </c>
      <c r="F33" s="200" t="s">
        <v>16</v>
      </c>
      <c r="G33" s="183"/>
      <c r="H33" s="196" t="s">
        <v>288</v>
      </c>
      <c r="I33" s="197" t="s">
        <v>551</v>
      </c>
      <c r="J33" s="197" t="s">
        <v>552</v>
      </c>
      <c r="K33" s="197" t="s">
        <v>553</v>
      </c>
      <c r="L33" s="183"/>
      <c r="Q33" s="186"/>
    </row>
    <row r="34" spans="1:18" ht="15.75" x14ac:dyDescent="0.25">
      <c r="A34" s="186"/>
      <c r="B34" s="183"/>
      <c r="C34" s="183"/>
      <c r="D34" s="201">
        <f>D33*10</f>
        <v>25</v>
      </c>
      <c r="E34" s="202" t="s">
        <v>551</v>
      </c>
      <c r="F34" s="202" t="s">
        <v>547</v>
      </c>
      <c r="G34" s="183"/>
      <c r="H34" s="203">
        <v>0</v>
      </c>
      <c r="I34" s="203">
        <v>3</v>
      </c>
      <c r="J34" s="203">
        <v>0</v>
      </c>
      <c r="K34" s="203">
        <v>0</v>
      </c>
      <c r="L34" s="183"/>
      <c r="Q34" s="186"/>
    </row>
    <row r="35" spans="1:18" x14ac:dyDescent="0.25">
      <c r="A35" s="186"/>
      <c r="B35" s="183"/>
      <c r="C35" s="183"/>
      <c r="D35" s="201">
        <f>D34*10</f>
        <v>250</v>
      </c>
      <c r="E35" s="202" t="s">
        <v>552</v>
      </c>
      <c r="F35" s="202" t="s">
        <v>548</v>
      </c>
      <c r="G35" s="183"/>
      <c r="H35" s="183"/>
      <c r="I35" s="183"/>
      <c r="J35" s="183"/>
      <c r="K35" s="183"/>
      <c r="L35" s="183"/>
      <c r="Q35" s="186"/>
    </row>
    <row r="36" spans="1:18" x14ac:dyDescent="0.25">
      <c r="A36" s="186"/>
      <c r="B36" s="183"/>
      <c r="C36" s="183"/>
      <c r="D36" s="204">
        <f>D35*10</f>
        <v>2500</v>
      </c>
      <c r="E36" s="205" t="s">
        <v>553</v>
      </c>
      <c r="F36" s="205" t="s">
        <v>549</v>
      </c>
      <c r="G36" s="183"/>
      <c r="H36" s="183"/>
      <c r="I36" s="183"/>
      <c r="J36" s="183"/>
      <c r="K36" s="183"/>
      <c r="L36" s="183"/>
      <c r="M36" s="182"/>
      <c r="Q36" s="186"/>
    </row>
    <row r="37" spans="1:18" x14ac:dyDescent="0.25">
      <c r="A37" s="186"/>
      <c r="B37" s="183"/>
      <c r="C37" s="183"/>
      <c r="D37" s="183"/>
      <c r="E37" s="183"/>
      <c r="F37" s="183"/>
      <c r="G37" s="183"/>
      <c r="H37" s="183"/>
      <c r="I37" s="183"/>
      <c r="J37" s="183"/>
      <c r="K37" s="183"/>
      <c r="L37" s="183"/>
      <c r="M37" s="186"/>
      <c r="N37" s="186"/>
      <c r="O37" s="186"/>
      <c r="P37" s="186"/>
      <c r="Q37" s="186"/>
    </row>
    <row r="38" spans="1:18" ht="15.75" customHeight="1" x14ac:dyDescent="0.25">
      <c r="A38" s="186"/>
      <c r="B38" s="183"/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6"/>
      <c r="N38" s="186"/>
      <c r="O38" s="186"/>
      <c r="P38" s="186"/>
      <c r="Q38" s="186"/>
    </row>
    <row r="39" spans="1:18" x14ac:dyDescent="0.25">
      <c r="A39" s="186"/>
      <c r="B39" s="183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6"/>
      <c r="N39" s="186"/>
      <c r="O39" s="186"/>
      <c r="P39" s="186"/>
      <c r="Q39" s="186"/>
    </row>
    <row r="40" spans="1:18" ht="18" x14ac:dyDescent="0.25">
      <c r="A40" s="186"/>
      <c r="B40" s="183"/>
      <c r="C40" s="206" t="s">
        <v>202</v>
      </c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2"/>
    </row>
    <row r="41" spans="1:18" x14ac:dyDescent="0.25">
      <c r="A41" s="186"/>
      <c r="B41" s="183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2"/>
    </row>
    <row r="42" spans="1:18" ht="15.75" customHeight="1" x14ac:dyDescent="0.3">
      <c r="A42" s="186"/>
      <c r="B42" s="183"/>
      <c r="C42" s="207" t="s">
        <v>554</v>
      </c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2"/>
    </row>
    <row r="43" spans="1:18" ht="16.5" customHeight="1" x14ac:dyDescent="0.25">
      <c r="A43" s="186"/>
      <c r="B43" s="183"/>
      <c r="C43" s="183"/>
      <c r="D43" s="183"/>
      <c r="E43" s="183"/>
      <c r="F43" s="183"/>
      <c r="G43" s="183"/>
      <c r="H43" s="183"/>
      <c r="I43" s="183"/>
      <c r="J43" s="183"/>
      <c r="K43" s="183"/>
      <c r="L43" s="183"/>
      <c r="M43" s="183"/>
      <c r="N43" s="183"/>
      <c r="O43" s="183"/>
      <c r="P43" s="183"/>
      <c r="Q43" s="183"/>
      <c r="R43" s="182"/>
    </row>
    <row r="44" spans="1:18" x14ac:dyDescent="0.25">
      <c r="D44" s="183"/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83"/>
      <c r="Q44" s="182"/>
      <c r="R44" s="182"/>
    </row>
    <row r="45" spans="1:18" x14ac:dyDescent="0.25">
      <c r="M45" s="182"/>
      <c r="N45" s="182"/>
      <c r="O45" s="182"/>
      <c r="P45" s="182"/>
      <c r="Q45" s="182"/>
      <c r="R45" s="182"/>
    </row>
    <row r="46" spans="1:18" x14ac:dyDescent="0.25">
      <c r="M46" s="182"/>
      <c r="N46" s="182"/>
      <c r="O46" s="182"/>
      <c r="P46" s="182"/>
      <c r="Q46" s="182"/>
      <c r="R46" s="182"/>
    </row>
    <row r="47" spans="1:18" x14ac:dyDescent="0.25">
      <c r="M47" s="182"/>
      <c r="N47" s="182"/>
      <c r="O47" s="182"/>
      <c r="P47" s="182"/>
      <c r="Q47" s="182"/>
      <c r="R47" s="182"/>
    </row>
    <row r="48" spans="1:18" x14ac:dyDescent="0.25">
      <c r="M48" s="182"/>
      <c r="N48" s="182"/>
      <c r="O48" s="182"/>
      <c r="P48" s="182"/>
      <c r="Q48" s="182"/>
      <c r="R48" s="182"/>
    </row>
    <row r="49" spans="13:18" x14ac:dyDescent="0.25">
      <c r="M49" s="182"/>
      <c r="N49" s="182"/>
      <c r="O49" s="182"/>
      <c r="P49" s="182"/>
      <c r="Q49" s="182"/>
      <c r="R49" s="182"/>
    </row>
    <row r="50" spans="13:18" x14ac:dyDescent="0.25">
      <c r="M50" s="182"/>
      <c r="N50" s="182"/>
      <c r="O50" s="182"/>
      <c r="P50" s="182"/>
      <c r="Q50" s="182"/>
      <c r="R50" s="182"/>
    </row>
    <row r="51" spans="13:18" ht="31.5" customHeight="1" x14ac:dyDescent="0.25">
      <c r="M51" s="182"/>
      <c r="N51" s="182"/>
      <c r="O51" s="182"/>
      <c r="P51" s="182"/>
      <c r="Q51" s="182"/>
      <c r="R51" s="182"/>
    </row>
    <row r="52" spans="13:18" x14ac:dyDescent="0.25">
      <c r="M52" s="182"/>
      <c r="N52" s="182"/>
      <c r="O52" s="182"/>
      <c r="P52" s="182"/>
      <c r="Q52" s="182"/>
      <c r="R52" s="182"/>
    </row>
    <row r="53" spans="13:18" x14ac:dyDescent="0.25">
      <c r="M53" s="182"/>
      <c r="N53" s="182"/>
      <c r="O53" s="182"/>
      <c r="P53" s="182"/>
      <c r="Q53" s="182"/>
      <c r="R53" s="182"/>
    </row>
    <row r="54" spans="13:18" ht="15" customHeight="1" x14ac:dyDescent="0.25">
      <c r="M54" s="182"/>
      <c r="N54" s="182"/>
      <c r="O54" s="182"/>
      <c r="P54" s="182"/>
      <c r="Q54" s="182"/>
      <c r="R54" s="182"/>
    </row>
    <row r="55" spans="13:18" ht="15" customHeight="1" x14ac:dyDescent="0.25">
      <c r="M55" s="182"/>
      <c r="N55" s="182"/>
      <c r="O55" s="182"/>
      <c r="P55" s="182"/>
      <c r="Q55" s="182"/>
      <c r="R55" s="182"/>
    </row>
    <row r="56" spans="13:18" ht="15" customHeight="1" x14ac:dyDescent="0.25">
      <c r="M56" s="182"/>
      <c r="N56" s="182"/>
      <c r="O56" s="182"/>
      <c r="P56" s="182"/>
      <c r="Q56" s="182"/>
      <c r="R56" s="182"/>
    </row>
    <row r="57" spans="13:18" x14ac:dyDescent="0.25">
      <c r="M57" s="182"/>
      <c r="N57" s="182"/>
      <c r="O57" s="182"/>
      <c r="P57" s="182"/>
      <c r="Q57" s="182"/>
      <c r="R57" s="182"/>
    </row>
    <row r="58" spans="13:18" x14ac:dyDescent="0.25">
      <c r="M58" s="182"/>
      <c r="N58" s="182"/>
      <c r="O58" s="182"/>
      <c r="P58" s="182"/>
      <c r="Q58" s="182"/>
      <c r="R58" s="182"/>
    </row>
    <row r="59" spans="13:18" x14ac:dyDescent="0.25">
      <c r="M59" s="182"/>
      <c r="N59" s="182"/>
      <c r="O59" s="182"/>
      <c r="P59" s="182"/>
      <c r="Q59" s="182"/>
      <c r="R59" s="182"/>
    </row>
    <row r="60" spans="13:18" x14ac:dyDescent="0.25">
      <c r="M60" s="182"/>
      <c r="N60" s="182"/>
      <c r="O60" s="182"/>
      <c r="P60" s="182"/>
      <c r="Q60" s="182"/>
      <c r="R60" s="182"/>
    </row>
    <row r="61" spans="13:18" x14ac:dyDescent="0.25">
      <c r="M61" s="182"/>
      <c r="N61" s="182"/>
      <c r="O61" s="182"/>
      <c r="P61" s="182"/>
      <c r="Q61" s="182"/>
      <c r="R61" s="182"/>
    </row>
    <row r="62" spans="13:18" x14ac:dyDescent="0.25">
      <c r="M62" s="182"/>
      <c r="N62" s="182"/>
      <c r="O62" s="182"/>
      <c r="P62" s="182"/>
      <c r="Q62" s="182"/>
      <c r="R62" s="182"/>
    </row>
    <row r="63" spans="13:18" x14ac:dyDescent="0.25">
      <c r="M63" s="182"/>
      <c r="N63" s="182"/>
      <c r="O63" s="182"/>
      <c r="P63" s="182"/>
      <c r="Q63" s="182"/>
      <c r="R63" s="182"/>
    </row>
    <row r="64" spans="13:18" x14ac:dyDescent="0.25">
      <c r="M64" s="182"/>
      <c r="N64" s="182"/>
      <c r="O64" s="182"/>
      <c r="P64" s="182"/>
      <c r="Q64" s="182"/>
      <c r="R64" s="182"/>
    </row>
    <row r="65" spans="13:18" x14ac:dyDescent="0.25">
      <c r="M65" s="182"/>
      <c r="N65" s="182"/>
      <c r="O65" s="182"/>
      <c r="P65" s="182"/>
      <c r="Q65" s="182"/>
      <c r="R65" s="182"/>
    </row>
    <row r="66" spans="13:18" x14ac:dyDescent="0.25">
      <c r="M66" s="182"/>
      <c r="N66" s="182"/>
      <c r="O66" s="182"/>
      <c r="P66" s="182"/>
      <c r="Q66" s="182"/>
      <c r="R66" s="182"/>
    </row>
    <row r="67" spans="13:18" x14ac:dyDescent="0.25">
      <c r="M67" s="182"/>
      <c r="N67" s="182"/>
      <c r="O67" s="182"/>
      <c r="P67" s="182"/>
      <c r="Q67" s="182"/>
      <c r="R67" s="182"/>
    </row>
    <row r="68" spans="13:18" x14ac:dyDescent="0.25">
      <c r="M68" s="182"/>
      <c r="N68" s="182"/>
      <c r="O68" s="182"/>
      <c r="P68" s="182"/>
      <c r="Q68" s="182"/>
      <c r="R68" s="182"/>
    </row>
    <row r="69" spans="13:18" x14ac:dyDescent="0.25">
      <c r="M69" s="182"/>
      <c r="N69" s="182"/>
      <c r="O69" s="182"/>
      <c r="P69" s="182"/>
      <c r="Q69" s="182"/>
      <c r="R69" s="182"/>
    </row>
    <row r="70" spans="13:18" x14ac:dyDescent="0.25">
      <c r="M70" s="182"/>
      <c r="N70" s="182"/>
      <c r="O70" s="182"/>
      <c r="P70" s="182"/>
      <c r="Q70" s="182"/>
      <c r="R70" s="182"/>
    </row>
    <row r="71" spans="13:18" x14ac:dyDescent="0.25">
      <c r="M71" s="182"/>
      <c r="N71" s="182"/>
      <c r="O71" s="182"/>
      <c r="P71" s="182"/>
      <c r="Q71" s="182"/>
      <c r="R71" s="182"/>
    </row>
    <row r="72" spans="13:18" x14ac:dyDescent="0.25">
      <c r="M72" s="182"/>
      <c r="N72" s="182"/>
      <c r="O72" s="182"/>
      <c r="P72" s="182"/>
      <c r="Q72" s="182"/>
      <c r="R72" s="182"/>
    </row>
    <row r="73" spans="13:18" x14ac:dyDescent="0.25">
      <c r="M73" s="182"/>
      <c r="N73" s="182"/>
      <c r="O73" s="182"/>
      <c r="P73" s="182"/>
      <c r="Q73" s="182"/>
      <c r="R73" s="182"/>
    </row>
    <row r="74" spans="13:18" x14ac:dyDescent="0.25">
      <c r="M74" s="182"/>
      <c r="N74" s="182"/>
      <c r="O74" s="182"/>
      <c r="P74" s="182"/>
      <c r="Q74" s="182"/>
      <c r="R74" s="182"/>
    </row>
    <row r="75" spans="13:18" x14ac:dyDescent="0.25">
      <c r="M75" s="182"/>
      <c r="N75" s="182"/>
      <c r="O75" s="182"/>
      <c r="P75" s="182"/>
      <c r="Q75" s="182"/>
      <c r="R75" s="182"/>
    </row>
    <row r="76" spans="13:18" x14ac:dyDescent="0.25">
      <c r="M76" s="182"/>
      <c r="N76" s="182"/>
      <c r="O76" s="182"/>
      <c r="P76" s="182"/>
      <c r="Q76" s="182"/>
      <c r="R76" s="182"/>
    </row>
    <row r="77" spans="13:18" x14ac:dyDescent="0.25">
      <c r="M77" s="182"/>
      <c r="N77" s="182"/>
      <c r="O77" s="182"/>
      <c r="P77" s="182"/>
      <c r="Q77" s="182"/>
      <c r="R77" s="182"/>
    </row>
    <row r="78" spans="13:18" x14ac:dyDescent="0.25">
      <c r="M78" s="182"/>
      <c r="N78" s="182"/>
      <c r="O78" s="182"/>
      <c r="P78" s="182"/>
      <c r="Q78" s="182"/>
      <c r="R78" s="182"/>
    </row>
    <row r="79" spans="13:18" x14ac:dyDescent="0.25">
      <c r="M79" s="182"/>
      <c r="N79" s="182"/>
      <c r="O79" s="182"/>
      <c r="P79" s="182"/>
      <c r="Q79" s="182"/>
      <c r="R79" s="182"/>
    </row>
    <row r="80" spans="13:18" x14ac:dyDescent="0.25">
      <c r="M80" s="182"/>
      <c r="N80" s="182"/>
      <c r="O80" s="182"/>
      <c r="P80" s="182"/>
      <c r="Q80" s="182"/>
      <c r="R80" s="182"/>
    </row>
    <row r="81" spans="13:18" x14ac:dyDescent="0.25">
      <c r="M81" s="182"/>
      <c r="N81" s="182"/>
      <c r="O81" s="182"/>
      <c r="P81" s="182"/>
      <c r="Q81" s="182"/>
      <c r="R81" s="182"/>
    </row>
    <row r="82" spans="13:18" x14ac:dyDescent="0.25">
      <c r="M82" s="182"/>
      <c r="N82" s="182"/>
      <c r="O82" s="182"/>
      <c r="P82" s="182"/>
      <c r="Q82" s="182"/>
      <c r="R82" s="182"/>
    </row>
    <row r="83" spans="13:18" x14ac:dyDescent="0.25">
      <c r="M83" s="182"/>
      <c r="N83" s="182"/>
      <c r="O83" s="182"/>
      <c r="P83" s="182"/>
      <c r="Q83" s="182"/>
      <c r="R83" s="182"/>
    </row>
    <row r="84" spans="13:18" x14ac:dyDescent="0.25">
      <c r="M84" s="182"/>
      <c r="N84" s="182"/>
      <c r="O84" s="182"/>
      <c r="P84" s="182"/>
      <c r="Q84" s="182"/>
      <c r="R84" s="182"/>
    </row>
    <row r="85" spans="13:18" x14ac:dyDescent="0.25">
      <c r="M85" s="182"/>
      <c r="N85" s="182"/>
      <c r="O85" s="182"/>
      <c r="P85" s="182"/>
      <c r="Q85" s="182"/>
      <c r="R85" s="182"/>
    </row>
    <row r="86" spans="13:18" x14ac:dyDescent="0.25">
      <c r="M86" s="182"/>
      <c r="N86" s="182"/>
      <c r="O86" s="182"/>
      <c r="P86" s="182"/>
      <c r="Q86" s="182"/>
      <c r="R86" s="182"/>
    </row>
    <row r="87" spans="13:18" x14ac:dyDescent="0.25">
      <c r="M87" s="182"/>
      <c r="N87" s="182"/>
      <c r="O87" s="182"/>
      <c r="P87" s="182"/>
      <c r="Q87" s="182"/>
      <c r="R87" s="182"/>
    </row>
    <row r="88" spans="13:18" x14ac:dyDescent="0.25">
      <c r="M88" s="182"/>
      <c r="N88" s="182"/>
      <c r="O88" s="182"/>
      <c r="P88" s="182"/>
      <c r="Q88" s="182"/>
      <c r="R88" s="182"/>
    </row>
    <row r="89" spans="13:18" x14ac:dyDescent="0.25">
      <c r="M89" s="182"/>
      <c r="N89" s="182"/>
      <c r="O89" s="182"/>
      <c r="P89" s="182"/>
      <c r="Q89" s="182"/>
      <c r="R89" s="182"/>
    </row>
    <row r="90" spans="13:18" x14ac:dyDescent="0.25">
      <c r="M90" s="182"/>
      <c r="N90" s="182"/>
      <c r="O90" s="182"/>
      <c r="P90" s="182"/>
      <c r="Q90" s="182"/>
      <c r="R90" s="182"/>
    </row>
    <row r="91" spans="13:18" x14ac:dyDescent="0.25">
      <c r="M91" s="182"/>
      <c r="N91" s="182"/>
      <c r="O91" s="182"/>
      <c r="P91" s="182"/>
      <c r="Q91" s="182"/>
      <c r="R91" s="182"/>
    </row>
    <row r="92" spans="13:18" x14ac:dyDescent="0.25">
      <c r="M92" s="182"/>
      <c r="N92" s="182"/>
      <c r="O92" s="182"/>
      <c r="P92" s="182"/>
      <c r="Q92" s="182"/>
      <c r="R92" s="182"/>
    </row>
    <row r="93" spans="13:18" x14ac:dyDescent="0.25">
      <c r="M93" s="182"/>
      <c r="N93" s="182"/>
      <c r="O93" s="182"/>
      <c r="P93" s="182"/>
      <c r="Q93" s="182"/>
      <c r="R93" s="182"/>
    </row>
    <row r="94" spans="13:18" x14ac:dyDescent="0.25">
      <c r="M94" s="182"/>
      <c r="N94" s="182"/>
      <c r="O94" s="182"/>
      <c r="P94" s="182"/>
      <c r="Q94" s="182"/>
      <c r="R94" s="182"/>
    </row>
    <row r="95" spans="13:18" ht="15" customHeight="1" x14ac:dyDescent="0.25">
      <c r="M95" s="182"/>
      <c r="N95" s="182"/>
      <c r="O95" s="182"/>
      <c r="P95" s="182"/>
      <c r="Q95" s="182"/>
      <c r="R95" s="182"/>
    </row>
    <row r="96" spans="13:18" ht="15" customHeight="1" x14ac:dyDescent="0.25">
      <c r="M96" s="182"/>
      <c r="N96" s="182"/>
      <c r="O96" s="182"/>
      <c r="P96" s="182"/>
      <c r="Q96" s="182"/>
      <c r="R96" s="182"/>
    </row>
    <row r="97" spans="13:18" ht="15" customHeight="1" x14ac:dyDescent="0.25">
      <c r="M97" s="182"/>
      <c r="N97" s="182"/>
      <c r="O97" s="182"/>
      <c r="P97" s="182"/>
      <c r="Q97" s="182"/>
      <c r="R97" s="182"/>
    </row>
    <row r="98" spans="13:18" x14ac:dyDescent="0.25">
      <c r="M98" s="182"/>
      <c r="N98" s="182"/>
      <c r="O98" s="182"/>
      <c r="P98" s="182"/>
      <c r="Q98" s="182"/>
      <c r="R98" s="182"/>
    </row>
    <row r="99" spans="13:18" x14ac:dyDescent="0.25">
      <c r="M99" s="182"/>
      <c r="N99" s="182"/>
      <c r="O99" s="182"/>
      <c r="P99" s="182"/>
      <c r="Q99" s="182"/>
      <c r="R99" s="182"/>
    </row>
    <row r="100" spans="13:18" x14ac:dyDescent="0.25">
      <c r="M100" s="182"/>
      <c r="N100" s="182"/>
      <c r="O100" s="182"/>
      <c r="P100" s="182"/>
      <c r="Q100" s="182"/>
      <c r="R100" s="182"/>
    </row>
    <row r="101" spans="13:18" x14ac:dyDescent="0.25">
      <c r="M101" s="182"/>
      <c r="N101" s="182"/>
      <c r="O101" s="182"/>
      <c r="P101" s="182"/>
      <c r="Q101" s="182"/>
      <c r="R101" s="182"/>
    </row>
    <row r="102" spans="13:18" x14ac:dyDescent="0.25">
      <c r="M102" s="182"/>
      <c r="N102" s="182"/>
      <c r="O102" s="182"/>
      <c r="P102" s="182"/>
      <c r="Q102" s="182"/>
      <c r="R102" s="182"/>
    </row>
    <row r="103" spans="13:18" x14ac:dyDescent="0.25">
      <c r="M103" s="182"/>
      <c r="N103" s="182"/>
      <c r="O103" s="182"/>
      <c r="P103" s="182"/>
      <c r="Q103" s="182"/>
      <c r="R103" s="182"/>
    </row>
    <row r="104" spans="13:18" x14ac:dyDescent="0.25">
      <c r="M104" s="182"/>
      <c r="N104" s="182"/>
      <c r="O104" s="182"/>
      <c r="P104" s="182"/>
      <c r="Q104" s="182"/>
      <c r="R104" s="182"/>
    </row>
    <row r="105" spans="13:18" x14ac:dyDescent="0.25">
      <c r="M105" s="182"/>
      <c r="N105" s="182"/>
      <c r="O105" s="182"/>
      <c r="P105" s="182"/>
      <c r="Q105" s="182"/>
      <c r="R105" s="182"/>
    </row>
    <row r="106" spans="13:18" x14ac:dyDescent="0.25">
      <c r="M106" s="182"/>
      <c r="N106" s="182"/>
      <c r="O106" s="182"/>
      <c r="P106" s="182"/>
      <c r="Q106" s="182"/>
      <c r="R106" s="182"/>
    </row>
    <row r="107" spans="13:18" x14ac:dyDescent="0.25">
      <c r="M107" s="182"/>
      <c r="N107" s="182"/>
      <c r="O107" s="182"/>
      <c r="P107" s="182"/>
      <c r="Q107" s="182"/>
      <c r="R107" s="182"/>
    </row>
    <row r="108" spans="13:18" x14ac:dyDescent="0.25">
      <c r="M108" s="182"/>
      <c r="N108" s="182"/>
      <c r="O108" s="182"/>
      <c r="P108" s="182"/>
      <c r="Q108" s="182"/>
      <c r="R108" s="182"/>
    </row>
    <row r="109" spans="13:18" x14ac:dyDescent="0.25">
      <c r="M109" s="182"/>
      <c r="N109" s="182"/>
      <c r="O109" s="182"/>
      <c r="P109" s="182"/>
      <c r="Q109" s="182"/>
      <c r="R109" s="182"/>
    </row>
    <row r="110" spans="13:18" x14ac:dyDescent="0.25">
      <c r="M110" s="182"/>
      <c r="N110" s="182"/>
      <c r="O110" s="182"/>
      <c r="P110" s="182"/>
      <c r="Q110" s="182"/>
      <c r="R110" s="182"/>
    </row>
    <row r="111" spans="13:18" x14ac:dyDescent="0.25">
      <c r="M111" s="182"/>
      <c r="N111" s="182"/>
      <c r="O111" s="182"/>
      <c r="P111" s="182"/>
      <c r="Q111" s="182"/>
      <c r="R111" s="182"/>
    </row>
    <row r="112" spans="13:18" x14ac:dyDescent="0.25">
      <c r="M112" s="182"/>
      <c r="N112" s="182"/>
      <c r="O112" s="182"/>
      <c r="P112" s="182"/>
      <c r="Q112" s="182"/>
      <c r="R112" s="182"/>
    </row>
    <row r="113" spans="13:18" x14ac:dyDescent="0.25">
      <c r="M113" s="182"/>
      <c r="N113" s="182"/>
      <c r="O113" s="182"/>
      <c r="P113" s="182"/>
      <c r="Q113" s="182"/>
      <c r="R113" s="182"/>
    </row>
    <row r="114" spans="13:18" x14ac:dyDescent="0.25">
      <c r="M114" s="182"/>
      <c r="N114" s="182"/>
      <c r="O114" s="182"/>
      <c r="P114" s="182"/>
      <c r="Q114" s="182"/>
      <c r="R114" s="182"/>
    </row>
    <row r="115" spans="13:18" x14ac:dyDescent="0.25">
      <c r="M115" s="182"/>
      <c r="N115" s="182"/>
      <c r="O115" s="182"/>
      <c r="P115" s="182"/>
      <c r="Q115" s="182"/>
      <c r="R115" s="182"/>
    </row>
    <row r="116" spans="13:18" x14ac:dyDescent="0.25">
      <c r="M116" s="182"/>
      <c r="N116" s="182"/>
      <c r="O116" s="182"/>
      <c r="P116" s="182"/>
      <c r="Q116" s="182"/>
      <c r="R116" s="182"/>
    </row>
    <row r="117" spans="13:18" x14ac:dyDescent="0.25">
      <c r="M117" s="182"/>
      <c r="N117" s="182"/>
      <c r="O117" s="182"/>
      <c r="P117" s="182"/>
      <c r="Q117" s="182"/>
      <c r="R117" s="182"/>
    </row>
    <row r="118" spans="13:18" x14ac:dyDescent="0.25">
      <c r="M118" s="182"/>
      <c r="N118" s="182"/>
      <c r="O118" s="182"/>
      <c r="P118" s="182"/>
      <c r="Q118" s="182"/>
      <c r="R118" s="182"/>
    </row>
    <row r="119" spans="13:18" x14ac:dyDescent="0.25">
      <c r="M119" s="182"/>
      <c r="N119" s="182"/>
      <c r="O119" s="182"/>
      <c r="P119" s="182"/>
      <c r="Q119" s="182"/>
      <c r="R119" s="182"/>
    </row>
    <row r="120" spans="13:18" x14ac:dyDescent="0.25">
      <c r="M120" s="182"/>
      <c r="N120" s="182"/>
      <c r="O120" s="182"/>
      <c r="P120" s="182"/>
      <c r="Q120" s="182"/>
      <c r="R120" s="182"/>
    </row>
    <row r="121" spans="13:18" x14ac:dyDescent="0.25">
      <c r="M121" s="182"/>
      <c r="N121" s="182"/>
      <c r="O121" s="182"/>
      <c r="P121" s="182"/>
      <c r="Q121" s="182"/>
      <c r="R121" s="182"/>
    </row>
    <row r="122" spans="13:18" x14ac:dyDescent="0.25">
      <c r="M122" s="182"/>
      <c r="N122" s="182"/>
      <c r="O122" s="182"/>
      <c r="P122" s="182"/>
      <c r="Q122" s="182"/>
      <c r="R122" s="182"/>
    </row>
    <row r="123" spans="13:18" x14ac:dyDescent="0.25">
      <c r="M123" s="182"/>
      <c r="N123" s="182"/>
      <c r="O123" s="182"/>
      <c r="P123" s="182"/>
      <c r="Q123" s="182"/>
      <c r="R123" s="182"/>
    </row>
    <row r="124" spans="13:18" x14ac:dyDescent="0.25">
      <c r="M124" s="182"/>
      <c r="N124" s="182"/>
      <c r="O124" s="182"/>
      <c r="P124" s="182"/>
      <c r="Q124" s="182"/>
      <c r="R124" s="182"/>
    </row>
    <row r="125" spans="13:18" x14ac:dyDescent="0.25">
      <c r="M125" s="182"/>
      <c r="N125" s="182"/>
      <c r="O125" s="182"/>
      <c r="P125" s="182"/>
      <c r="Q125" s="182"/>
      <c r="R125" s="182"/>
    </row>
    <row r="126" spans="13:18" x14ac:dyDescent="0.25">
      <c r="M126" s="182"/>
      <c r="N126" s="182"/>
      <c r="O126" s="182"/>
      <c r="P126" s="182"/>
      <c r="Q126" s="182"/>
      <c r="R126" s="182"/>
    </row>
    <row r="127" spans="13:18" x14ac:dyDescent="0.25">
      <c r="M127" s="182"/>
      <c r="N127" s="182"/>
      <c r="O127" s="182"/>
      <c r="P127" s="182"/>
      <c r="Q127" s="182"/>
      <c r="R127" s="182"/>
    </row>
    <row r="128" spans="13:18" x14ac:dyDescent="0.25">
      <c r="M128" s="182"/>
      <c r="N128" s="182"/>
      <c r="O128" s="182"/>
      <c r="P128" s="182"/>
      <c r="Q128" s="182"/>
      <c r="R128" s="182"/>
    </row>
    <row r="129" spans="13:18" x14ac:dyDescent="0.25">
      <c r="M129" s="182"/>
      <c r="N129" s="182"/>
      <c r="O129" s="182"/>
      <c r="P129" s="182"/>
      <c r="Q129" s="182"/>
      <c r="R129" s="182"/>
    </row>
    <row r="130" spans="13:18" x14ac:dyDescent="0.25">
      <c r="M130" s="182"/>
      <c r="N130" s="182"/>
      <c r="O130" s="182"/>
      <c r="P130" s="182"/>
      <c r="Q130" s="182"/>
      <c r="R130" s="182"/>
    </row>
    <row r="131" spans="13:18" x14ac:dyDescent="0.25">
      <c r="M131" s="182"/>
      <c r="N131" s="182"/>
      <c r="O131" s="182"/>
      <c r="P131" s="182"/>
      <c r="Q131" s="182"/>
      <c r="R131" s="182"/>
    </row>
    <row r="132" spans="13:18" x14ac:dyDescent="0.25">
      <c r="M132" s="182"/>
      <c r="N132" s="182"/>
      <c r="O132" s="182"/>
      <c r="P132" s="182"/>
      <c r="Q132" s="182"/>
      <c r="R132" s="182"/>
    </row>
    <row r="133" spans="13:18" x14ac:dyDescent="0.25">
      <c r="M133" s="182"/>
      <c r="N133" s="182"/>
      <c r="O133" s="182"/>
      <c r="P133" s="182"/>
      <c r="Q133" s="182"/>
      <c r="R133" s="182"/>
    </row>
    <row r="134" spans="13:18" x14ac:dyDescent="0.25">
      <c r="M134" s="182"/>
      <c r="N134" s="182"/>
      <c r="O134" s="182"/>
      <c r="P134" s="182"/>
      <c r="Q134" s="182"/>
      <c r="R134" s="182"/>
    </row>
    <row r="135" spans="13:18" x14ac:dyDescent="0.25">
      <c r="M135" s="182"/>
      <c r="N135" s="182"/>
      <c r="O135" s="182"/>
      <c r="P135" s="182"/>
      <c r="Q135" s="182"/>
      <c r="R135" s="182"/>
    </row>
    <row r="136" spans="13:18" x14ac:dyDescent="0.25">
      <c r="M136" s="182"/>
      <c r="N136" s="182"/>
      <c r="O136" s="182"/>
      <c r="P136" s="182"/>
      <c r="Q136" s="182"/>
      <c r="R136" s="182"/>
    </row>
    <row r="137" spans="13:18" x14ac:dyDescent="0.25">
      <c r="M137" s="182"/>
      <c r="N137" s="182"/>
      <c r="O137" s="182"/>
      <c r="P137" s="182"/>
      <c r="Q137" s="182"/>
      <c r="R137" s="182"/>
    </row>
    <row r="138" spans="13:18" x14ac:dyDescent="0.25">
      <c r="M138" s="182"/>
      <c r="N138" s="182"/>
      <c r="O138" s="182"/>
      <c r="P138" s="182"/>
      <c r="Q138" s="182"/>
      <c r="R138" s="182"/>
    </row>
    <row r="139" spans="13:18" ht="20.25" customHeight="1" x14ac:dyDescent="0.25">
      <c r="M139" s="182"/>
      <c r="N139" s="182"/>
      <c r="O139" s="182"/>
      <c r="P139" s="182"/>
      <c r="Q139" s="182"/>
      <c r="R139" s="182"/>
    </row>
    <row r="140" spans="13:18" x14ac:dyDescent="0.25">
      <c r="M140" s="182"/>
      <c r="N140" s="182"/>
      <c r="O140" s="182"/>
      <c r="P140" s="182"/>
      <c r="Q140" s="182"/>
      <c r="R140" s="182"/>
    </row>
    <row r="141" spans="13:18" x14ac:dyDescent="0.25">
      <c r="M141" s="182"/>
      <c r="N141" s="182"/>
      <c r="O141" s="182"/>
      <c r="P141" s="182"/>
      <c r="Q141" s="182"/>
      <c r="R141" s="182"/>
    </row>
    <row r="142" spans="13:18" x14ac:dyDescent="0.25">
      <c r="M142" s="182"/>
      <c r="N142" s="182"/>
      <c r="O142" s="182"/>
      <c r="P142" s="182"/>
      <c r="Q142" s="182"/>
      <c r="R142" s="182"/>
    </row>
    <row r="143" spans="13:18" x14ac:dyDescent="0.25">
      <c r="M143" s="182"/>
      <c r="N143" s="182"/>
      <c r="O143" s="182"/>
      <c r="P143" s="182"/>
      <c r="Q143" s="182"/>
      <c r="R143" s="182"/>
    </row>
    <row r="144" spans="13:18" x14ac:dyDescent="0.25">
      <c r="M144" s="182"/>
      <c r="N144" s="182"/>
      <c r="O144" s="182"/>
      <c r="P144" s="182"/>
      <c r="Q144" s="182"/>
      <c r="R144" s="182"/>
    </row>
    <row r="145" spans="1:38" x14ac:dyDescent="0.25">
      <c r="M145" s="182"/>
      <c r="N145" s="182"/>
      <c r="O145" s="182"/>
      <c r="P145" s="182"/>
      <c r="Q145" s="182"/>
      <c r="R145" s="182"/>
    </row>
    <row r="146" spans="1:38" x14ac:dyDescent="0.25">
      <c r="M146" s="182"/>
      <c r="N146" s="182"/>
      <c r="O146" s="182"/>
      <c r="P146" s="182"/>
      <c r="Q146" s="182"/>
      <c r="R146" s="182"/>
    </row>
    <row r="147" spans="1:38" x14ac:dyDescent="0.25">
      <c r="M147" s="182"/>
      <c r="N147" s="182"/>
      <c r="O147" s="182"/>
      <c r="P147" s="182"/>
      <c r="Q147" s="182"/>
      <c r="R147" s="182"/>
    </row>
    <row r="148" spans="1:38" ht="15" customHeight="1" x14ac:dyDescent="0.25">
      <c r="M148" s="182"/>
      <c r="N148" s="182"/>
      <c r="O148" s="182"/>
      <c r="P148" s="182"/>
      <c r="Q148" s="182"/>
      <c r="R148" s="182"/>
    </row>
    <row r="149" spans="1:38" ht="15" customHeight="1" x14ac:dyDescent="0.25">
      <c r="M149" s="182"/>
      <c r="N149" s="182"/>
      <c r="O149" s="182"/>
      <c r="P149" s="182"/>
      <c r="Q149" s="182"/>
      <c r="R149" s="182"/>
    </row>
    <row r="150" spans="1:38" ht="15" customHeight="1" x14ac:dyDescent="0.25">
      <c r="M150" s="182"/>
      <c r="N150" s="182"/>
      <c r="O150" s="182"/>
      <c r="P150" s="182"/>
      <c r="Q150" s="182"/>
      <c r="R150" s="182"/>
    </row>
    <row r="151" spans="1:38" ht="15" customHeight="1" x14ac:dyDescent="0.25">
      <c r="M151" s="182"/>
      <c r="N151" s="182"/>
      <c r="O151" s="182"/>
      <c r="P151" s="182"/>
      <c r="Q151" s="182"/>
      <c r="R151" s="182"/>
    </row>
    <row r="152" spans="1:38" ht="15" customHeight="1" x14ac:dyDescent="0.25">
      <c r="M152" s="182"/>
      <c r="N152" s="182"/>
      <c r="O152" s="182"/>
      <c r="P152" s="182"/>
      <c r="Q152" s="182"/>
      <c r="R152" s="182"/>
    </row>
    <row r="153" spans="1:38" ht="15" customHeight="1" x14ac:dyDescent="0.25">
      <c r="M153" s="182"/>
      <c r="N153" s="182"/>
      <c r="O153" s="182"/>
      <c r="P153" s="182"/>
      <c r="Q153" s="182"/>
      <c r="R153" s="182"/>
    </row>
    <row r="160" spans="1:38" s="182" customFormat="1" ht="20.25" x14ac:dyDescent="0.3">
      <c r="A160" s="179"/>
      <c r="B160" s="208"/>
      <c r="G160" s="208"/>
      <c r="M160" s="179"/>
      <c r="N160" s="179"/>
      <c r="O160" s="179"/>
      <c r="P160" s="179"/>
      <c r="Q160" s="179"/>
      <c r="R160" s="179"/>
      <c r="S160" s="179"/>
      <c r="T160" s="179"/>
      <c r="U160" s="179"/>
      <c r="V160" s="179"/>
      <c r="W160" s="179"/>
      <c r="X160" s="179"/>
      <c r="Y160" s="179"/>
      <c r="Z160" s="179"/>
      <c r="AA160" s="179"/>
      <c r="AB160" s="179"/>
      <c r="AC160" s="179"/>
      <c r="AD160" s="179"/>
      <c r="AE160" s="179"/>
      <c r="AF160" s="179"/>
      <c r="AG160" s="179"/>
      <c r="AH160" s="179"/>
      <c r="AI160" s="179"/>
      <c r="AJ160" s="179"/>
      <c r="AK160" s="179"/>
      <c r="AL160" s="179"/>
    </row>
    <row r="161" spans="1:38" s="182" customFormat="1" ht="20.25" x14ac:dyDescent="0.3">
      <c r="A161" s="179"/>
      <c r="B161" s="209"/>
      <c r="G161" s="209"/>
      <c r="H161" s="209"/>
      <c r="I161" s="209"/>
      <c r="M161" s="179"/>
      <c r="N161" s="179"/>
      <c r="O161" s="179"/>
      <c r="P161" s="179"/>
      <c r="Q161" s="179"/>
      <c r="R161" s="179"/>
      <c r="S161" s="179"/>
      <c r="T161" s="179"/>
      <c r="U161" s="179"/>
      <c r="V161" s="179"/>
      <c r="W161" s="179"/>
      <c r="X161" s="179"/>
      <c r="Y161" s="179"/>
      <c r="Z161" s="179"/>
      <c r="AA161" s="179"/>
      <c r="AB161" s="179"/>
      <c r="AC161" s="179"/>
      <c r="AD161" s="179"/>
      <c r="AE161" s="179"/>
      <c r="AF161" s="179"/>
      <c r="AG161" s="179"/>
      <c r="AH161" s="179"/>
      <c r="AI161" s="179"/>
      <c r="AJ161" s="179"/>
      <c r="AK161" s="179"/>
      <c r="AL161" s="179"/>
    </row>
    <row r="162" spans="1:38" s="182" customFormat="1" ht="20.25" x14ac:dyDescent="0.3">
      <c r="A162" s="179"/>
      <c r="B162" s="209"/>
      <c r="G162" s="209"/>
      <c r="H162" s="209"/>
      <c r="I162" s="209"/>
      <c r="M162" s="179"/>
      <c r="N162" s="179"/>
      <c r="O162" s="179"/>
      <c r="P162" s="179"/>
      <c r="Q162" s="179"/>
      <c r="R162" s="179"/>
      <c r="S162" s="179"/>
      <c r="T162" s="179"/>
      <c r="U162" s="179"/>
      <c r="V162" s="179"/>
      <c r="W162" s="179"/>
      <c r="X162" s="179"/>
      <c r="Y162" s="179"/>
      <c r="Z162" s="179"/>
      <c r="AA162" s="179"/>
      <c r="AB162" s="179"/>
      <c r="AC162" s="179"/>
      <c r="AD162" s="179"/>
      <c r="AE162" s="179"/>
      <c r="AF162" s="179"/>
      <c r="AG162" s="179"/>
      <c r="AH162" s="179"/>
      <c r="AI162" s="179"/>
      <c r="AJ162" s="179"/>
      <c r="AK162" s="179"/>
      <c r="AL162" s="179"/>
    </row>
    <row r="163" spans="1:38" s="182" customFormat="1" ht="20.25" x14ac:dyDescent="0.3">
      <c r="A163" s="179"/>
      <c r="B163" s="209"/>
      <c r="G163" s="209"/>
      <c r="H163" s="209"/>
      <c r="I163" s="209"/>
      <c r="M163" s="179"/>
      <c r="N163" s="179"/>
      <c r="O163" s="179"/>
      <c r="P163" s="179"/>
      <c r="Q163" s="179"/>
      <c r="R163" s="179"/>
      <c r="S163" s="179"/>
      <c r="T163" s="179"/>
      <c r="U163" s="179"/>
      <c r="V163" s="179"/>
      <c r="W163" s="179"/>
      <c r="X163" s="179"/>
      <c r="Y163" s="179"/>
      <c r="Z163" s="179"/>
      <c r="AA163" s="179"/>
      <c r="AB163" s="179"/>
      <c r="AC163" s="179"/>
      <c r="AD163" s="179"/>
      <c r="AE163" s="179"/>
      <c r="AF163" s="179"/>
      <c r="AG163" s="179"/>
      <c r="AH163" s="179"/>
      <c r="AI163" s="179"/>
      <c r="AJ163" s="179"/>
      <c r="AK163" s="179"/>
      <c r="AL163" s="179"/>
    </row>
    <row r="164" spans="1:38" s="182" customFormat="1" ht="20.25" x14ac:dyDescent="0.3">
      <c r="A164" s="179"/>
      <c r="B164" s="209"/>
      <c r="G164" s="209"/>
      <c r="H164" s="209"/>
      <c r="I164" s="209"/>
      <c r="M164" s="179"/>
      <c r="N164" s="179"/>
      <c r="O164" s="179"/>
      <c r="P164" s="179"/>
      <c r="Q164" s="179"/>
      <c r="R164" s="179"/>
      <c r="S164" s="179"/>
      <c r="T164" s="179"/>
      <c r="U164" s="179"/>
      <c r="V164" s="179"/>
      <c r="W164" s="179"/>
      <c r="X164" s="179"/>
      <c r="Y164" s="179"/>
      <c r="Z164" s="179"/>
      <c r="AA164" s="179"/>
      <c r="AB164" s="179"/>
      <c r="AC164" s="179"/>
      <c r="AD164" s="179"/>
      <c r="AE164" s="179"/>
      <c r="AF164" s="179"/>
      <c r="AG164" s="179"/>
      <c r="AH164" s="179"/>
      <c r="AI164" s="179"/>
      <c r="AJ164" s="179"/>
      <c r="AK164" s="179"/>
      <c r="AL164" s="179"/>
    </row>
    <row r="165" spans="1:38" s="182" customFormat="1" ht="20.25" x14ac:dyDescent="0.3">
      <c r="A165" s="179"/>
      <c r="B165" s="209"/>
      <c r="G165" s="209"/>
      <c r="H165" s="209"/>
      <c r="I165" s="209"/>
      <c r="M165" s="179"/>
      <c r="N165" s="179"/>
      <c r="O165" s="179"/>
      <c r="P165" s="179"/>
      <c r="Q165" s="179"/>
      <c r="R165" s="179"/>
      <c r="S165" s="179"/>
      <c r="T165" s="179"/>
      <c r="U165" s="179"/>
      <c r="V165" s="179"/>
      <c r="W165" s="179"/>
      <c r="X165" s="179"/>
      <c r="Y165" s="179"/>
      <c r="Z165" s="179"/>
      <c r="AA165" s="179"/>
      <c r="AB165" s="179"/>
      <c r="AC165" s="179"/>
      <c r="AD165" s="179"/>
      <c r="AE165" s="179"/>
      <c r="AF165" s="179"/>
      <c r="AG165" s="179"/>
      <c r="AH165" s="179"/>
      <c r="AI165" s="179"/>
      <c r="AJ165" s="179"/>
      <c r="AK165" s="179"/>
      <c r="AL165" s="179"/>
    </row>
    <row r="166" spans="1:38" s="182" customFormat="1" ht="20.25" x14ac:dyDescent="0.3">
      <c r="A166" s="179"/>
      <c r="B166" s="209"/>
      <c r="G166" s="209"/>
      <c r="H166" s="209"/>
      <c r="I166" s="209"/>
      <c r="M166" s="179"/>
      <c r="N166" s="179"/>
      <c r="O166" s="179"/>
      <c r="P166" s="179"/>
      <c r="Q166" s="179"/>
      <c r="R166" s="179"/>
      <c r="S166" s="179"/>
      <c r="T166" s="179"/>
      <c r="U166" s="179"/>
      <c r="V166" s="179"/>
      <c r="W166" s="179"/>
      <c r="X166" s="179"/>
      <c r="Y166" s="179"/>
      <c r="Z166" s="179"/>
      <c r="AA166" s="179"/>
      <c r="AB166" s="179"/>
      <c r="AC166" s="179"/>
      <c r="AD166" s="179"/>
      <c r="AE166" s="179"/>
      <c r="AF166" s="179"/>
      <c r="AG166" s="179"/>
      <c r="AH166" s="179"/>
      <c r="AI166" s="179"/>
      <c r="AJ166" s="179"/>
      <c r="AK166" s="179"/>
      <c r="AL166" s="179"/>
    </row>
    <row r="167" spans="1:38" s="182" customFormat="1" ht="20.25" x14ac:dyDescent="0.3">
      <c r="A167" s="179"/>
      <c r="B167" s="209"/>
      <c r="G167" s="209"/>
      <c r="H167" s="209"/>
      <c r="I167" s="209"/>
      <c r="M167" s="179"/>
      <c r="N167" s="179"/>
      <c r="O167" s="179"/>
      <c r="P167" s="179"/>
      <c r="Q167" s="179"/>
      <c r="R167" s="179"/>
      <c r="S167" s="179"/>
      <c r="T167" s="179"/>
      <c r="U167" s="179"/>
      <c r="V167" s="179"/>
      <c r="W167" s="179"/>
      <c r="X167" s="179"/>
      <c r="Y167" s="179"/>
      <c r="Z167" s="179"/>
      <c r="AA167" s="179"/>
      <c r="AB167" s="179"/>
      <c r="AC167" s="179"/>
      <c r="AD167" s="179"/>
      <c r="AE167" s="179"/>
      <c r="AF167" s="179"/>
      <c r="AG167" s="179"/>
      <c r="AH167" s="179"/>
      <c r="AI167" s="179"/>
      <c r="AJ167" s="179"/>
      <c r="AK167" s="179"/>
      <c r="AL167" s="179"/>
    </row>
    <row r="168" spans="1:38" s="182" customFormat="1" ht="20.25" x14ac:dyDescent="0.3">
      <c r="A168" s="179"/>
      <c r="B168" s="209"/>
      <c r="G168" s="209"/>
      <c r="H168" s="209"/>
      <c r="I168" s="209"/>
      <c r="M168" s="179"/>
      <c r="N168" s="179"/>
      <c r="O168" s="179"/>
      <c r="P168" s="179"/>
      <c r="Q168" s="179"/>
      <c r="R168" s="179"/>
      <c r="S168" s="179"/>
      <c r="T168" s="179"/>
      <c r="U168" s="179"/>
      <c r="V168" s="179"/>
      <c r="W168" s="179"/>
      <c r="X168" s="179"/>
      <c r="Y168" s="179"/>
      <c r="Z168" s="179"/>
      <c r="AA168" s="179"/>
      <c r="AB168" s="179"/>
      <c r="AC168" s="179"/>
      <c r="AD168" s="179"/>
      <c r="AE168" s="179"/>
      <c r="AF168" s="179"/>
      <c r="AG168" s="179"/>
      <c r="AH168" s="179"/>
      <c r="AI168" s="179"/>
      <c r="AJ168" s="179"/>
      <c r="AK168" s="179"/>
      <c r="AL168" s="179"/>
    </row>
  </sheetData>
  <mergeCells count="5">
    <mergeCell ref="B2:Q2"/>
    <mergeCell ref="B3:Q3"/>
    <mergeCell ref="B4:Q4"/>
    <mergeCell ref="B5:Q5"/>
    <mergeCell ref="B8:Q8"/>
  </mergeCells>
  <hyperlinks>
    <hyperlink ref="D25" r:id="rId1"/>
    <hyperlink ref="D30" r:id="rId2"/>
  </hyperlinks>
  <pageMargins left="0.25" right="0.25" top="0.75" bottom="0.75" header="0.3" footer="0.3"/>
  <pageSetup paperSize="9" scale="72" orientation="portrait" r:id="rId3"/>
  <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8"/>
  <sheetViews>
    <sheetView showZeros="0" showWhiteSpace="0" zoomScale="75" zoomScaleNormal="75" zoomScalePageLayoutView="58" workbookViewId="0">
      <selection activeCell="K2" sqref="K2"/>
    </sheetView>
  </sheetViews>
  <sheetFormatPr baseColWidth="10" defaultRowHeight="12.75" x14ac:dyDescent="0.2"/>
  <cols>
    <col min="1" max="1" width="11.42578125" style="3"/>
    <col min="2" max="2" width="5.42578125" style="1" customWidth="1"/>
    <col min="3" max="3" width="43.5703125" style="1" customWidth="1"/>
    <col min="4" max="4" width="5.42578125" style="1" customWidth="1"/>
    <col min="5" max="5" width="43.5703125" style="1" customWidth="1"/>
    <col min="6" max="6" width="5.42578125" style="1" customWidth="1"/>
    <col min="7" max="7" width="43.5703125" style="1" customWidth="1"/>
    <col min="8" max="8" width="5.42578125" style="1" customWidth="1"/>
    <col min="9" max="9" width="43.5703125" style="1" customWidth="1"/>
    <col min="10" max="10" width="3.42578125" style="1" customWidth="1"/>
    <col min="11" max="11" width="13.7109375" style="1" customWidth="1"/>
    <col min="12" max="12" width="5.42578125" style="1" customWidth="1"/>
    <col min="13" max="13" width="43.5703125" style="1" customWidth="1"/>
    <col min="14" max="14" width="5.42578125" style="1" customWidth="1"/>
    <col min="15" max="15" width="43.5703125" style="1" customWidth="1"/>
    <col min="16" max="16" width="5.42578125" style="1" customWidth="1"/>
    <col min="17" max="17" width="43.5703125" style="1" customWidth="1"/>
    <col min="18" max="18" width="5.42578125" style="1" customWidth="1"/>
    <col min="19" max="19" width="43.5703125" style="1" customWidth="1"/>
    <col min="20" max="20" width="2.85546875" style="1" customWidth="1"/>
    <col min="21" max="16384" width="11.42578125" style="3"/>
  </cols>
  <sheetData>
    <row r="1" spans="1:20" x14ac:dyDescent="0.25"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</row>
    <row r="2" spans="1:20" ht="19.5" customHeight="1" thickBot="1" x14ac:dyDescent="0.3"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</row>
    <row r="3" spans="1:20" ht="33.75" customHeight="1" x14ac:dyDescent="0.25">
      <c r="B3" s="785" t="s">
        <v>216</v>
      </c>
      <c r="C3" s="785"/>
      <c r="D3" s="785"/>
      <c r="E3" s="785"/>
      <c r="F3" s="785"/>
      <c r="G3" s="785"/>
      <c r="H3" s="785"/>
      <c r="I3" s="785"/>
      <c r="J3" s="785"/>
      <c r="K3" s="123"/>
      <c r="L3" s="786" t="s">
        <v>217</v>
      </c>
      <c r="M3" s="786"/>
      <c r="N3" s="786"/>
      <c r="O3" s="786"/>
      <c r="P3" s="786"/>
      <c r="Q3" s="786"/>
      <c r="R3" s="786"/>
      <c r="S3" s="786"/>
      <c r="T3" s="786"/>
    </row>
    <row r="4" spans="1:20" ht="40.5" customHeight="1" x14ac:dyDescent="0.25">
      <c r="B4" s="124"/>
      <c r="C4" s="125" t="s">
        <v>10</v>
      </c>
      <c r="D4" s="124"/>
      <c r="E4" s="125" t="s">
        <v>121</v>
      </c>
      <c r="F4" s="124"/>
      <c r="G4" s="125" t="s">
        <v>220</v>
      </c>
      <c r="H4" s="124"/>
      <c r="I4" s="125" t="s">
        <v>221</v>
      </c>
      <c r="J4" s="126"/>
      <c r="K4" s="123"/>
      <c r="L4" s="124"/>
      <c r="M4" s="127" t="s">
        <v>10</v>
      </c>
      <c r="N4" s="124"/>
      <c r="O4" s="127" t="s">
        <v>120</v>
      </c>
      <c r="P4" s="124"/>
      <c r="Q4" s="127" t="s">
        <v>124</v>
      </c>
      <c r="R4" s="124"/>
      <c r="S4" s="127" t="s">
        <v>221</v>
      </c>
      <c r="T4" s="126"/>
    </row>
    <row r="5" spans="1:20" ht="33.75" customHeight="1" x14ac:dyDescent="0.3">
      <c r="A5" s="128"/>
      <c r="B5" s="155" t="s">
        <v>224</v>
      </c>
      <c r="C5" s="153" t="s">
        <v>225</v>
      </c>
      <c r="D5" s="130" t="s">
        <v>226</v>
      </c>
      <c r="E5" s="160" t="s">
        <v>227</v>
      </c>
      <c r="F5" s="157" t="s">
        <v>224</v>
      </c>
      <c r="G5" s="153" t="s">
        <v>228</v>
      </c>
      <c r="H5" s="131" t="s">
        <v>226</v>
      </c>
      <c r="I5" s="160" t="s">
        <v>229</v>
      </c>
      <c r="J5" s="126"/>
      <c r="K5" s="123"/>
      <c r="L5" s="158" t="s">
        <v>224</v>
      </c>
      <c r="M5" s="153" t="s">
        <v>230</v>
      </c>
      <c r="N5" s="132" t="s">
        <v>226</v>
      </c>
      <c r="O5" s="160" t="s">
        <v>231</v>
      </c>
      <c r="P5" s="159" t="s">
        <v>224</v>
      </c>
      <c r="Q5" s="153" t="s">
        <v>232</v>
      </c>
      <c r="R5" s="133" t="s">
        <v>226</v>
      </c>
      <c r="S5" s="160" t="s">
        <v>233</v>
      </c>
      <c r="T5" s="126"/>
    </row>
    <row r="6" spans="1:20" ht="30" customHeight="1" x14ac:dyDescent="0.25">
      <c r="A6" s="134"/>
      <c r="B6" s="155" t="s">
        <v>236</v>
      </c>
      <c r="C6" s="153" t="s">
        <v>237</v>
      </c>
      <c r="D6" s="130" t="s">
        <v>238</v>
      </c>
      <c r="E6" s="160" t="s">
        <v>239</v>
      </c>
      <c r="F6" s="157" t="s">
        <v>236</v>
      </c>
      <c r="G6" s="153" t="s">
        <v>240</v>
      </c>
      <c r="H6" s="131" t="s">
        <v>238</v>
      </c>
      <c r="I6" s="160" t="s">
        <v>241</v>
      </c>
      <c r="J6" s="126"/>
      <c r="K6" s="123"/>
      <c r="L6" s="158" t="s">
        <v>236</v>
      </c>
      <c r="M6" s="153" t="s">
        <v>242</v>
      </c>
      <c r="N6" s="132" t="s">
        <v>238</v>
      </c>
      <c r="O6" s="160" t="s">
        <v>243</v>
      </c>
      <c r="P6" s="159" t="s">
        <v>236</v>
      </c>
      <c r="Q6" s="153" t="s">
        <v>244</v>
      </c>
      <c r="R6" s="133" t="s">
        <v>238</v>
      </c>
      <c r="S6" s="160" t="s">
        <v>245</v>
      </c>
      <c r="T6" s="126"/>
    </row>
    <row r="7" spans="1:20" ht="23.25" x14ac:dyDescent="0.25">
      <c r="B7" s="155" t="s">
        <v>248</v>
      </c>
      <c r="C7" s="153" t="s">
        <v>249</v>
      </c>
      <c r="D7" s="130" t="s">
        <v>250</v>
      </c>
      <c r="E7" s="160" t="s">
        <v>251</v>
      </c>
      <c r="F7" s="157" t="s">
        <v>248</v>
      </c>
      <c r="G7" s="153" t="s">
        <v>252</v>
      </c>
      <c r="H7" s="131" t="s">
        <v>250</v>
      </c>
      <c r="I7" s="160" t="s">
        <v>253</v>
      </c>
      <c r="J7" s="126"/>
      <c r="K7" s="123"/>
      <c r="L7" s="158" t="s">
        <v>248</v>
      </c>
      <c r="M7" s="153" t="s">
        <v>254</v>
      </c>
      <c r="N7" s="132" t="s">
        <v>250</v>
      </c>
      <c r="O7" s="160" t="s">
        <v>255</v>
      </c>
      <c r="P7" s="159" t="s">
        <v>248</v>
      </c>
      <c r="Q7" s="153" t="s">
        <v>256</v>
      </c>
      <c r="R7" s="133" t="s">
        <v>250</v>
      </c>
      <c r="S7" s="160" t="s">
        <v>257</v>
      </c>
      <c r="T7" s="126"/>
    </row>
    <row r="8" spans="1:20" ht="46.5" customHeight="1" x14ac:dyDescent="0.25">
      <c r="B8" s="155" t="s">
        <v>260</v>
      </c>
      <c r="C8" s="153" t="s">
        <v>261</v>
      </c>
      <c r="D8" s="130" t="s">
        <v>262</v>
      </c>
      <c r="E8" s="160" t="s">
        <v>251</v>
      </c>
      <c r="F8" s="157" t="s">
        <v>260</v>
      </c>
      <c r="G8" s="153" t="s">
        <v>263</v>
      </c>
      <c r="H8" s="131" t="s">
        <v>262</v>
      </c>
      <c r="I8" s="160" t="s">
        <v>264</v>
      </c>
      <c r="J8" s="126"/>
      <c r="K8" s="123"/>
      <c r="L8" s="158" t="s">
        <v>260</v>
      </c>
      <c r="M8" s="153" t="s">
        <v>265</v>
      </c>
      <c r="N8" s="132" t="s">
        <v>262</v>
      </c>
      <c r="O8" s="160" t="s">
        <v>266</v>
      </c>
      <c r="P8" s="135"/>
      <c r="Q8" s="127" t="s">
        <v>125</v>
      </c>
      <c r="R8" s="133" t="s">
        <v>262</v>
      </c>
      <c r="S8" s="160" t="s">
        <v>267</v>
      </c>
      <c r="T8" s="126"/>
    </row>
    <row r="9" spans="1:20" ht="27" customHeight="1" x14ac:dyDescent="0.25">
      <c r="B9" s="155" t="s">
        <v>270</v>
      </c>
      <c r="C9" s="153" t="s">
        <v>271</v>
      </c>
      <c r="D9" s="130" t="s">
        <v>272</v>
      </c>
      <c r="E9" s="160" t="s">
        <v>273</v>
      </c>
      <c r="F9" s="157" t="s">
        <v>270</v>
      </c>
      <c r="G9" s="153" t="s">
        <v>274</v>
      </c>
      <c r="H9" s="136"/>
      <c r="I9" s="125" t="s">
        <v>275</v>
      </c>
      <c r="J9" s="126"/>
      <c r="K9" s="123"/>
      <c r="L9" s="137"/>
      <c r="M9" s="127" t="s">
        <v>11</v>
      </c>
      <c r="N9" s="132" t="s">
        <v>272</v>
      </c>
      <c r="O9" s="160" t="s">
        <v>276</v>
      </c>
      <c r="P9" s="159" t="s">
        <v>224</v>
      </c>
      <c r="Q9" s="153" t="s">
        <v>277</v>
      </c>
      <c r="R9" s="133" t="s">
        <v>272</v>
      </c>
      <c r="S9" s="160" t="s">
        <v>278</v>
      </c>
      <c r="T9" s="126"/>
    </row>
    <row r="10" spans="1:20" ht="27" customHeight="1" x14ac:dyDescent="0.25">
      <c r="B10" s="155" t="s">
        <v>281</v>
      </c>
      <c r="C10" s="153" t="s">
        <v>282</v>
      </c>
      <c r="D10" s="124"/>
      <c r="E10" s="125" t="s">
        <v>122</v>
      </c>
      <c r="F10" s="157" t="s">
        <v>281</v>
      </c>
      <c r="G10" s="153" t="s">
        <v>283</v>
      </c>
      <c r="H10" s="131" t="s">
        <v>226</v>
      </c>
      <c r="I10" s="160" t="s">
        <v>284</v>
      </c>
      <c r="J10" s="126"/>
      <c r="K10" s="123"/>
      <c r="L10" s="158" t="s">
        <v>224</v>
      </c>
      <c r="M10" s="153" t="s">
        <v>285</v>
      </c>
      <c r="N10" s="132" t="s">
        <v>286</v>
      </c>
      <c r="O10" s="160" t="s">
        <v>287</v>
      </c>
      <c r="P10" s="135"/>
      <c r="Q10" s="127" t="s">
        <v>288</v>
      </c>
      <c r="R10" s="133" t="s">
        <v>286</v>
      </c>
      <c r="S10" s="160" t="s">
        <v>289</v>
      </c>
      <c r="T10" s="126"/>
    </row>
    <row r="11" spans="1:20" ht="23.25" customHeight="1" x14ac:dyDescent="0.25">
      <c r="B11" s="155" t="s">
        <v>292</v>
      </c>
      <c r="C11" s="153" t="s">
        <v>293</v>
      </c>
      <c r="D11" s="130" t="s">
        <v>226</v>
      </c>
      <c r="E11" s="160" t="s">
        <v>294</v>
      </c>
      <c r="F11" s="157" t="s">
        <v>292</v>
      </c>
      <c r="G11" s="153" t="s">
        <v>295</v>
      </c>
      <c r="H11" s="131" t="s">
        <v>238</v>
      </c>
      <c r="I11" s="160" t="s">
        <v>296</v>
      </c>
      <c r="J11" s="126"/>
      <c r="K11" s="123"/>
      <c r="L11" s="158" t="s">
        <v>236</v>
      </c>
      <c r="M11" s="153" t="s">
        <v>297</v>
      </c>
      <c r="N11" s="132" t="s">
        <v>298</v>
      </c>
      <c r="O11" s="160" t="s">
        <v>299</v>
      </c>
      <c r="P11" s="159" t="s">
        <v>224</v>
      </c>
      <c r="Q11" s="153" t="s">
        <v>300</v>
      </c>
      <c r="R11" s="133" t="s">
        <v>298</v>
      </c>
      <c r="S11" s="160" t="s">
        <v>301</v>
      </c>
      <c r="T11" s="126"/>
    </row>
    <row r="12" spans="1:20" ht="23.25" customHeight="1" x14ac:dyDescent="0.25">
      <c r="B12" s="124"/>
      <c r="C12" s="125" t="s">
        <v>11</v>
      </c>
      <c r="D12" s="124"/>
      <c r="E12" s="125" t="s">
        <v>123</v>
      </c>
      <c r="F12" s="157" t="s">
        <v>304</v>
      </c>
      <c r="G12" s="153" t="s">
        <v>305</v>
      </c>
      <c r="H12" s="131" t="s">
        <v>250</v>
      </c>
      <c r="I12" s="160" t="s">
        <v>306</v>
      </c>
      <c r="J12" s="126"/>
      <c r="K12" s="123"/>
      <c r="L12" s="158" t="s">
        <v>248</v>
      </c>
      <c r="M12" s="153" t="s">
        <v>307</v>
      </c>
      <c r="N12" s="137"/>
      <c r="O12" s="127" t="s">
        <v>121</v>
      </c>
      <c r="P12" s="159" t="s">
        <v>236</v>
      </c>
      <c r="Q12" s="153" t="s">
        <v>308</v>
      </c>
      <c r="R12" s="135"/>
      <c r="S12" s="127" t="s">
        <v>275</v>
      </c>
      <c r="T12" s="126"/>
    </row>
    <row r="13" spans="1:20" ht="26.25" customHeight="1" x14ac:dyDescent="0.25">
      <c r="B13" s="155" t="s">
        <v>224</v>
      </c>
      <c r="C13" s="153" t="s">
        <v>310</v>
      </c>
      <c r="D13" s="130" t="s">
        <v>226</v>
      </c>
      <c r="E13" s="160" t="s">
        <v>311</v>
      </c>
      <c r="F13" s="138"/>
      <c r="G13" s="125" t="s">
        <v>221</v>
      </c>
      <c r="H13" s="136"/>
      <c r="I13" s="125" t="s">
        <v>312</v>
      </c>
      <c r="J13" s="126"/>
      <c r="K13" s="123"/>
      <c r="L13" s="158" t="s">
        <v>260</v>
      </c>
      <c r="M13" s="153" t="s">
        <v>313</v>
      </c>
      <c r="N13" s="132" t="s">
        <v>226</v>
      </c>
      <c r="O13" s="160" t="s">
        <v>314</v>
      </c>
      <c r="P13" s="159" t="s">
        <v>248</v>
      </c>
      <c r="Q13" s="153" t="s">
        <v>315</v>
      </c>
      <c r="R13" s="133" t="s">
        <v>226</v>
      </c>
      <c r="S13" s="160" t="s">
        <v>316</v>
      </c>
      <c r="T13" s="126"/>
    </row>
    <row r="14" spans="1:20" ht="22.5" customHeight="1" x14ac:dyDescent="0.25">
      <c r="B14" s="124"/>
      <c r="C14" s="125" t="s">
        <v>119</v>
      </c>
      <c r="D14" s="124"/>
      <c r="E14" s="125" t="s">
        <v>125</v>
      </c>
      <c r="F14" s="157" t="s">
        <v>224</v>
      </c>
      <c r="G14" s="153" t="s">
        <v>318</v>
      </c>
      <c r="H14" s="131" t="s">
        <v>226</v>
      </c>
      <c r="I14" s="160" t="s">
        <v>319</v>
      </c>
      <c r="J14" s="126"/>
      <c r="K14" s="123"/>
      <c r="L14" s="158" t="s">
        <v>270</v>
      </c>
      <c r="M14" s="153" t="s">
        <v>320</v>
      </c>
      <c r="N14" s="132" t="s">
        <v>238</v>
      </c>
      <c r="O14" s="160" t="s">
        <v>321</v>
      </c>
      <c r="P14" s="159" t="s">
        <v>260</v>
      </c>
      <c r="Q14" s="153" t="s">
        <v>322</v>
      </c>
      <c r="R14" s="133" t="s">
        <v>238</v>
      </c>
      <c r="S14" s="160" t="s">
        <v>323</v>
      </c>
      <c r="T14" s="126"/>
    </row>
    <row r="15" spans="1:20" s="1" customFormat="1" ht="26.25" customHeight="1" x14ac:dyDescent="0.2">
      <c r="B15" s="155" t="s">
        <v>224</v>
      </c>
      <c r="C15" s="153" t="s">
        <v>324</v>
      </c>
      <c r="D15" s="130" t="s">
        <v>226</v>
      </c>
      <c r="E15" s="160" t="s">
        <v>325</v>
      </c>
      <c r="F15" s="157" t="s">
        <v>236</v>
      </c>
      <c r="G15" s="153" t="s">
        <v>326</v>
      </c>
      <c r="H15" s="136"/>
      <c r="I15" s="125" t="s">
        <v>327</v>
      </c>
      <c r="J15" s="126"/>
      <c r="K15" s="123"/>
      <c r="L15" s="158" t="s">
        <v>281</v>
      </c>
      <c r="M15" s="153" t="s">
        <v>328</v>
      </c>
      <c r="N15" s="132" t="s">
        <v>250</v>
      </c>
      <c r="O15" s="160" t="s">
        <v>329</v>
      </c>
      <c r="P15" s="135"/>
      <c r="Q15" s="127" t="s">
        <v>330</v>
      </c>
      <c r="R15" s="133" t="s">
        <v>250</v>
      </c>
      <c r="S15" s="160" t="s">
        <v>331</v>
      </c>
      <c r="T15" s="126"/>
    </row>
    <row r="16" spans="1:20" s="1" customFormat="1" ht="23.25" customHeight="1" x14ac:dyDescent="0.2">
      <c r="B16" s="155" t="s">
        <v>236</v>
      </c>
      <c r="C16" s="153" t="s">
        <v>333</v>
      </c>
      <c r="D16" s="130" t="s">
        <v>238</v>
      </c>
      <c r="E16" s="160" t="s">
        <v>334</v>
      </c>
      <c r="F16" s="157" t="s">
        <v>248</v>
      </c>
      <c r="G16" s="153" t="s">
        <v>335</v>
      </c>
      <c r="H16" s="131" t="s">
        <v>226</v>
      </c>
      <c r="I16" s="160" t="s">
        <v>336</v>
      </c>
      <c r="J16" s="126"/>
      <c r="K16" s="123"/>
      <c r="L16" s="158" t="s">
        <v>292</v>
      </c>
      <c r="M16" s="153" t="s">
        <v>337</v>
      </c>
      <c r="N16" s="132" t="s">
        <v>262</v>
      </c>
      <c r="O16" s="160" t="s">
        <v>338</v>
      </c>
      <c r="P16" s="159" t="s">
        <v>224</v>
      </c>
      <c r="Q16" s="153" t="s">
        <v>339</v>
      </c>
      <c r="R16" s="133" t="s">
        <v>262</v>
      </c>
      <c r="S16" s="160" t="s">
        <v>340</v>
      </c>
      <c r="T16" s="126"/>
    </row>
    <row r="17" spans="2:20" s="1" customFormat="1" ht="27" x14ac:dyDescent="0.2">
      <c r="B17" s="155" t="s">
        <v>248</v>
      </c>
      <c r="C17" s="153" t="s">
        <v>342</v>
      </c>
      <c r="D17" s="124"/>
      <c r="E17" s="125" t="s">
        <v>126</v>
      </c>
      <c r="F17" s="157" t="s">
        <v>260</v>
      </c>
      <c r="G17" s="153" t="s">
        <v>343</v>
      </c>
      <c r="H17" s="136"/>
      <c r="I17" s="125" t="s">
        <v>344</v>
      </c>
      <c r="J17" s="126"/>
      <c r="K17" s="123"/>
      <c r="L17" s="137"/>
      <c r="M17" s="127" t="s">
        <v>119</v>
      </c>
      <c r="N17" s="132" t="s">
        <v>272</v>
      </c>
      <c r="O17" s="160" t="s">
        <v>345</v>
      </c>
      <c r="P17" s="159" t="s">
        <v>236</v>
      </c>
      <c r="Q17" s="153" t="s">
        <v>346</v>
      </c>
      <c r="R17" s="133" t="s">
        <v>272</v>
      </c>
      <c r="S17" s="160" t="s">
        <v>347</v>
      </c>
      <c r="T17" s="126"/>
    </row>
    <row r="18" spans="2:20" s="1" customFormat="1" ht="23.25" customHeight="1" x14ac:dyDescent="0.2">
      <c r="B18" s="124"/>
      <c r="C18" s="125" t="s">
        <v>120</v>
      </c>
      <c r="D18" s="130" t="s">
        <v>226</v>
      </c>
      <c r="E18" s="160" t="s">
        <v>350</v>
      </c>
      <c r="F18" s="157" t="s">
        <v>270</v>
      </c>
      <c r="G18" s="153" t="s">
        <v>351</v>
      </c>
      <c r="H18" s="131" t="s">
        <v>226</v>
      </c>
      <c r="I18" s="160" t="s">
        <v>352</v>
      </c>
      <c r="J18" s="126"/>
      <c r="K18" s="123"/>
      <c r="L18" s="158" t="s">
        <v>224</v>
      </c>
      <c r="M18" s="153" t="s">
        <v>353</v>
      </c>
      <c r="N18" s="132" t="s">
        <v>286</v>
      </c>
      <c r="O18" s="160" t="s">
        <v>354</v>
      </c>
      <c r="P18" s="159" t="s">
        <v>248</v>
      </c>
      <c r="Q18" s="153" t="s">
        <v>355</v>
      </c>
      <c r="R18" s="133" t="s">
        <v>286</v>
      </c>
      <c r="S18" s="160" t="s">
        <v>356</v>
      </c>
      <c r="T18" s="126"/>
    </row>
    <row r="19" spans="2:20" s="1" customFormat="1" ht="23.25" customHeight="1" x14ac:dyDescent="0.2">
      <c r="B19" s="155" t="s">
        <v>224</v>
      </c>
      <c r="C19" s="153" t="s">
        <v>357</v>
      </c>
      <c r="D19" s="124"/>
      <c r="E19" s="125" t="s">
        <v>288</v>
      </c>
      <c r="F19" s="157" t="s">
        <v>281</v>
      </c>
      <c r="G19" s="153" t="s">
        <v>358</v>
      </c>
      <c r="H19" s="131" t="s">
        <v>238</v>
      </c>
      <c r="I19" s="160" t="s">
        <v>359</v>
      </c>
      <c r="J19" s="126"/>
      <c r="K19" s="123"/>
      <c r="L19" s="158" t="s">
        <v>236</v>
      </c>
      <c r="M19" s="153" t="s">
        <v>360</v>
      </c>
      <c r="N19" s="132" t="s">
        <v>298</v>
      </c>
      <c r="O19" s="160" t="s">
        <v>361</v>
      </c>
      <c r="P19" s="159" t="s">
        <v>260</v>
      </c>
      <c r="Q19" s="153" t="s">
        <v>362</v>
      </c>
      <c r="R19" s="133" t="s">
        <v>298</v>
      </c>
      <c r="S19" s="160" t="s">
        <v>363</v>
      </c>
      <c r="T19" s="126"/>
    </row>
    <row r="20" spans="2:20" s="1" customFormat="1" ht="27" customHeight="1" x14ac:dyDescent="0.2">
      <c r="B20" s="155" t="s">
        <v>236</v>
      </c>
      <c r="C20" s="153" t="s">
        <v>365</v>
      </c>
      <c r="D20" s="130" t="s">
        <v>226</v>
      </c>
      <c r="E20" s="160" t="s">
        <v>366</v>
      </c>
      <c r="F20" s="157" t="s">
        <v>292</v>
      </c>
      <c r="G20" s="153" t="s">
        <v>367</v>
      </c>
      <c r="H20" s="136"/>
      <c r="I20" s="160"/>
      <c r="J20" s="126"/>
      <c r="K20" s="123"/>
      <c r="L20" s="158" t="s">
        <v>248</v>
      </c>
      <c r="M20" s="153" t="s">
        <v>368</v>
      </c>
      <c r="N20" s="132" t="s">
        <v>369</v>
      </c>
      <c r="O20" s="160" t="s">
        <v>370</v>
      </c>
      <c r="P20" s="159" t="s">
        <v>270</v>
      </c>
      <c r="Q20" s="153" t="s">
        <v>371</v>
      </c>
      <c r="R20" s="135"/>
      <c r="S20" s="127" t="s">
        <v>312</v>
      </c>
      <c r="T20" s="126"/>
    </row>
    <row r="21" spans="2:20" s="1" customFormat="1" ht="20.25" customHeight="1" x14ac:dyDescent="0.2">
      <c r="B21" s="155" t="s">
        <v>248</v>
      </c>
      <c r="C21" s="153" t="s">
        <v>372</v>
      </c>
      <c r="D21" s="124"/>
      <c r="E21" s="125" t="s">
        <v>330</v>
      </c>
      <c r="F21" s="157" t="s">
        <v>304</v>
      </c>
      <c r="G21" s="153" t="s">
        <v>373</v>
      </c>
      <c r="H21" s="136"/>
      <c r="I21" s="160"/>
      <c r="J21" s="126"/>
      <c r="K21" s="123"/>
      <c r="L21" s="158" t="s">
        <v>260</v>
      </c>
      <c r="M21" s="153" t="s">
        <v>374</v>
      </c>
      <c r="N21" s="132" t="s">
        <v>375</v>
      </c>
      <c r="O21" s="160" t="s">
        <v>376</v>
      </c>
      <c r="P21" s="159" t="s">
        <v>281</v>
      </c>
      <c r="Q21" s="153" t="s">
        <v>377</v>
      </c>
      <c r="R21" s="133" t="s">
        <v>226</v>
      </c>
      <c r="S21" s="160" t="s">
        <v>378</v>
      </c>
      <c r="T21" s="126"/>
    </row>
    <row r="22" spans="2:20" s="1" customFormat="1" ht="23.25" customHeight="1" x14ac:dyDescent="0.2">
      <c r="B22" s="155" t="s">
        <v>260</v>
      </c>
      <c r="C22" s="153" t="s">
        <v>379</v>
      </c>
      <c r="D22" s="130" t="s">
        <v>226</v>
      </c>
      <c r="E22" s="160" t="s">
        <v>380</v>
      </c>
      <c r="F22" s="157" t="s">
        <v>381</v>
      </c>
      <c r="G22" s="153" t="s">
        <v>382</v>
      </c>
      <c r="H22" s="136"/>
      <c r="I22" s="129"/>
      <c r="J22" s="126"/>
      <c r="K22" s="123"/>
      <c r="L22" s="158" t="s">
        <v>270</v>
      </c>
      <c r="M22" s="153" t="s">
        <v>383</v>
      </c>
      <c r="N22" s="132" t="s">
        <v>384</v>
      </c>
      <c r="O22" s="160" t="s">
        <v>385</v>
      </c>
      <c r="P22" s="159" t="s">
        <v>292</v>
      </c>
      <c r="Q22" s="153" t="s">
        <v>386</v>
      </c>
      <c r="R22" s="133" t="s">
        <v>238</v>
      </c>
      <c r="S22" s="160" t="s">
        <v>387</v>
      </c>
      <c r="T22" s="126"/>
    </row>
    <row r="23" spans="2:20" s="1" customFormat="1" ht="23.25" customHeight="1" x14ac:dyDescent="0.2">
      <c r="B23" s="155"/>
      <c r="C23" s="153"/>
      <c r="D23" s="130" t="s">
        <v>238</v>
      </c>
      <c r="E23" s="160" t="s">
        <v>388</v>
      </c>
      <c r="F23" s="157" t="s">
        <v>389</v>
      </c>
      <c r="G23" s="153" t="s">
        <v>390</v>
      </c>
      <c r="H23" s="136"/>
      <c r="I23" s="129"/>
      <c r="J23" s="126"/>
      <c r="K23" s="123"/>
      <c r="L23" s="158" t="s">
        <v>281</v>
      </c>
      <c r="M23" s="153" t="s">
        <v>391</v>
      </c>
      <c r="N23" s="132" t="s">
        <v>392</v>
      </c>
      <c r="O23" s="160" t="s">
        <v>393</v>
      </c>
      <c r="P23" s="159" t="s">
        <v>304</v>
      </c>
      <c r="Q23" s="153" t="s">
        <v>394</v>
      </c>
      <c r="R23" s="133" t="s">
        <v>250</v>
      </c>
      <c r="S23" s="160" t="s">
        <v>395</v>
      </c>
      <c r="T23" s="126"/>
    </row>
    <row r="24" spans="2:20" s="1" customFormat="1" ht="27" x14ac:dyDescent="0.2">
      <c r="B24" s="155"/>
      <c r="C24" s="153"/>
      <c r="D24" s="130" t="s">
        <v>250</v>
      </c>
      <c r="E24" s="160" t="s">
        <v>396</v>
      </c>
      <c r="F24" s="157" t="s">
        <v>397</v>
      </c>
      <c r="G24" s="153" t="s">
        <v>398</v>
      </c>
      <c r="H24" s="136"/>
      <c r="I24" s="129"/>
      <c r="J24" s="126"/>
      <c r="K24" s="123"/>
      <c r="L24" s="158" t="s">
        <v>292</v>
      </c>
      <c r="M24" s="153" t="s">
        <v>399</v>
      </c>
      <c r="N24" s="132" t="s">
        <v>400</v>
      </c>
      <c r="O24" s="160" t="s">
        <v>227</v>
      </c>
      <c r="P24" s="159" t="s">
        <v>381</v>
      </c>
      <c r="Q24" s="153" t="s">
        <v>401</v>
      </c>
      <c r="R24" s="133" t="s">
        <v>262</v>
      </c>
      <c r="S24" s="160" t="s">
        <v>402</v>
      </c>
      <c r="T24" s="126"/>
    </row>
    <row r="25" spans="2:20" s="1" customFormat="1" ht="27" x14ac:dyDescent="0.2">
      <c r="B25" s="155"/>
      <c r="C25" s="153"/>
      <c r="D25" s="130" t="s">
        <v>262</v>
      </c>
      <c r="E25" s="160" t="s">
        <v>403</v>
      </c>
      <c r="F25" s="138"/>
      <c r="G25" s="129"/>
      <c r="H25" s="136"/>
      <c r="I25" s="129"/>
      <c r="J25" s="126"/>
      <c r="K25" s="123"/>
      <c r="L25" s="158" t="s">
        <v>304</v>
      </c>
      <c r="M25" s="153" t="s">
        <v>404</v>
      </c>
      <c r="N25" s="132" t="s">
        <v>405</v>
      </c>
      <c r="O25" s="160" t="s">
        <v>406</v>
      </c>
      <c r="P25" s="159" t="s">
        <v>389</v>
      </c>
      <c r="Q25" s="153" t="s">
        <v>407</v>
      </c>
      <c r="R25" s="133" t="s">
        <v>272</v>
      </c>
      <c r="S25" s="160" t="s">
        <v>408</v>
      </c>
      <c r="T25" s="126"/>
    </row>
    <row r="26" spans="2:20" s="1" customFormat="1" ht="27" x14ac:dyDescent="0.2">
      <c r="B26" s="155"/>
      <c r="C26" s="153"/>
      <c r="D26" s="130" t="s">
        <v>272</v>
      </c>
      <c r="E26" s="160" t="s">
        <v>409</v>
      </c>
      <c r="F26" s="124"/>
      <c r="G26" s="129"/>
      <c r="H26" s="136"/>
      <c r="I26" s="129"/>
      <c r="J26" s="126"/>
      <c r="K26" s="123"/>
      <c r="L26" s="158" t="s">
        <v>381</v>
      </c>
      <c r="M26" s="153" t="s">
        <v>410</v>
      </c>
      <c r="N26" s="132" t="s">
        <v>411</v>
      </c>
      <c r="O26" s="160" t="s">
        <v>412</v>
      </c>
      <c r="P26" s="159" t="s">
        <v>397</v>
      </c>
      <c r="Q26" s="153" t="s">
        <v>413</v>
      </c>
      <c r="R26" s="133" t="s">
        <v>286</v>
      </c>
      <c r="S26" s="160" t="s">
        <v>414</v>
      </c>
      <c r="T26" s="126"/>
    </row>
    <row r="27" spans="2:20" s="1" customFormat="1" ht="24" thickBot="1" x14ac:dyDescent="0.25">
      <c r="B27" s="141"/>
      <c r="C27" s="142"/>
      <c r="D27" s="142"/>
      <c r="E27" s="142"/>
      <c r="F27" s="142"/>
      <c r="G27" s="142"/>
      <c r="H27" s="143"/>
      <c r="I27" s="142"/>
      <c r="J27" s="144"/>
      <c r="K27" s="123"/>
      <c r="L27" s="158" t="s">
        <v>389</v>
      </c>
      <c r="M27" s="153" t="s">
        <v>415</v>
      </c>
      <c r="N27" s="132" t="s">
        <v>416</v>
      </c>
      <c r="O27" s="160" t="s">
        <v>417</v>
      </c>
      <c r="P27" s="159" t="s">
        <v>418</v>
      </c>
      <c r="Q27" s="153" t="s">
        <v>419</v>
      </c>
      <c r="R27" s="133" t="s">
        <v>298</v>
      </c>
      <c r="S27" s="160" t="s">
        <v>420</v>
      </c>
      <c r="T27" s="126"/>
    </row>
    <row r="28" spans="2:20" s="1" customFormat="1" ht="29.25" customHeight="1" x14ac:dyDescent="0.2"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58" t="s">
        <v>397</v>
      </c>
      <c r="M28" s="153" t="s">
        <v>421</v>
      </c>
      <c r="N28" s="132" t="s">
        <v>422</v>
      </c>
      <c r="O28" s="160" t="s">
        <v>423</v>
      </c>
      <c r="P28" s="135"/>
      <c r="Q28" s="127" t="s">
        <v>424</v>
      </c>
      <c r="R28" s="133" t="s">
        <v>369</v>
      </c>
      <c r="S28" s="160" t="s">
        <v>425</v>
      </c>
      <c r="T28" s="126"/>
    </row>
    <row r="29" spans="2:20" s="1" customFormat="1" ht="23.25" x14ac:dyDescent="0.2">
      <c r="B29" s="123"/>
      <c r="C29" s="123"/>
      <c r="D29" s="123"/>
      <c r="E29" s="123"/>
      <c r="F29" s="155"/>
      <c r="G29" s="153"/>
      <c r="H29" s="123"/>
      <c r="I29" s="123"/>
      <c r="J29" s="123"/>
      <c r="K29" s="123"/>
      <c r="L29" s="158" t="s">
        <v>418</v>
      </c>
      <c r="M29" s="153" t="s">
        <v>426</v>
      </c>
      <c r="N29" s="132" t="s">
        <v>427</v>
      </c>
      <c r="O29" s="160" t="s">
        <v>428</v>
      </c>
      <c r="P29" s="159" t="s">
        <v>224</v>
      </c>
      <c r="Q29" s="153" t="s">
        <v>429</v>
      </c>
      <c r="R29" s="133" t="s">
        <v>375</v>
      </c>
      <c r="S29" s="160" t="s">
        <v>430</v>
      </c>
      <c r="T29" s="126"/>
    </row>
    <row r="30" spans="2:20" s="1" customFormat="1" ht="23.25" x14ac:dyDescent="0.2"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58" t="s">
        <v>431</v>
      </c>
      <c r="M30" s="153" t="s">
        <v>432</v>
      </c>
      <c r="N30" s="132" t="s">
        <v>433</v>
      </c>
      <c r="O30" s="160" t="s">
        <v>434</v>
      </c>
      <c r="P30" s="159" t="s">
        <v>236</v>
      </c>
      <c r="Q30" s="153" t="s">
        <v>435</v>
      </c>
      <c r="R30" s="133" t="s">
        <v>384</v>
      </c>
      <c r="S30" s="160" t="s">
        <v>436</v>
      </c>
      <c r="T30" s="126"/>
    </row>
    <row r="31" spans="2:20" s="1" customFormat="1" ht="23.25" x14ac:dyDescent="0.2"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58" t="s">
        <v>437</v>
      </c>
      <c r="M31" s="153" t="s">
        <v>438</v>
      </c>
      <c r="N31" s="132" t="s">
        <v>439</v>
      </c>
      <c r="O31" s="160" t="s">
        <v>440</v>
      </c>
      <c r="P31" s="159"/>
      <c r="Q31" s="153"/>
      <c r="R31" s="133" t="s">
        <v>392</v>
      </c>
      <c r="S31" s="160" t="s">
        <v>441</v>
      </c>
      <c r="T31" s="126"/>
    </row>
    <row r="32" spans="2:20" s="1" customFormat="1" ht="23.25" customHeight="1" x14ac:dyDescent="0.2"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58" t="s">
        <v>442</v>
      </c>
      <c r="M32" s="153" t="s">
        <v>443</v>
      </c>
      <c r="N32" s="137"/>
      <c r="O32" s="127" t="s">
        <v>122</v>
      </c>
      <c r="P32" s="135"/>
      <c r="Q32" s="127" t="s">
        <v>220</v>
      </c>
      <c r="R32" s="145"/>
      <c r="S32" s="146"/>
      <c r="T32" s="126"/>
    </row>
    <row r="33" spans="2:20" s="1" customFormat="1" ht="27" x14ac:dyDescent="0.2"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58" t="s">
        <v>444</v>
      </c>
      <c r="M33" s="153" t="s">
        <v>445</v>
      </c>
      <c r="N33" s="132" t="s">
        <v>226</v>
      </c>
      <c r="O33" s="160" t="s">
        <v>446</v>
      </c>
      <c r="P33" s="159" t="s">
        <v>224</v>
      </c>
      <c r="Q33" s="153" t="s">
        <v>447</v>
      </c>
      <c r="R33" s="135"/>
      <c r="S33" s="127" t="s">
        <v>344</v>
      </c>
      <c r="T33" s="126"/>
    </row>
    <row r="34" spans="2:20" s="1" customFormat="1" ht="23.25" x14ac:dyDescent="0.2"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58" t="s">
        <v>448</v>
      </c>
      <c r="M34" s="153" t="s">
        <v>449</v>
      </c>
      <c r="N34" s="132" t="s">
        <v>238</v>
      </c>
      <c r="O34" s="160" t="s">
        <v>450</v>
      </c>
      <c r="P34" s="159" t="s">
        <v>236</v>
      </c>
      <c r="Q34" s="153" t="s">
        <v>451</v>
      </c>
      <c r="R34" s="133" t="s">
        <v>226</v>
      </c>
      <c r="S34" s="160" t="s">
        <v>452</v>
      </c>
      <c r="T34" s="126"/>
    </row>
    <row r="35" spans="2:20" s="1" customFormat="1" ht="23.25" x14ac:dyDescent="0.2"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158" t="s">
        <v>453</v>
      </c>
      <c r="M35" s="153" t="s">
        <v>449</v>
      </c>
      <c r="N35" s="132" t="s">
        <v>250</v>
      </c>
      <c r="O35" s="160" t="s">
        <v>454</v>
      </c>
      <c r="P35" s="159" t="s">
        <v>248</v>
      </c>
      <c r="Q35" s="153" t="s">
        <v>455</v>
      </c>
      <c r="R35" s="133" t="s">
        <v>238</v>
      </c>
      <c r="S35" s="160" t="s">
        <v>456</v>
      </c>
      <c r="T35" s="126"/>
    </row>
    <row r="36" spans="2:20" s="1" customFormat="1" ht="23.25" customHeight="1" x14ac:dyDescent="0.2">
      <c r="B36" s="123"/>
      <c r="C36" s="123"/>
      <c r="D36" s="123"/>
      <c r="E36" s="123"/>
      <c r="F36" s="123"/>
      <c r="G36" s="123"/>
      <c r="H36" s="123"/>
      <c r="I36" s="123"/>
      <c r="J36" s="123"/>
      <c r="K36" s="123"/>
      <c r="L36" s="158" t="s">
        <v>457</v>
      </c>
      <c r="M36" s="153" t="s">
        <v>458</v>
      </c>
      <c r="N36" s="132" t="s">
        <v>262</v>
      </c>
      <c r="O36" s="160" t="s">
        <v>459</v>
      </c>
      <c r="P36" s="159" t="s">
        <v>260</v>
      </c>
      <c r="Q36" s="153" t="s">
        <v>460</v>
      </c>
      <c r="R36" s="133" t="s">
        <v>250</v>
      </c>
      <c r="S36" s="160" t="s">
        <v>461</v>
      </c>
      <c r="T36" s="126"/>
    </row>
    <row r="37" spans="2:20" s="1" customFormat="1" ht="23.25" x14ac:dyDescent="0.2"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58" t="s">
        <v>462</v>
      </c>
      <c r="M37" s="153" t="s">
        <v>463</v>
      </c>
      <c r="N37" s="132" t="s">
        <v>272</v>
      </c>
      <c r="O37" s="160" t="s">
        <v>464</v>
      </c>
      <c r="P37" s="159" t="s">
        <v>270</v>
      </c>
      <c r="Q37" s="153" t="s">
        <v>465</v>
      </c>
      <c r="R37" s="147"/>
      <c r="S37" s="161"/>
      <c r="T37" s="126"/>
    </row>
    <row r="38" spans="2:20" s="1" customFormat="1" ht="27" x14ac:dyDescent="0.2">
      <c r="B38" s="123"/>
      <c r="C38" s="123"/>
      <c r="D38" s="123"/>
      <c r="E38" s="123"/>
      <c r="F38" s="123"/>
      <c r="G38" s="123"/>
      <c r="H38" s="123"/>
      <c r="I38" s="123"/>
      <c r="J38" s="123"/>
      <c r="K38" s="123"/>
      <c r="L38" s="158">
        <v>21</v>
      </c>
      <c r="M38" s="153" t="s">
        <v>466</v>
      </c>
      <c r="N38" s="132" t="s">
        <v>286</v>
      </c>
      <c r="O38" s="160" t="s">
        <v>467</v>
      </c>
      <c r="P38" s="159" t="s">
        <v>281</v>
      </c>
      <c r="Q38" s="153" t="s">
        <v>468</v>
      </c>
      <c r="R38" s="135"/>
      <c r="S38" s="127" t="s">
        <v>469</v>
      </c>
      <c r="T38" s="126"/>
    </row>
    <row r="39" spans="2:20" s="1" customFormat="1" ht="23.25" customHeight="1" x14ac:dyDescent="0.2"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137"/>
      <c r="M39" s="127" t="s">
        <v>120</v>
      </c>
      <c r="N39" s="132" t="s">
        <v>298</v>
      </c>
      <c r="O39" s="160" t="s">
        <v>470</v>
      </c>
      <c r="P39" s="159" t="s">
        <v>292</v>
      </c>
      <c r="Q39" s="153" t="s">
        <v>471</v>
      </c>
      <c r="R39" s="133" t="s">
        <v>226</v>
      </c>
      <c r="S39" s="160" t="s">
        <v>472</v>
      </c>
      <c r="T39" s="126"/>
    </row>
    <row r="40" spans="2:20" s="1" customFormat="1" ht="27" x14ac:dyDescent="0.2"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58" t="s">
        <v>224</v>
      </c>
      <c r="M40" s="153" t="s">
        <v>474</v>
      </c>
      <c r="N40" s="132" t="s">
        <v>369</v>
      </c>
      <c r="O40" s="160" t="s">
        <v>475</v>
      </c>
      <c r="P40" s="159" t="s">
        <v>304</v>
      </c>
      <c r="Q40" s="153" t="s">
        <v>476</v>
      </c>
      <c r="R40" s="135"/>
      <c r="S40" s="160"/>
      <c r="T40" s="126"/>
    </row>
    <row r="41" spans="2:20" s="1" customFormat="1" ht="27" x14ac:dyDescent="0.2">
      <c r="B41" s="123"/>
      <c r="C41" s="123"/>
      <c r="D41" s="123"/>
      <c r="E41" s="123"/>
      <c r="F41" s="123"/>
      <c r="G41" s="123"/>
      <c r="H41" s="123"/>
      <c r="I41" s="123"/>
      <c r="J41" s="123"/>
      <c r="K41" s="123"/>
      <c r="L41" s="158" t="s">
        <v>236</v>
      </c>
      <c r="M41" s="153" t="s">
        <v>477</v>
      </c>
      <c r="N41" s="132" t="s">
        <v>375</v>
      </c>
      <c r="O41" s="160" t="s">
        <v>478</v>
      </c>
      <c r="P41" s="159" t="s">
        <v>381</v>
      </c>
      <c r="Q41" s="153" t="s">
        <v>479</v>
      </c>
      <c r="R41" s="124"/>
      <c r="S41" s="160"/>
      <c r="T41" s="126"/>
    </row>
    <row r="42" spans="2:20" s="1" customFormat="1" ht="46.5" customHeight="1" x14ac:dyDescent="0.2">
      <c r="B42" s="123"/>
      <c r="C42" s="123"/>
      <c r="D42" s="123"/>
      <c r="E42" s="123"/>
      <c r="F42" s="123"/>
      <c r="G42" s="123"/>
      <c r="H42" s="123"/>
      <c r="I42" s="123"/>
      <c r="J42" s="123"/>
      <c r="K42" s="123"/>
      <c r="L42" s="158" t="s">
        <v>248</v>
      </c>
      <c r="M42" s="153" t="s">
        <v>480</v>
      </c>
      <c r="N42" s="132" t="s">
        <v>384</v>
      </c>
      <c r="O42" s="160" t="s">
        <v>481</v>
      </c>
      <c r="P42" s="159" t="s">
        <v>389</v>
      </c>
      <c r="Q42" s="153" t="s">
        <v>482</v>
      </c>
      <c r="R42" s="124"/>
      <c r="S42" s="160"/>
      <c r="T42" s="126"/>
    </row>
    <row r="43" spans="2:20" s="1" customFormat="1" ht="27" x14ac:dyDescent="0.2"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58" t="s">
        <v>260</v>
      </c>
      <c r="M43" s="153" t="s">
        <v>483</v>
      </c>
      <c r="N43" s="132" t="s">
        <v>392</v>
      </c>
      <c r="O43" s="160" t="s">
        <v>484</v>
      </c>
      <c r="P43" s="159" t="s">
        <v>397</v>
      </c>
      <c r="Q43" s="153" t="s">
        <v>485</v>
      </c>
      <c r="R43" s="124"/>
      <c r="S43" s="160"/>
      <c r="T43" s="126"/>
    </row>
    <row r="44" spans="2:20" s="1" customFormat="1" ht="23.25" customHeight="1" x14ac:dyDescent="0.2">
      <c r="B44" s="123"/>
      <c r="C44" s="123"/>
      <c r="D44" s="123"/>
      <c r="E44" s="123"/>
      <c r="F44" s="123"/>
      <c r="G44" s="123"/>
      <c r="H44" s="123"/>
      <c r="I44" s="123"/>
      <c r="J44" s="123"/>
      <c r="K44" s="123"/>
      <c r="L44" s="158" t="s">
        <v>270</v>
      </c>
      <c r="M44" s="153" t="s">
        <v>486</v>
      </c>
      <c r="N44" s="132" t="s">
        <v>400</v>
      </c>
      <c r="O44" s="160" t="s">
        <v>487</v>
      </c>
      <c r="P44" s="135"/>
      <c r="Q44" s="127" t="s">
        <v>488</v>
      </c>
      <c r="R44" s="124"/>
      <c r="S44" s="160"/>
      <c r="T44" s="126"/>
    </row>
    <row r="45" spans="2:20" s="1" customFormat="1" ht="27" x14ac:dyDescent="0.2">
      <c r="B45" s="123"/>
      <c r="C45" s="123"/>
      <c r="D45" s="123"/>
      <c r="E45" s="123"/>
      <c r="F45" s="123"/>
      <c r="G45" s="123"/>
      <c r="H45" s="123"/>
      <c r="I45" s="123"/>
      <c r="J45" s="123"/>
      <c r="K45" s="123"/>
      <c r="L45" s="158" t="s">
        <v>281</v>
      </c>
      <c r="M45" s="153" t="s">
        <v>489</v>
      </c>
      <c r="N45" s="132" t="s">
        <v>405</v>
      </c>
      <c r="O45" s="160" t="s">
        <v>490</v>
      </c>
      <c r="P45" s="159" t="s">
        <v>224</v>
      </c>
      <c r="Q45" s="153" t="s">
        <v>491</v>
      </c>
      <c r="R45" s="124"/>
      <c r="S45" s="160"/>
      <c r="T45" s="126"/>
    </row>
    <row r="46" spans="2:20" s="1" customFormat="1" ht="27" customHeight="1" x14ac:dyDescent="0.2">
      <c r="B46" s="123"/>
      <c r="C46" s="123"/>
      <c r="D46" s="123"/>
      <c r="E46" s="123"/>
      <c r="F46" s="123"/>
      <c r="G46" s="123"/>
      <c r="H46" s="123"/>
      <c r="I46" s="123"/>
      <c r="J46" s="123"/>
      <c r="K46" s="123"/>
      <c r="L46" s="158" t="s">
        <v>292</v>
      </c>
      <c r="M46" s="153" t="s">
        <v>492</v>
      </c>
      <c r="N46" s="132" t="s">
        <v>411</v>
      </c>
      <c r="O46" s="160" t="s">
        <v>493</v>
      </c>
      <c r="P46" s="159"/>
      <c r="Q46" s="153"/>
      <c r="R46" s="124"/>
      <c r="S46" s="160"/>
      <c r="T46" s="126"/>
    </row>
    <row r="47" spans="2:20" ht="27" x14ac:dyDescent="0.25"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58" t="s">
        <v>304</v>
      </c>
      <c r="M47" s="153" t="s">
        <v>494</v>
      </c>
      <c r="N47" s="137"/>
      <c r="O47" s="127" t="s">
        <v>123</v>
      </c>
      <c r="P47" s="135"/>
      <c r="Q47" s="127" t="s">
        <v>221</v>
      </c>
      <c r="R47" s="124"/>
      <c r="S47" s="160"/>
      <c r="T47" s="126"/>
    </row>
    <row r="48" spans="2:20" ht="27" customHeight="1" x14ac:dyDescent="0.25">
      <c r="B48" s="123"/>
      <c r="C48" s="123"/>
      <c r="D48" s="123"/>
      <c r="E48" s="123"/>
      <c r="F48" s="123"/>
      <c r="G48" s="123"/>
      <c r="H48" s="123"/>
      <c r="I48" s="123"/>
      <c r="J48" s="123"/>
      <c r="K48" s="123"/>
      <c r="L48" s="158" t="s">
        <v>381</v>
      </c>
      <c r="M48" s="153" t="s">
        <v>495</v>
      </c>
      <c r="N48" s="132" t="s">
        <v>226</v>
      </c>
      <c r="O48" s="160" t="s">
        <v>496</v>
      </c>
      <c r="P48" s="159" t="s">
        <v>224</v>
      </c>
      <c r="Q48" s="153" t="s">
        <v>497</v>
      </c>
      <c r="R48" s="124"/>
      <c r="S48" s="160"/>
      <c r="T48" s="126"/>
    </row>
    <row r="49" spans="2:20" ht="27" x14ac:dyDescent="0.25"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58" t="s">
        <v>389</v>
      </c>
      <c r="M49" s="153" t="s">
        <v>498</v>
      </c>
      <c r="N49" s="132" t="s">
        <v>238</v>
      </c>
      <c r="O49" s="160" t="s">
        <v>499</v>
      </c>
      <c r="P49" s="159" t="s">
        <v>236</v>
      </c>
      <c r="Q49" s="153" t="s">
        <v>500</v>
      </c>
      <c r="R49" s="124"/>
      <c r="S49" s="160"/>
      <c r="T49" s="126"/>
    </row>
    <row r="50" spans="2:20" ht="27" x14ac:dyDescent="0.25">
      <c r="B50" s="123"/>
      <c r="C50" s="123"/>
      <c r="D50" s="123"/>
      <c r="E50" s="123"/>
      <c r="F50" s="123"/>
      <c r="G50" s="123"/>
      <c r="H50" s="123"/>
      <c r="I50" s="123"/>
      <c r="J50" s="123"/>
      <c r="K50" s="123"/>
      <c r="L50" s="158" t="s">
        <v>397</v>
      </c>
      <c r="M50" s="153" t="s">
        <v>501</v>
      </c>
      <c r="N50" s="132" t="s">
        <v>250</v>
      </c>
      <c r="O50" s="160" t="s">
        <v>502</v>
      </c>
      <c r="P50" s="159" t="s">
        <v>248</v>
      </c>
      <c r="Q50" s="153" t="s">
        <v>503</v>
      </c>
      <c r="R50" s="124"/>
      <c r="S50" s="160"/>
      <c r="T50" s="126"/>
    </row>
    <row r="51" spans="2:20" ht="116.25" customHeight="1" x14ac:dyDescent="0.25"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L51" s="158" t="s">
        <v>418</v>
      </c>
      <c r="M51" s="153" t="s">
        <v>504</v>
      </c>
      <c r="N51" s="132" t="s">
        <v>262</v>
      </c>
      <c r="O51" s="160" t="s">
        <v>505</v>
      </c>
      <c r="P51" s="159" t="s">
        <v>260</v>
      </c>
      <c r="Q51" s="153" t="s">
        <v>506</v>
      </c>
      <c r="R51" s="124"/>
      <c r="S51" s="160"/>
      <c r="T51" s="126"/>
    </row>
    <row r="52" spans="2:20" ht="27" x14ac:dyDescent="0.25">
      <c r="B52" s="123"/>
      <c r="C52" s="123"/>
      <c r="D52" s="123"/>
      <c r="E52" s="123"/>
      <c r="F52" s="123"/>
      <c r="G52" s="123"/>
      <c r="H52" s="123"/>
      <c r="I52" s="123"/>
      <c r="J52" s="123"/>
      <c r="K52" s="123"/>
      <c r="L52" s="158" t="s">
        <v>431</v>
      </c>
      <c r="M52" s="153" t="s">
        <v>507</v>
      </c>
      <c r="N52" s="132" t="s">
        <v>272</v>
      </c>
      <c r="O52" s="160" t="s">
        <v>508</v>
      </c>
      <c r="P52" s="159" t="s">
        <v>270</v>
      </c>
      <c r="Q52" s="153" t="s">
        <v>509</v>
      </c>
      <c r="R52" s="124"/>
      <c r="S52" s="160"/>
      <c r="T52" s="126"/>
    </row>
    <row r="53" spans="2:20" ht="13.5" thickBot="1" x14ac:dyDescent="0.3"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148"/>
      <c r="M53" s="149"/>
      <c r="N53" s="149"/>
      <c r="O53" s="149"/>
      <c r="P53" s="149"/>
      <c r="Q53" s="150"/>
      <c r="R53" s="151"/>
      <c r="S53" s="151"/>
      <c r="T53" s="152"/>
    </row>
    <row r="54" spans="2:20" x14ac:dyDescent="0.25">
      <c r="B54" s="123"/>
      <c r="C54" s="123"/>
      <c r="D54" s="123"/>
      <c r="E54" s="123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</row>
    <row r="55" spans="2:20" x14ac:dyDescent="0.25"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3"/>
      <c r="T55" s="123"/>
    </row>
    <row r="56" spans="2:20" ht="20.25" customHeight="1" x14ac:dyDescent="0.25">
      <c r="B56" s="123"/>
      <c r="C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</row>
    <row r="57" spans="2:20" ht="20.25" customHeight="1" x14ac:dyDescent="0.25">
      <c r="B57" s="123"/>
      <c r="C57" s="123"/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23"/>
    </row>
    <row r="58" spans="2:20" ht="21" customHeight="1" x14ac:dyDescent="0.25">
      <c r="B58" s="123"/>
      <c r="C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</row>
    <row r="59" spans="2:20" ht="24" customHeight="1" x14ac:dyDescent="0.2"/>
    <row r="60" spans="2:20" ht="24" customHeight="1" x14ac:dyDescent="0.2"/>
    <row r="61" spans="2:20" ht="20.25" customHeight="1" x14ac:dyDescent="0.2"/>
    <row r="62" spans="2:20" ht="20.25" customHeight="1" x14ac:dyDescent="0.2"/>
    <row r="63" spans="2:20" ht="20.25" customHeight="1" x14ac:dyDescent="0.2"/>
    <row r="64" spans="2:20" ht="20.25" customHeight="1" x14ac:dyDescent="0.2"/>
    <row r="65" ht="20.25" customHeight="1" x14ac:dyDescent="0.2"/>
    <row r="66" ht="20.25" customHeight="1" x14ac:dyDescent="0.2"/>
    <row r="67" ht="20.25" customHeight="1" x14ac:dyDescent="0.2"/>
    <row r="68" ht="10.5" customHeight="1" x14ac:dyDescent="0.2"/>
  </sheetData>
  <mergeCells count="2">
    <mergeCell ref="B3:J3"/>
    <mergeCell ref="L3:T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5</vt:i4>
      </vt:variant>
    </vt:vector>
  </HeadingPairs>
  <TitlesOfParts>
    <vt:vector size="14" baseType="lpstr">
      <vt:lpstr>Nota</vt:lpstr>
      <vt:lpstr>Mode d'emploi</vt:lpstr>
      <vt:lpstr>Exemple Estouffade</vt:lpstr>
      <vt:lpstr>Exemple d'O.R.T</vt:lpstr>
      <vt:lpstr>Modèle vierge a dupliquer</vt:lpstr>
      <vt:lpstr>O.R.T.1</vt:lpstr>
      <vt:lpstr>O.R.T.2</vt:lpstr>
      <vt:lpstr>Important</vt:lpstr>
      <vt:lpstr>Vocabulaire</vt:lpstr>
      <vt:lpstr>'Exemple d''O.R.T'!Zone_d_impression</vt:lpstr>
      <vt:lpstr>'Exemple Estouffade'!Zone_d_impression</vt:lpstr>
      <vt:lpstr>'Modèle vierge a dupliquer'!Zone_d_impression</vt:lpstr>
      <vt:lpstr>O.R.T.1!Zone_d_impression</vt:lpstr>
      <vt:lpstr>O.R.T.2!Zone_d_impression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Leboucher</dc:creator>
  <cp:lastModifiedBy>Joel Leboucher</cp:lastModifiedBy>
  <cp:lastPrinted>2017-10-19T05:42:03Z</cp:lastPrinted>
  <dcterms:created xsi:type="dcterms:W3CDTF">2014-02-08T06:54:42Z</dcterms:created>
  <dcterms:modified xsi:type="dcterms:W3CDTF">2017-10-21T16:56:47Z</dcterms:modified>
</cp:coreProperties>
</file>