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Bureau\TRANSFERT 20-01-21h\"/>
    </mc:Choice>
  </mc:AlternateContent>
  <bookViews>
    <workbookView xWindow="0" yWindow="0" windowWidth="28800" windowHeight="12135" activeTab="1"/>
  </bookViews>
  <sheets>
    <sheet name="Nota" sheetId="1" r:id="rId1"/>
    <sheet name="grammag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2" i="2" l="1"/>
  <c r="K172" i="2"/>
  <c r="J172" i="2"/>
  <c r="I172" i="2"/>
  <c r="H172" i="2"/>
  <c r="G172" i="2"/>
  <c r="F172" i="2"/>
  <c r="L172" i="2" s="1"/>
  <c r="E172" i="2"/>
  <c r="V171" i="2"/>
  <c r="K171" i="2"/>
  <c r="J171" i="2"/>
  <c r="I171" i="2"/>
  <c r="H171" i="2"/>
  <c r="G171" i="2"/>
  <c r="F171" i="2"/>
  <c r="L171" i="2" s="1"/>
  <c r="E171" i="2"/>
  <c r="V170" i="2"/>
  <c r="K170" i="2"/>
  <c r="J170" i="2"/>
  <c r="I170" i="2"/>
  <c r="H170" i="2"/>
  <c r="L170" i="2" s="1"/>
  <c r="G170" i="2"/>
  <c r="F170" i="2"/>
  <c r="E170" i="2"/>
  <c r="V169" i="2"/>
  <c r="K169" i="2"/>
  <c r="J169" i="2"/>
  <c r="I169" i="2"/>
  <c r="H169" i="2"/>
  <c r="G169" i="2"/>
  <c r="L169" i="2" s="1"/>
  <c r="F169" i="2"/>
  <c r="E169" i="2"/>
  <c r="V168" i="2"/>
  <c r="K168" i="2"/>
  <c r="J168" i="2"/>
  <c r="I168" i="2"/>
  <c r="H168" i="2"/>
  <c r="G168" i="2"/>
  <c r="F168" i="2"/>
  <c r="L168" i="2" s="1"/>
  <c r="E168" i="2"/>
  <c r="V167" i="2"/>
  <c r="K167" i="2"/>
  <c r="J167" i="2"/>
  <c r="I167" i="2"/>
  <c r="H167" i="2"/>
  <c r="G167" i="2"/>
  <c r="F167" i="2"/>
  <c r="L167" i="2" s="1"/>
  <c r="E167" i="2"/>
  <c r="V166" i="2"/>
  <c r="K166" i="2"/>
  <c r="J166" i="2"/>
  <c r="I166" i="2"/>
  <c r="H166" i="2"/>
  <c r="L166" i="2" s="1"/>
  <c r="G166" i="2"/>
  <c r="F166" i="2"/>
  <c r="E166" i="2"/>
  <c r="V165" i="2"/>
  <c r="K165" i="2"/>
  <c r="J165" i="2"/>
  <c r="I165" i="2"/>
  <c r="H165" i="2"/>
  <c r="G165" i="2"/>
  <c r="L165" i="2" s="1"/>
  <c r="F165" i="2"/>
  <c r="E165" i="2"/>
  <c r="V164" i="2"/>
  <c r="K164" i="2"/>
  <c r="J164" i="2"/>
  <c r="I164" i="2"/>
  <c r="H164" i="2"/>
  <c r="G164" i="2"/>
  <c r="F164" i="2"/>
  <c r="L164" i="2" s="1"/>
  <c r="E164" i="2"/>
  <c r="V163" i="2"/>
  <c r="K163" i="2"/>
  <c r="J163" i="2"/>
  <c r="I163" i="2"/>
  <c r="H163" i="2"/>
  <c r="G163" i="2"/>
  <c r="F163" i="2"/>
  <c r="L163" i="2" s="1"/>
  <c r="E163" i="2"/>
  <c r="E162" i="2"/>
  <c r="V161" i="2"/>
  <c r="K161" i="2"/>
  <c r="J161" i="2"/>
  <c r="I161" i="2"/>
  <c r="H161" i="2"/>
  <c r="G161" i="2"/>
  <c r="L161" i="2" s="1"/>
  <c r="F161" i="2"/>
  <c r="E161" i="2"/>
  <c r="V159" i="2"/>
  <c r="K159" i="2"/>
  <c r="J159" i="2"/>
  <c r="I159" i="2"/>
  <c r="H159" i="2"/>
  <c r="G159" i="2"/>
  <c r="F159" i="2"/>
  <c r="L159" i="2" s="1"/>
  <c r="E159" i="2"/>
  <c r="V158" i="2"/>
  <c r="K158" i="2"/>
  <c r="J158" i="2"/>
  <c r="I158" i="2"/>
  <c r="H158" i="2"/>
  <c r="G158" i="2"/>
  <c r="F158" i="2"/>
  <c r="L158" i="2" s="1"/>
  <c r="E158" i="2"/>
  <c r="V157" i="2"/>
  <c r="K157" i="2"/>
  <c r="J157" i="2"/>
  <c r="I157" i="2"/>
  <c r="H157" i="2"/>
  <c r="L157" i="2" s="1"/>
  <c r="G157" i="2"/>
  <c r="F157" i="2"/>
  <c r="E157" i="2"/>
  <c r="V156" i="2"/>
  <c r="K156" i="2"/>
  <c r="J156" i="2"/>
  <c r="I156" i="2"/>
  <c r="H156" i="2"/>
  <c r="G156" i="2"/>
  <c r="L156" i="2" s="1"/>
  <c r="F156" i="2"/>
  <c r="E156" i="2"/>
  <c r="V155" i="2"/>
  <c r="K155" i="2"/>
  <c r="J155" i="2"/>
  <c r="I155" i="2"/>
  <c r="H155" i="2"/>
  <c r="G155" i="2"/>
  <c r="F155" i="2"/>
  <c r="L155" i="2" s="1"/>
  <c r="E155" i="2"/>
  <c r="V154" i="2"/>
  <c r="K154" i="2"/>
  <c r="J154" i="2"/>
  <c r="I154" i="2"/>
  <c r="H154" i="2"/>
  <c r="G154" i="2"/>
  <c r="F154" i="2"/>
  <c r="L154" i="2" s="1"/>
  <c r="E154" i="2"/>
  <c r="V153" i="2"/>
  <c r="K153" i="2"/>
  <c r="J153" i="2"/>
  <c r="I153" i="2"/>
  <c r="H153" i="2"/>
  <c r="L153" i="2" s="1"/>
  <c r="G153" i="2"/>
  <c r="F153" i="2"/>
  <c r="E153" i="2"/>
  <c r="V152" i="2"/>
  <c r="K152" i="2"/>
  <c r="J152" i="2"/>
  <c r="I152" i="2"/>
  <c r="H152" i="2"/>
  <c r="G152" i="2"/>
  <c r="L152" i="2" s="1"/>
  <c r="F152" i="2"/>
  <c r="E152" i="2"/>
  <c r="V150" i="2"/>
  <c r="K150" i="2"/>
  <c r="J150" i="2"/>
  <c r="I150" i="2"/>
  <c r="H150" i="2"/>
  <c r="G150" i="2"/>
  <c r="F150" i="2"/>
  <c r="L150" i="2" s="1"/>
  <c r="E150" i="2"/>
  <c r="V149" i="2"/>
  <c r="K149" i="2"/>
  <c r="J149" i="2"/>
  <c r="I149" i="2"/>
  <c r="H149" i="2"/>
  <c r="G149" i="2"/>
  <c r="F149" i="2"/>
  <c r="L149" i="2" s="1"/>
  <c r="E149" i="2"/>
  <c r="V148" i="2"/>
  <c r="K148" i="2"/>
  <c r="J148" i="2"/>
  <c r="I148" i="2"/>
  <c r="H148" i="2"/>
  <c r="L148" i="2" s="1"/>
  <c r="G148" i="2"/>
  <c r="F148" i="2"/>
  <c r="E148" i="2"/>
  <c r="V147" i="2"/>
  <c r="K147" i="2"/>
  <c r="J147" i="2"/>
  <c r="I147" i="2"/>
  <c r="H147" i="2"/>
  <c r="G147" i="2"/>
  <c r="F147" i="2"/>
  <c r="L147" i="2" s="1"/>
  <c r="E147" i="2"/>
  <c r="V145" i="2"/>
  <c r="K145" i="2"/>
  <c r="J145" i="2"/>
  <c r="I145" i="2"/>
  <c r="H145" i="2"/>
  <c r="G145" i="2"/>
  <c r="F145" i="2"/>
  <c r="L145" i="2" s="1"/>
  <c r="V144" i="2"/>
  <c r="K144" i="2"/>
  <c r="J144" i="2"/>
  <c r="I144" i="2"/>
  <c r="H144" i="2"/>
  <c r="G144" i="2"/>
  <c r="F144" i="2"/>
  <c r="L144" i="2" s="1"/>
  <c r="E144" i="2"/>
  <c r="V143" i="2"/>
  <c r="K143" i="2"/>
  <c r="J143" i="2"/>
  <c r="I143" i="2"/>
  <c r="H143" i="2"/>
  <c r="G143" i="2"/>
  <c r="F143" i="2"/>
  <c r="L143" i="2" s="1"/>
  <c r="E143" i="2"/>
  <c r="V142" i="2"/>
  <c r="K142" i="2"/>
  <c r="J142" i="2"/>
  <c r="I142" i="2"/>
  <c r="H142" i="2"/>
  <c r="L142" i="2" s="1"/>
  <c r="G142" i="2"/>
  <c r="F142" i="2"/>
  <c r="E142" i="2"/>
  <c r="V141" i="2"/>
  <c r="K141" i="2"/>
  <c r="J141" i="2"/>
  <c r="I141" i="2"/>
  <c r="H141" i="2"/>
  <c r="G141" i="2"/>
  <c r="F141" i="2"/>
  <c r="L141" i="2" s="1"/>
  <c r="E141" i="2"/>
  <c r="V140" i="2"/>
  <c r="K140" i="2"/>
  <c r="J140" i="2"/>
  <c r="I140" i="2"/>
  <c r="H140" i="2"/>
  <c r="G140" i="2"/>
  <c r="F140" i="2"/>
  <c r="L140" i="2" s="1"/>
  <c r="E140" i="2"/>
  <c r="V139" i="2"/>
  <c r="K139" i="2"/>
  <c r="J139" i="2"/>
  <c r="I139" i="2"/>
  <c r="H139" i="2"/>
  <c r="G139" i="2"/>
  <c r="F139" i="2"/>
  <c r="L139" i="2" s="1"/>
  <c r="E139" i="2"/>
  <c r="V138" i="2"/>
  <c r="K138" i="2"/>
  <c r="J138" i="2"/>
  <c r="I138" i="2"/>
  <c r="H138" i="2"/>
  <c r="L138" i="2" s="1"/>
  <c r="G138" i="2"/>
  <c r="F138" i="2"/>
  <c r="E138" i="2"/>
  <c r="V137" i="2"/>
  <c r="K137" i="2"/>
  <c r="J137" i="2"/>
  <c r="I137" i="2"/>
  <c r="H137" i="2"/>
  <c r="G137" i="2"/>
  <c r="F137" i="2"/>
  <c r="L137" i="2" s="1"/>
  <c r="E137" i="2"/>
  <c r="V136" i="2"/>
  <c r="K136" i="2"/>
  <c r="J136" i="2"/>
  <c r="I136" i="2"/>
  <c r="H136" i="2"/>
  <c r="G136" i="2"/>
  <c r="F136" i="2"/>
  <c r="L136" i="2" s="1"/>
  <c r="E136" i="2"/>
  <c r="V134" i="2"/>
  <c r="K134" i="2"/>
  <c r="J134" i="2"/>
  <c r="I134" i="2"/>
  <c r="H134" i="2"/>
  <c r="G134" i="2"/>
  <c r="F134" i="2"/>
  <c r="L134" i="2" s="1"/>
  <c r="V133" i="2"/>
  <c r="K133" i="2"/>
  <c r="J133" i="2"/>
  <c r="I133" i="2"/>
  <c r="H133" i="2"/>
  <c r="G133" i="2"/>
  <c r="F133" i="2"/>
  <c r="L133" i="2" s="1"/>
  <c r="E133" i="2"/>
  <c r="V132" i="2"/>
  <c r="K132" i="2"/>
  <c r="J132" i="2"/>
  <c r="I132" i="2"/>
  <c r="H132" i="2"/>
  <c r="L132" i="2" s="1"/>
  <c r="G132" i="2"/>
  <c r="F132" i="2"/>
  <c r="E132" i="2"/>
  <c r="V131" i="2"/>
  <c r="K131" i="2"/>
  <c r="J131" i="2"/>
  <c r="I131" i="2"/>
  <c r="H131" i="2"/>
  <c r="G131" i="2"/>
  <c r="F131" i="2"/>
  <c r="L131" i="2" s="1"/>
  <c r="E131" i="2"/>
  <c r="V130" i="2"/>
  <c r="K130" i="2"/>
  <c r="J130" i="2"/>
  <c r="I130" i="2"/>
  <c r="H130" i="2"/>
  <c r="G130" i="2"/>
  <c r="F130" i="2"/>
  <c r="L130" i="2" s="1"/>
  <c r="E130" i="2"/>
  <c r="V129" i="2"/>
  <c r="K129" i="2"/>
  <c r="J129" i="2"/>
  <c r="I129" i="2"/>
  <c r="H129" i="2"/>
  <c r="G129" i="2"/>
  <c r="L129" i="2" s="1"/>
  <c r="F129" i="2"/>
  <c r="E129" i="2"/>
  <c r="V127" i="2"/>
  <c r="K127" i="2"/>
  <c r="J127" i="2"/>
  <c r="I127" i="2"/>
  <c r="H127" i="2"/>
  <c r="L127" i="2" s="1"/>
  <c r="G127" i="2"/>
  <c r="F127" i="2"/>
  <c r="E127" i="2"/>
  <c r="V126" i="2"/>
  <c r="K126" i="2"/>
  <c r="J126" i="2"/>
  <c r="I126" i="2"/>
  <c r="H126" i="2"/>
  <c r="G126" i="2"/>
  <c r="F126" i="2"/>
  <c r="L126" i="2" s="1"/>
  <c r="E126" i="2"/>
  <c r="V125" i="2"/>
  <c r="K125" i="2"/>
  <c r="J125" i="2"/>
  <c r="I125" i="2"/>
  <c r="H125" i="2"/>
  <c r="G125" i="2"/>
  <c r="F125" i="2"/>
  <c r="L125" i="2" s="1"/>
  <c r="E125" i="2"/>
  <c r="V124" i="2"/>
  <c r="K124" i="2"/>
  <c r="J124" i="2"/>
  <c r="I124" i="2"/>
  <c r="H124" i="2"/>
  <c r="G124" i="2"/>
  <c r="F124" i="2"/>
  <c r="L124" i="2" s="1"/>
  <c r="E124" i="2"/>
  <c r="V123" i="2"/>
  <c r="K123" i="2"/>
  <c r="J123" i="2"/>
  <c r="I123" i="2"/>
  <c r="H123" i="2"/>
  <c r="L123" i="2" s="1"/>
  <c r="G123" i="2"/>
  <c r="F123" i="2"/>
  <c r="E123" i="2"/>
  <c r="V121" i="2"/>
  <c r="K121" i="2"/>
  <c r="J121" i="2"/>
  <c r="I121" i="2"/>
  <c r="H121" i="2"/>
  <c r="G121" i="2"/>
  <c r="F121" i="2"/>
  <c r="L121" i="2" s="1"/>
  <c r="E121" i="2"/>
  <c r="V120" i="2"/>
  <c r="K120" i="2"/>
  <c r="J120" i="2"/>
  <c r="I120" i="2"/>
  <c r="H120" i="2"/>
  <c r="G120" i="2"/>
  <c r="F120" i="2"/>
  <c r="L120" i="2" s="1"/>
  <c r="E120" i="2"/>
  <c r="V118" i="2"/>
  <c r="K118" i="2"/>
  <c r="J118" i="2"/>
  <c r="I118" i="2"/>
  <c r="H118" i="2"/>
  <c r="G118" i="2"/>
  <c r="F118" i="2"/>
  <c r="L118" i="2" s="1"/>
  <c r="E118" i="2"/>
  <c r="V117" i="2"/>
  <c r="K117" i="2"/>
  <c r="J117" i="2"/>
  <c r="I117" i="2"/>
  <c r="H117" i="2"/>
  <c r="L117" i="2" s="1"/>
  <c r="G117" i="2"/>
  <c r="F117" i="2"/>
  <c r="E117" i="2"/>
  <c r="V115" i="2"/>
  <c r="K115" i="2"/>
  <c r="J115" i="2"/>
  <c r="I115" i="2"/>
  <c r="H115" i="2"/>
  <c r="G115" i="2"/>
  <c r="F115" i="2"/>
  <c r="L115" i="2" s="1"/>
  <c r="E115" i="2"/>
  <c r="V114" i="2"/>
  <c r="K114" i="2"/>
  <c r="J114" i="2"/>
  <c r="I114" i="2"/>
  <c r="H114" i="2"/>
  <c r="G114" i="2"/>
  <c r="F114" i="2"/>
  <c r="L114" i="2" s="1"/>
  <c r="E114" i="2"/>
  <c r="V113" i="2"/>
  <c r="K113" i="2"/>
  <c r="J113" i="2"/>
  <c r="I113" i="2"/>
  <c r="H113" i="2"/>
  <c r="G113" i="2"/>
  <c r="L113" i="2" s="1"/>
  <c r="F113" i="2"/>
  <c r="E113" i="2"/>
  <c r="V112" i="2"/>
  <c r="K112" i="2"/>
  <c r="J112" i="2"/>
  <c r="I112" i="2"/>
  <c r="H112" i="2"/>
  <c r="L112" i="2" s="1"/>
  <c r="G112" i="2"/>
  <c r="F112" i="2"/>
  <c r="E112" i="2"/>
  <c r="V111" i="2"/>
  <c r="K111" i="2"/>
  <c r="J111" i="2"/>
  <c r="I111" i="2"/>
  <c r="H111" i="2"/>
  <c r="G111" i="2"/>
  <c r="F111" i="2"/>
  <c r="L111" i="2" s="1"/>
  <c r="E111" i="2"/>
  <c r="V110" i="2"/>
  <c r="K110" i="2"/>
  <c r="J110" i="2"/>
  <c r="I110" i="2"/>
  <c r="H110" i="2"/>
  <c r="G110" i="2"/>
  <c r="F110" i="2"/>
  <c r="L110" i="2" s="1"/>
  <c r="E110" i="2"/>
  <c r="V109" i="2"/>
  <c r="K109" i="2"/>
  <c r="J109" i="2"/>
  <c r="I109" i="2"/>
  <c r="H109" i="2"/>
  <c r="G109" i="2"/>
  <c r="F109" i="2"/>
  <c r="L109" i="2" s="1"/>
  <c r="E109" i="2"/>
  <c r="V108" i="2"/>
  <c r="K108" i="2"/>
  <c r="J108" i="2"/>
  <c r="I108" i="2"/>
  <c r="H108" i="2"/>
  <c r="L108" i="2" s="1"/>
  <c r="G108" i="2"/>
  <c r="F108" i="2"/>
  <c r="E108" i="2"/>
  <c r="V107" i="2"/>
  <c r="K107" i="2"/>
  <c r="J107" i="2"/>
  <c r="I107" i="2"/>
  <c r="H107" i="2"/>
  <c r="G107" i="2"/>
  <c r="F107" i="2"/>
  <c r="L107" i="2" s="1"/>
  <c r="E107" i="2"/>
  <c r="V106" i="2"/>
  <c r="K106" i="2"/>
  <c r="J106" i="2"/>
  <c r="I106" i="2"/>
  <c r="H106" i="2"/>
  <c r="G106" i="2"/>
  <c r="F106" i="2"/>
  <c r="L106" i="2" s="1"/>
  <c r="E106" i="2"/>
  <c r="V105" i="2"/>
  <c r="K105" i="2"/>
  <c r="J105" i="2"/>
  <c r="I105" i="2"/>
  <c r="H105" i="2"/>
  <c r="G105" i="2"/>
  <c r="F105" i="2"/>
  <c r="L105" i="2" s="1"/>
  <c r="E105" i="2"/>
  <c r="V104" i="2"/>
  <c r="L104" i="2"/>
  <c r="K104" i="2"/>
  <c r="J104" i="2"/>
  <c r="I104" i="2"/>
  <c r="H104" i="2"/>
  <c r="G104" i="2"/>
  <c r="F104" i="2"/>
  <c r="E104" i="2"/>
  <c r="V103" i="2"/>
  <c r="K103" i="2"/>
  <c r="J103" i="2"/>
  <c r="I103" i="2"/>
  <c r="H103" i="2"/>
  <c r="G103" i="2"/>
  <c r="F103" i="2"/>
  <c r="L103" i="2" s="1"/>
  <c r="E103" i="2"/>
  <c r="V102" i="2"/>
  <c r="K102" i="2"/>
  <c r="J102" i="2"/>
  <c r="I102" i="2"/>
  <c r="H102" i="2"/>
  <c r="G102" i="2"/>
  <c r="F102" i="2"/>
  <c r="L102" i="2" s="1"/>
  <c r="E102" i="2"/>
  <c r="V101" i="2"/>
  <c r="K101" i="2"/>
  <c r="J101" i="2"/>
  <c r="I101" i="2"/>
  <c r="H101" i="2"/>
  <c r="G101" i="2"/>
  <c r="F101" i="2"/>
  <c r="L101" i="2" s="1"/>
  <c r="E101" i="2"/>
  <c r="V99" i="2"/>
  <c r="K99" i="2"/>
  <c r="J99" i="2"/>
  <c r="I99" i="2"/>
  <c r="H99" i="2"/>
  <c r="L99" i="2" s="1"/>
  <c r="G99" i="2"/>
  <c r="F99" i="2"/>
  <c r="E99" i="2"/>
  <c r="V98" i="2"/>
  <c r="I98" i="2" s="1"/>
  <c r="K98" i="2"/>
  <c r="J98" i="2"/>
  <c r="H98" i="2"/>
  <c r="G98" i="2"/>
  <c r="F98" i="2"/>
  <c r="L98" i="2" s="1"/>
  <c r="E98" i="2"/>
  <c r="V97" i="2"/>
  <c r="K97" i="2"/>
  <c r="J97" i="2"/>
  <c r="I97" i="2"/>
  <c r="H97" i="2"/>
  <c r="G97" i="2"/>
  <c r="F97" i="2"/>
  <c r="L97" i="2" s="1"/>
  <c r="E97" i="2"/>
  <c r="V96" i="2"/>
  <c r="K96" i="2"/>
  <c r="J96" i="2"/>
  <c r="I96" i="2"/>
  <c r="H96" i="2"/>
  <c r="G96" i="2"/>
  <c r="F96" i="2"/>
  <c r="L96" i="2" s="1"/>
  <c r="E96" i="2"/>
  <c r="V95" i="2"/>
  <c r="L95" i="2"/>
  <c r="K95" i="2"/>
  <c r="J95" i="2"/>
  <c r="I95" i="2"/>
  <c r="H95" i="2"/>
  <c r="G95" i="2"/>
  <c r="F95" i="2"/>
  <c r="E95" i="2"/>
  <c r="V94" i="2"/>
  <c r="K94" i="2"/>
  <c r="J94" i="2"/>
  <c r="I94" i="2"/>
  <c r="H94" i="2"/>
  <c r="G94" i="2"/>
  <c r="F94" i="2"/>
  <c r="L94" i="2" s="1"/>
  <c r="E94" i="2"/>
  <c r="V93" i="2"/>
  <c r="K93" i="2"/>
  <c r="J93" i="2"/>
  <c r="I93" i="2"/>
  <c r="H93" i="2"/>
  <c r="G93" i="2"/>
  <c r="F93" i="2"/>
  <c r="L93" i="2" s="1"/>
  <c r="E93" i="2"/>
  <c r="V92" i="2"/>
  <c r="K92" i="2"/>
  <c r="J92" i="2"/>
  <c r="I92" i="2"/>
  <c r="H92" i="2"/>
  <c r="G92" i="2"/>
  <c r="F92" i="2"/>
  <c r="L92" i="2" s="1"/>
  <c r="E92" i="2"/>
  <c r="V91" i="2"/>
  <c r="K91" i="2"/>
  <c r="J91" i="2"/>
  <c r="I91" i="2"/>
  <c r="H91" i="2"/>
  <c r="L91" i="2" s="1"/>
  <c r="G91" i="2"/>
  <c r="F91" i="2"/>
  <c r="E91" i="2"/>
  <c r="V90" i="2"/>
  <c r="I90" i="2" s="1"/>
  <c r="K90" i="2"/>
  <c r="J90" i="2"/>
  <c r="H90" i="2"/>
  <c r="G90" i="2"/>
  <c r="F90" i="2"/>
  <c r="L90" i="2" s="1"/>
  <c r="E90" i="2"/>
  <c r="V88" i="2"/>
  <c r="K88" i="2"/>
  <c r="J88" i="2"/>
  <c r="I88" i="2"/>
  <c r="H88" i="2"/>
  <c r="G88" i="2"/>
  <c r="F88" i="2"/>
  <c r="L88" i="2" s="1"/>
  <c r="E88" i="2"/>
  <c r="V87" i="2"/>
  <c r="K87" i="2"/>
  <c r="J87" i="2"/>
  <c r="I87" i="2"/>
  <c r="H87" i="2"/>
  <c r="G87" i="2"/>
  <c r="F87" i="2"/>
  <c r="L87" i="2" s="1"/>
  <c r="E87" i="2"/>
  <c r="V86" i="2"/>
  <c r="K86" i="2"/>
  <c r="J86" i="2"/>
  <c r="I86" i="2"/>
  <c r="H86" i="2"/>
  <c r="L86" i="2" s="1"/>
  <c r="G86" i="2"/>
  <c r="F86" i="2"/>
  <c r="E86" i="2"/>
  <c r="V85" i="2"/>
  <c r="I85" i="2" s="1"/>
  <c r="K85" i="2"/>
  <c r="J85" i="2"/>
  <c r="H85" i="2"/>
  <c r="G85" i="2"/>
  <c r="F85" i="2"/>
  <c r="E85" i="2"/>
  <c r="V84" i="2"/>
  <c r="K84" i="2"/>
  <c r="J84" i="2"/>
  <c r="I84" i="2"/>
  <c r="H84" i="2"/>
  <c r="G84" i="2"/>
  <c r="F84" i="2"/>
  <c r="L84" i="2" s="1"/>
  <c r="E84" i="2"/>
  <c r="V83" i="2"/>
  <c r="K83" i="2"/>
  <c r="J83" i="2"/>
  <c r="I83" i="2"/>
  <c r="H83" i="2"/>
  <c r="G83" i="2"/>
  <c r="F83" i="2"/>
  <c r="L83" i="2" s="1"/>
  <c r="E83" i="2"/>
  <c r="V82" i="2"/>
  <c r="K82" i="2"/>
  <c r="J82" i="2"/>
  <c r="I82" i="2"/>
  <c r="H82" i="2"/>
  <c r="L82" i="2" s="1"/>
  <c r="G82" i="2"/>
  <c r="F82" i="2"/>
  <c r="E82" i="2"/>
  <c r="V80" i="2"/>
  <c r="K80" i="2"/>
  <c r="J80" i="2"/>
  <c r="I80" i="2"/>
  <c r="H80" i="2"/>
  <c r="G80" i="2"/>
  <c r="F80" i="2"/>
  <c r="L80" i="2" s="1"/>
  <c r="E80" i="2"/>
  <c r="V79" i="2"/>
  <c r="K79" i="2"/>
  <c r="J79" i="2"/>
  <c r="I79" i="2"/>
  <c r="H79" i="2"/>
  <c r="G79" i="2"/>
  <c r="F79" i="2"/>
  <c r="L79" i="2" s="1"/>
  <c r="E79" i="2"/>
  <c r="V78" i="2"/>
  <c r="K78" i="2"/>
  <c r="J78" i="2"/>
  <c r="I78" i="2"/>
  <c r="H78" i="2"/>
  <c r="G78" i="2"/>
  <c r="F78" i="2"/>
  <c r="L78" i="2" s="1"/>
  <c r="E78" i="2"/>
  <c r="V77" i="2"/>
  <c r="K77" i="2"/>
  <c r="J77" i="2"/>
  <c r="I77" i="2"/>
  <c r="H77" i="2"/>
  <c r="L77" i="2" s="1"/>
  <c r="G77" i="2"/>
  <c r="F77" i="2"/>
  <c r="E77" i="2"/>
  <c r="V76" i="2"/>
  <c r="I76" i="2" s="1"/>
  <c r="K76" i="2"/>
  <c r="J76" i="2"/>
  <c r="H76" i="2"/>
  <c r="G76" i="2"/>
  <c r="F76" i="2"/>
  <c r="L76" i="2" s="1"/>
  <c r="E76" i="2"/>
  <c r="V74" i="2"/>
  <c r="K74" i="2"/>
  <c r="J74" i="2"/>
  <c r="I74" i="2"/>
  <c r="H74" i="2"/>
  <c r="G74" i="2"/>
  <c r="F74" i="2"/>
  <c r="L74" i="2" s="1"/>
  <c r="E74" i="2"/>
  <c r="V73" i="2"/>
  <c r="K73" i="2"/>
  <c r="J73" i="2"/>
  <c r="I73" i="2"/>
  <c r="H73" i="2"/>
  <c r="G73" i="2"/>
  <c r="F73" i="2"/>
  <c r="L73" i="2" s="1"/>
  <c r="E73" i="2"/>
  <c r="V72" i="2"/>
  <c r="K72" i="2"/>
  <c r="J72" i="2"/>
  <c r="I72" i="2"/>
  <c r="H72" i="2"/>
  <c r="L72" i="2" s="1"/>
  <c r="G72" i="2"/>
  <c r="F72" i="2"/>
  <c r="E72" i="2"/>
  <c r="V71" i="2"/>
  <c r="I71" i="2" s="1"/>
  <c r="K71" i="2"/>
  <c r="J71" i="2"/>
  <c r="H71" i="2"/>
  <c r="G71" i="2"/>
  <c r="F71" i="2"/>
  <c r="E71" i="2"/>
  <c r="V70" i="2"/>
  <c r="K70" i="2"/>
  <c r="J70" i="2"/>
  <c r="I70" i="2"/>
  <c r="H70" i="2"/>
  <c r="G70" i="2"/>
  <c r="F70" i="2"/>
  <c r="L70" i="2" s="1"/>
  <c r="E70" i="2"/>
  <c r="V69" i="2"/>
  <c r="K69" i="2"/>
  <c r="J69" i="2"/>
  <c r="I69" i="2"/>
  <c r="H69" i="2"/>
  <c r="G69" i="2"/>
  <c r="F69" i="2"/>
  <c r="L69" i="2" s="1"/>
  <c r="E69" i="2"/>
  <c r="V68" i="2"/>
  <c r="K68" i="2"/>
  <c r="J68" i="2"/>
  <c r="I68" i="2"/>
  <c r="H68" i="2"/>
  <c r="L68" i="2" s="1"/>
  <c r="G68" i="2"/>
  <c r="F68" i="2"/>
  <c r="E68" i="2"/>
  <c r="V65" i="2"/>
  <c r="I65" i="2" s="1"/>
  <c r="K65" i="2"/>
  <c r="J65" i="2"/>
  <c r="H65" i="2"/>
  <c r="G65" i="2"/>
  <c r="F65" i="2"/>
  <c r="L65" i="2" s="1"/>
  <c r="E65" i="2"/>
  <c r="V64" i="2"/>
  <c r="K64" i="2"/>
  <c r="J64" i="2"/>
  <c r="I64" i="2"/>
  <c r="H64" i="2"/>
  <c r="G64" i="2"/>
  <c r="F64" i="2"/>
  <c r="L64" i="2" s="1"/>
  <c r="E64" i="2"/>
  <c r="V63" i="2"/>
  <c r="K63" i="2"/>
  <c r="J63" i="2"/>
  <c r="I63" i="2"/>
  <c r="H63" i="2"/>
  <c r="G63" i="2"/>
  <c r="F63" i="2"/>
  <c r="L63" i="2" s="1"/>
  <c r="E63" i="2"/>
  <c r="V62" i="2"/>
  <c r="L62" i="2"/>
  <c r="K62" i="2"/>
  <c r="J62" i="2"/>
  <c r="I62" i="2"/>
  <c r="H62" i="2"/>
  <c r="G62" i="2"/>
  <c r="F62" i="2"/>
  <c r="E62" i="2"/>
  <c r="V61" i="2"/>
  <c r="K61" i="2"/>
  <c r="J61" i="2"/>
  <c r="I61" i="2"/>
  <c r="H61" i="2"/>
  <c r="G61" i="2"/>
  <c r="F61" i="2"/>
  <c r="L61" i="2" s="1"/>
  <c r="E61" i="2"/>
  <c r="V60" i="2"/>
  <c r="K60" i="2"/>
  <c r="J60" i="2"/>
  <c r="I60" i="2"/>
  <c r="H60" i="2"/>
  <c r="G60" i="2"/>
  <c r="F60" i="2"/>
  <c r="L60" i="2" s="1"/>
  <c r="E60" i="2"/>
  <c r="V58" i="2"/>
  <c r="K58" i="2"/>
  <c r="J58" i="2"/>
  <c r="I58" i="2"/>
  <c r="H58" i="2"/>
  <c r="G58" i="2"/>
  <c r="F58" i="2"/>
  <c r="L58" i="2" s="1"/>
  <c r="E58" i="2"/>
  <c r="V57" i="2"/>
  <c r="K57" i="2"/>
  <c r="J57" i="2"/>
  <c r="I57" i="2"/>
  <c r="H57" i="2"/>
  <c r="L57" i="2" s="1"/>
  <c r="G57" i="2"/>
  <c r="F57" i="2"/>
  <c r="E57" i="2"/>
  <c r="V56" i="2"/>
  <c r="K56" i="2"/>
  <c r="J56" i="2"/>
  <c r="I56" i="2"/>
  <c r="H56" i="2"/>
  <c r="G56" i="2"/>
  <c r="F56" i="2"/>
  <c r="L56" i="2" s="1"/>
  <c r="E56" i="2"/>
  <c r="V55" i="2"/>
  <c r="K55" i="2"/>
  <c r="J55" i="2"/>
  <c r="I55" i="2"/>
  <c r="H55" i="2"/>
  <c r="G55" i="2"/>
  <c r="F55" i="2"/>
  <c r="L55" i="2" s="1"/>
  <c r="E55" i="2"/>
  <c r="V54" i="2"/>
  <c r="K54" i="2"/>
  <c r="J54" i="2"/>
  <c r="I54" i="2"/>
  <c r="H54" i="2"/>
  <c r="G54" i="2"/>
  <c r="F54" i="2"/>
  <c r="L54" i="2" s="1"/>
  <c r="E54" i="2"/>
  <c r="V53" i="2"/>
  <c r="K53" i="2"/>
  <c r="J53" i="2"/>
  <c r="I53" i="2"/>
  <c r="H53" i="2"/>
  <c r="L53" i="2" s="1"/>
  <c r="G53" i="2"/>
  <c r="F53" i="2"/>
  <c r="E53" i="2"/>
  <c r="V52" i="2"/>
  <c r="I52" i="2" s="1"/>
  <c r="K52" i="2"/>
  <c r="J52" i="2"/>
  <c r="H52" i="2"/>
  <c r="G52" i="2"/>
  <c r="F52" i="2"/>
  <c r="L52" i="2" s="1"/>
  <c r="E52" i="2"/>
  <c r="V51" i="2"/>
  <c r="K51" i="2"/>
  <c r="J51" i="2"/>
  <c r="I51" i="2"/>
  <c r="H51" i="2"/>
  <c r="G51" i="2"/>
  <c r="F51" i="2"/>
  <c r="L51" i="2" s="1"/>
  <c r="E51" i="2"/>
  <c r="V50" i="2"/>
  <c r="K50" i="2"/>
  <c r="J50" i="2"/>
  <c r="I50" i="2"/>
  <c r="H50" i="2"/>
  <c r="G50" i="2"/>
  <c r="F50" i="2"/>
  <c r="L50" i="2" s="1"/>
  <c r="E50" i="2"/>
  <c r="V49" i="2"/>
  <c r="K49" i="2"/>
  <c r="J49" i="2"/>
  <c r="I49" i="2"/>
  <c r="H49" i="2"/>
  <c r="L49" i="2" s="1"/>
  <c r="G49" i="2"/>
  <c r="F49" i="2"/>
  <c r="E49" i="2"/>
  <c r="V48" i="2"/>
  <c r="K48" i="2"/>
  <c r="J48" i="2"/>
  <c r="I48" i="2"/>
  <c r="H48" i="2"/>
  <c r="G48" i="2"/>
  <c r="L48" i="2" s="1"/>
  <c r="F48" i="2"/>
  <c r="E48" i="2"/>
  <c r="V46" i="2"/>
  <c r="K46" i="2"/>
  <c r="J46" i="2"/>
  <c r="I46" i="2"/>
  <c r="H46" i="2"/>
  <c r="G46" i="2"/>
  <c r="F46" i="2"/>
  <c r="L46" i="2" s="1"/>
  <c r="E46" i="2"/>
  <c r="V44" i="2"/>
  <c r="K44" i="2"/>
  <c r="J44" i="2"/>
  <c r="I44" i="2"/>
  <c r="H44" i="2"/>
  <c r="G44" i="2"/>
  <c r="F44" i="2"/>
  <c r="L44" i="2" s="1"/>
  <c r="E44" i="2"/>
  <c r="V43" i="2"/>
  <c r="K43" i="2"/>
  <c r="J43" i="2"/>
  <c r="I43" i="2"/>
  <c r="H43" i="2"/>
  <c r="L43" i="2" s="1"/>
  <c r="G43" i="2"/>
  <c r="F43" i="2"/>
  <c r="E43" i="2"/>
  <c r="V42" i="2"/>
  <c r="I42" i="2" s="1"/>
  <c r="K42" i="2"/>
  <c r="J42" i="2"/>
  <c r="H42" i="2"/>
  <c r="G42" i="2"/>
  <c r="F42" i="2"/>
  <c r="E42" i="2"/>
  <c r="V41" i="2"/>
  <c r="K41" i="2"/>
  <c r="J41" i="2"/>
  <c r="I41" i="2"/>
  <c r="H41" i="2"/>
  <c r="G41" i="2"/>
  <c r="F41" i="2"/>
  <c r="L41" i="2" s="1"/>
  <c r="E41" i="2"/>
  <c r="V40" i="2"/>
  <c r="K40" i="2"/>
  <c r="J40" i="2"/>
  <c r="I40" i="2"/>
  <c r="H40" i="2"/>
  <c r="G40" i="2"/>
  <c r="F40" i="2"/>
  <c r="L40" i="2" s="1"/>
  <c r="E40" i="2"/>
  <c r="V39" i="2"/>
  <c r="K39" i="2"/>
  <c r="J39" i="2"/>
  <c r="I39" i="2"/>
  <c r="H39" i="2"/>
  <c r="L39" i="2" s="1"/>
  <c r="G39" i="2"/>
  <c r="F39" i="2"/>
  <c r="E39" i="2"/>
  <c r="V38" i="2"/>
  <c r="K38" i="2"/>
  <c r="J38" i="2"/>
  <c r="I38" i="2"/>
  <c r="H38" i="2"/>
  <c r="G38" i="2"/>
  <c r="F38" i="2"/>
  <c r="L38" i="2" s="1"/>
  <c r="E38" i="2"/>
  <c r="V37" i="2"/>
  <c r="K37" i="2"/>
  <c r="J37" i="2"/>
  <c r="I37" i="2"/>
  <c r="H37" i="2"/>
  <c r="G37" i="2"/>
  <c r="F37" i="2"/>
  <c r="L37" i="2" s="1"/>
  <c r="E37" i="2"/>
  <c r="V36" i="2"/>
  <c r="K36" i="2"/>
  <c r="J36" i="2"/>
  <c r="I36" i="2"/>
  <c r="H36" i="2"/>
  <c r="G36" i="2"/>
  <c r="F36" i="2"/>
  <c r="L36" i="2" s="1"/>
  <c r="E36" i="2"/>
  <c r="V35" i="2"/>
  <c r="K35" i="2"/>
  <c r="J35" i="2"/>
  <c r="I35" i="2"/>
  <c r="H35" i="2"/>
  <c r="L35" i="2" s="1"/>
  <c r="G35" i="2"/>
  <c r="F35" i="2"/>
  <c r="E35" i="2"/>
  <c r="V34" i="2"/>
  <c r="K34" i="2"/>
  <c r="J34" i="2"/>
  <c r="I34" i="2"/>
  <c r="H34" i="2"/>
  <c r="G34" i="2"/>
  <c r="F34" i="2"/>
  <c r="L34" i="2" s="1"/>
  <c r="E34" i="2"/>
  <c r="V33" i="2"/>
  <c r="K33" i="2"/>
  <c r="J33" i="2"/>
  <c r="I33" i="2"/>
  <c r="H33" i="2"/>
  <c r="G33" i="2"/>
  <c r="F33" i="2"/>
  <c r="L33" i="2" s="1"/>
  <c r="E33" i="2"/>
  <c r="V32" i="2"/>
  <c r="K32" i="2"/>
  <c r="J32" i="2"/>
  <c r="I32" i="2"/>
  <c r="H32" i="2"/>
  <c r="G32" i="2"/>
  <c r="F32" i="2"/>
  <c r="L32" i="2" s="1"/>
  <c r="E32" i="2"/>
  <c r="V31" i="2"/>
  <c r="K31" i="2"/>
  <c r="J31" i="2"/>
  <c r="I31" i="2"/>
  <c r="H31" i="2"/>
  <c r="L31" i="2" s="1"/>
  <c r="G31" i="2"/>
  <c r="F31" i="2"/>
  <c r="E31" i="2"/>
  <c r="V30" i="2"/>
  <c r="K30" i="2"/>
  <c r="J30" i="2"/>
  <c r="I30" i="2"/>
  <c r="H30" i="2"/>
  <c r="G30" i="2"/>
  <c r="F30" i="2"/>
  <c r="L30" i="2" s="1"/>
  <c r="E30" i="2"/>
  <c r="V28" i="2"/>
  <c r="K28" i="2"/>
  <c r="J28" i="2"/>
  <c r="I28" i="2"/>
  <c r="H28" i="2"/>
  <c r="G28" i="2"/>
  <c r="F28" i="2"/>
  <c r="L28" i="2" s="1"/>
  <c r="E28" i="2"/>
  <c r="V27" i="2"/>
  <c r="K27" i="2"/>
  <c r="J27" i="2"/>
  <c r="I27" i="2"/>
  <c r="H27" i="2"/>
  <c r="G27" i="2"/>
  <c r="F27" i="2"/>
  <c r="L27" i="2" s="1"/>
  <c r="E27" i="2"/>
  <c r="V26" i="2"/>
  <c r="K26" i="2"/>
  <c r="J26" i="2"/>
  <c r="I26" i="2"/>
  <c r="H26" i="2"/>
  <c r="L26" i="2" s="1"/>
  <c r="G26" i="2"/>
  <c r="F26" i="2"/>
  <c r="E26" i="2"/>
  <c r="V25" i="2"/>
  <c r="K25" i="2"/>
  <c r="J25" i="2"/>
  <c r="I25" i="2"/>
  <c r="H25" i="2"/>
  <c r="G25" i="2"/>
  <c r="F25" i="2"/>
  <c r="L25" i="2" s="1"/>
  <c r="E25" i="2"/>
  <c r="V24" i="2"/>
  <c r="K24" i="2"/>
  <c r="J24" i="2"/>
  <c r="I24" i="2"/>
  <c r="H24" i="2"/>
  <c r="G24" i="2"/>
  <c r="F24" i="2"/>
  <c r="L24" i="2" s="1"/>
  <c r="E24" i="2"/>
  <c r="V23" i="2"/>
  <c r="K23" i="2"/>
  <c r="J23" i="2"/>
  <c r="I23" i="2"/>
  <c r="H23" i="2"/>
  <c r="G23" i="2"/>
  <c r="F23" i="2"/>
  <c r="L23" i="2" s="1"/>
  <c r="E23" i="2"/>
  <c r="V22" i="2"/>
  <c r="K22" i="2"/>
  <c r="J22" i="2"/>
  <c r="I22" i="2"/>
  <c r="H22" i="2"/>
  <c r="L22" i="2" s="1"/>
  <c r="G22" i="2"/>
  <c r="F22" i="2"/>
  <c r="E22" i="2"/>
  <c r="V21" i="2"/>
  <c r="K21" i="2"/>
  <c r="J21" i="2"/>
  <c r="I21" i="2"/>
  <c r="H21" i="2"/>
  <c r="G21" i="2"/>
  <c r="F21" i="2"/>
  <c r="E21" i="2"/>
  <c r="V20" i="2"/>
  <c r="K20" i="2"/>
  <c r="J20" i="2"/>
  <c r="I20" i="2"/>
  <c r="H20" i="2"/>
  <c r="G20" i="2"/>
  <c r="F20" i="2"/>
  <c r="L20" i="2" s="1"/>
  <c r="E20" i="2"/>
  <c r="V19" i="2"/>
  <c r="K19" i="2"/>
  <c r="J19" i="2"/>
  <c r="I19" i="2"/>
  <c r="H19" i="2"/>
  <c r="G19" i="2"/>
  <c r="F19" i="2"/>
  <c r="E19" i="2"/>
  <c r="V18" i="2"/>
  <c r="K18" i="2"/>
  <c r="J18" i="2"/>
  <c r="I18" i="2"/>
  <c r="H18" i="2"/>
  <c r="L18" i="2" s="1"/>
  <c r="G18" i="2"/>
  <c r="F18" i="2"/>
  <c r="E18" i="2"/>
  <c r="V17" i="2"/>
  <c r="I17" i="2" s="1"/>
  <c r="K17" i="2"/>
  <c r="J17" i="2"/>
  <c r="H17" i="2"/>
  <c r="G17" i="2"/>
  <c r="F17" i="2"/>
  <c r="E17" i="2"/>
  <c r="V16" i="2"/>
  <c r="K16" i="2"/>
  <c r="J16" i="2"/>
  <c r="I16" i="2"/>
  <c r="H16" i="2"/>
  <c r="G16" i="2"/>
  <c r="F16" i="2"/>
  <c r="L16" i="2" s="1"/>
  <c r="E16" i="2"/>
  <c r="V14" i="2"/>
  <c r="K14" i="2"/>
  <c r="J14" i="2"/>
  <c r="I14" i="2"/>
  <c r="H14" i="2"/>
  <c r="G14" i="2"/>
  <c r="F14" i="2"/>
  <c r="L14" i="2" s="1"/>
  <c r="N11" i="2"/>
  <c r="L10" i="2"/>
  <c r="C2" i="2"/>
  <c r="L71" i="2" l="1"/>
  <c r="L17" i="2"/>
  <c r="L19" i="2"/>
  <c r="L21" i="2"/>
  <c r="L42" i="2"/>
  <c r="L85" i="2"/>
</calcChain>
</file>

<file path=xl/sharedStrings.xml><?xml version="1.0" encoding="utf-8"?>
<sst xmlns="http://schemas.openxmlformats.org/spreadsheetml/2006/main" count="297" uniqueCount="239">
  <si>
    <t>Ces documents sont les fruits :</t>
  </si>
  <si>
    <t>de mon expérience et des utilitaires de la restauration collective</t>
  </si>
  <si>
    <t>de documents mis sur le net par des passionnés de cuisine</t>
  </si>
  <si>
    <t>Je les mets à disposition des professionnels et des jeunes cuisiniers en formation .</t>
  </si>
  <si>
    <t>Différence entre un fichier XLS et XLSX (ou XLSM)</t>
  </si>
  <si>
    <t>Afficher les relations entre formules et cellules</t>
  </si>
  <si>
    <t>Excel: Outils d'analyse</t>
  </si>
  <si>
    <t>Joël LEBOUCHER …Octobre 2015</t>
  </si>
  <si>
    <t>Cuisine Centrale de Rochefort sur Mer  jusqu'en 2013</t>
  </si>
  <si>
    <t>Adhérent de :</t>
  </si>
  <si>
    <r>
      <t xml:space="preserve">l'UPRT : </t>
    </r>
    <r>
      <rPr>
        <sz val="22"/>
        <color indexed="9"/>
        <rFont val="Arial"/>
        <family val="2"/>
      </rPr>
      <t>Union des Personnels dela Restauration Territoriale</t>
    </r>
  </si>
  <si>
    <r>
      <t xml:space="preserve">l'ACEHF   </t>
    </r>
    <r>
      <rPr>
        <sz val="22"/>
        <color indexed="9"/>
        <rFont val="Arial"/>
        <family val="2"/>
      </rPr>
      <t>Association Culinaire des Etablissements Hospitaliers de France</t>
    </r>
  </si>
  <si>
    <r>
      <t>Restau'Co :</t>
    </r>
    <r>
      <rPr>
        <sz val="22"/>
        <color indexed="9"/>
        <rFont val="Arial"/>
        <family val="2"/>
      </rPr>
      <t xml:space="preserve"> réseau animateur au service de la restauration collective</t>
    </r>
  </si>
  <si>
    <t>l'Académie Nationale de Cuisine</t>
  </si>
  <si>
    <r>
      <t xml:space="preserve">Participant : </t>
    </r>
    <r>
      <rPr>
        <sz val="22"/>
        <color indexed="9"/>
        <rFont val="Arial"/>
        <family val="2"/>
      </rPr>
      <t>au site National de ressources "Hotellerie-Restauration"</t>
    </r>
  </si>
  <si>
    <t>Jury AFPA : cuisiniers et Agents de Restauration</t>
  </si>
  <si>
    <t>largeurs de colonnes</t>
  </si>
  <si>
    <t>DATE :</t>
  </si>
  <si>
    <t>GEM/RCN  GRAMMAGES POUR VOS EFFECTIFS</t>
  </si>
  <si>
    <t>FICHE :</t>
  </si>
  <si>
    <t>?</t>
  </si>
  <si>
    <t>TABLEAU DE RÉFÉRENCE Grammages pour 1 personne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</si>
  <si>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</si>
  <si>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</si>
  <si>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</si>
  <si>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</si>
  <si>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</si>
  <si>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</si>
  <si>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</si>
  <si>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</si>
  <si>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</si>
  <si>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</si>
  <si>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</si>
  <si>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</si>
  <si>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</si>
  <si>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</si>
  <si>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</si>
  <si>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</si>
  <si>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</si>
  <si>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</si>
  <si>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</si>
  <si>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</si>
  <si>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</si>
  <si>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</si>
  <si>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RECOMMANDATIONS RELATIVES A LA NUTRTION (N°J5-07DU 4 MAI 2007) approuvé par décision n° 2007-17 du comité exécutif de l'OEAP</t>
  </si>
  <si>
    <t>Si vous n'estes pas d'accord avec les grammages affichés dans ce tableau saisissez les votres à la place</t>
  </si>
  <si>
    <t>ATTENTION ces tableaux n'ont pas le même nombre de colonnes que les fiches recettes . DONC évitez de coller les cellules poids nets dans vos fiches</t>
  </si>
  <si>
    <t>Saisissez seulement vos effectifs</t>
  </si>
  <si>
    <t>Famille de convives</t>
  </si>
  <si>
    <t>M</t>
  </si>
  <si>
    <t>A</t>
  </si>
  <si>
    <t>A +</t>
  </si>
  <si>
    <t>PAM</t>
  </si>
  <si>
    <t>PAS</t>
  </si>
  <si>
    <t>Total</t>
  </si>
  <si>
    <t>Effectif de référence</t>
  </si>
  <si>
    <t>Adultes +</t>
  </si>
  <si>
    <t>Effectif</t>
  </si>
  <si>
    <t>Ne rien saisir sur cette ligne</t>
  </si>
  <si>
    <t>+ combien %</t>
  </si>
  <si>
    <t>❶</t>
  </si>
  <si>
    <t>❷</t>
  </si>
  <si>
    <t xml:space="preserve">PRODUITS  prêts à consommer  Poids exprimés en Kg ou au nombre de pièces </t>
  </si>
  <si>
    <t>M.  Maternelle    Enfants en maternelle</t>
  </si>
  <si>
    <t>P.   Primaire  Enfants en classe élémentaire</t>
  </si>
  <si>
    <t>A .  Ado/Adult   Adolescents,adultes,personnes agées si portage à domicile</t>
  </si>
  <si>
    <t>Grammages Adultes + travailleurs de force et Adolescents</t>
  </si>
  <si>
    <t>PAM.   Personnes Agées en institution déjeuner Midi</t>
  </si>
  <si>
    <t>PAS.   Personnes Agées en institution diner Soir</t>
  </si>
  <si>
    <t>Adultes + = GEM/RCN grammages (Adolescents - Adultes) + %</t>
  </si>
  <si>
    <t>% A+</t>
  </si>
  <si>
    <t>Adultes + = GEM/RCN grammages ( travailleurs de force et Adolescents - portions supérieures aux sédentaires) + %</t>
  </si>
  <si>
    <t>PAIN</t>
  </si>
  <si>
    <t>A vous de saisir un pourcentage dans cette colonne pour chaque produit</t>
  </si>
  <si>
    <t>CRUDITÉS sans assaisonnement</t>
  </si>
  <si>
    <t>Il est évident que ce % ne sera pas forcément le même dans votre établissement qu'ailleurs</t>
  </si>
  <si>
    <r>
      <t>Avocat (à l</t>
    </r>
    <r>
      <rPr>
        <b/>
        <vertAlign val="superscript"/>
        <sz val="9"/>
        <color indexed="17"/>
        <rFont val="Arial"/>
        <family val="2"/>
      </rPr>
      <t>'</t>
    </r>
    <r>
      <rPr>
        <b/>
        <sz val="9"/>
        <color indexed="17"/>
        <rFont val="Arial"/>
        <family val="2"/>
      </rPr>
      <t>unité)</t>
    </r>
  </si>
  <si>
    <t>Carottes, céleri et autres racines râpées</t>
  </si>
  <si>
    <t>ne rien saisir dans cette colonne = grammages Adolescents + le % que vous avez ajouté</t>
  </si>
  <si>
    <t>Choux rouge et choux blanc émincé</t>
  </si>
  <si>
    <t>Concombre</t>
  </si>
  <si>
    <t>Endive</t>
  </si>
  <si>
    <t>Melon, Pastèque</t>
  </si>
  <si>
    <r>
      <t>Pamplemousse (à l</t>
    </r>
    <r>
      <rPr>
        <b/>
        <vertAlign val="superscript"/>
        <sz val="9"/>
        <color indexed="17"/>
        <rFont val="Arial"/>
        <family val="2"/>
      </rPr>
      <t>'</t>
    </r>
    <r>
      <rPr>
        <b/>
        <sz val="9"/>
        <color indexed="17"/>
        <rFont val="Arial"/>
        <family val="2"/>
      </rPr>
      <t>unité)</t>
    </r>
  </si>
  <si>
    <t>Radis</t>
  </si>
  <si>
    <t>Salade verte</t>
  </si>
  <si>
    <t>Tomate</t>
  </si>
  <si>
    <t>Salade composée à base de crudités</t>
  </si>
  <si>
    <t>Champignons crus</t>
  </si>
  <si>
    <t>Fenouil</t>
  </si>
  <si>
    <t xml:space="preserve"> CUIDITES sans assaisonnement</t>
  </si>
  <si>
    <t>CUIDITES sans assaisonnement</t>
  </si>
  <si>
    <t>Potage à base de légumes (en litres/Kg)</t>
  </si>
  <si>
    <r>
      <t>Artichaut entier (à l</t>
    </r>
    <r>
      <rPr>
        <b/>
        <vertAlign val="superscript"/>
        <sz val="9"/>
        <color indexed="17"/>
        <rFont val="Arial"/>
        <family val="2"/>
      </rPr>
      <t>'</t>
    </r>
    <r>
      <rPr>
        <b/>
        <sz val="9"/>
        <color indexed="17"/>
        <rFont val="Arial"/>
        <family val="2"/>
      </rPr>
      <t>unité)</t>
    </r>
  </si>
  <si>
    <r>
      <t>Fond d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artichaut</t>
    </r>
  </si>
  <si>
    <t>Asperges</t>
  </si>
  <si>
    <t>Betteraves</t>
  </si>
  <si>
    <t>Céleri</t>
  </si>
  <si>
    <t>Champignons</t>
  </si>
  <si>
    <t>Choux fleurs</t>
  </si>
  <si>
    <t>Cœurs de palmier</t>
  </si>
  <si>
    <t>Haricots verts</t>
  </si>
  <si>
    <t>Poireaux (blancs de poireaux)</t>
  </si>
  <si>
    <t>Salade composée à base de légumes cuits</t>
  </si>
  <si>
    <t>Soja (germes de haricots mungo)</t>
  </si>
  <si>
    <t>Terrine de légumes</t>
  </si>
  <si>
    <t xml:space="preserve"> ENTRÉES DE FÉCULENT </t>
  </si>
  <si>
    <t xml:space="preserve">ENTRÉES DE FÉCULENT </t>
  </si>
  <si>
    <t>Salades composées à base de P. de T., blé, riz, semoule ou pâtes</t>
  </si>
  <si>
    <t>ENTREES PROTIDIQUES DIVERSES</t>
  </si>
  <si>
    <r>
      <t>Œuf dur (à l</t>
    </r>
    <r>
      <rPr>
        <b/>
        <vertAlign val="superscript"/>
        <sz val="9"/>
        <color indexed="17"/>
        <rFont val="Arial"/>
        <family val="2"/>
      </rPr>
      <t>'</t>
    </r>
    <r>
      <rPr>
        <b/>
        <sz val="9"/>
        <color indexed="17"/>
        <rFont val="Arial"/>
        <family val="2"/>
      </rPr>
      <t>unité)</t>
    </r>
  </si>
  <si>
    <t>Hareng/garniture</t>
  </si>
  <si>
    <t>Maquereau</t>
  </si>
  <si>
    <r>
      <t>Sardines (à l</t>
    </r>
    <r>
      <rPr>
        <b/>
        <vertAlign val="superscript"/>
        <sz val="9"/>
        <color indexed="17"/>
        <rFont val="Arial"/>
        <family val="2"/>
      </rPr>
      <t>'</t>
    </r>
    <r>
      <rPr>
        <b/>
        <sz val="9"/>
        <color indexed="17"/>
        <rFont val="Arial"/>
        <family val="2"/>
      </rPr>
      <t>unité) sauf exception mentionnée</t>
    </r>
  </si>
  <si>
    <t>Thon au naturel</t>
  </si>
  <si>
    <t>Jambon cru de pays</t>
  </si>
  <si>
    <t>Jambon blanc</t>
  </si>
  <si>
    <t>Pâté, terrine , mousse</t>
  </si>
  <si>
    <t>Pâté en croûte</t>
  </si>
  <si>
    <t>Rillettes</t>
  </si>
  <si>
    <t>Salami – Saucisson – Mortadelle</t>
  </si>
  <si>
    <t xml:space="preserve"> PREPARATIONS PATISSIERES SALEES</t>
  </si>
  <si>
    <t>PREPARATIONS PATISSIERES SALEES</t>
  </si>
  <si>
    <t>Nems</t>
  </si>
  <si>
    <t>Crêpes</t>
  </si>
  <si>
    <t>Friand, feuilleté</t>
  </si>
  <si>
    <t>Pizza</t>
  </si>
  <si>
    <t>Tarte salée</t>
  </si>
  <si>
    <r>
      <t>ASSAISONNEMENT HORS D</t>
    </r>
    <r>
      <rPr>
        <b/>
        <vertAlign val="superscript"/>
        <sz val="9"/>
        <rFont val="Arial"/>
        <family val="2"/>
      </rPr>
      <t>'</t>
    </r>
    <r>
      <rPr>
        <b/>
        <sz val="9"/>
        <rFont val="Arial"/>
        <family val="2"/>
      </rPr>
      <t>OEUVRE(</t>
    </r>
    <r>
      <rPr>
        <sz val="9"/>
        <rFont val="Arial"/>
        <family val="2"/>
      </rPr>
      <t>poids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de la matière grasse)</t>
    </r>
  </si>
  <si>
    <t>VIANDES SANS SAUCE</t>
  </si>
  <si>
    <t>BŒUF</t>
  </si>
  <si>
    <t>Bœuf braisé, bœuf sauté, bouilli de bœuf</t>
  </si>
  <si>
    <t>Rôti de bœuf, steak</t>
  </si>
  <si>
    <t>Steak haché</t>
  </si>
  <si>
    <t>Hamburger</t>
  </si>
  <si>
    <r>
      <t>Boulettes de bœuf de 30g pièce crues (à l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unité)</t>
    </r>
  </si>
  <si>
    <t>Boulettes de bœuf de 30g pièce crues (au poids)</t>
  </si>
  <si>
    <t>Bolognaise viande</t>
  </si>
  <si>
    <t>VEAU</t>
  </si>
  <si>
    <t>Sauté de veau ou blanquette (sans os)</t>
  </si>
  <si>
    <t>Escalope de veau, rôti de veau</t>
  </si>
  <si>
    <t>Steak haché de veau</t>
  </si>
  <si>
    <t>Hamburger veau, Rissolette veau</t>
  </si>
  <si>
    <t>Paupiette de veau</t>
  </si>
  <si>
    <t>AGNEAU-MOUTON</t>
  </si>
  <si>
    <t>Gigot</t>
  </si>
  <si>
    <t>Sauté (sans os)</t>
  </si>
  <si>
    <r>
      <t>Côte d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agneau avec os</t>
    </r>
  </si>
  <si>
    <r>
      <t>Boulettes d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agneau-mouton de 30g pièce crues (à l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unité )</t>
    </r>
  </si>
  <si>
    <r>
      <t>Boulettes d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agneau-mouton de 30g pièce crues (au Kg )</t>
    </r>
  </si>
  <si>
    <r>
      <t>Merguez de 50 g pièce crues (à l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unité)</t>
    </r>
  </si>
  <si>
    <t>Merguez de 50 g pièce crues (au Kg)</t>
  </si>
  <si>
    <t>PORC</t>
  </si>
  <si>
    <t>Rôti de porc, grillade (sans os)</t>
  </si>
  <si>
    <t>Côte de porc</t>
  </si>
  <si>
    <t>Jambon DD, palette de porc</t>
  </si>
  <si>
    <t>Andouillettes</t>
  </si>
  <si>
    <r>
      <t>Saucisse chipolatas de 50 g pièce crue ( à l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unité)</t>
    </r>
  </si>
  <si>
    <t>Saucisse chipolatas de 50 g pièce crue ( au Kg)</t>
  </si>
  <si>
    <r>
      <t>Saucisse de Francfort Strasbourg de 50 g pièce crue (à l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unité)</t>
    </r>
  </si>
  <si>
    <t>Saucisse Toulouse, Montbéliard, Morteau</t>
  </si>
  <si>
    <t>VOLAILLE-LAPIN</t>
  </si>
  <si>
    <t>Rôti de volaille, escalope de volaille, blanc de
poulet</t>
  </si>
  <si>
    <t>Sauté</t>
  </si>
  <si>
    <t>Jambon de volaille</t>
  </si>
  <si>
    <t>Cordon bleu</t>
  </si>
  <si>
    <t>Cuisse de poulet, de pintade, de canard</t>
  </si>
  <si>
    <t>Brochette</t>
  </si>
  <si>
    <t>Paupiette de volaille</t>
  </si>
  <si>
    <t>Fingers, beignets, nuggets de 20 g pièce crus</t>
  </si>
  <si>
    <t>Fingers, beignets, nuggets de 20 g (Kg) crus</t>
  </si>
  <si>
    <t>Escalope panée</t>
  </si>
  <si>
    <t>Cuisse de lapin</t>
  </si>
  <si>
    <t>Lapin sauté</t>
  </si>
  <si>
    <t>Paupiette de lapin</t>
  </si>
  <si>
    <r>
      <t>Saucisse de volaille de 50g pièce crue (à l</t>
    </r>
    <r>
      <rPr>
        <vertAlign val="superscript"/>
        <sz val="9"/>
        <rFont val="Arial"/>
        <family val="2"/>
      </rPr>
      <t>’</t>
    </r>
    <r>
      <rPr>
        <sz val="9"/>
        <rFont val="Arial"/>
        <family val="2"/>
      </rPr>
      <t>unité)</t>
    </r>
  </si>
  <si>
    <t>Saucisse de volaille de 50g pièce crue (Kg)</t>
  </si>
  <si>
    <t>ABATS</t>
  </si>
  <si>
    <t>Foie, langue, rognons, boudin</t>
  </si>
  <si>
    <t>Tripes avec sauce</t>
  </si>
  <si>
    <t>OEUFS (plat principal)</t>
  </si>
  <si>
    <r>
      <t>Œufs durs (à l</t>
    </r>
    <r>
      <rPr>
        <b/>
        <vertAlign val="superscript"/>
        <sz val="9"/>
        <rFont val="Arial"/>
        <family val="2"/>
      </rPr>
      <t>'</t>
    </r>
    <r>
      <rPr>
        <b/>
        <sz val="9"/>
        <rFont val="Arial"/>
        <family val="2"/>
      </rPr>
      <t>unité)</t>
    </r>
  </si>
  <si>
    <t>Omelette</t>
  </si>
  <si>
    <t>POISSONS (Sans sauce)</t>
  </si>
  <si>
    <t>Poissons non enrobés sans arêtes (filets, rôtis,
steaks, brochettes, cubes)</t>
  </si>
  <si>
    <t>Brochettes de poisson</t>
  </si>
  <si>
    <t>Darne</t>
  </si>
  <si>
    <t>Beignets, poissons panés ou enrobés (croquettes,
paupiettes,…)</t>
  </si>
  <si>
    <t>Poissons entiers</t>
  </si>
  <si>
    <r>
      <t xml:space="preserve">PLATS COMPOSES </t>
    </r>
    <r>
      <rPr>
        <sz val="12"/>
        <rFont val="Calibri"/>
        <family val="2"/>
        <scheme val="minor"/>
      </rPr>
      <t>(denrée protidique et garniture)</t>
    </r>
  </si>
  <si>
    <r>
      <t xml:space="preserve">PLATS COMPOSES </t>
    </r>
    <r>
      <rPr>
        <sz val="12"/>
        <rFont val="Arial"/>
        <family val="2"/>
      </rPr>
      <t>(denrée protidique et garniture)</t>
    </r>
  </si>
  <si>
    <r>
      <t>Plat composé, choucroute, paëlla, etc. (poids minimum d</t>
    </r>
    <r>
      <rPr>
        <vertAlign val="superscript"/>
        <sz val="9"/>
        <rFont val="Arial"/>
        <family val="2"/>
      </rPr>
      <t>’</t>
    </r>
    <r>
      <rPr>
        <sz val="9"/>
        <rFont val="Arial"/>
        <family val="2"/>
      </rPr>
      <t>aliment protidique)</t>
    </r>
  </si>
  <si>
    <r>
      <t>Hachis Parmentier, Brandade, Légumes farcis (poids minimum d</t>
    </r>
    <r>
      <rPr>
        <vertAlign val="superscript"/>
        <sz val="8"/>
        <rFont val="Arial"/>
        <family val="2"/>
      </rPr>
      <t>’</t>
    </r>
    <r>
      <rPr>
        <sz val="8"/>
        <rFont val="Arial"/>
        <family val="2"/>
      </rPr>
      <t>aliment protidique)</t>
    </r>
  </si>
  <si>
    <t>Raviolis, Cannellonis, Lasagnes ... (poids ration avec sauce)</t>
  </si>
  <si>
    <t>Préparations pâtissières (crêpes, pizzas, croque- monsieur, friands, quiches)</t>
  </si>
  <si>
    <t>Quenelle</t>
  </si>
  <si>
    <t>LEGUMES CUITS</t>
  </si>
  <si>
    <t>FÉCULENTS CUITS</t>
  </si>
  <si>
    <t>Riz – Pâtes – Pommes de terre</t>
  </si>
  <si>
    <t>Purée de pomme de terre, fraiche ou reconstituée</t>
  </si>
  <si>
    <t>Frites</t>
  </si>
  <si>
    <t>Légumes secs</t>
  </si>
  <si>
    <t xml:space="preserve">SAUCES POUR PLATS </t>
  </si>
  <si>
    <r>
      <t>SAUCES POUR PLATS (</t>
    </r>
    <r>
      <rPr>
        <sz val="9"/>
        <rFont val="Arial"/>
        <family val="2"/>
      </rPr>
      <t>mayonnaise, ketchup, etc.) Poids de la matière grasse</t>
    </r>
  </si>
  <si>
    <r>
      <t xml:space="preserve">SAUCES POUR PLATS </t>
    </r>
    <r>
      <rPr>
        <sz val="9"/>
        <rFont val="Arial"/>
        <family val="2"/>
      </rPr>
      <t>(sauce tomate, béchamel)</t>
    </r>
  </si>
  <si>
    <r>
      <t xml:space="preserve">SAUCES POUR PLATS </t>
    </r>
    <r>
      <rPr>
        <sz val="9"/>
        <rFont val="Arial"/>
        <family val="2"/>
      </rPr>
      <t>(jus de viande)</t>
    </r>
  </si>
  <si>
    <r>
      <t xml:space="preserve">SAUCES POUR PLATS </t>
    </r>
    <r>
      <rPr>
        <sz val="9"/>
        <rFont val="Arial"/>
        <family val="2"/>
      </rPr>
      <t>(beurre blanc, sauce crème,sauce forestière)</t>
    </r>
  </si>
  <si>
    <t>FROMAGES</t>
  </si>
  <si>
    <t>PRODUITS LAITIERS FRAIS</t>
  </si>
  <si>
    <t>Fromage blanc, fromages frais</t>
  </si>
  <si>
    <t>Yaourt</t>
  </si>
  <si>
    <t>Petit suisse</t>
  </si>
  <si>
    <t>Lait demi-écrémé en ml des menus 4 composantes</t>
  </si>
  <si>
    <t>DESSERTS</t>
  </si>
  <si>
    <t>Desserts lactés</t>
  </si>
  <si>
    <t>Mousse (en Litre)</t>
  </si>
  <si>
    <t>Fruits crus</t>
  </si>
  <si>
    <t>Fruits cuits</t>
  </si>
  <si>
    <t>Pâtisseries fraiches ou surgelées en portions</t>
  </si>
  <si>
    <t>Pâtisseries fraiches ou surgelées à portionner</t>
  </si>
  <si>
    <t>Pâtisserie sèche emballée</t>
  </si>
  <si>
    <r>
      <t>Biscuits d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accompagnement</t>
    </r>
  </si>
  <si>
    <t>GOUTER, COLLATION (enfants, adolescents et personnes âgées en institution)</t>
  </si>
  <si>
    <t>Pain</t>
  </si>
  <si>
    <t>Biscuits secs</t>
  </si>
  <si>
    <t>Céréales (enfants et adolescents uniquement)</t>
  </si>
  <si>
    <t>Pâtisseries sèches emballées</t>
  </si>
  <si>
    <t>Confiture, chocolat, miel</t>
  </si>
  <si>
    <t>Fruit cru</t>
  </si>
  <si>
    <t>Fruit cuit</t>
  </si>
  <si>
    <t>Lait 1/2 écrémé (en Litre)</t>
  </si>
  <si>
    <t>Fromage blanc</t>
  </si>
  <si>
    <t>Fromage</t>
  </si>
  <si>
    <t>Deux tableaux à votre disposition :</t>
  </si>
  <si>
    <t>colonnes de B à L sur ce tableau s'affichents les résultats vous n'avez qu'a saisir vos effectifs sur la ligne 10</t>
  </si>
  <si>
    <t xml:space="preserve">colonnes de N à X TABLEAU DE RÉFÉRENCE Grammages pour 1 personne </t>
  </si>
  <si>
    <t>pour infos - cliquez sur les liens suivants</t>
  </si>
  <si>
    <t>A chacun de faire évoluer ces documents et de les modifier pour son utilisation</t>
  </si>
  <si>
    <t>Transmettez votre savoir aussi modeste soit-il et vos savoir faire  ...peu importe qui les récupère; pourvu qu'un plus grand nombre puisse en bénéficier.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</si>
</sst>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&quot;%&quot;"/>
    <numFmt numFmtId="166" formatCode="0.0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rgb="FF92D050"/>
      <name val="Verdana"/>
      <family val="2"/>
    </font>
    <font>
      <sz val="22"/>
      <color theme="0"/>
      <name val="Verdana"/>
      <family val="2"/>
    </font>
    <font>
      <sz val="18"/>
      <color rgb="FF7030A0"/>
      <name val="Arial"/>
      <family val="2"/>
    </font>
    <font>
      <sz val="8"/>
      <name val="Arial"/>
      <family val="2"/>
    </font>
    <font>
      <u/>
      <sz val="24"/>
      <color indexed="12"/>
      <name val="Arial"/>
      <family val="2"/>
    </font>
    <font>
      <u/>
      <sz val="24"/>
      <color theme="8"/>
      <name val="Arial"/>
      <family val="2"/>
    </font>
    <font>
      <sz val="22"/>
      <color theme="1"/>
      <name val="Verdana"/>
      <family val="2"/>
    </font>
    <font>
      <b/>
      <sz val="22"/>
      <color rgb="FF92D050"/>
      <name val="Arial"/>
      <family val="2"/>
    </font>
    <font>
      <b/>
      <sz val="22"/>
      <color theme="0"/>
      <name val="Arial"/>
      <family val="2"/>
    </font>
    <font>
      <sz val="22"/>
      <color indexed="9"/>
      <name val="Arial"/>
      <family val="2"/>
    </font>
    <font>
      <sz val="22"/>
      <color theme="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11"/>
      <color indexed="9"/>
      <name val="Arial"/>
      <family val="2"/>
    </font>
    <font>
      <i/>
      <sz val="9"/>
      <name val="Arial"/>
      <family val="2"/>
    </font>
    <font>
      <b/>
      <sz val="11"/>
      <color indexed="48"/>
      <name val="Arial"/>
      <family val="2"/>
    </font>
    <font>
      <b/>
      <sz val="11"/>
      <color indexed="17"/>
      <name val="Arial"/>
      <family val="2"/>
    </font>
    <font>
      <b/>
      <sz val="11"/>
      <name val="Arial"/>
      <family val="2"/>
    </font>
    <font>
      <sz val="10"/>
      <color theme="9" tint="-0.249977111117893"/>
      <name val="Arial"/>
      <family val="2"/>
    </font>
    <font>
      <b/>
      <i/>
      <sz val="12"/>
      <color theme="9" tint="-0.249977111117893"/>
      <name val="Arial"/>
      <family val="2"/>
    </font>
    <font>
      <b/>
      <sz val="10"/>
      <color rgb="FFFF0000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b/>
      <sz val="10"/>
      <color indexed="17"/>
      <name val="Arial"/>
      <family val="2"/>
    </font>
    <font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b/>
      <sz val="9"/>
      <color indexed="48"/>
      <name val="Arial"/>
      <family val="2"/>
    </font>
    <font>
      <b/>
      <sz val="9"/>
      <color indexed="17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sz val="12"/>
      <name val="Arial"/>
      <family val="2"/>
    </font>
    <font>
      <b/>
      <sz val="12"/>
      <color indexed="12"/>
      <name val="Calibri"/>
      <family val="2"/>
      <scheme val="minor"/>
    </font>
    <font>
      <sz val="10"/>
      <color rgb="FFFF0000"/>
      <name val="Arial"/>
      <family val="2"/>
    </font>
    <font>
      <b/>
      <sz val="12"/>
      <color indexed="9"/>
      <name val="Arial"/>
      <family val="2"/>
    </font>
    <font>
      <sz val="12"/>
      <color indexed="12"/>
      <name val="Calibri"/>
      <family val="2"/>
      <scheme val="minor"/>
    </font>
    <font>
      <b/>
      <vertAlign val="superscript"/>
      <sz val="9"/>
      <color indexed="17"/>
      <name val="Arial"/>
      <family val="2"/>
    </font>
    <font>
      <vertAlign val="superscript"/>
      <sz val="9"/>
      <name val="Arial"/>
      <family val="2"/>
    </font>
    <font>
      <b/>
      <sz val="9"/>
      <color indexed="9"/>
      <name val="Arial"/>
      <family val="2"/>
    </font>
    <font>
      <sz val="11"/>
      <color indexed="12"/>
      <name val="Calibri"/>
      <family val="2"/>
      <scheme val="minor"/>
    </font>
    <font>
      <b/>
      <vertAlign val="superscript"/>
      <sz val="9"/>
      <name val="Arial"/>
      <family val="2"/>
    </font>
    <font>
      <sz val="12"/>
      <name val="Calibri"/>
      <family val="2"/>
      <scheme val="minor"/>
    </font>
    <font>
      <vertAlign val="superscript"/>
      <sz val="8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41">
    <xf numFmtId="0" fontId="0" fillId="0" borderId="0" xfId="0"/>
    <xf numFmtId="0" fontId="2" fillId="2" borderId="0" xfId="1" applyFill="1" applyProtection="1">
      <protection hidden="1"/>
    </xf>
    <xf numFmtId="0" fontId="1" fillId="2" borderId="0" xfId="2" applyFill="1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7" fillId="3" borderId="0" xfId="3" applyFont="1" applyFill="1" applyAlignment="1" applyProtection="1">
      <alignment horizontal="center" vertical="center"/>
    </xf>
    <xf numFmtId="0" fontId="8" fillId="3" borderId="0" xfId="3" applyFont="1" applyFill="1" applyAlignment="1" applyProtection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10" fillId="2" borderId="0" xfId="1" applyFont="1" applyFill="1" applyProtection="1">
      <protection hidden="1"/>
    </xf>
    <xf numFmtId="0" fontId="2" fillId="2" borderId="0" xfId="1" applyFill="1" applyAlignment="1" applyProtection="1">
      <alignment vertical="center"/>
      <protection hidden="1"/>
    </xf>
    <xf numFmtId="0" fontId="10" fillId="2" borderId="0" xfId="1" applyFont="1" applyFill="1" applyAlignment="1" applyProtection="1">
      <alignment vertical="center"/>
      <protection hidden="1"/>
    </xf>
    <xf numFmtId="0" fontId="11" fillId="2" borderId="0" xfId="1" applyFont="1" applyFill="1" applyAlignment="1" applyProtection="1">
      <alignment vertical="center"/>
      <protection hidden="1"/>
    </xf>
    <xf numFmtId="0" fontId="13" fillId="2" borderId="0" xfId="1" applyFont="1" applyFill="1" applyAlignment="1" applyProtection="1">
      <alignment vertical="center"/>
      <protection hidden="1"/>
    </xf>
    <xf numFmtId="0" fontId="2" fillId="2" borderId="0" xfId="1" applyFont="1" applyFill="1"/>
    <xf numFmtId="0" fontId="2" fillId="4" borderId="0" xfId="1" applyFill="1" applyProtection="1">
      <protection hidden="1"/>
    </xf>
    <xf numFmtId="0" fontId="2" fillId="4" borderId="0" xfId="1" applyFont="1" applyFill="1"/>
    <xf numFmtId="2" fontId="14" fillId="0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2" fontId="15" fillId="0" borderId="0" xfId="0" applyNumberFormat="1" applyFont="1" applyFill="1" applyAlignment="1">
      <alignment horizontal="left" vertical="center"/>
    </xf>
    <xf numFmtId="0" fontId="16" fillId="5" borderId="1" xfId="0" applyFont="1" applyFill="1" applyBorder="1" applyAlignment="1">
      <alignment horizontal="right" vertical="center"/>
    </xf>
    <xf numFmtId="14" fontId="0" fillId="0" borderId="2" xfId="0" applyNumberFormat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19" fillId="8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left" vertical="center"/>
    </xf>
    <xf numFmtId="0" fontId="19" fillId="6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/>
    </xf>
    <xf numFmtId="0" fontId="17" fillId="9" borderId="0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right" vertical="center"/>
    </xf>
    <xf numFmtId="0" fontId="21" fillId="6" borderId="7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3" fillId="6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4" fillId="4" borderId="9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0" xfId="0" applyFont="1" applyFill="1" applyBorder="1" applyAlignment="1">
      <alignment horizontal="right" vertical="center"/>
    </xf>
    <xf numFmtId="0" fontId="20" fillId="6" borderId="0" xfId="0" applyFont="1" applyFill="1" applyBorder="1" applyAlignment="1">
      <alignment horizontal="right" vertical="center"/>
    </xf>
    <xf numFmtId="0" fontId="26" fillId="6" borderId="7" xfId="0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right" vertical="center"/>
    </xf>
    <xf numFmtId="0" fontId="21" fillId="10" borderId="10" xfId="0" applyFont="1" applyFill="1" applyBorder="1" applyAlignment="1">
      <alignment horizontal="center" vertical="center"/>
    </xf>
    <xf numFmtId="0" fontId="22" fillId="10" borderId="10" xfId="0" applyFont="1" applyFill="1" applyBorder="1" applyAlignment="1">
      <alignment horizontal="center" vertical="center"/>
    </xf>
    <xf numFmtId="1" fontId="28" fillId="6" borderId="10" xfId="0" applyNumberFormat="1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horizontal="left" vertical="center"/>
    </xf>
    <xf numFmtId="0" fontId="27" fillId="6" borderId="0" xfId="0" applyFont="1" applyFill="1" applyBorder="1" applyAlignment="1">
      <alignment horizontal="right" vertical="center"/>
    </xf>
    <xf numFmtId="0" fontId="23" fillId="10" borderId="10" xfId="0" applyFont="1" applyFill="1" applyBorder="1" applyAlignment="1">
      <alignment horizontal="center" vertical="center"/>
    </xf>
    <xf numFmtId="0" fontId="29" fillId="10" borderId="10" xfId="0" quotePrefix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6" fillId="0" borderId="9" xfId="0" applyFont="1" applyFill="1" applyBorder="1" applyAlignment="1">
      <alignment horizontal="left" vertical="center"/>
    </xf>
    <xf numFmtId="0" fontId="2" fillId="4" borderId="0" xfId="0" applyNumberFormat="1" applyFont="1" applyFill="1" applyBorder="1" applyAlignment="1">
      <alignment vertical="center"/>
    </xf>
    <xf numFmtId="0" fontId="30" fillId="4" borderId="0" xfId="0" applyNumberFormat="1" applyFont="1" applyFill="1" applyBorder="1" applyAlignment="1">
      <alignment vertical="center"/>
    </xf>
    <xf numFmtId="0" fontId="31" fillId="4" borderId="6" xfId="4" applyFont="1" applyFill="1" applyBorder="1" applyAlignment="1">
      <alignment horizontal="center" vertical="center"/>
    </xf>
    <xf numFmtId="0" fontId="32" fillId="4" borderId="0" xfId="4" applyFont="1" applyFill="1" applyBorder="1" applyAlignment="1">
      <alignment horizontal="center" vertical="center"/>
    </xf>
    <xf numFmtId="0" fontId="33" fillId="9" borderId="12" xfId="0" applyFont="1" applyFill="1" applyBorder="1" applyAlignment="1">
      <alignment horizontal="center" vertical="center" wrapText="1"/>
    </xf>
    <xf numFmtId="0" fontId="33" fillId="9" borderId="13" xfId="0" applyFont="1" applyFill="1" applyBorder="1" applyAlignment="1">
      <alignment horizontal="center" vertical="center" wrapText="1"/>
    </xf>
    <xf numFmtId="0" fontId="33" fillId="9" borderId="1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3" fillId="0" borderId="16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6" fillId="6" borderId="19" xfId="0" applyFont="1" applyFill="1" applyBorder="1" applyAlignment="1">
      <alignment vertical="center"/>
    </xf>
    <xf numFmtId="0" fontId="0" fillId="6" borderId="20" xfId="0" applyFill="1" applyBorder="1" applyAlignment="1">
      <alignment vertical="center"/>
    </xf>
    <xf numFmtId="0" fontId="37" fillId="6" borderId="21" xfId="0" applyFont="1" applyFill="1" applyBorder="1" applyAlignment="1">
      <alignment horizontal="center" vertical="center"/>
    </xf>
    <xf numFmtId="0" fontId="38" fillId="6" borderId="21" xfId="0" applyFont="1" applyFill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36" fillId="6" borderId="9" xfId="0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39" fillId="0" borderId="20" xfId="0" applyFont="1" applyBorder="1" applyAlignment="1">
      <alignment horizontal="center" vertical="center"/>
    </xf>
    <xf numFmtId="0" fontId="40" fillId="6" borderId="21" xfId="0" applyFont="1" applyFill="1" applyBorder="1" applyAlignment="1">
      <alignment horizontal="center" vertical="center"/>
    </xf>
    <xf numFmtId="0" fontId="31" fillId="4" borderId="0" xfId="4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6" fillId="6" borderId="9" xfId="0" applyFont="1" applyFill="1" applyBorder="1" applyAlignment="1">
      <alignment horizontal="left" vertical="center"/>
    </xf>
    <xf numFmtId="0" fontId="34" fillId="6" borderId="0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164" fontId="41" fillId="10" borderId="3" xfId="0" applyNumberFormat="1" applyFont="1" applyFill="1" applyBorder="1" applyAlignment="1">
      <alignment horizontal="center" vertical="center"/>
    </xf>
    <xf numFmtId="164" fontId="30" fillId="10" borderId="1" xfId="0" applyNumberFormat="1" applyFont="1" applyFill="1" applyBorder="1" applyAlignment="1">
      <alignment horizontal="center" vertical="center"/>
    </xf>
    <xf numFmtId="165" fontId="39" fillId="12" borderId="1" xfId="0" applyNumberFormat="1" applyFont="1" applyFill="1" applyBorder="1" applyAlignment="1" applyProtection="1">
      <alignment horizontal="center" vertical="center"/>
      <protection locked="0"/>
    </xf>
    <xf numFmtId="164" fontId="41" fillId="10" borderId="1" xfId="0" applyNumberFormat="1" applyFont="1" applyFill="1" applyBorder="1" applyAlignment="1">
      <alignment horizontal="center" vertical="center"/>
    </xf>
    <xf numFmtId="0" fontId="16" fillId="9" borderId="9" xfId="0" applyFont="1" applyFill="1" applyBorder="1" applyAlignment="1">
      <alignment horizontal="right" vertical="center"/>
    </xf>
    <xf numFmtId="0" fontId="42" fillId="9" borderId="0" xfId="0" applyFont="1" applyFill="1" applyBorder="1" applyAlignment="1">
      <alignment vertical="center"/>
    </xf>
    <xf numFmtId="0" fontId="34" fillId="9" borderId="0" xfId="0" applyFont="1" applyFill="1" applyBorder="1" applyAlignment="1">
      <alignment horizontal="center" vertical="center"/>
    </xf>
    <xf numFmtId="0" fontId="43" fillId="9" borderId="0" xfId="0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16" fillId="3" borderId="9" xfId="0" applyFont="1" applyFill="1" applyBorder="1" applyAlignment="1">
      <alignment horizontal="left" vertical="center"/>
    </xf>
    <xf numFmtId="0" fontId="34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right" vertical="center"/>
    </xf>
    <xf numFmtId="0" fontId="44" fillId="0" borderId="0" xfId="0" applyFont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45" fillId="4" borderId="0" xfId="0" applyFont="1" applyFill="1" applyBorder="1" applyAlignment="1">
      <alignment horizontal="left" vertical="center"/>
    </xf>
    <xf numFmtId="0" fontId="46" fillId="4" borderId="0" xfId="0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166" fontId="2" fillId="11" borderId="1" xfId="0" applyNumberFormat="1" applyFont="1" applyFill="1" applyBorder="1" applyAlignment="1">
      <alignment horizontal="center" vertical="center"/>
    </xf>
    <xf numFmtId="166" fontId="16" fillId="0" borderId="3" xfId="0" applyNumberFormat="1" applyFont="1" applyFill="1" applyBorder="1" applyAlignment="1">
      <alignment horizontal="center" vertical="center"/>
    </xf>
    <xf numFmtId="0" fontId="36" fillId="6" borderId="23" xfId="0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36" fillId="4" borderId="9" xfId="0" applyFont="1" applyFill="1" applyBorder="1" applyAlignment="1">
      <alignment vertical="center"/>
    </xf>
    <xf numFmtId="0" fontId="36" fillId="4" borderId="0" xfId="0" applyFont="1" applyFill="1" applyAlignment="1">
      <alignment vertical="center"/>
    </xf>
    <xf numFmtId="0" fontId="49" fillId="4" borderId="0" xfId="0" applyFont="1" applyFill="1" applyBorder="1" applyAlignment="1">
      <alignment horizontal="left" vertical="center"/>
    </xf>
    <xf numFmtId="0" fontId="50" fillId="4" borderId="0" xfId="0" applyFont="1" applyFill="1" applyBorder="1" applyAlignment="1">
      <alignment horizontal="right" vertical="center"/>
    </xf>
    <xf numFmtId="0" fontId="16" fillId="6" borderId="9" xfId="0" applyFont="1" applyFill="1" applyBorder="1" applyAlignment="1">
      <alignment horizontal="left" vertical="center"/>
    </xf>
    <xf numFmtId="0" fontId="23" fillId="9" borderId="9" xfId="0" applyFont="1" applyFill="1" applyBorder="1" applyAlignment="1">
      <alignment horizontal="center" vertical="center"/>
    </xf>
    <xf numFmtId="0" fontId="23" fillId="9" borderId="0" xfId="0" applyFont="1" applyFill="1" applyBorder="1" applyAlignment="1">
      <alignment horizontal="center" vertical="center"/>
    </xf>
    <xf numFmtId="0" fontId="23" fillId="9" borderId="23" xfId="0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/>
    </xf>
    <xf numFmtId="0" fontId="16" fillId="4" borderId="9" xfId="0" applyFont="1" applyFill="1" applyBorder="1" applyAlignment="1">
      <alignment horizontal="right" vertical="center"/>
    </xf>
    <xf numFmtId="0" fontId="42" fillId="4" borderId="0" xfId="0" applyFont="1" applyFill="1" applyBorder="1" applyAlignment="1">
      <alignment vertical="center"/>
    </xf>
    <xf numFmtId="0" fontId="34" fillId="4" borderId="0" xfId="0" applyFont="1" applyFill="1" applyBorder="1" applyAlignment="1">
      <alignment horizontal="center" vertical="center"/>
    </xf>
    <xf numFmtId="0" fontId="54" fillId="4" borderId="0" xfId="0" applyFont="1" applyFill="1" applyBorder="1" applyAlignment="1">
      <alignment horizontal="right" vertical="center"/>
    </xf>
    <xf numFmtId="0" fontId="55" fillId="9" borderId="0" xfId="0" applyFont="1" applyFill="1" applyBorder="1" applyAlignment="1">
      <alignment horizontal="left" vertical="center"/>
    </xf>
    <xf numFmtId="0" fontId="36" fillId="9" borderId="0" xfId="0" applyFont="1" applyFill="1" applyBorder="1" applyAlignment="1">
      <alignment vertical="center"/>
    </xf>
    <xf numFmtId="0" fontId="36" fillId="9" borderId="0" xfId="0" applyFont="1" applyFill="1" applyBorder="1" applyAlignment="1">
      <alignment horizontal="center" vertical="center"/>
    </xf>
    <xf numFmtId="0" fontId="42" fillId="9" borderId="0" xfId="0" applyFont="1" applyFill="1" applyAlignment="1">
      <alignment vertical="center"/>
    </xf>
    <xf numFmtId="0" fontId="16" fillId="3" borderId="0" xfId="0" applyFont="1" applyFill="1" applyBorder="1" applyAlignment="1">
      <alignment horizontal="center" vertical="center"/>
    </xf>
    <xf numFmtId="0" fontId="30" fillId="6" borderId="6" xfId="0" applyFont="1" applyFill="1" applyBorder="1" applyAlignment="1">
      <alignment horizontal="center" vertical="center" wrapText="1"/>
    </xf>
    <xf numFmtId="0" fontId="30" fillId="6" borderId="0" xfId="0" applyFont="1" applyFill="1" applyBorder="1" applyAlignment="1">
      <alignment horizontal="center" vertical="center" wrapText="1"/>
    </xf>
    <xf numFmtId="0" fontId="30" fillId="6" borderId="11" xfId="0" applyFont="1" applyFill="1" applyBorder="1" applyAlignment="1">
      <alignment horizontal="center" vertical="center" wrapText="1"/>
    </xf>
  </cellXfs>
  <cellStyles count="5">
    <cellStyle name="Lien hypertexte" xfId="3" builtinId="8"/>
    <cellStyle name="Normal" xfId="0" builtinId="0"/>
    <cellStyle name="Normal 2" xfId="1"/>
    <cellStyle name="Normal 2 2" xfId="4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upport.office.com/fr-fr/article/Afficher-les-relations-entre-formules-et-cellules-a59bef2b-3701-46bf-8ff1-d3518771d507" TargetMode="External"/><Relationship Id="rId2" Type="http://schemas.openxmlformats.org/officeDocument/2006/relationships/hyperlink" Target="http://lecompagnon.info/excel/analyse.htm" TargetMode="External"/><Relationship Id="rId1" Type="http://schemas.openxmlformats.org/officeDocument/2006/relationships/hyperlink" Target="https://www.google.fr/webhp?sourceid=chrome-instant&amp;ion=1&amp;espv=2&amp;ie=UTF-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75" zoomScaleNormal="75" workbookViewId="0">
      <selection activeCell="P26" sqref="P26"/>
    </sheetView>
  </sheetViews>
  <sheetFormatPr baseColWidth="10" defaultRowHeight="15" x14ac:dyDescent="0.25"/>
  <sheetData>
    <row r="1" spans="1:2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27" x14ac:dyDescent="0.25">
      <c r="A2" s="1"/>
      <c r="B2" s="5" t="s">
        <v>233</v>
      </c>
      <c r="C2" s="6"/>
      <c r="D2" s="1"/>
      <c r="E2" s="1"/>
      <c r="F2" s="1"/>
      <c r="G2" s="1"/>
      <c r="H2" s="1"/>
      <c r="I2" s="2"/>
      <c r="J2" s="1"/>
      <c r="K2" s="1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ht="27" x14ac:dyDescent="0.25">
      <c r="A3" s="1"/>
      <c r="B3" s="5" t="s">
        <v>234</v>
      </c>
      <c r="C3" s="6"/>
      <c r="D3" s="1"/>
      <c r="E3" s="1"/>
      <c r="F3" s="1"/>
      <c r="G3" s="1"/>
      <c r="H3" s="1"/>
      <c r="I3" s="2"/>
      <c r="J3" s="1"/>
      <c r="K3" s="1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27" x14ac:dyDescent="0.25">
      <c r="A4" s="1"/>
      <c r="B4" s="5" t="s">
        <v>235</v>
      </c>
      <c r="C4" s="6"/>
      <c r="D4" s="1"/>
      <c r="E4" s="1"/>
      <c r="F4" s="1"/>
      <c r="G4" s="1"/>
      <c r="H4" s="1"/>
      <c r="I4" s="2"/>
      <c r="J4" s="1"/>
      <c r="K4" s="1"/>
      <c r="L4" s="2"/>
      <c r="M4" s="2"/>
      <c r="N4" s="2"/>
      <c r="O4" s="2"/>
      <c r="P4" s="2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27" x14ac:dyDescent="0.25">
      <c r="A5" s="1"/>
      <c r="B5" s="5" t="s">
        <v>45</v>
      </c>
      <c r="C5" s="6"/>
      <c r="D5" s="1"/>
      <c r="E5" s="1"/>
      <c r="F5" s="1"/>
      <c r="G5" s="1"/>
      <c r="H5" s="1"/>
      <c r="I5" s="2"/>
      <c r="J5" s="1"/>
      <c r="K5" s="1"/>
      <c r="L5" s="2"/>
      <c r="M5" s="2"/>
      <c r="N5" s="2"/>
      <c r="O5" s="2"/>
      <c r="P5" s="2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ht="27" x14ac:dyDescent="0.25">
      <c r="A6" s="1"/>
      <c r="B6" s="5"/>
      <c r="C6" s="6"/>
      <c r="D6" s="1"/>
      <c r="E6" s="1"/>
      <c r="F6" s="1"/>
      <c r="G6" s="1"/>
      <c r="H6" s="1"/>
      <c r="I6" s="2"/>
      <c r="J6" s="1"/>
      <c r="K6" s="1"/>
      <c r="L6" s="2"/>
      <c r="M6" s="2"/>
      <c r="N6" s="2"/>
      <c r="O6" s="2"/>
      <c r="P6" s="2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27" x14ac:dyDescent="0.25">
      <c r="A7" s="1"/>
      <c r="B7" s="4" t="s">
        <v>0</v>
      </c>
      <c r="C7" s="1"/>
      <c r="D7" s="1"/>
      <c r="E7" s="1"/>
      <c r="F7" s="1"/>
      <c r="G7" s="1"/>
      <c r="H7" s="1"/>
      <c r="I7" s="2"/>
      <c r="J7" s="1"/>
      <c r="K7" s="1"/>
      <c r="L7" s="2"/>
      <c r="M7" s="2"/>
      <c r="N7" s="2"/>
      <c r="O7" s="2"/>
      <c r="P7" s="2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ht="27" x14ac:dyDescent="0.25">
      <c r="A8" s="1"/>
      <c r="B8" s="5" t="s">
        <v>1</v>
      </c>
      <c r="C8" s="6"/>
      <c r="D8" s="1"/>
      <c r="E8" s="1"/>
      <c r="F8" s="1"/>
      <c r="G8" s="1"/>
      <c r="H8" s="1"/>
      <c r="I8" s="2"/>
      <c r="J8" s="1"/>
      <c r="K8" s="1"/>
      <c r="L8" s="2"/>
      <c r="M8" s="2"/>
      <c r="N8" s="2"/>
      <c r="O8" s="2"/>
      <c r="P8" s="2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ht="27" x14ac:dyDescent="0.25">
      <c r="A9" s="1"/>
      <c r="B9" s="5" t="s">
        <v>2</v>
      </c>
      <c r="C9" s="6"/>
      <c r="D9" s="1"/>
      <c r="E9" s="1"/>
      <c r="F9" s="1"/>
      <c r="G9" s="1"/>
      <c r="H9" s="1"/>
      <c r="I9" s="2"/>
      <c r="J9" s="1"/>
      <c r="K9" s="1"/>
      <c r="L9" s="2"/>
      <c r="M9" s="2"/>
      <c r="N9" s="2"/>
      <c r="O9" s="2"/>
      <c r="P9" s="2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ht="27" x14ac:dyDescent="0.25">
      <c r="A10" s="1"/>
      <c r="B10" s="5" t="s">
        <v>3</v>
      </c>
      <c r="C10" s="6"/>
      <c r="D10" s="1"/>
      <c r="E10" s="1"/>
      <c r="F10" s="1"/>
      <c r="G10" s="1"/>
      <c r="H10" s="1"/>
      <c r="I10" s="2"/>
      <c r="J10" s="1"/>
      <c r="K10" s="1"/>
      <c r="L10" s="2"/>
      <c r="M10" s="2"/>
      <c r="N10" s="2"/>
      <c r="O10" s="2"/>
      <c r="P10" s="2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ht="27" x14ac:dyDescent="0.25">
      <c r="A11" s="1"/>
      <c r="B11" s="5"/>
      <c r="C11" s="6"/>
      <c r="D11" s="1"/>
      <c r="E11" s="1"/>
      <c r="F11" s="1"/>
      <c r="G11" s="1"/>
      <c r="H11" s="1"/>
      <c r="I11" s="2"/>
      <c r="J11" s="1"/>
      <c r="K11" s="1"/>
      <c r="L11" s="2"/>
      <c r="M11" s="2"/>
      <c r="N11" s="2"/>
      <c r="O11" s="2"/>
      <c r="P11" s="2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ht="27" x14ac:dyDescent="0.25">
      <c r="A12" s="1"/>
      <c r="B12" s="5" t="s">
        <v>237</v>
      </c>
      <c r="C12" s="1"/>
      <c r="D12" s="1"/>
      <c r="E12" s="1"/>
      <c r="F12" s="1"/>
      <c r="G12" s="1"/>
      <c r="H12" s="1"/>
      <c r="I12" s="2"/>
      <c r="J12" s="1"/>
      <c r="K12" s="1"/>
      <c r="L12" s="2"/>
      <c r="M12" s="2"/>
      <c r="N12" s="2"/>
      <c r="O12" s="2"/>
      <c r="P12" s="2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ht="27" x14ac:dyDescent="0.25">
      <c r="A13" s="1"/>
      <c r="B13" s="5" t="s">
        <v>236</v>
      </c>
      <c r="C13" s="1"/>
      <c r="D13" s="1"/>
      <c r="E13" s="1"/>
      <c r="F13" s="1"/>
      <c r="G13" s="1"/>
      <c r="H13" s="1"/>
      <c r="I13" s="2"/>
      <c r="J13" s="1"/>
      <c r="K13" s="1"/>
      <c r="L13" s="2"/>
      <c r="M13" s="2"/>
      <c r="N13" s="2"/>
      <c r="O13" s="2"/>
      <c r="P13" s="2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ht="30" x14ac:dyDescent="0.25">
      <c r="A14" s="1"/>
      <c r="B14" s="7" t="s">
        <v>4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2"/>
      <c r="O14" s="2"/>
      <c r="P14" s="2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ht="30" x14ac:dyDescent="0.25">
      <c r="A15" s="1"/>
      <c r="B15" s="8" t="s">
        <v>5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2"/>
      <c r="O15" s="2"/>
      <c r="P15" s="2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ht="30" x14ac:dyDescent="0.25">
      <c r="A16" s="1"/>
      <c r="B16" s="8" t="s">
        <v>6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2"/>
      <c r="O16" s="2"/>
      <c r="P16" s="2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ht="27" x14ac:dyDescent="0.25">
      <c r="A17" s="1"/>
      <c r="B17" s="9"/>
      <c r="C17" s="1"/>
      <c r="D17" s="1"/>
      <c r="E17" s="1"/>
      <c r="F17" s="1"/>
      <c r="G17" s="1"/>
      <c r="H17" s="1"/>
      <c r="I17" s="2"/>
      <c r="J17" s="1"/>
      <c r="K17" s="1"/>
      <c r="L17" s="2"/>
      <c r="M17" s="2"/>
      <c r="N17" s="2"/>
      <c r="O17" s="2"/>
      <c r="P17" s="2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ht="27.75" x14ac:dyDescent="0.25">
      <c r="A18" s="1"/>
      <c r="B18" s="10" t="s">
        <v>238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ht="27.75" x14ac:dyDescent="0.4">
      <c r="A19" s="1"/>
      <c r="B19" s="11" t="s">
        <v>7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ht="27.75" x14ac:dyDescent="0.4">
      <c r="A20" s="1"/>
      <c r="B20" s="1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27.75" x14ac:dyDescent="0.4">
      <c r="A21" s="1"/>
      <c r="B21" s="11" t="s">
        <v>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ht="27.75" x14ac:dyDescent="0.25">
      <c r="A22" s="12"/>
      <c r="B22" s="13" t="s">
        <v>9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ht="27.75" x14ac:dyDescent="0.25">
      <c r="A23" s="12"/>
      <c r="B23" s="14" t="s">
        <v>10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ht="27.75" x14ac:dyDescent="0.25">
      <c r="A24" s="12"/>
      <c r="B24" s="14" t="s">
        <v>11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ht="27.75" x14ac:dyDescent="0.25">
      <c r="A25" s="12"/>
      <c r="B25" s="14" t="s">
        <v>12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ht="27.75" x14ac:dyDescent="0.25">
      <c r="A26" s="12"/>
      <c r="B26" s="14" t="s">
        <v>13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ht="27.75" x14ac:dyDescent="0.25">
      <c r="A27" s="12"/>
      <c r="B27" s="14" t="s">
        <v>14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ht="27" x14ac:dyDescent="0.25">
      <c r="A28" s="1"/>
      <c r="B28" s="15" t="s">
        <v>15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2"/>
      <c r="P28" s="12"/>
      <c r="Q28" s="12"/>
      <c r="R28" s="1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</row>
    <row r="29" spans="1:2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2"/>
      <c r="P29" s="12"/>
      <c r="Q29" s="12"/>
      <c r="R29" s="1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</row>
    <row r="30" spans="1:2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2"/>
      <c r="P30" s="12"/>
      <c r="Q30" s="12"/>
      <c r="R30" s="1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</row>
    <row r="31" spans="1:2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</row>
    <row r="32" spans="1:29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</row>
  </sheetData>
  <mergeCells count="3">
    <mergeCell ref="B14:M14"/>
    <mergeCell ref="B15:M15"/>
    <mergeCell ref="B16:M16"/>
  </mergeCells>
  <hyperlinks>
    <hyperlink ref="B14:M14" r:id="rId1" location="q=xlsm" display="Différence entre un fichier XLS et XLSX (ou XLSM)"/>
    <hyperlink ref="B16:M16" r:id="rId2" display="Excel: Outils d'analyse"/>
    <hyperlink ref="B15:M15" r:id="rId3" display="Afficher les relations entre formules et cellules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5"/>
  <sheetViews>
    <sheetView showZeros="0" tabSelected="1" workbookViewId="0">
      <selection activeCell="O22" sqref="O22"/>
    </sheetView>
  </sheetViews>
  <sheetFormatPr baseColWidth="10" defaultRowHeight="15" x14ac:dyDescent="0.25"/>
  <cols>
    <col min="1" max="1" width="1.7109375" customWidth="1"/>
    <col min="3" max="3" width="15.28515625" customWidth="1"/>
    <col min="4" max="4" width="10.5703125" customWidth="1"/>
    <col min="5" max="5" width="19" customWidth="1"/>
    <col min="6" max="8" width="9.7109375" customWidth="1"/>
    <col min="9" max="9" width="10" customWidth="1"/>
    <col min="10" max="11" width="9.7109375" customWidth="1"/>
    <col min="12" max="12" width="9.85546875" customWidth="1"/>
    <col min="13" max="13" width="3.7109375" customWidth="1"/>
    <col min="15" max="15" width="15.28515625" customWidth="1"/>
    <col min="16" max="16" width="10.5703125" customWidth="1"/>
    <col min="17" max="17" width="19" customWidth="1"/>
    <col min="18" max="21" width="9.7109375" customWidth="1"/>
    <col min="22" max="22" width="10" customWidth="1"/>
    <col min="23" max="24" width="9.7109375" customWidth="1"/>
    <col min="25" max="25" width="7.140625" customWidth="1"/>
    <col min="26" max="26" width="5.140625" customWidth="1"/>
  </cols>
  <sheetData>
    <row r="1" spans="1:27" x14ac:dyDescent="0.25">
      <c r="A1" s="19">
        <v>1</v>
      </c>
      <c r="B1" s="19">
        <v>10.71</v>
      </c>
      <c r="C1" s="19">
        <v>14.57</v>
      </c>
      <c r="D1" s="19">
        <v>9.86</v>
      </c>
      <c r="E1" s="19">
        <v>18.29</v>
      </c>
      <c r="F1" s="19">
        <v>9</v>
      </c>
      <c r="G1" s="19">
        <v>9</v>
      </c>
      <c r="H1" s="19">
        <v>9</v>
      </c>
      <c r="I1" s="19">
        <v>9.2899999999999991</v>
      </c>
      <c r="J1" s="19">
        <v>9</v>
      </c>
      <c r="K1" s="19">
        <v>9</v>
      </c>
      <c r="L1" s="19">
        <v>9.14</v>
      </c>
      <c r="M1" s="20"/>
      <c r="N1" s="19">
        <v>10.71</v>
      </c>
      <c r="O1" s="19">
        <v>14.57</v>
      </c>
      <c r="P1" s="19">
        <v>9.86</v>
      </c>
      <c r="Q1" s="19">
        <v>18.29</v>
      </c>
      <c r="R1" s="19">
        <v>9</v>
      </c>
      <c r="S1" s="19">
        <v>9</v>
      </c>
      <c r="T1" s="19">
        <v>9</v>
      </c>
      <c r="U1" s="19">
        <v>9</v>
      </c>
      <c r="V1" s="19">
        <v>9.2899999999999991</v>
      </c>
      <c r="W1" s="19">
        <v>9</v>
      </c>
      <c r="X1" s="19">
        <v>9</v>
      </c>
      <c r="Y1" s="21" t="s">
        <v>16</v>
      </c>
      <c r="Z1" s="20"/>
      <c r="AA1" s="20"/>
    </row>
    <row r="2" spans="1:27" ht="26.25" x14ac:dyDescent="0.25">
      <c r="A2" s="20"/>
      <c r="B2" s="22" t="s">
        <v>17</v>
      </c>
      <c r="C2" s="23">
        <f ca="1">NOW()</f>
        <v>42602.586563541663</v>
      </c>
      <c r="D2" s="24" t="s">
        <v>18</v>
      </c>
      <c r="E2" s="25"/>
      <c r="F2" s="25"/>
      <c r="G2" s="25"/>
      <c r="H2" s="25"/>
      <c r="I2" s="25"/>
      <c r="J2" s="26" t="s">
        <v>19</v>
      </c>
      <c r="K2" s="27" t="s">
        <v>20</v>
      </c>
      <c r="L2" s="28">
        <v>1</v>
      </c>
      <c r="M2" s="20"/>
      <c r="N2" s="29" t="s">
        <v>21</v>
      </c>
      <c r="O2" s="30"/>
      <c r="P2" s="30"/>
      <c r="Q2" s="30"/>
      <c r="R2" s="30"/>
      <c r="S2" s="30"/>
      <c r="T2" s="30"/>
      <c r="U2" s="30"/>
      <c r="V2" s="30"/>
      <c r="W2" s="30"/>
      <c r="X2" s="30"/>
      <c r="Y2" s="20"/>
      <c r="Z2" s="20"/>
      <c r="AA2" s="20"/>
    </row>
    <row r="3" spans="1:27" x14ac:dyDescent="0.25">
      <c r="A3" s="20"/>
      <c r="B3" s="31"/>
      <c r="C3" s="31"/>
      <c r="D3" s="31"/>
      <c r="E3" s="31"/>
      <c r="F3" s="31"/>
      <c r="G3" s="31"/>
      <c r="H3" s="31"/>
      <c r="I3" s="32"/>
      <c r="J3" s="31"/>
      <c r="K3" s="31"/>
      <c r="L3" s="31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x14ac:dyDescent="0.25">
      <c r="A4" s="20"/>
      <c r="B4" s="33" t="s">
        <v>22</v>
      </c>
      <c r="C4" s="33" t="s">
        <v>23</v>
      </c>
      <c r="D4" s="33" t="s">
        <v>24</v>
      </c>
      <c r="E4" s="33" t="s">
        <v>25</v>
      </c>
      <c r="F4" s="33" t="s">
        <v>26</v>
      </c>
      <c r="G4" s="33" t="s">
        <v>27</v>
      </c>
      <c r="H4" s="33" t="s">
        <v>28</v>
      </c>
      <c r="I4" s="33" t="s">
        <v>29</v>
      </c>
      <c r="J4" s="33" t="s">
        <v>30</v>
      </c>
      <c r="K4" s="33" t="s">
        <v>31</v>
      </c>
      <c r="L4" s="33" t="s">
        <v>32</v>
      </c>
      <c r="M4" s="20"/>
      <c r="N4" s="33" t="s">
        <v>33</v>
      </c>
      <c r="O4" s="33" t="s">
        <v>34</v>
      </c>
      <c r="P4" s="33" t="s">
        <v>35</v>
      </c>
      <c r="Q4" s="33" t="s">
        <v>36</v>
      </c>
      <c r="R4" s="33" t="s">
        <v>37</v>
      </c>
      <c r="S4" s="33" t="s">
        <v>38</v>
      </c>
      <c r="T4" s="33" t="s">
        <v>39</v>
      </c>
      <c r="U4" s="33" t="s">
        <v>40</v>
      </c>
      <c r="V4" s="33" t="s">
        <v>41</v>
      </c>
      <c r="W4" s="33" t="s">
        <v>42</v>
      </c>
      <c r="X4" s="33" t="s">
        <v>43</v>
      </c>
      <c r="Y4" s="20"/>
      <c r="Z4" s="20"/>
      <c r="AA4" s="20"/>
    </row>
    <row r="5" spans="1:27" x14ac:dyDescent="0.25">
      <c r="A5" s="20"/>
      <c r="B5" s="31"/>
      <c r="C5" s="31"/>
      <c r="D5" s="31"/>
      <c r="E5" s="31"/>
      <c r="F5" s="31"/>
      <c r="G5" s="31"/>
      <c r="H5" s="31"/>
      <c r="I5" s="32"/>
      <c r="J5" s="31"/>
      <c r="K5" s="31"/>
      <c r="L5" s="31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x14ac:dyDescent="0.25">
      <c r="A6" s="20"/>
      <c r="B6" s="34" t="s">
        <v>44</v>
      </c>
      <c r="C6" s="35"/>
      <c r="D6" s="35"/>
      <c r="E6" s="35"/>
      <c r="F6" s="20"/>
      <c r="G6" s="20"/>
      <c r="H6" s="20"/>
      <c r="I6" s="20"/>
      <c r="J6" s="20"/>
      <c r="K6" s="20"/>
      <c r="L6" s="20"/>
      <c r="M6" s="20"/>
      <c r="N6" s="36" t="s">
        <v>45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20"/>
      <c r="Z6" s="20"/>
      <c r="AA6" s="20"/>
    </row>
    <row r="7" spans="1:27" x14ac:dyDescent="0.25">
      <c r="A7" s="20"/>
      <c r="B7" s="31"/>
      <c r="C7" s="31"/>
      <c r="D7" s="31"/>
      <c r="E7" s="31"/>
      <c r="F7" s="31"/>
      <c r="G7" s="31"/>
      <c r="H7" s="31"/>
      <c r="I7" s="32"/>
      <c r="J7" s="31"/>
      <c r="K7" s="31"/>
      <c r="L7" s="31"/>
      <c r="M7" s="20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20"/>
      <c r="Z7" s="20"/>
      <c r="AA7" s="20"/>
    </row>
    <row r="8" spans="1:27" ht="18" x14ac:dyDescent="0.25">
      <c r="A8" s="20"/>
      <c r="B8" s="138" t="s">
        <v>46</v>
      </c>
      <c r="C8" s="138"/>
      <c r="D8" s="138"/>
      <c r="E8" s="20"/>
      <c r="F8" s="37" t="s">
        <v>47</v>
      </c>
      <c r="G8" s="38"/>
      <c r="H8" s="38"/>
      <c r="I8" s="38"/>
      <c r="J8" s="38"/>
      <c r="K8" s="38"/>
      <c r="L8" s="38"/>
      <c r="M8" s="20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20"/>
      <c r="Z8" s="20"/>
      <c r="AA8" s="20"/>
    </row>
    <row r="9" spans="1:27" x14ac:dyDescent="0.25">
      <c r="A9" s="20"/>
      <c r="B9" s="139"/>
      <c r="C9" s="139"/>
      <c r="D9" s="139"/>
      <c r="E9" s="39" t="s">
        <v>48</v>
      </c>
      <c r="F9" s="40" t="s">
        <v>49</v>
      </c>
      <c r="G9" s="40" t="s">
        <v>35</v>
      </c>
      <c r="H9" s="41" t="s">
        <v>50</v>
      </c>
      <c r="I9" s="42" t="s">
        <v>51</v>
      </c>
      <c r="J9" s="40" t="s">
        <v>52</v>
      </c>
      <c r="K9" s="40" t="s">
        <v>53</v>
      </c>
      <c r="L9" s="43" t="s">
        <v>54</v>
      </c>
      <c r="M9" s="20"/>
      <c r="N9" s="44"/>
      <c r="O9" s="45"/>
      <c r="P9" s="46" t="s">
        <v>55</v>
      </c>
      <c r="Q9" s="47" t="s">
        <v>48</v>
      </c>
      <c r="R9" s="42" t="s">
        <v>49</v>
      </c>
      <c r="S9" s="42" t="s">
        <v>35</v>
      </c>
      <c r="T9" s="42" t="s">
        <v>50</v>
      </c>
      <c r="U9" s="48" t="s">
        <v>56</v>
      </c>
      <c r="V9" s="42" t="s">
        <v>51</v>
      </c>
      <c r="W9" s="42" t="s">
        <v>52</v>
      </c>
      <c r="X9" s="42" t="s">
        <v>53</v>
      </c>
      <c r="Y9" s="20"/>
      <c r="Z9" s="20"/>
      <c r="AA9" s="20"/>
    </row>
    <row r="10" spans="1:27" x14ac:dyDescent="0.25">
      <c r="A10" s="20"/>
      <c r="B10" s="139"/>
      <c r="C10" s="139"/>
      <c r="D10" s="139"/>
      <c r="E10" s="49" t="s">
        <v>57</v>
      </c>
      <c r="F10" s="50">
        <v>10</v>
      </c>
      <c r="G10" s="50">
        <v>1</v>
      </c>
      <c r="H10" s="51">
        <v>10</v>
      </c>
      <c r="I10" s="51">
        <v>300</v>
      </c>
      <c r="J10" s="50">
        <v>10</v>
      </c>
      <c r="K10" s="50">
        <v>10</v>
      </c>
      <c r="L10" s="52">
        <f>SUM(F10:H10,I10:K10)</f>
        <v>341</v>
      </c>
      <c r="M10" s="20"/>
      <c r="N10" s="53"/>
      <c r="O10" s="45"/>
      <c r="P10" s="46" t="s">
        <v>58</v>
      </c>
      <c r="Q10" s="54" t="s">
        <v>57</v>
      </c>
      <c r="R10" s="55">
        <v>1</v>
      </c>
      <c r="S10" s="55">
        <v>1</v>
      </c>
      <c r="T10" s="55">
        <v>1</v>
      </c>
      <c r="U10" s="56" t="s">
        <v>59</v>
      </c>
      <c r="V10" s="55">
        <v>1</v>
      </c>
      <c r="W10" s="55">
        <v>1</v>
      </c>
      <c r="X10" s="55">
        <v>1</v>
      </c>
      <c r="Y10" s="20"/>
      <c r="Z10" s="20"/>
      <c r="AA10" s="20"/>
    </row>
    <row r="11" spans="1:27" x14ac:dyDescent="0.25">
      <c r="B11" s="140"/>
      <c r="C11" s="140"/>
      <c r="D11" s="140"/>
      <c r="E11" s="57"/>
      <c r="F11" s="57"/>
      <c r="G11" s="57"/>
      <c r="H11" s="57"/>
      <c r="I11" s="57"/>
      <c r="J11" s="57"/>
      <c r="K11" s="57"/>
      <c r="L11" s="58"/>
      <c r="M11" s="20"/>
      <c r="N11" s="59" t="str">
        <f ca="1">CELL("nomfichier")</f>
        <v>F:\Bureau\TRANSFERT 20-01-21h\[ff-grammages-gemrcn.xlsx]grammages</v>
      </c>
      <c r="O11" s="60"/>
      <c r="P11" s="60"/>
      <c r="Q11" s="61"/>
      <c r="R11" s="61"/>
      <c r="S11" s="61"/>
      <c r="T11" s="61"/>
      <c r="U11" s="62" t="s">
        <v>60</v>
      </c>
      <c r="V11" s="63" t="s">
        <v>61</v>
      </c>
      <c r="W11" s="61"/>
      <c r="X11" s="61"/>
      <c r="Z11" s="20"/>
      <c r="AA11" s="20"/>
    </row>
    <row r="12" spans="1:27" ht="67.5" x14ac:dyDescent="0.25">
      <c r="A12" s="20"/>
      <c r="B12" s="64" t="s">
        <v>62</v>
      </c>
      <c r="C12" s="65"/>
      <c r="D12" s="65"/>
      <c r="E12" s="66"/>
      <c r="F12" s="67" t="s">
        <v>63</v>
      </c>
      <c r="G12" s="67" t="s">
        <v>64</v>
      </c>
      <c r="H12" s="67" t="s">
        <v>65</v>
      </c>
      <c r="I12" s="68" t="s">
        <v>66</v>
      </c>
      <c r="J12" s="69" t="s">
        <v>67</v>
      </c>
      <c r="K12" s="69" t="s">
        <v>68</v>
      </c>
      <c r="L12" s="70" t="s">
        <v>54</v>
      </c>
      <c r="M12" s="20"/>
      <c r="N12" s="71" t="s">
        <v>62</v>
      </c>
      <c r="O12" s="72"/>
      <c r="P12" s="72"/>
      <c r="Q12" s="73"/>
      <c r="R12" s="74" t="s">
        <v>63</v>
      </c>
      <c r="S12" s="67" t="s">
        <v>64</v>
      </c>
      <c r="T12" s="67" t="s">
        <v>65</v>
      </c>
      <c r="U12" s="75" t="s">
        <v>69</v>
      </c>
      <c r="V12" s="68" t="s">
        <v>66</v>
      </c>
      <c r="W12" s="69" t="s">
        <v>67</v>
      </c>
      <c r="X12" s="69" t="s">
        <v>68</v>
      </c>
      <c r="Y12" s="20"/>
      <c r="Z12" s="20"/>
      <c r="AA12" s="20"/>
    </row>
    <row r="13" spans="1:27" x14ac:dyDescent="0.25">
      <c r="A13" s="20"/>
      <c r="B13" s="76" t="s">
        <v>44</v>
      </c>
      <c r="C13" s="77"/>
      <c r="D13" s="77"/>
      <c r="E13" s="77"/>
      <c r="F13" s="78" t="s">
        <v>49</v>
      </c>
      <c r="G13" s="78" t="s">
        <v>35</v>
      </c>
      <c r="H13" s="79" t="s">
        <v>50</v>
      </c>
      <c r="I13" s="79" t="s">
        <v>51</v>
      </c>
      <c r="J13" s="78" t="s">
        <v>52</v>
      </c>
      <c r="K13" s="78" t="s">
        <v>53</v>
      </c>
      <c r="L13" s="80" t="s">
        <v>54</v>
      </c>
      <c r="M13" s="20"/>
      <c r="N13" s="81" t="s">
        <v>44</v>
      </c>
      <c r="O13" s="82"/>
      <c r="P13" s="82"/>
      <c r="Q13" s="82"/>
      <c r="R13" s="78" t="s">
        <v>49</v>
      </c>
      <c r="S13" s="78" t="s">
        <v>35</v>
      </c>
      <c r="T13" s="79" t="s">
        <v>50</v>
      </c>
      <c r="U13" s="83" t="s">
        <v>70</v>
      </c>
      <c r="V13" s="84" t="s">
        <v>51</v>
      </c>
      <c r="W13" s="78" t="s">
        <v>52</v>
      </c>
      <c r="X13" s="78" t="s">
        <v>53</v>
      </c>
      <c r="Y13" s="20"/>
      <c r="Z13" s="85" t="s">
        <v>60</v>
      </c>
      <c r="AA13" s="86" t="s">
        <v>71</v>
      </c>
    </row>
    <row r="14" spans="1:27" x14ac:dyDescent="0.25">
      <c r="A14" s="20"/>
      <c r="B14" s="87"/>
      <c r="C14" s="88"/>
      <c r="D14" s="88"/>
      <c r="E14" s="89" t="s">
        <v>72</v>
      </c>
      <c r="F14" s="90">
        <f>(R14/R10)*F10</f>
        <v>0.4</v>
      </c>
      <c r="G14" s="90">
        <f>(S14/S10)*G10</f>
        <v>0.05</v>
      </c>
      <c r="H14" s="91">
        <f>(T14/T10)*H10</f>
        <v>0.8</v>
      </c>
      <c r="I14" s="92">
        <f>(V14/V10)*I10</f>
        <v>26.4</v>
      </c>
      <c r="J14" s="90">
        <f>(W14/W10)*J10</f>
        <v>0.5</v>
      </c>
      <c r="K14" s="90">
        <f>(X14/X10)*K10</f>
        <v>0.5</v>
      </c>
      <c r="L14" s="93">
        <f>SUM(F14:K14)</f>
        <v>28.65</v>
      </c>
      <c r="M14" s="20"/>
      <c r="N14" s="87"/>
      <c r="O14" s="88"/>
      <c r="P14" s="88"/>
      <c r="Q14" s="89" t="s">
        <v>72</v>
      </c>
      <c r="R14" s="94">
        <v>0.04</v>
      </c>
      <c r="S14" s="94">
        <v>0.05</v>
      </c>
      <c r="T14" s="95">
        <v>0.08</v>
      </c>
      <c r="U14" s="96">
        <v>10</v>
      </c>
      <c r="V14" s="92">
        <f>(T14*U14%)+T14</f>
        <v>8.7999999999999995E-2</v>
      </c>
      <c r="W14" s="97">
        <v>0.05</v>
      </c>
      <c r="X14" s="94">
        <v>0.05</v>
      </c>
      <c r="Y14" s="20"/>
      <c r="Z14" s="20"/>
      <c r="AA14" s="86" t="s">
        <v>73</v>
      </c>
    </row>
    <row r="15" spans="1:27" ht="15.75" x14ac:dyDescent="0.25">
      <c r="A15" s="20"/>
      <c r="B15" s="98"/>
      <c r="C15" s="99"/>
      <c r="D15" s="100"/>
      <c r="E15" s="101" t="s">
        <v>74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3"/>
      <c r="M15" s="103"/>
      <c r="N15" s="104"/>
      <c r="O15" s="105"/>
      <c r="P15" s="105"/>
      <c r="Q15" s="106" t="s">
        <v>74</v>
      </c>
      <c r="R15" s="102">
        <v>0</v>
      </c>
      <c r="S15" s="102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3"/>
      <c r="Z15" s="103"/>
      <c r="AA15" s="107" t="s">
        <v>75</v>
      </c>
    </row>
    <row r="16" spans="1:27" ht="15.75" x14ac:dyDescent="0.25">
      <c r="A16" s="20"/>
      <c r="B16" s="108"/>
      <c r="C16" s="109"/>
      <c r="D16" s="110"/>
      <c r="E16" s="111" t="str">
        <f>Q16</f>
        <v>Avocat (à l'unité)</v>
      </c>
      <c r="F16" s="112">
        <f>(R16/R10)*F10</f>
        <v>2.5</v>
      </c>
      <c r="G16" s="112">
        <f>(S16/S10)*G10</f>
        <v>0.5</v>
      </c>
      <c r="H16" s="113">
        <f>(T16/T10)*H10</f>
        <v>5</v>
      </c>
      <c r="I16" s="114">
        <f>(V16/V10)*I10</f>
        <v>165</v>
      </c>
      <c r="J16" s="112">
        <f>(W16/W10)*J10</f>
        <v>5</v>
      </c>
      <c r="K16" s="112">
        <f>(X16/X10)*K10</f>
        <v>5</v>
      </c>
      <c r="L16" s="115">
        <f t="shared" ref="L16:L28" si="0">SUM(F16:K16)</f>
        <v>183</v>
      </c>
      <c r="M16" s="20"/>
      <c r="N16" s="87"/>
      <c r="O16" s="88"/>
      <c r="P16" s="88"/>
      <c r="Q16" s="116" t="s">
        <v>76</v>
      </c>
      <c r="R16" s="94">
        <v>0.25</v>
      </c>
      <c r="S16" s="94">
        <v>0.5</v>
      </c>
      <c r="T16" s="95">
        <v>0.5</v>
      </c>
      <c r="U16" s="96">
        <v>10</v>
      </c>
      <c r="V16" s="92">
        <f t="shared" ref="V16:V28" si="1">(T16*U16%)+T16</f>
        <v>0.55000000000000004</v>
      </c>
      <c r="W16" s="97">
        <v>0.5</v>
      </c>
      <c r="X16" s="94">
        <v>0.5</v>
      </c>
      <c r="Y16" s="20"/>
      <c r="Z16" s="20"/>
      <c r="AA16" s="20"/>
    </row>
    <row r="17" spans="1:27" ht="15.75" x14ac:dyDescent="0.25">
      <c r="A17" s="20"/>
      <c r="B17" s="108"/>
      <c r="C17" s="109"/>
      <c r="D17" s="110"/>
      <c r="E17" s="111" t="str">
        <f t="shared" ref="E17:E28" si="2">Q17</f>
        <v>Carottes, céleri et autres racines râpées</v>
      </c>
      <c r="F17" s="90">
        <f>(R17/R10)*F10</f>
        <v>0.5</v>
      </c>
      <c r="G17" s="90">
        <f>(S17/S10)*G10</f>
        <v>7.0000000000000007E-2</v>
      </c>
      <c r="H17" s="91">
        <f>(T17/T10)*H10</f>
        <v>1</v>
      </c>
      <c r="I17" s="92">
        <f>(V17/V10)*I10</f>
        <v>33.000000000000007</v>
      </c>
      <c r="J17" s="90">
        <f>(W17/W10)*J10</f>
        <v>0.70000000000000007</v>
      </c>
      <c r="K17" s="90">
        <f>(X17/X10)*K10</f>
        <v>0.70000000000000007</v>
      </c>
      <c r="L17" s="93">
        <f t="shared" si="0"/>
        <v>35.970000000000013</v>
      </c>
      <c r="M17" s="20"/>
      <c r="N17" s="87"/>
      <c r="O17" s="88"/>
      <c r="P17" s="88"/>
      <c r="Q17" s="116" t="s">
        <v>77</v>
      </c>
      <c r="R17" s="94">
        <v>0.05</v>
      </c>
      <c r="S17" s="94">
        <v>7.0000000000000007E-2</v>
      </c>
      <c r="T17" s="95">
        <v>0.1</v>
      </c>
      <c r="U17" s="96">
        <v>10</v>
      </c>
      <c r="V17" s="92">
        <f t="shared" si="1"/>
        <v>0.11000000000000001</v>
      </c>
      <c r="W17" s="97">
        <v>7.0000000000000007E-2</v>
      </c>
      <c r="X17" s="94">
        <v>7.0000000000000007E-2</v>
      </c>
      <c r="Y17" s="20"/>
      <c r="Z17" s="63" t="s">
        <v>61</v>
      </c>
      <c r="AA17" s="117" t="s">
        <v>78</v>
      </c>
    </row>
    <row r="18" spans="1:27" ht="15.75" x14ac:dyDescent="0.25">
      <c r="A18" s="20"/>
      <c r="B18" s="108"/>
      <c r="C18" s="109"/>
      <c r="D18" s="110"/>
      <c r="E18" s="111" t="str">
        <f t="shared" si="2"/>
        <v>Choux rouge et choux blanc émincé</v>
      </c>
      <c r="F18" s="90">
        <f>(R18/R10)*F10</f>
        <v>0.4</v>
      </c>
      <c r="G18" s="90">
        <f>(S18/S10)*G10</f>
        <v>0.06</v>
      </c>
      <c r="H18" s="91">
        <f>(T18/T10)*H10</f>
        <v>1</v>
      </c>
      <c r="I18" s="92">
        <f>(V18/V10)*I10</f>
        <v>33.000000000000007</v>
      </c>
      <c r="J18" s="90">
        <f>(W18/W10)*J10</f>
        <v>0.8</v>
      </c>
      <c r="K18" s="90">
        <f>(X18/X10)*K10</f>
        <v>0.8</v>
      </c>
      <c r="L18" s="93">
        <f t="shared" si="0"/>
        <v>36.06</v>
      </c>
      <c r="M18" s="20"/>
      <c r="N18" s="87"/>
      <c r="O18" s="88"/>
      <c r="P18" s="88"/>
      <c r="Q18" s="116" t="s">
        <v>79</v>
      </c>
      <c r="R18" s="94">
        <v>0.04</v>
      </c>
      <c r="S18" s="94">
        <v>0.06</v>
      </c>
      <c r="T18" s="95">
        <v>0.1</v>
      </c>
      <c r="U18" s="96">
        <v>10</v>
      </c>
      <c r="V18" s="92">
        <f t="shared" si="1"/>
        <v>0.11000000000000001</v>
      </c>
      <c r="W18" s="97">
        <v>0.08</v>
      </c>
      <c r="X18" s="94">
        <v>0.08</v>
      </c>
      <c r="Y18" s="20"/>
      <c r="Z18" s="20"/>
      <c r="AA18" s="20"/>
    </row>
    <row r="19" spans="1:27" ht="15.75" x14ac:dyDescent="0.25">
      <c r="A19" s="20"/>
      <c r="B19" s="108"/>
      <c r="C19" s="109"/>
      <c r="D19" s="110"/>
      <c r="E19" s="111" t="str">
        <f t="shared" si="2"/>
        <v>Concombre</v>
      </c>
      <c r="F19" s="90">
        <f>(R19/R10)*F10</f>
        <v>0.6</v>
      </c>
      <c r="G19" s="90">
        <f>(S19/S10)*G10</f>
        <v>0.08</v>
      </c>
      <c r="H19" s="91">
        <f>(T19/T10)*H10</f>
        <v>1</v>
      </c>
      <c r="I19" s="92">
        <f>(V19/V10)*I10</f>
        <v>33.000000000000007</v>
      </c>
      <c r="J19" s="90">
        <f>(W19/W10)*J10</f>
        <v>0.89999999999999991</v>
      </c>
      <c r="K19" s="90">
        <f>(X19/X10)*K10</f>
        <v>0.89999999999999991</v>
      </c>
      <c r="L19" s="93">
        <f t="shared" si="0"/>
        <v>36.480000000000004</v>
      </c>
      <c r="M19" s="20"/>
      <c r="N19" s="87"/>
      <c r="O19" s="88"/>
      <c r="P19" s="88"/>
      <c r="Q19" s="116" t="s">
        <v>80</v>
      </c>
      <c r="R19" s="94">
        <v>0.06</v>
      </c>
      <c r="S19" s="94">
        <v>0.08</v>
      </c>
      <c r="T19" s="95">
        <v>0.1</v>
      </c>
      <c r="U19" s="96">
        <v>10</v>
      </c>
      <c r="V19" s="92">
        <f t="shared" si="1"/>
        <v>0.11000000000000001</v>
      </c>
      <c r="W19" s="97">
        <v>0.09</v>
      </c>
      <c r="X19" s="94">
        <v>0.09</v>
      </c>
      <c r="Y19" s="20"/>
      <c r="Z19" s="20"/>
      <c r="AA19" s="20"/>
    </row>
    <row r="20" spans="1:27" ht="15.75" x14ac:dyDescent="0.25">
      <c r="A20" s="20"/>
      <c r="B20" s="108"/>
      <c r="C20" s="109"/>
      <c r="D20" s="110"/>
      <c r="E20" s="111" t="str">
        <f t="shared" si="2"/>
        <v>Endive</v>
      </c>
      <c r="F20" s="90">
        <f>(R20/R10)*F10</f>
        <v>0.2</v>
      </c>
      <c r="G20" s="90">
        <f>(S20/S10)*G10</f>
        <v>0.03</v>
      </c>
      <c r="H20" s="91">
        <f>(T20/T10)*H10</f>
        <v>1</v>
      </c>
      <c r="I20" s="92">
        <f>(V20/V10)*I10</f>
        <v>33.000000000000007</v>
      </c>
      <c r="J20" s="90">
        <f>(W20/W10)*J10</f>
        <v>0.8</v>
      </c>
      <c r="K20" s="90">
        <f>(X20/X10)*K10</f>
        <v>0.8</v>
      </c>
      <c r="L20" s="93">
        <f t="shared" si="0"/>
        <v>35.83</v>
      </c>
      <c r="M20" s="20"/>
      <c r="N20" s="87"/>
      <c r="O20" s="88"/>
      <c r="P20" s="88"/>
      <c r="Q20" s="116" t="s">
        <v>81</v>
      </c>
      <c r="R20" s="94">
        <v>0.02</v>
      </c>
      <c r="S20" s="94">
        <v>0.03</v>
      </c>
      <c r="T20" s="95">
        <v>0.1</v>
      </c>
      <c r="U20" s="96">
        <v>10</v>
      </c>
      <c r="V20" s="92">
        <f t="shared" si="1"/>
        <v>0.11000000000000001</v>
      </c>
      <c r="W20" s="97">
        <v>0.08</v>
      </c>
      <c r="X20" s="94">
        <v>0.08</v>
      </c>
      <c r="Y20" s="20"/>
      <c r="Z20" s="20"/>
      <c r="AA20" s="20"/>
    </row>
    <row r="21" spans="1:27" ht="15.75" x14ac:dyDescent="0.25">
      <c r="A21" s="20"/>
      <c r="B21" s="108"/>
      <c r="C21" s="109"/>
      <c r="D21" s="110"/>
      <c r="E21" s="111" t="str">
        <f t="shared" si="2"/>
        <v>Melon, Pastèque</v>
      </c>
      <c r="F21" s="90">
        <f>(R21/R10)*F10</f>
        <v>1.2</v>
      </c>
      <c r="G21" s="90">
        <f>(S21/S10)*G10</f>
        <v>0.15</v>
      </c>
      <c r="H21" s="91">
        <f>(T21/T10)*H10</f>
        <v>1.7999999999999998</v>
      </c>
      <c r="I21" s="92">
        <f>(V21/V10)*I10</f>
        <v>59.399999999999991</v>
      </c>
      <c r="J21" s="90">
        <f>(W21/W10)*J10</f>
        <v>1.5</v>
      </c>
      <c r="K21" s="90">
        <f>(X21/X10)*K10</f>
        <v>1.5</v>
      </c>
      <c r="L21" s="93">
        <f t="shared" si="0"/>
        <v>65.549999999999983</v>
      </c>
      <c r="M21" s="20"/>
      <c r="N21" s="87"/>
      <c r="O21" s="88"/>
      <c r="P21" s="88"/>
      <c r="Q21" s="116" t="s">
        <v>82</v>
      </c>
      <c r="R21" s="94">
        <v>0.12</v>
      </c>
      <c r="S21" s="94">
        <v>0.15</v>
      </c>
      <c r="T21" s="95">
        <v>0.18</v>
      </c>
      <c r="U21" s="96">
        <v>10</v>
      </c>
      <c r="V21" s="92">
        <f t="shared" si="1"/>
        <v>0.19799999999999998</v>
      </c>
      <c r="W21" s="97">
        <v>0.15</v>
      </c>
      <c r="X21" s="94">
        <v>0.15</v>
      </c>
      <c r="Y21" s="20"/>
      <c r="Z21" s="20"/>
      <c r="AA21" s="20"/>
    </row>
    <row r="22" spans="1:27" ht="15.75" x14ac:dyDescent="0.25">
      <c r="A22" s="20"/>
      <c r="B22" s="108"/>
      <c r="C22" s="109"/>
      <c r="D22" s="110"/>
      <c r="E22" s="111" t="str">
        <f t="shared" si="2"/>
        <v>Pamplemousse (à l'unité)</v>
      </c>
      <c r="F22" s="90">
        <f>(R22/R10)*F10</f>
        <v>5</v>
      </c>
      <c r="G22" s="90">
        <f>(S22/S10)*G10</f>
        <v>0.5</v>
      </c>
      <c r="H22" s="91">
        <f>(T22/T10)*H10</f>
        <v>5</v>
      </c>
      <c r="I22" s="92">
        <f>(V22/V10)*I10</f>
        <v>165</v>
      </c>
      <c r="J22" s="90">
        <f>(W22/W10)*J10</f>
        <v>5</v>
      </c>
      <c r="K22" s="90">
        <f>(X22/X10)*K10</f>
        <v>5</v>
      </c>
      <c r="L22" s="93">
        <f t="shared" si="0"/>
        <v>185.5</v>
      </c>
      <c r="M22" s="20"/>
      <c r="N22" s="87"/>
      <c r="O22" s="88"/>
      <c r="P22" s="88"/>
      <c r="Q22" s="116" t="s">
        <v>83</v>
      </c>
      <c r="R22" s="94">
        <v>0.5</v>
      </c>
      <c r="S22" s="94">
        <v>0.5</v>
      </c>
      <c r="T22" s="95">
        <v>0.5</v>
      </c>
      <c r="U22" s="96">
        <v>10</v>
      </c>
      <c r="V22" s="92">
        <f t="shared" si="1"/>
        <v>0.55000000000000004</v>
      </c>
      <c r="W22" s="97">
        <v>0.5</v>
      </c>
      <c r="X22" s="94">
        <v>0.5</v>
      </c>
      <c r="Y22" s="20"/>
      <c r="Z22" s="20"/>
      <c r="AA22" s="20"/>
    </row>
    <row r="23" spans="1:27" ht="15.75" x14ac:dyDescent="0.25">
      <c r="A23" s="20"/>
      <c r="B23" s="108"/>
      <c r="C23" s="109"/>
      <c r="D23" s="110"/>
      <c r="E23" s="111" t="str">
        <f t="shared" si="2"/>
        <v>Radis</v>
      </c>
      <c r="F23" s="90">
        <f>(R23/R10)*F10</f>
        <v>0.3</v>
      </c>
      <c r="G23" s="90">
        <f>(S23/S10)*G10</f>
        <v>0.05</v>
      </c>
      <c r="H23" s="91">
        <f>(T23/T10)*H10</f>
        <v>0.89999999999999991</v>
      </c>
      <c r="I23" s="92">
        <f>(V23/V10)*I10</f>
        <v>29.699999999999996</v>
      </c>
      <c r="J23" s="90">
        <f>(W23/W10)*J10</f>
        <v>0.6</v>
      </c>
      <c r="K23" s="90">
        <f>(X23/X10)*K10</f>
        <v>0.6</v>
      </c>
      <c r="L23" s="93">
        <f t="shared" si="0"/>
        <v>32.15</v>
      </c>
      <c r="M23" s="20"/>
      <c r="N23" s="87"/>
      <c r="O23" s="88"/>
      <c r="P23" s="88"/>
      <c r="Q23" s="116" t="s">
        <v>84</v>
      </c>
      <c r="R23" s="94">
        <v>0.03</v>
      </c>
      <c r="S23" s="94">
        <v>0.05</v>
      </c>
      <c r="T23" s="95">
        <v>0.09</v>
      </c>
      <c r="U23" s="96">
        <v>10</v>
      </c>
      <c r="V23" s="92">
        <f t="shared" si="1"/>
        <v>9.8999999999999991E-2</v>
      </c>
      <c r="W23" s="97">
        <v>0.06</v>
      </c>
      <c r="X23" s="94">
        <v>0.06</v>
      </c>
      <c r="Y23" s="20"/>
      <c r="Z23" s="20"/>
      <c r="AA23" s="20"/>
    </row>
    <row r="24" spans="1:27" ht="15.75" x14ac:dyDescent="0.25">
      <c r="A24" s="20"/>
      <c r="B24" s="108"/>
      <c r="C24" s="109"/>
      <c r="D24" s="110"/>
      <c r="E24" s="111" t="str">
        <f t="shared" si="2"/>
        <v>Salade verte</v>
      </c>
      <c r="F24" s="90">
        <f>(R24/R10)*F10</f>
        <v>0.25</v>
      </c>
      <c r="G24" s="90">
        <f>(S24/S10)*G10</f>
        <v>0.03</v>
      </c>
      <c r="H24" s="91">
        <f>(T24/T10)*H10</f>
        <v>0.5</v>
      </c>
      <c r="I24" s="92">
        <f>(V24/V10)*I10</f>
        <v>16.500000000000004</v>
      </c>
      <c r="J24" s="90">
        <f>(W24/W10)*J10</f>
        <v>0.3</v>
      </c>
      <c r="K24" s="90">
        <f>(X24/X10)*K10</f>
        <v>0.3</v>
      </c>
      <c r="L24" s="93">
        <f t="shared" si="0"/>
        <v>17.880000000000006</v>
      </c>
      <c r="M24" s="20"/>
      <c r="N24" s="87"/>
      <c r="O24" s="88"/>
      <c r="P24" s="88"/>
      <c r="Q24" s="116" t="s">
        <v>85</v>
      </c>
      <c r="R24" s="94">
        <v>2.5000000000000001E-2</v>
      </c>
      <c r="S24" s="94">
        <v>0.03</v>
      </c>
      <c r="T24" s="95">
        <v>0.05</v>
      </c>
      <c r="U24" s="96">
        <v>10</v>
      </c>
      <c r="V24" s="92">
        <f t="shared" si="1"/>
        <v>5.5000000000000007E-2</v>
      </c>
      <c r="W24" s="97">
        <v>0.03</v>
      </c>
      <c r="X24" s="94">
        <v>0.03</v>
      </c>
      <c r="Y24" s="20"/>
      <c r="Z24" s="20"/>
      <c r="AA24" s="20"/>
    </row>
    <row r="25" spans="1:27" ht="15.75" x14ac:dyDescent="0.25">
      <c r="A25" s="20"/>
      <c r="B25" s="108"/>
      <c r="C25" s="109"/>
      <c r="D25" s="110"/>
      <c r="E25" s="111" t="str">
        <f t="shared" si="2"/>
        <v>Tomate</v>
      </c>
      <c r="F25" s="90">
        <f>(R25/R10)*F10</f>
        <v>0.6</v>
      </c>
      <c r="G25" s="90">
        <f>(S25/S10)*G10</f>
        <v>0.08</v>
      </c>
      <c r="H25" s="91">
        <f>(T25/T10)*H10</f>
        <v>1.1000000000000001</v>
      </c>
      <c r="I25" s="92">
        <f>(V25/V10)*I10</f>
        <v>36.299999999999997</v>
      </c>
      <c r="J25" s="90">
        <f>(W25/W10)*J10</f>
        <v>0.8</v>
      </c>
      <c r="K25" s="90">
        <f>(X25/X10)*K10</f>
        <v>0.8</v>
      </c>
      <c r="L25" s="93">
        <f t="shared" si="0"/>
        <v>39.679999999999993</v>
      </c>
      <c r="M25" s="20"/>
      <c r="N25" s="87"/>
      <c r="O25" s="88"/>
      <c r="P25" s="88"/>
      <c r="Q25" s="116" t="s">
        <v>86</v>
      </c>
      <c r="R25" s="94">
        <v>0.06</v>
      </c>
      <c r="S25" s="94">
        <v>0.08</v>
      </c>
      <c r="T25" s="95">
        <v>0.11</v>
      </c>
      <c r="U25" s="96">
        <v>10</v>
      </c>
      <c r="V25" s="92">
        <f t="shared" si="1"/>
        <v>0.121</v>
      </c>
      <c r="W25" s="97">
        <v>0.08</v>
      </c>
      <c r="X25" s="94">
        <v>0.08</v>
      </c>
      <c r="Y25" s="20"/>
      <c r="Z25" s="20"/>
      <c r="AA25" s="20"/>
    </row>
    <row r="26" spans="1:27" ht="15.75" x14ac:dyDescent="0.25">
      <c r="A26" s="20"/>
      <c r="B26" s="108"/>
      <c r="C26" s="109"/>
      <c r="D26" s="110"/>
      <c r="E26" s="111" t="str">
        <f t="shared" si="2"/>
        <v>Salade composée à base de crudités</v>
      </c>
      <c r="F26" s="90">
        <f>(R26/R10)*F10</f>
        <v>0.4</v>
      </c>
      <c r="G26" s="90">
        <f>(S26/S10)*G10</f>
        <v>0.06</v>
      </c>
      <c r="H26" s="91">
        <f>(T26/T10)*H10</f>
        <v>0.89999999999999991</v>
      </c>
      <c r="I26" s="92">
        <f>(V26/V10)*I10</f>
        <v>29.699999999999996</v>
      </c>
      <c r="J26" s="90">
        <f>(W26/W10)*J10</f>
        <v>0.8</v>
      </c>
      <c r="K26" s="90">
        <f>(X26/X10)*K10</f>
        <v>0.8</v>
      </c>
      <c r="L26" s="93">
        <f t="shared" si="0"/>
        <v>32.659999999999997</v>
      </c>
      <c r="M26" s="20"/>
      <c r="N26" s="87"/>
      <c r="O26" s="88"/>
      <c r="P26" s="88"/>
      <c r="Q26" s="116" t="s">
        <v>87</v>
      </c>
      <c r="R26" s="94">
        <v>0.04</v>
      </c>
      <c r="S26" s="94">
        <v>0.06</v>
      </c>
      <c r="T26" s="95">
        <v>0.09</v>
      </c>
      <c r="U26" s="96">
        <v>10</v>
      </c>
      <c r="V26" s="92">
        <f t="shared" si="1"/>
        <v>9.8999999999999991E-2</v>
      </c>
      <c r="W26" s="97">
        <v>0.08</v>
      </c>
      <c r="X26" s="94">
        <v>0.08</v>
      </c>
      <c r="Y26" s="20"/>
      <c r="Z26" s="20"/>
      <c r="AA26" s="20"/>
    </row>
    <row r="27" spans="1:27" ht="15.75" x14ac:dyDescent="0.25">
      <c r="A27" s="20"/>
      <c r="B27" s="108"/>
      <c r="C27" s="109"/>
      <c r="D27" s="110"/>
      <c r="E27" s="111" t="str">
        <f t="shared" si="2"/>
        <v>Champignons crus</v>
      </c>
      <c r="F27" s="90">
        <f>(R27/R10)*F10</f>
        <v>0.4</v>
      </c>
      <c r="G27" s="90">
        <f>(S27/S10)*G10</f>
        <v>0.06</v>
      </c>
      <c r="H27" s="91">
        <f>(T27/T10)*H10</f>
        <v>0.89999999999999991</v>
      </c>
      <c r="I27" s="92">
        <f>(V27/V10)*I10</f>
        <v>29.699999999999996</v>
      </c>
      <c r="J27" s="90">
        <f>(W27/W10)*J10</f>
        <v>0.8</v>
      </c>
      <c r="K27" s="90">
        <f>(X27/X10)*K10</f>
        <v>0.8</v>
      </c>
      <c r="L27" s="93">
        <f t="shared" si="0"/>
        <v>32.659999999999997</v>
      </c>
      <c r="M27" s="20"/>
      <c r="N27" s="87"/>
      <c r="O27" s="88"/>
      <c r="P27" s="88"/>
      <c r="Q27" s="116" t="s">
        <v>88</v>
      </c>
      <c r="R27" s="94">
        <v>0.04</v>
      </c>
      <c r="S27" s="94">
        <v>0.06</v>
      </c>
      <c r="T27" s="95">
        <v>0.09</v>
      </c>
      <c r="U27" s="96">
        <v>10</v>
      </c>
      <c r="V27" s="92">
        <f t="shared" si="1"/>
        <v>9.8999999999999991E-2</v>
      </c>
      <c r="W27" s="97">
        <v>0.08</v>
      </c>
      <c r="X27" s="94">
        <v>0.08</v>
      </c>
      <c r="Y27" s="20"/>
      <c r="Z27" s="20"/>
      <c r="AA27" s="20"/>
    </row>
    <row r="28" spans="1:27" ht="15.75" x14ac:dyDescent="0.25">
      <c r="A28" s="20"/>
      <c r="B28" s="108"/>
      <c r="C28" s="109"/>
      <c r="D28" s="110"/>
      <c r="E28" s="111" t="str">
        <f t="shared" si="2"/>
        <v>Fenouil</v>
      </c>
      <c r="F28" s="90">
        <f>(R28/R10)*F10</f>
        <v>0.4</v>
      </c>
      <c r="G28" s="90">
        <f>(S28/S10)*G10</f>
        <v>0.06</v>
      </c>
      <c r="H28" s="91">
        <f>(T28/T10)*H10</f>
        <v>0.89999999999999991</v>
      </c>
      <c r="I28" s="92">
        <f>(V28/V10)*I10</f>
        <v>29.699999999999996</v>
      </c>
      <c r="J28" s="90">
        <f>(W28/W10)*J10</f>
        <v>0.8</v>
      </c>
      <c r="K28" s="90">
        <f>(X28/X10)*K10</f>
        <v>0.8</v>
      </c>
      <c r="L28" s="93">
        <f t="shared" si="0"/>
        <v>32.659999999999997</v>
      </c>
      <c r="M28" s="20"/>
      <c r="N28" s="87"/>
      <c r="O28" s="88"/>
      <c r="P28" s="88"/>
      <c r="Q28" s="116" t="s">
        <v>89</v>
      </c>
      <c r="R28" s="94">
        <v>0.04</v>
      </c>
      <c r="S28" s="94">
        <v>0.06</v>
      </c>
      <c r="T28" s="95">
        <v>0.09</v>
      </c>
      <c r="U28" s="96">
        <v>10</v>
      </c>
      <c r="V28" s="92">
        <f t="shared" si="1"/>
        <v>9.8999999999999991E-2</v>
      </c>
      <c r="W28" s="97">
        <v>0.08</v>
      </c>
      <c r="X28" s="94">
        <v>0.08</v>
      </c>
      <c r="Y28" s="20"/>
      <c r="Z28" s="20"/>
      <c r="AA28" s="20"/>
    </row>
    <row r="29" spans="1:27" ht="15.75" x14ac:dyDescent="0.25">
      <c r="A29" s="20"/>
      <c r="B29" s="98"/>
      <c r="C29" s="99"/>
      <c r="D29" s="100"/>
      <c r="E29" s="101" t="s">
        <v>90</v>
      </c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3"/>
      <c r="M29" s="103"/>
      <c r="N29" s="104"/>
      <c r="O29" s="105"/>
      <c r="P29" s="105"/>
      <c r="Q29" s="106" t="s">
        <v>91</v>
      </c>
      <c r="R29" s="102">
        <v>0</v>
      </c>
      <c r="S29" s="102">
        <v>0</v>
      </c>
      <c r="T29" s="102">
        <v>0</v>
      </c>
      <c r="U29" s="102">
        <v>0</v>
      </c>
      <c r="V29" s="102">
        <v>0</v>
      </c>
      <c r="W29" s="102">
        <v>0</v>
      </c>
      <c r="X29" s="102">
        <v>0</v>
      </c>
      <c r="Y29" s="103"/>
      <c r="Z29" s="20"/>
      <c r="AA29" s="20"/>
    </row>
    <row r="30" spans="1:27" ht="15.75" x14ac:dyDescent="0.25">
      <c r="A30" s="20"/>
      <c r="B30" s="108"/>
      <c r="C30" s="109"/>
      <c r="D30" s="110"/>
      <c r="E30" s="111" t="str">
        <f t="shared" ref="E30:E44" si="3">Q30</f>
        <v>Potage à base de légumes (en litres/Kg)</v>
      </c>
      <c r="F30" s="90">
        <f>(R30/R10)*F10</f>
        <v>1.25</v>
      </c>
      <c r="G30" s="90">
        <f>(S30/S10)*G10</f>
        <v>0.16600000000000001</v>
      </c>
      <c r="H30" s="91">
        <f>(T30/T10)*H10</f>
        <v>2.5</v>
      </c>
      <c r="I30" s="92">
        <f>(V30/V10)*I10</f>
        <v>82.5</v>
      </c>
      <c r="J30" s="90">
        <f>(W30/W10)*J10</f>
        <v>2.5</v>
      </c>
      <c r="K30" s="90">
        <f>(X30/X10)*K10</f>
        <v>2.5</v>
      </c>
      <c r="L30" s="93">
        <f t="shared" ref="L30:L44" si="4">SUM(F30:K30)</f>
        <v>91.415999999999997</v>
      </c>
      <c r="M30" s="20"/>
      <c r="N30" s="87"/>
      <c r="O30" s="88"/>
      <c r="P30" s="88"/>
      <c r="Q30" s="116" t="s">
        <v>92</v>
      </c>
      <c r="R30" s="94">
        <v>0.125</v>
      </c>
      <c r="S30" s="94">
        <v>0.16600000000000001</v>
      </c>
      <c r="T30" s="95">
        <v>0.25</v>
      </c>
      <c r="U30" s="96">
        <v>10</v>
      </c>
      <c r="V30" s="92">
        <f t="shared" ref="V30:V46" si="5">(T30*U30%)+T30</f>
        <v>0.27500000000000002</v>
      </c>
      <c r="W30" s="97">
        <v>0.25</v>
      </c>
      <c r="X30" s="94">
        <v>0.25</v>
      </c>
      <c r="Y30" s="20"/>
      <c r="Z30" s="20"/>
      <c r="AA30" s="20"/>
    </row>
    <row r="31" spans="1:27" ht="15.75" x14ac:dyDescent="0.25">
      <c r="A31" s="20"/>
      <c r="B31" s="108"/>
      <c r="C31" s="109"/>
      <c r="D31" s="110"/>
      <c r="E31" s="111" t="str">
        <f t="shared" si="3"/>
        <v>Artichaut entier (à l'unité)</v>
      </c>
      <c r="F31" s="90">
        <f>(R31/R10)*F10</f>
        <v>5</v>
      </c>
      <c r="G31" s="90">
        <f>(S31/S10)*G10</f>
        <v>0.5</v>
      </c>
      <c r="H31" s="91">
        <f>(T31/T10)*H10</f>
        <v>10</v>
      </c>
      <c r="I31" s="92">
        <f>(V31/V10)*I10</f>
        <v>330</v>
      </c>
      <c r="J31" s="90">
        <f>(W31/W10)*J10</f>
        <v>10</v>
      </c>
      <c r="K31" s="90">
        <f>(X31/X10)*K10</f>
        <v>10</v>
      </c>
      <c r="L31" s="93">
        <f t="shared" si="4"/>
        <v>365.5</v>
      </c>
      <c r="M31" s="20"/>
      <c r="N31" s="87"/>
      <c r="O31" s="88"/>
      <c r="P31" s="88"/>
      <c r="Q31" s="116" t="s">
        <v>93</v>
      </c>
      <c r="R31" s="94">
        <v>0.5</v>
      </c>
      <c r="S31" s="94">
        <v>0.5</v>
      </c>
      <c r="T31" s="95">
        <v>1</v>
      </c>
      <c r="U31" s="96">
        <v>10</v>
      </c>
      <c r="V31" s="92">
        <f t="shared" si="5"/>
        <v>1.1000000000000001</v>
      </c>
      <c r="W31" s="97">
        <v>1</v>
      </c>
      <c r="X31" s="94">
        <v>1</v>
      </c>
      <c r="Y31" s="20"/>
      <c r="Z31" s="20"/>
      <c r="AA31" s="20"/>
    </row>
    <row r="32" spans="1:27" ht="15.75" x14ac:dyDescent="0.25">
      <c r="A32" s="20"/>
      <c r="B32" s="108"/>
      <c r="C32" s="109"/>
      <c r="D32" s="110"/>
      <c r="E32" s="111" t="str">
        <f t="shared" si="3"/>
        <v>Fond d'artichaut</v>
      </c>
      <c r="F32" s="90">
        <f>(R32/R10)*F10</f>
        <v>0.5</v>
      </c>
      <c r="G32" s="90">
        <f>(S32/S10)*G10</f>
        <v>7.0000000000000007E-2</v>
      </c>
      <c r="H32" s="91">
        <f>(T32/T10)*H10</f>
        <v>0.89999999999999991</v>
      </c>
      <c r="I32" s="92">
        <f>(V32/V10)*I10</f>
        <v>29.699999999999996</v>
      </c>
      <c r="J32" s="90">
        <f>(W32/W10)*J10</f>
        <v>0.8</v>
      </c>
      <c r="K32" s="90">
        <f>(X32/X10)*K10</f>
        <v>0.8</v>
      </c>
      <c r="L32" s="93">
        <f t="shared" si="4"/>
        <v>32.769999999999996</v>
      </c>
      <c r="M32" s="20"/>
      <c r="N32" s="87"/>
      <c r="O32" s="88"/>
      <c r="P32" s="88"/>
      <c r="Q32" s="116" t="s">
        <v>94</v>
      </c>
      <c r="R32" s="94">
        <v>0.05</v>
      </c>
      <c r="S32" s="94">
        <v>7.0000000000000007E-2</v>
      </c>
      <c r="T32" s="95">
        <v>0.09</v>
      </c>
      <c r="U32" s="96">
        <v>10</v>
      </c>
      <c r="V32" s="92">
        <f t="shared" si="5"/>
        <v>9.8999999999999991E-2</v>
      </c>
      <c r="W32" s="97">
        <v>0.08</v>
      </c>
      <c r="X32" s="94">
        <v>0.08</v>
      </c>
      <c r="Y32" s="20"/>
      <c r="Z32" s="20"/>
      <c r="AA32" s="20"/>
    </row>
    <row r="33" spans="1:27" ht="15.75" x14ac:dyDescent="0.25">
      <c r="A33" s="20"/>
      <c r="B33" s="108"/>
      <c r="C33" s="109"/>
      <c r="D33" s="110"/>
      <c r="E33" s="111" t="str">
        <f t="shared" si="3"/>
        <v>Asperges</v>
      </c>
      <c r="F33" s="90">
        <f>(R33/R10)*F10</f>
        <v>0.5</v>
      </c>
      <c r="G33" s="90">
        <f>(S33/S10)*G10</f>
        <v>7.0000000000000007E-2</v>
      </c>
      <c r="H33" s="91">
        <f>(T33/T10)*H10</f>
        <v>0.89999999999999991</v>
      </c>
      <c r="I33" s="92">
        <f>(V33/V10)*I10</f>
        <v>29.699999999999996</v>
      </c>
      <c r="J33" s="90">
        <f>(W33/W10)*J10</f>
        <v>0.8</v>
      </c>
      <c r="K33" s="90">
        <f>(X33/X10)*K10</f>
        <v>0.8</v>
      </c>
      <c r="L33" s="93">
        <f t="shared" si="4"/>
        <v>32.769999999999996</v>
      </c>
      <c r="M33" s="20"/>
      <c r="N33" s="87"/>
      <c r="O33" s="88"/>
      <c r="P33" s="88"/>
      <c r="Q33" s="116" t="s">
        <v>95</v>
      </c>
      <c r="R33" s="94">
        <v>0.05</v>
      </c>
      <c r="S33" s="94">
        <v>7.0000000000000007E-2</v>
      </c>
      <c r="T33" s="95">
        <v>0.09</v>
      </c>
      <c r="U33" s="96">
        <v>10</v>
      </c>
      <c r="V33" s="92">
        <f t="shared" si="5"/>
        <v>9.8999999999999991E-2</v>
      </c>
      <c r="W33" s="97">
        <v>0.08</v>
      </c>
      <c r="X33" s="94">
        <v>0.08</v>
      </c>
      <c r="Y33" s="20"/>
      <c r="Z33" s="20"/>
      <c r="AA33" s="20"/>
    </row>
    <row r="34" spans="1:27" ht="15.75" x14ac:dyDescent="0.25">
      <c r="A34" s="20"/>
      <c r="B34" s="108"/>
      <c r="C34" s="109"/>
      <c r="D34" s="110"/>
      <c r="E34" s="111" t="str">
        <f t="shared" si="3"/>
        <v>Betteraves</v>
      </c>
      <c r="F34" s="90">
        <f>(R34/R10)*F10</f>
        <v>0.5</v>
      </c>
      <c r="G34" s="90">
        <f>(S34/S10)*G10</f>
        <v>7.0000000000000007E-2</v>
      </c>
      <c r="H34" s="91">
        <f>(T34/T10)*H10</f>
        <v>1</v>
      </c>
      <c r="I34" s="92">
        <f>(V34/V10)*I10</f>
        <v>33.000000000000007</v>
      </c>
      <c r="J34" s="90">
        <f>(W34/W10)*J10</f>
        <v>0.8</v>
      </c>
      <c r="K34" s="90">
        <f>(X34/X10)*K10</f>
        <v>0.8</v>
      </c>
      <c r="L34" s="93">
        <f t="shared" si="4"/>
        <v>36.17</v>
      </c>
      <c r="M34" s="20"/>
      <c r="N34" s="87"/>
      <c r="O34" s="88"/>
      <c r="P34" s="88"/>
      <c r="Q34" s="116" t="s">
        <v>96</v>
      </c>
      <c r="R34" s="94">
        <v>0.05</v>
      </c>
      <c r="S34" s="94">
        <v>7.0000000000000007E-2</v>
      </c>
      <c r="T34" s="95">
        <v>0.1</v>
      </c>
      <c r="U34" s="96">
        <v>10</v>
      </c>
      <c r="V34" s="92">
        <f t="shared" si="5"/>
        <v>0.11000000000000001</v>
      </c>
      <c r="W34" s="97">
        <v>0.08</v>
      </c>
      <c r="X34" s="94">
        <v>0.08</v>
      </c>
      <c r="Y34" s="20"/>
      <c r="Z34" s="20"/>
      <c r="AA34" s="20"/>
    </row>
    <row r="35" spans="1:27" ht="15.75" x14ac:dyDescent="0.25">
      <c r="A35" s="20"/>
      <c r="B35" s="108"/>
      <c r="C35" s="109"/>
      <c r="D35" s="110"/>
      <c r="E35" s="111" t="str">
        <f t="shared" si="3"/>
        <v>Céleri</v>
      </c>
      <c r="F35" s="90">
        <f>(R35/R10)*F10</f>
        <v>0.5</v>
      </c>
      <c r="G35" s="90">
        <f>(S35/S10)*G10</f>
        <v>7.0000000000000007E-2</v>
      </c>
      <c r="H35" s="91">
        <f>(T35/T10)*H10</f>
        <v>1</v>
      </c>
      <c r="I35" s="92">
        <f>(V35/V10)*I10</f>
        <v>33.000000000000007</v>
      </c>
      <c r="J35" s="90">
        <f>(W35/W10)*J10</f>
        <v>0.8</v>
      </c>
      <c r="K35" s="90">
        <f>(X35/X10)*K10</f>
        <v>0.8</v>
      </c>
      <c r="L35" s="93">
        <f t="shared" si="4"/>
        <v>36.17</v>
      </c>
      <c r="M35" s="20"/>
      <c r="N35" s="87"/>
      <c r="O35" s="88"/>
      <c r="P35" s="88"/>
      <c r="Q35" s="116" t="s">
        <v>97</v>
      </c>
      <c r="R35" s="94">
        <v>0.05</v>
      </c>
      <c r="S35" s="94">
        <v>7.0000000000000007E-2</v>
      </c>
      <c r="T35" s="95">
        <v>0.1</v>
      </c>
      <c r="U35" s="96">
        <v>10</v>
      </c>
      <c r="V35" s="92">
        <f t="shared" si="5"/>
        <v>0.11000000000000001</v>
      </c>
      <c r="W35" s="97">
        <v>0.08</v>
      </c>
      <c r="X35" s="94">
        <v>0.08</v>
      </c>
      <c r="Y35" s="20"/>
      <c r="Z35" s="20"/>
      <c r="AA35" s="20"/>
    </row>
    <row r="36" spans="1:27" ht="15.75" x14ac:dyDescent="0.25">
      <c r="A36" s="20"/>
      <c r="B36" s="108"/>
      <c r="C36" s="109"/>
      <c r="D36" s="110"/>
      <c r="E36" s="111" t="str">
        <f t="shared" si="3"/>
        <v>Champignons</v>
      </c>
      <c r="F36" s="90">
        <f>(R36/R10)*F10</f>
        <v>0.5</v>
      </c>
      <c r="G36" s="90">
        <f>(S36/S10)*G10</f>
        <v>7.0000000000000007E-2</v>
      </c>
      <c r="H36" s="91">
        <f>(T36/T10)*H10</f>
        <v>1.1000000000000001</v>
      </c>
      <c r="I36" s="92">
        <f>(V36/V10)*I10</f>
        <v>36.299999999999997</v>
      </c>
      <c r="J36" s="90">
        <f>(W36/W10)*J10</f>
        <v>0.8</v>
      </c>
      <c r="K36" s="90">
        <f>(X36/X10)*K10</f>
        <v>0.8</v>
      </c>
      <c r="L36" s="93">
        <f t="shared" si="4"/>
        <v>39.569999999999993</v>
      </c>
      <c r="M36" s="20"/>
      <c r="N36" s="87"/>
      <c r="O36" s="88"/>
      <c r="P36" s="88"/>
      <c r="Q36" s="116" t="s">
        <v>98</v>
      </c>
      <c r="R36" s="94">
        <v>0.05</v>
      </c>
      <c r="S36" s="94">
        <v>7.0000000000000007E-2</v>
      </c>
      <c r="T36" s="95">
        <v>0.11</v>
      </c>
      <c r="U36" s="96">
        <v>10</v>
      </c>
      <c r="V36" s="92">
        <f t="shared" si="5"/>
        <v>0.121</v>
      </c>
      <c r="W36" s="97">
        <v>0.08</v>
      </c>
      <c r="X36" s="94">
        <v>0.08</v>
      </c>
      <c r="Y36" s="20"/>
      <c r="Z36" s="20"/>
      <c r="AA36" s="20"/>
    </row>
    <row r="37" spans="1:27" ht="15.75" x14ac:dyDescent="0.25">
      <c r="A37" s="20"/>
      <c r="B37" s="108"/>
      <c r="C37" s="109"/>
      <c r="D37" s="110"/>
      <c r="E37" s="111" t="str">
        <f t="shared" si="3"/>
        <v>Choux fleurs</v>
      </c>
      <c r="F37" s="90">
        <f>(R37/R10)*F10</f>
        <v>0.5</v>
      </c>
      <c r="G37" s="90">
        <f>(S37/S10)*G10</f>
        <v>7.0000000000000007E-2</v>
      </c>
      <c r="H37" s="91">
        <f>(T37/T10)*H10</f>
        <v>1</v>
      </c>
      <c r="I37" s="92">
        <f>(V37/V10)*I10</f>
        <v>33.000000000000007</v>
      </c>
      <c r="J37" s="90">
        <f>(W37/W10)*J10</f>
        <v>0.8</v>
      </c>
      <c r="K37" s="90">
        <f>(X37/X10)*K10</f>
        <v>0.8</v>
      </c>
      <c r="L37" s="93">
        <f t="shared" si="4"/>
        <v>36.17</v>
      </c>
      <c r="M37" s="20"/>
      <c r="N37" s="87"/>
      <c r="O37" s="88"/>
      <c r="P37" s="88"/>
      <c r="Q37" s="116" t="s">
        <v>99</v>
      </c>
      <c r="R37" s="94">
        <v>0.05</v>
      </c>
      <c r="S37" s="94">
        <v>7.0000000000000007E-2</v>
      </c>
      <c r="T37" s="95">
        <v>0.1</v>
      </c>
      <c r="U37" s="96">
        <v>10</v>
      </c>
      <c r="V37" s="92">
        <f t="shared" si="5"/>
        <v>0.11000000000000001</v>
      </c>
      <c r="W37" s="97">
        <v>0.08</v>
      </c>
      <c r="X37" s="94">
        <v>0.08</v>
      </c>
      <c r="Y37" s="20"/>
      <c r="Z37" s="20"/>
      <c r="AA37" s="20"/>
    </row>
    <row r="38" spans="1:27" ht="15.75" x14ac:dyDescent="0.25">
      <c r="A38" s="20"/>
      <c r="B38" s="108"/>
      <c r="C38" s="109"/>
      <c r="D38" s="110"/>
      <c r="E38" s="111" t="str">
        <f t="shared" si="3"/>
        <v>Cœurs de palmier</v>
      </c>
      <c r="F38" s="90">
        <f>(R38/R10)*F10</f>
        <v>0.4</v>
      </c>
      <c r="G38" s="90">
        <f>(S38/S10)*G10</f>
        <v>0.06</v>
      </c>
      <c r="H38" s="91">
        <f>(T38/T10)*H10</f>
        <v>0.89999999999999991</v>
      </c>
      <c r="I38" s="92">
        <f>(V38/V10)*I10</f>
        <v>29.699999999999996</v>
      </c>
      <c r="J38" s="90">
        <f>(W38/W10)*J10</f>
        <v>0.70000000000000007</v>
      </c>
      <c r="K38" s="90">
        <f>(X38/X10)*K10</f>
        <v>0.70000000000000007</v>
      </c>
      <c r="L38" s="93">
        <f t="shared" si="4"/>
        <v>32.459999999999994</v>
      </c>
      <c r="M38" s="20"/>
      <c r="N38" s="87"/>
      <c r="O38" s="88"/>
      <c r="P38" s="88"/>
      <c r="Q38" s="116" t="s">
        <v>100</v>
      </c>
      <c r="R38" s="94">
        <v>0.04</v>
      </c>
      <c r="S38" s="94">
        <v>0.06</v>
      </c>
      <c r="T38" s="95">
        <v>0.09</v>
      </c>
      <c r="U38" s="96">
        <v>10</v>
      </c>
      <c r="V38" s="92">
        <f t="shared" si="5"/>
        <v>9.8999999999999991E-2</v>
      </c>
      <c r="W38" s="97">
        <v>7.0000000000000007E-2</v>
      </c>
      <c r="X38" s="94">
        <v>7.0000000000000007E-2</v>
      </c>
      <c r="Y38" s="20"/>
      <c r="Z38" s="20"/>
      <c r="AA38" s="20"/>
    </row>
    <row r="39" spans="1:27" ht="15.75" x14ac:dyDescent="0.25">
      <c r="A39" s="20"/>
      <c r="B39" s="108"/>
      <c r="C39" s="109"/>
      <c r="D39" s="110"/>
      <c r="E39" s="111" t="str">
        <f t="shared" si="3"/>
        <v>Fenouil</v>
      </c>
      <c r="F39" s="90">
        <f>(R39/R10)*F10</f>
        <v>0.4</v>
      </c>
      <c r="G39" s="90">
        <f>(S39/S10)*G10</f>
        <v>0.06</v>
      </c>
      <c r="H39" s="91">
        <f>(T39/T10)*H10</f>
        <v>0.89999999999999991</v>
      </c>
      <c r="I39" s="92">
        <f>(V39/V10)*I10</f>
        <v>29.699999999999996</v>
      </c>
      <c r="J39" s="90">
        <f>(W39/W10)*J10</f>
        <v>0.70000000000000007</v>
      </c>
      <c r="K39" s="90">
        <f>(X39/X10)*K10</f>
        <v>0.70000000000000007</v>
      </c>
      <c r="L39" s="93">
        <f t="shared" si="4"/>
        <v>32.459999999999994</v>
      </c>
      <c r="M39" s="20"/>
      <c r="N39" s="87"/>
      <c r="O39" s="88"/>
      <c r="P39" s="88"/>
      <c r="Q39" s="116" t="s">
        <v>89</v>
      </c>
      <c r="R39" s="94">
        <v>0.04</v>
      </c>
      <c r="S39" s="94">
        <v>0.06</v>
      </c>
      <c r="T39" s="95">
        <v>0.09</v>
      </c>
      <c r="U39" s="96">
        <v>10</v>
      </c>
      <c r="V39" s="92">
        <f t="shared" si="5"/>
        <v>9.8999999999999991E-2</v>
      </c>
      <c r="W39" s="97">
        <v>7.0000000000000007E-2</v>
      </c>
      <c r="X39" s="94">
        <v>7.0000000000000007E-2</v>
      </c>
      <c r="Y39" s="20"/>
      <c r="Z39" s="20"/>
      <c r="AA39" s="20"/>
    </row>
    <row r="40" spans="1:27" ht="15.75" x14ac:dyDescent="0.25">
      <c r="A40" s="20"/>
      <c r="B40" s="108"/>
      <c r="C40" s="109"/>
      <c r="D40" s="110"/>
      <c r="E40" s="111" t="str">
        <f t="shared" si="3"/>
        <v>Haricots verts</v>
      </c>
      <c r="F40" s="90">
        <f>(R40/R10)*F10</f>
        <v>0.5</v>
      </c>
      <c r="G40" s="90">
        <f>(S40/S10)*G10</f>
        <v>7.0000000000000007E-2</v>
      </c>
      <c r="H40" s="91">
        <f>(T40/T10)*H10</f>
        <v>1.1000000000000001</v>
      </c>
      <c r="I40" s="92">
        <f>(V40/V10)*I10</f>
        <v>36.299999999999997</v>
      </c>
      <c r="J40" s="90">
        <f>(W40/W10)*J10</f>
        <v>0.8</v>
      </c>
      <c r="K40" s="90">
        <f>(X40/X10)*K10</f>
        <v>0.8</v>
      </c>
      <c r="L40" s="93">
        <f t="shared" si="4"/>
        <v>39.569999999999993</v>
      </c>
      <c r="M40" s="20"/>
      <c r="N40" s="87"/>
      <c r="O40" s="88"/>
      <c r="P40" s="88"/>
      <c r="Q40" s="116" t="s">
        <v>101</v>
      </c>
      <c r="R40" s="94">
        <v>0.05</v>
      </c>
      <c r="S40" s="94">
        <v>7.0000000000000007E-2</v>
      </c>
      <c r="T40" s="95">
        <v>0.11</v>
      </c>
      <c r="U40" s="96">
        <v>10</v>
      </c>
      <c r="V40" s="92">
        <f t="shared" si="5"/>
        <v>0.121</v>
      </c>
      <c r="W40" s="97">
        <v>0.08</v>
      </c>
      <c r="X40" s="94">
        <v>0.08</v>
      </c>
      <c r="Y40" s="20"/>
      <c r="Z40" s="20"/>
      <c r="AA40" s="20"/>
    </row>
    <row r="41" spans="1:27" ht="15.75" x14ac:dyDescent="0.25">
      <c r="A41" s="20"/>
      <c r="B41" s="108"/>
      <c r="C41" s="109"/>
      <c r="D41" s="110"/>
      <c r="E41" s="111" t="str">
        <f t="shared" si="3"/>
        <v>Poireaux (blancs de poireaux)</v>
      </c>
      <c r="F41" s="90">
        <f>(R41/R10)*F10</f>
        <v>0.5</v>
      </c>
      <c r="G41" s="90">
        <f>(S41/S10)*G10</f>
        <v>7.0000000000000007E-2</v>
      </c>
      <c r="H41" s="91">
        <f>(T41/T10)*H10</f>
        <v>1.1000000000000001</v>
      </c>
      <c r="I41" s="92">
        <f>(V41/V10)*I10</f>
        <v>36.299999999999997</v>
      </c>
      <c r="J41" s="90">
        <f>(W41/W10)*J10</f>
        <v>0.8</v>
      </c>
      <c r="K41" s="90">
        <f>(X41/X10)*K10</f>
        <v>0.8</v>
      </c>
      <c r="L41" s="93">
        <f t="shared" si="4"/>
        <v>39.569999999999993</v>
      </c>
      <c r="M41" s="20"/>
      <c r="N41" s="87"/>
      <c r="O41" s="88"/>
      <c r="P41" s="88"/>
      <c r="Q41" s="116" t="s">
        <v>102</v>
      </c>
      <c r="R41" s="94">
        <v>0.05</v>
      </c>
      <c r="S41" s="94">
        <v>7.0000000000000007E-2</v>
      </c>
      <c r="T41" s="95">
        <v>0.11</v>
      </c>
      <c r="U41" s="96">
        <v>10</v>
      </c>
      <c r="V41" s="92">
        <f t="shared" si="5"/>
        <v>0.121</v>
      </c>
      <c r="W41" s="97">
        <v>0.08</v>
      </c>
      <c r="X41" s="94">
        <v>0.08</v>
      </c>
      <c r="Y41" s="20"/>
      <c r="Z41" s="20"/>
      <c r="AA41" s="20"/>
    </row>
    <row r="42" spans="1:27" ht="15.75" x14ac:dyDescent="0.25">
      <c r="A42" s="20"/>
      <c r="B42" s="108"/>
      <c r="C42" s="109"/>
      <c r="D42" s="110"/>
      <c r="E42" s="111" t="str">
        <f t="shared" si="3"/>
        <v>Salade composée à base de légumes cuits</v>
      </c>
      <c r="F42" s="90">
        <f>(R42/R10)*F10</f>
        <v>0.5</v>
      </c>
      <c r="G42" s="90">
        <f>(S42/S10)*G10</f>
        <v>7.0000000000000007E-2</v>
      </c>
      <c r="H42" s="91">
        <f>(T42/T10)*H10</f>
        <v>1.1000000000000001</v>
      </c>
      <c r="I42" s="92">
        <f>(V42/V10)*I10</f>
        <v>36.299999999999997</v>
      </c>
      <c r="J42" s="90">
        <f>(W42/W10)*J10</f>
        <v>0.8</v>
      </c>
      <c r="K42" s="90">
        <f>(X42/X10)*K10</f>
        <v>0.8</v>
      </c>
      <c r="L42" s="93">
        <f t="shared" si="4"/>
        <v>39.569999999999993</v>
      </c>
      <c r="M42" s="20"/>
      <c r="N42" s="87"/>
      <c r="O42" s="88"/>
      <c r="P42" s="88"/>
      <c r="Q42" s="116" t="s">
        <v>103</v>
      </c>
      <c r="R42" s="94">
        <v>0.05</v>
      </c>
      <c r="S42" s="94">
        <v>7.0000000000000007E-2</v>
      </c>
      <c r="T42" s="95">
        <v>0.11</v>
      </c>
      <c r="U42" s="96">
        <v>10</v>
      </c>
      <c r="V42" s="92">
        <f t="shared" si="5"/>
        <v>0.121</v>
      </c>
      <c r="W42" s="97">
        <v>0.08</v>
      </c>
      <c r="X42" s="94">
        <v>0.08</v>
      </c>
      <c r="Y42" s="20"/>
      <c r="Z42" s="20"/>
      <c r="AA42" s="20"/>
    </row>
    <row r="43" spans="1:27" ht="15.75" x14ac:dyDescent="0.25">
      <c r="A43" s="20"/>
      <c r="B43" s="108"/>
      <c r="C43" s="109"/>
      <c r="D43" s="110"/>
      <c r="E43" s="111" t="str">
        <f t="shared" si="3"/>
        <v>Soja (germes de haricots mungo)</v>
      </c>
      <c r="F43" s="90">
        <f>(R43/R10)*F10</f>
        <v>0.5</v>
      </c>
      <c r="G43" s="90">
        <f>(S43/S10)*G10</f>
        <v>7.0000000000000007E-2</v>
      </c>
      <c r="H43" s="91">
        <f>(T43/T10)*H10</f>
        <v>1.1000000000000001</v>
      </c>
      <c r="I43" s="92">
        <f>(V43/V10)*I10</f>
        <v>36.299999999999997</v>
      </c>
      <c r="J43" s="90">
        <f>(W43/W10)*J10</f>
        <v>0.70000000000000007</v>
      </c>
      <c r="K43" s="90">
        <f>(X43/X10)*K10</f>
        <v>0.70000000000000007</v>
      </c>
      <c r="L43" s="93">
        <f t="shared" si="4"/>
        <v>39.370000000000005</v>
      </c>
      <c r="M43" s="20"/>
      <c r="N43" s="87"/>
      <c r="O43" s="88"/>
      <c r="P43" s="88"/>
      <c r="Q43" s="116" t="s">
        <v>104</v>
      </c>
      <c r="R43" s="94">
        <v>0.05</v>
      </c>
      <c r="S43" s="94">
        <v>7.0000000000000007E-2</v>
      </c>
      <c r="T43" s="95">
        <v>0.11</v>
      </c>
      <c r="U43" s="96">
        <v>10</v>
      </c>
      <c r="V43" s="92">
        <f t="shared" si="5"/>
        <v>0.121</v>
      </c>
      <c r="W43" s="97">
        <v>7.0000000000000007E-2</v>
      </c>
      <c r="X43" s="94">
        <v>7.0000000000000007E-2</v>
      </c>
      <c r="Y43" s="20"/>
      <c r="Z43" s="20"/>
      <c r="AA43" s="20"/>
    </row>
    <row r="44" spans="1:27" ht="15.75" x14ac:dyDescent="0.25">
      <c r="A44" s="20"/>
      <c r="B44" s="108"/>
      <c r="C44" s="109"/>
      <c r="D44" s="110"/>
      <c r="E44" s="111" t="str">
        <f t="shared" si="3"/>
        <v>Terrine de légumes</v>
      </c>
      <c r="F44" s="90">
        <f>(R44/R10)*F10</f>
        <v>0.3</v>
      </c>
      <c r="G44" s="90">
        <f>(S44/S10)*G10</f>
        <v>0.03</v>
      </c>
      <c r="H44" s="91">
        <f>(T44/T10)*H10</f>
        <v>0.4</v>
      </c>
      <c r="I44" s="92">
        <f>(V44/V10)*I10</f>
        <v>13.2</v>
      </c>
      <c r="J44" s="90">
        <f>(W44/W10)*J10</f>
        <v>0.3</v>
      </c>
      <c r="K44" s="90">
        <f>(X44/X10)*K10</f>
        <v>0.3</v>
      </c>
      <c r="L44" s="93">
        <f t="shared" si="4"/>
        <v>14.530000000000001</v>
      </c>
      <c r="M44" s="20"/>
      <c r="N44" s="87"/>
      <c r="O44" s="88"/>
      <c r="P44" s="88"/>
      <c r="Q44" s="116" t="s">
        <v>105</v>
      </c>
      <c r="R44" s="94">
        <v>0.03</v>
      </c>
      <c r="S44" s="94">
        <v>0.03</v>
      </c>
      <c r="T44" s="95">
        <v>0.04</v>
      </c>
      <c r="U44" s="96">
        <v>10</v>
      </c>
      <c r="V44" s="92">
        <f t="shared" si="5"/>
        <v>4.3999999999999997E-2</v>
      </c>
      <c r="W44" s="97">
        <v>0.03</v>
      </c>
      <c r="X44" s="94">
        <v>0.03</v>
      </c>
      <c r="Y44" s="20"/>
      <c r="Z44" s="20"/>
      <c r="AA44" s="20"/>
    </row>
    <row r="45" spans="1:27" ht="15.75" x14ac:dyDescent="0.25">
      <c r="A45" s="20"/>
      <c r="B45" s="98"/>
      <c r="C45" s="99"/>
      <c r="D45" s="100"/>
      <c r="E45" s="101" t="s">
        <v>106</v>
      </c>
      <c r="F45" s="102">
        <v>0</v>
      </c>
      <c r="G45" s="102">
        <v>0</v>
      </c>
      <c r="H45" s="102">
        <v>0</v>
      </c>
      <c r="I45" s="102">
        <v>0</v>
      </c>
      <c r="J45" s="102">
        <v>0</v>
      </c>
      <c r="K45" s="102">
        <v>0</v>
      </c>
      <c r="L45" s="103"/>
      <c r="M45" s="103"/>
      <c r="N45" s="104"/>
      <c r="O45" s="105"/>
      <c r="P45" s="105"/>
      <c r="Q45" s="106" t="s">
        <v>107</v>
      </c>
      <c r="R45" s="102">
        <v>0</v>
      </c>
      <c r="S45" s="102">
        <v>0</v>
      </c>
      <c r="T45" s="102">
        <v>0</v>
      </c>
      <c r="U45" s="102">
        <v>0</v>
      </c>
      <c r="V45" s="102">
        <v>0</v>
      </c>
      <c r="W45" s="102">
        <v>0</v>
      </c>
      <c r="X45" s="102">
        <v>0</v>
      </c>
      <c r="Y45" s="103"/>
      <c r="Z45" s="20"/>
      <c r="AA45" s="20"/>
    </row>
    <row r="46" spans="1:27" x14ac:dyDescent="0.25">
      <c r="A46" s="20"/>
      <c r="B46" s="118"/>
      <c r="C46" s="119"/>
      <c r="D46" s="120"/>
      <c r="E46" s="121" t="str">
        <f>Q46</f>
        <v>Salades composées à base de P. de T., blé, riz, semoule ou pâtes</v>
      </c>
      <c r="F46" s="90">
        <f>(R46/R10)*F10</f>
        <v>0.6</v>
      </c>
      <c r="G46" s="90">
        <f>(S46/S10)*G10</f>
        <v>0.08</v>
      </c>
      <c r="H46" s="91">
        <f>(T46/T10)*H10</f>
        <v>1.3</v>
      </c>
      <c r="I46" s="92">
        <f>(V46/V10)*I10</f>
        <v>42.900000000000006</v>
      </c>
      <c r="J46" s="90">
        <f>(W46/W10)*J10</f>
        <v>1</v>
      </c>
      <c r="K46" s="90">
        <f>(X46/X10)*K10</f>
        <v>1</v>
      </c>
      <c r="L46" s="93">
        <f>SUM(F46:K46)</f>
        <v>46.88</v>
      </c>
      <c r="M46" s="20"/>
      <c r="N46" s="122"/>
      <c r="O46" s="88"/>
      <c r="P46" s="88"/>
      <c r="Q46" s="116" t="s">
        <v>108</v>
      </c>
      <c r="R46" s="94">
        <v>0.06</v>
      </c>
      <c r="S46" s="94">
        <v>0.08</v>
      </c>
      <c r="T46" s="95">
        <v>0.13</v>
      </c>
      <c r="U46" s="96">
        <v>10</v>
      </c>
      <c r="V46" s="92">
        <f t="shared" si="5"/>
        <v>0.14300000000000002</v>
      </c>
      <c r="W46" s="97">
        <v>0.1</v>
      </c>
      <c r="X46" s="94">
        <v>0.1</v>
      </c>
      <c r="Y46" s="20"/>
      <c r="Z46" s="20"/>
      <c r="AA46" s="20"/>
    </row>
    <row r="47" spans="1:27" ht="15.75" x14ac:dyDescent="0.25">
      <c r="A47" s="20"/>
      <c r="B47" s="98"/>
      <c r="C47" s="99"/>
      <c r="D47" s="100"/>
      <c r="E47" s="101" t="s">
        <v>109</v>
      </c>
      <c r="F47" s="102">
        <v>0</v>
      </c>
      <c r="G47" s="102">
        <v>0</v>
      </c>
      <c r="H47" s="102">
        <v>0</v>
      </c>
      <c r="I47" s="102">
        <v>0</v>
      </c>
      <c r="J47" s="102">
        <v>0</v>
      </c>
      <c r="K47" s="102">
        <v>0</v>
      </c>
      <c r="L47" s="103"/>
      <c r="M47" s="103"/>
      <c r="N47" s="104"/>
      <c r="O47" s="105"/>
      <c r="P47" s="105"/>
      <c r="Q47" s="106" t="s">
        <v>109</v>
      </c>
      <c r="R47" s="102">
        <v>0</v>
      </c>
      <c r="S47" s="102">
        <v>0</v>
      </c>
      <c r="T47" s="102">
        <v>0</v>
      </c>
      <c r="U47" s="102">
        <v>0</v>
      </c>
      <c r="V47" s="102">
        <v>0</v>
      </c>
      <c r="W47" s="102">
        <v>0</v>
      </c>
      <c r="X47" s="102">
        <v>0</v>
      </c>
      <c r="Y47" s="103"/>
      <c r="Z47" s="20"/>
      <c r="AA47" s="20"/>
    </row>
    <row r="48" spans="1:27" ht="15.75" x14ac:dyDescent="0.25">
      <c r="A48" s="20"/>
      <c r="B48" s="108"/>
      <c r="C48" s="109"/>
      <c r="D48" s="110"/>
      <c r="E48" s="111" t="str">
        <f t="shared" ref="E48:E58" si="6">Q48</f>
        <v>Œuf dur (à l'unité)</v>
      </c>
      <c r="F48" s="90">
        <f>(R48/R10)*F10</f>
        <v>5</v>
      </c>
      <c r="G48" s="90">
        <f>(S48/S10)*G10</f>
        <v>1</v>
      </c>
      <c r="H48" s="91">
        <f>(T48/T10)*H10</f>
        <v>12.5</v>
      </c>
      <c r="I48" s="92">
        <f>(V48/V10)*I10</f>
        <v>412.5</v>
      </c>
      <c r="J48" s="90">
        <f>(W48/W10)*J10</f>
        <v>10</v>
      </c>
      <c r="K48" s="90">
        <f>(X48/X10)*K10</f>
        <v>10</v>
      </c>
      <c r="L48" s="93">
        <f t="shared" ref="L48:L58" si="7">SUM(F48:K48)</f>
        <v>451</v>
      </c>
      <c r="M48" s="20"/>
      <c r="N48" s="87"/>
      <c r="O48" s="88"/>
      <c r="P48" s="88"/>
      <c r="Q48" s="116" t="s">
        <v>110</v>
      </c>
      <c r="R48" s="94">
        <v>0.5</v>
      </c>
      <c r="S48" s="94">
        <v>1</v>
      </c>
      <c r="T48" s="95">
        <v>1.25</v>
      </c>
      <c r="U48" s="96">
        <v>10</v>
      </c>
      <c r="V48" s="92">
        <f t="shared" ref="V48:V58" si="8">(T48*U48%)+T48</f>
        <v>1.375</v>
      </c>
      <c r="W48" s="97">
        <v>1</v>
      </c>
      <c r="X48" s="94">
        <v>1</v>
      </c>
      <c r="Y48" s="20"/>
      <c r="Z48" s="20"/>
      <c r="AA48" s="20"/>
    </row>
    <row r="49" spans="1:27" ht="15.75" x14ac:dyDescent="0.25">
      <c r="A49" s="20"/>
      <c r="B49" s="108"/>
      <c r="C49" s="109"/>
      <c r="D49" s="110"/>
      <c r="E49" s="111" t="str">
        <f t="shared" si="6"/>
        <v>Hareng/garniture</v>
      </c>
      <c r="F49" s="90">
        <f>(R49/R10)*F10</f>
        <v>0</v>
      </c>
      <c r="G49" s="90">
        <f>(S49/S10)*G10</f>
        <v>0.04</v>
      </c>
      <c r="H49" s="91">
        <f>(T49/T10)*H10</f>
        <v>0.5</v>
      </c>
      <c r="I49" s="92">
        <f>(V49/V10)*I10</f>
        <v>16.500000000000004</v>
      </c>
      <c r="J49" s="90">
        <f>(W49/W10)*J10</f>
        <v>0.6</v>
      </c>
      <c r="K49" s="90">
        <f>(X49/X10)*K10</f>
        <v>0.6</v>
      </c>
      <c r="L49" s="93">
        <f t="shared" si="7"/>
        <v>18.240000000000006</v>
      </c>
      <c r="M49" s="20"/>
      <c r="N49" s="87"/>
      <c r="O49" s="88"/>
      <c r="P49" s="88"/>
      <c r="Q49" s="116" t="s">
        <v>111</v>
      </c>
      <c r="R49" s="94">
        <v>0</v>
      </c>
      <c r="S49" s="94">
        <v>0.04</v>
      </c>
      <c r="T49" s="95">
        <v>0.05</v>
      </c>
      <c r="U49" s="96">
        <v>10</v>
      </c>
      <c r="V49" s="92">
        <f t="shared" si="8"/>
        <v>5.5000000000000007E-2</v>
      </c>
      <c r="W49" s="97">
        <v>0.06</v>
      </c>
      <c r="X49" s="94">
        <v>0.06</v>
      </c>
      <c r="Y49" s="20"/>
      <c r="Z49" s="20"/>
      <c r="AA49" s="20"/>
    </row>
    <row r="50" spans="1:27" ht="15.75" x14ac:dyDescent="0.25">
      <c r="A50" s="20"/>
      <c r="B50" s="108"/>
      <c r="C50" s="109"/>
      <c r="D50" s="110"/>
      <c r="E50" s="111" t="str">
        <f t="shared" si="6"/>
        <v>Maquereau</v>
      </c>
      <c r="F50" s="90">
        <f>(R50/R10)*F10</f>
        <v>0.3</v>
      </c>
      <c r="G50" s="90">
        <f>(S50/S10)*G10</f>
        <v>0.03</v>
      </c>
      <c r="H50" s="91">
        <f>(T50/T10)*H10</f>
        <v>0.44999999999999996</v>
      </c>
      <c r="I50" s="92">
        <f>(V50/V10)*I10</f>
        <v>14.849999999999998</v>
      </c>
      <c r="J50" s="90">
        <f>(W50/W10)*J10</f>
        <v>0.5</v>
      </c>
      <c r="K50" s="90">
        <f>(X50/X10)*K10</f>
        <v>0.5</v>
      </c>
      <c r="L50" s="93">
        <f t="shared" si="7"/>
        <v>16.629999999999995</v>
      </c>
      <c r="M50" s="20"/>
      <c r="N50" s="87"/>
      <c r="O50" s="88"/>
      <c r="P50" s="88"/>
      <c r="Q50" s="116" t="s">
        <v>112</v>
      </c>
      <c r="R50" s="94">
        <v>0.03</v>
      </c>
      <c r="S50" s="94">
        <v>0.03</v>
      </c>
      <c r="T50" s="95">
        <v>4.4999999999999998E-2</v>
      </c>
      <c r="U50" s="96">
        <v>10</v>
      </c>
      <c r="V50" s="92">
        <f t="shared" si="8"/>
        <v>4.9499999999999995E-2</v>
      </c>
      <c r="W50" s="97">
        <v>0.05</v>
      </c>
      <c r="X50" s="94">
        <v>0.05</v>
      </c>
      <c r="Y50" s="20"/>
      <c r="Z50" s="20"/>
      <c r="AA50" s="20"/>
    </row>
    <row r="51" spans="1:27" ht="15.75" x14ac:dyDescent="0.25">
      <c r="A51" s="20"/>
      <c r="B51" s="108"/>
      <c r="C51" s="109"/>
      <c r="D51" s="110"/>
      <c r="E51" s="111" t="str">
        <f t="shared" si="6"/>
        <v>Sardines (à l'unité) sauf exception mentionnée</v>
      </c>
      <c r="F51" s="90">
        <f>(R51/R10)*F10</f>
        <v>10</v>
      </c>
      <c r="G51" s="90">
        <f>(S51/S10)*G10</f>
        <v>1</v>
      </c>
      <c r="H51" s="91">
        <f>(T51/T10)*H10</f>
        <v>20</v>
      </c>
      <c r="I51" s="92">
        <f>(V51/V10)*I10</f>
        <v>660</v>
      </c>
      <c r="J51" s="90">
        <f>(W51/W10)*J10</f>
        <v>20</v>
      </c>
      <c r="K51" s="90">
        <f>(X51/X10)*K10</f>
        <v>20</v>
      </c>
      <c r="L51" s="93">
        <f t="shared" si="7"/>
        <v>731</v>
      </c>
      <c r="M51" s="20"/>
      <c r="N51" s="87"/>
      <c r="O51" s="88"/>
      <c r="P51" s="88"/>
      <c r="Q51" s="116" t="s">
        <v>113</v>
      </c>
      <c r="R51" s="94">
        <v>1</v>
      </c>
      <c r="S51" s="94">
        <v>1</v>
      </c>
      <c r="T51" s="95">
        <v>2</v>
      </c>
      <c r="U51" s="96">
        <v>10</v>
      </c>
      <c r="V51" s="92">
        <f t="shared" si="8"/>
        <v>2.2000000000000002</v>
      </c>
      <c r="W51" s="97">
        <v>2</v>
      </c>
      <c r="X51" s="94">
        <v>2</v>
      </c>
      <c r="Y51" s="20"/>
      <c r="Z51" s="20"/>
      <c r="AA51" s="20"/>
    </row>
    <row r="52" spans="1:27" ht="15.75" x14ac:dyDescent="0.25">
      <c r="A52" s="20"/>
      <c r="B52" s="108"/>
      <c r="C52" s="109"/>
      <c r="D52" s="110"/>
      <c r="E52" s="111" t="str">
        <f t="shared" si="6"/>
        <v>Thon au naturel</v>
      </c>
      <c r="F52" s="90">
        <f>(R52/R10)*F10</f>
        <v>0.3</v>
      </c>
      <c r="G52" s="90">
        <f>(S52/S10)*G10</f>
        <v>0.03</v>
      </c>
      <c r="H52" s="91">
        <f>(T52/T10)*H10</f>
        <v>0.44999999999999996</v>
      </c>
      <c r="I52" s="92">
        <f>(V52/V10)*I10</f>
        <v>14.849999999999998</v>
      </c>
      <c r="J52" s="90">
        <f>(W52/W10)*J10</f>
        <v>0.5</v>
      </c>
      <c r="K52" s="90">
        <f>(X52/X10)*K10</f>
        <v>0.5</v>
      </c>
      <c r="L52" s="93">
        <f t="shared" si="7"/>
        <v>16.629999999999995</v>
      </c>
      <c r="M52" s="20"/>
      <c r="N52" s="87"/>
      <c r="O52" s="88"/>
      <c r="P52" s="88"/>
      <c r="Q52" s="116" t="s">
        <v>114</v>
      </c>
      <c r="R52" s="94">
        <v>0.03</v>
      </c>
      <c r="S52" s="94">
        <v>0.03</v>
      </c>
      <c r="T52" s="95">
        <v>4.4999999999999998E-2</v>
      </c>
      <c r="U52" s="96">
        <v>10</v>
      </c>
      <c r="V52" s="92">
        <f t="shared" si="8"/>
        <v>4.9499999999999995E-2</v>
      </c>
      <c r="W52" s="97">
        <v>0.05</v>
      </c>
      <c r="X52" s="94">
        <v>0.05</v>
      </c>
      <c r="Y52" s="20"/>
      <c r="Z52" s="20"/>
      <c r="AA52" s="20"/>
    </row>
    <row r="53" spans="1:27" ht="15.75" x14ac:dyDescent="0.25">
      <c r="A53" s="20"/>
      <c r="B53" s="108"/>
      <c r="C53" s="109"/>
      <c r="D53" s="110"/>
      <c r="E53" s="111" t="str">
        <f t="shared" si="6"/>
        <v>Jambon cru de pays</v>
      </c>
      <c r="F53" s="90">
        <f>(R53/R10)*F10</f>
        <v>0.2</v>
      </c>
      <c r="G53" s="90">
        <f>(S53/S10)*G10</f>
        <v>0.03</v>
      </c>
      <c r="H53" s="91">
        <f>(T53/T10)*H10</f>
        <v>0.44999999999999996</v>
      </c>
      <c r="I53" s="92">
        <f>(V53/V10)*I10</f>
        <v>14.849999999999998</v>
      </c>
      <c r="J53" s="90">
        <f>(W53/W10)*J10</f>
        <v>0.5</v>
      </c>
      <c r="K53" s="90">
        <f>(X53/X10)*K10</f>
        <v>0.5</v>
      </c>
      <c r="L53" s="93">
        <f t="shared" si="7"/>
        <v>16.529999999999998</v>
      </c>
      <c r="M53" s="20"/>
      <c r="N53" s="87"/>
      <c r="O53" s="88"/>
      <c r="P53" s="88"/>
      <c r="Q53" s="116" t="s">
        <v>115</v>
      </c>
      <c r="R53" s="94">
        <v>0.02</v>
      </c>
      <c r="S53" s="94">
        <v>0.03</v>
      </c>
      <c r="T53" s="95">
        <v>4.4999999999999998E-2</v>
      </c>
      <c r="U53" s="96">
        <v>10</v>
      </c>
      <c r="V53" s="92">
        <f t="shared" si="8"/>
        <v>4.9499999999999995E-2</v>
      </c>
      <c r="W53" s="97">
        <v>0.05</v>
      </c>
      <c r="X53" s="94">
        <v>0.05</v>
      </c>
      <c r="Y53" s="20"/>
      <c r="Z53" s="20"/>
      <c r="AA53" s="20"/>
    </row>
    <row r="54" spans="1:27" ht="15.75" x14ac:dyDescent="0.25">
      <c r="A54" s="20"/>
      <c r="B54" s="108"/>
      <c r="C54" s="109"/>
      <c r="D54" s="110"/>
      <c r="E54" s="111" t="str">
        <f t="shared" si="6"/>
        <v>Jambon blanc</v>
      </c>
      <c r="F54" s="90">
        <f>(R54/R10)*F10</f>
        <v>0.3</v>
      </c>
      <c r="G54" s="90">
        <f>(S54/S10)*G10</f>
        <v>0.4</v>
      </c>
      <c r="H54" s="91">
        <f>(T54/T10)*H10</f>
        <v>0.5</v>
      </c>
      <c r="I54" s="92">
        <f>(V54/V10)*I10</f>
        <v>16.500000000000004</v>
      </c>
      <c r="J54" s="90">
        <f>(W54/W10)*J10</f>
        <v>0.5</v>
      </c>
      <c r="K54" s="90">
        <f>(X54/X10)*K10</f>
        <v>0.5</v>
      </c>
      <c r="L54" s="93">
        <f t="shared" si="7"/>
        <v>18.700000000000003</v>
      </c>
      <c r="M54" s="20"/>
      <c r="N54" s="87"/>
      <c r="O54" s="88"/>
      <c r="P54" s="88"/>
      <c r="Q54" s="116" t="s">
        <v>116</v>
      </c>
      <c r="R54" s="94">
        <v>0.03</v>
      </c>
      <c r="S54" s="94">
        <v>0.4</v>
      </c>
      <c r="T54" s="95">
        <v>0.05</v>
      </c>
      <c r="U54" s="96">
        <v>10</v>
      </c>
      <c r="V54" s="92">
        <f t="shared" si="8"/>
        <v>5.5000000000000007E-2</v>
      </c>
      <c r="W54" s="97">
        <v>0.05</v>
      </c>
      <c r="X54" s="94">
        <v>0.05</v>
      </c>
      <c r="Y54" s="20"/>
      <c r="Z54" s="20"/>
      <c r="AA54" s="20"/>
    </row>
    <row r="55" spans="1:27" ht="15.75" x14ac:dyDescent="0.25">
      <c r="A55" s="20"/>
      <c r="B55" s="108"/>
      <c r="C55" s="109"/>
      <c r="D55" s="110"/>
      <c r="E55" s="111" t="str">
        <f t="shared" si="6"/>
        <v>Pâté, terrine , mousse</v>
      </c>
      <c r="F55" s="90">
        <f>(R55/R10)*F10</f>
        <v>0.3</v>
      </c>
      <c r="G55" s="90">
        <f>(S55/S10)*G10</f>
        <v>0.03</v>
      </c>
      <c r="H55" s="91">
        <f>(T55/T10)*H10</f>
        <v>0.44999999999999996</v>
      </c>
      <c r="I55" s="92">
        <f>(V55/V10)*I10</f>
        <v>14.849999999999998</v>
      </c>
      <c r="J55" s="90">
        <f>(W55/W10)*J10</f>
        <v>0.5</v>
      </c>
      <c r="K55" s="90">
        <f>(X55/X10)*K10</f>
        <v>0.5</v>
      </c>
      <c r="L55" s="93">
        <f t="shared" si="7"/>
        <v>16.629999999999995</v>
      </c>
      <c r="M55" s="20"/>
      <c r="N55" s="87"/>
      <c r="O55" s="88"/>
      <c r="P55" s="88"/>
      <c r="Q55" s="116" t="s">
        <v>117</v>
      </c>
      <c r="R55" s="94">
        <v>0.03</v>
      </c>
      <c r="S55" s="94">
        <v>0.03</v>
      </c>
      <c r="T55" s="95">
        <v>4.4999999999999998E-2</v>
      </c>
      <c r="U55" s="96">
        <v>10</v>
      </c>
      <c r="V55" s="92">
        <f t="shared" si="8"/>
        <v>4.9499999999999995E-2</v>
      </c>
      <c r="W55" s="97">
        <v>0.05</v>
      </c>
      <c r="X55" s="94">
        <v>0.05</v>
      </c>
      <c r="Y55" s="20"/>
      <c r="Z55" s="20"/>
      <c r="AA55" s="20"/>
    </row>
    <row r="56" spans="1:27" ht="15.75" x14ac:dyDescent="0.25">
      <c r="A56" s="20"/>
      <c r="B56" s="108"/>
      <c r="C56" s="109"/>
      <c r="D56" s="110"/>
      <c r="E56" s="111" t="str">
        <f t="shared" si="6"/>
        <v>Pâté en croûte</v>
      </c>
      <c r="F56" s="90">
        <f>(R56/R10)*F10</f>
        <v>0.44999999999999996</v>
      </c>
      <c r="G56" s="90">
        <f>(S56/S10)*G10</f>
        <v>4.4999999999999998E-2</v>
      </c>
      <c r="H56" s="91">
        <f>(T56/T10)*H10</f>
        <v>0.65</v>
      </c>
      <c r="I56" s="92">
        <f>(V56/V10)*I10</f>
        <v>21.450000000000003</v>
      </c>
      <c r="J56" s="90">
        <f>(W56/W10)*J10</f>
        <v>0.5</v>
      </c>
      <c r="K56" s="90">
        <f>(X56/X10)*K10</f>
        <v>0.5</v>
      </c>
      <c r="L56" s="93">
        <f t="shared" si="7"/>
        <v>23.595000000000002</v>
      </c>
      <c r="M56" s="20"/>
      <c r="N56" s="87"/>
      <c r="O56" s="88"/>
      <c r="P56" s="88"/>
      <c r="Q56" s="116" t="s">
        <v>118</v>
      </c>
      <c r="R56" s="94">
        <v>4.4999999999999998E-2</v>
      </c>
      <c r="S56" s="94">
        <v>4.4999999999999998E-2</v>
      </c>
      <c r="T56" s="95">
        <v>6.5000000000000002E-2</v>
      </c>
      <c r="U56" s="96">
        <v>10</v>
      </c>
      <c r="V56" s="92">
        <f t="shared" si="8"/>
        <v>7.1500000000000008E-2</v>
      </c>
      <c r="W56" s="97">
        <v>0.05</v>
      </c>
      <c r="X56" s="94">
        <v>0.05</v>
      </c>
      <c r="Y56" s="20"/>
      <c r="Z56" s="20"/>
      <c r="AA56" s="20"/>
    </row>
    <row r="57" spans="1:27" ht="15.75" x14ac:dyDescent="0.25">
      <c r="A57" s="20"/>
      <c r="B57" s="108"/>
      <c r="C57" s="109"/>
      <c r="D57" s="110"/>
      <c r="E57" s="111" t="str">
        <f t="shared" si="6"/>
        <v>Rillettes</v>
      </c>
      <c r="F57" s="90">
        <f>(R57/R10)*F10</f>
        <v>0.3</v>
      </c>
      <c r="G57" s="90">
        <f>(S57/S10)*G10</f>
        <v>0.03</v>
      </c>
      <c r="H57" s="91">
        <f>(T57/T10)*H10</f>
        <v>0.44999999999999996</v>
      </c>
      <c r="I57" s="92">
        <f>(V57/V10)*I10</f>
        <v>14.849999999999998</v>
      </c>
      <c r="J57" s="90">
        <f>(W57/W10)*J10</f>
        <v>0.5</v>
      </c>
      <c r="K57" s="90">
        <f>(X57/X10)*K10</f>
        <v>0.5</v>
      </c>
      <c r="L57" s="93">
        <f t="shared" si="7"/>
        <v>16.629999999999995</v>
      </c>
      <c r="M57" s="20"/>
      <c r="N57" s="87"/>
      <c r="O57" s="88"/>
      <c r="P57" s="88"/>
      <c r="Q57" s="116" t="s">
        <v>119</v>
      </c>
      <c r="R57" s="94">
        <v>0.03</v>
      </c>
      <c r="S57" s="94">
        <v>0.03</v>
      </c>
      <c r="T57" s="95">
        <v>4.4999999999999998E-2</v>
      </c>
      <c r="U57" s="96">
        <v>10</v>
      </c>
      <c r="V57" s="92">
        <f t="shared" si="8"/>
        <v>4.9499999999999995E-2</v>
      </c>
      <c r="W57" s="97">
        <v>0.05</v>
      </c>
      <c r="X57" s="94">
        <v>0.05</v>
      </c>
      <c r="Y57" s="20"/>
      <c r="Z57" s="20"/>
      <c r="AA57" s="20"/>
    </row>
    <row r="58" spans="1:27" ht="15.75" x14ac:dyDescent="0.25">
      <c r="A58" s="20"/>
      <c r="B58" s="108"/>
      <c r="C58" s="109"/>
      <c r="D58" s="110"/>
      <c r="E58" s="111" t="str">
        <f t="shared" si="6"/>
        <v>Salami – Saucisson – Mortadelle</v>
      </c>
      <c r="F58" s="90">
        <f>(R58/R10)*F10</f>
        <v>0.3</v>
      </c>
      <c r="G58" s="90">
        <f>(S58/S10)*G10</f>
        <v>0.03</v>
      </c>
      <c r="H58" s="91">
        <f>(T58/T10)*H10</f>
        <v>0.44999999999999996</v>
      </c>
      <c r="I58" s="92">
        <f>(V58/V10)*I10</f>
        <v>14.849999999999998</v>
      </c>
      <c r="J58" s="90">
        <f>(W58/W10)*J10</f>
        <v>0.5</v>
      </c>
      <c r="K58" s="90">
        <f>(X58/X10)*K10</f>
        <v>0.5</v>
      </c>
      <c r="L58" s="93">
        <f t="shared" si="7"/>
        <v>16.629999999999995</v>
      </c>
      <c r="M58" s="20"/>
      <c r="N58" s="87"/>
      <c r="O58" s="88"/>
      <c r="P58" s="88"/>
      <c r="Q58" s="116" t="s">
        <v>120</v>
      </c>
      <c r="R58" s="94">
        <v>0.03</v>
      </c>
      <c r="S58" s="94">
        <v>0.03</v>
      </c>
      <c r="T58" s="95">
        <v>4.4999999999999998E-2</v>
      </c>
      <c r="U58" s="96">
        <v>10</v>
      </c>
      <c r="V58" s="92">
        <f t="shared" si="8"/>
        <v>4.9499999999999995E-2</v>
      </c>
      <c r="W58" s="97">
        <v>0.05</v>
      </c>
      <c r="X58" s="94">
        <v>0.05</v>
      </c>
      <c r="Y58" s="20"/>
      <c r="Z58" s="20"/>
      <c r="AA58" s="20"/>
    </row>
    <row r="59" spans="1:27" ht="15.75" x14ac:dyDescent="0.25">
      <c r="A59" s="20"/>
      <c r="B59" s="98"/>
      <c r="C59" s="99"/>
      <c r="D59" s="100"/>
      <c r="E59" s="101" t="s">
        <v>121</v>
      </c>
      <c r="F59" s="102">
        <v>0</v>
      </c>
      <c r="G59" s="102">
        <v>0</v>
      </c>
      <c r="H59" s="102">
        <v>0</v>
      </c>
      <c r="I59" s="102">
        <v>0</v>
      </c>
      <c r="J59" s="102">
        <v>0</v>
      </c>
      <c r="K59" s="102">
        <v>0</v>
      </c>
      <c r="L59" s="103"/>
      <c r="M59" s="103"/>
      <c r="N59" s="104"/>
      <c r="O59" s="105"/>
      <c r="P59" s="105"/>
      <c r="Q59" s="106" t="s">
        <v>122</v>
      </c>
      <c r="R59" s="102">
        <v>0</v>
      </c>
      <c r="S59" s="102">
        <v>0</v>
      </c>
      <c r="T59" s="102">
        <v>0</v>
      </c>
      <c r="U59" s="102">
        <v>0</v>
      </c>
      <c r="V59" s="102">
        <v>0</v>
      </c>
      <c r="W59" s="102">
        <v>0</v>
      </c>
      <c r="X59" s="102">
        <v>0</v>
      </c>
      <c r="Y59" s="103"/>
      <c r="Z59" s="20"/>
      <c r="AA59" s="20"/>
    </row>
    <row r="60" spans="1:27" ht="15.75" x14ac:dyDescent="0.25">
      <c r="A60" s="20"/>
      <c r="B60" s="108"/>
      <c r="C60" s="109"/>
      <c r="D60" s="110"/>
      <c r="E60" s="111" t="str">
        <f t="shared" ref="E60:E65" si="9">Q60</f>
        <v>Nems</v>
      </c>
      <c r="F60" s="90">
        <f>(R60/R10)*F10</f>
        <v>0.5</v>
      </c>
      <c r="G60" s="90">
        <f>(S60/S10)*G10</f>
        <v>0.05</v>
      </c>
      <c r="H60" s="91">
        <f>(T60/T10)*H10</f>
        <v>1</v>
      </c>
      <c r="I60" s="92">
        <f>(V60/V10)*I10</f>
        <v>33.000000000000007</v>
      </c>
      <c r="J60" s="90">
        <f>(W60/W10)*J10</f>
        <v>0.5</v>
      </c>
      <c r="K60" s="90">
        <f>(X60/X10)*K10</f>
        <v>0.5</v>
      </c>
      <c r="L60" s="93">
        <f t="shared" ref="L60:L65" si="10">SUM(F60:K60)</f>
        <v>35.550000000000004</v>
      </c>
      <c r="M60" s="20"/>
      <c r="N60" s="87"/>
      <c r="O60" s="88"/>
      <c r="P60" s="88"/>
      <c r="Q60" s="116" t="s">
        <v>123</v>
      </c>
      <c r="R60" s="94">
        <v>0.05</v>
      </c>
      <c r="S60" s="94">
        <v>0.05</v>
      </c>
      <c r="T60" s="95">
        <v>0.1</v>
      </c>
      <c r="U60" s="96">
        <v>10</v>
      </c>
      <c r="V60" s="92">
        <f>(T60*U60%)+T60</f>
        <v>0.11000000000000001</v>
      </c>
      <c r="W60" s="97">
        <v>0.05</v>
      </c>
      <c r="X60" s="94">
        <v>0.05</v>
      </c>
      <c r="Y60" s="20"/>
      <c r="Z60" s="20"/>
      <c r="AA60" s="20"/>
    </row>
    <row r="61" spans="1:27" ht="15.75" x14ac:dyDescent="0.25">
      <c r="A61" s="20"/>
      <c r="B61" s="108"/>
      <c r="C61" s="109"/>
      <c r="D61" s="110"/>
      <c r="E61" s="111" t="str">
        <f t="shared" si="9"/>
        <v>Crêpes</v>
      </c>
      <c r="F61" s="90">
        <f>(R61/R10)*F10</f>
        <v>0.5</v>
      </c>
      <c r="G61" s="90">
        <f>(S61/S10)*G10</f>
        <v>0.05</v>
      </c>
      <c r="H61" s="91">
        <f>(T61/T10)*H10</f>
        <v>1</v>
      </c>
      <c r="I61" s="92">
        <f>(V61/V10)*I10</f>
        <v>33.000000000000007</v>
      </c>
      <c r="J61" s="90">
        <f>(W61/W10)*J10</f>
        <v>0.5</v>
      </c>
      <c r="K61" s="90">
        <f>(X61/X10)*K10</f>
        <v>0.5</v>
      </c>
      <c r="L61" s="93">
        <f t="shared" si="10"/>
        <v>35.550000000000004</v>
      </c>
      <c r="M61" s="20"/>
      <c r="N61" s="87"/>
      <c r="O61" s="88"/>
      <c r="P61" s="88"/>
      <c r="Q61" s="116" t="s">
        <v>124</v>
      </c>
      <c r="R61" s="94">
        <v>0.05</v>
      </c>
      <c r="S61" s="94">
        <v>0.05</v>
      </c>
      <c r="T61" s="95">
        <v>0.1</v>
      </c>
      <c r="U61" s="96">
        <v>10</v>
      </c>
      <c r="V61" s="92">
        <f>(T61*U61%)+T61</f>
        <v>0.11000000000000001</v>
      </c>
      <c r="W61" s="97">
        <v>0.05</v>
      </c>
      <c r="X61" s="94">
        <v>0.05</v>
      </c>
      <c r="Y61" s="20"/>
      <c r="Z61" s="20"/>
      <c r="AA61" s="20"/>
    </row>
    <row r="62" spans="1:27" ht="15.75" x14ac:dyDescent="0.25">
      <c r="A62" s="20"/>
      <c r="B62" s="108"/>
      <c r="C62" s="109"/>
      <c r="D62" s="110"/>
      <c r="E62" s="111" t="str">
        <f t="shared" si="9"/>
        <v>Friand, feuilleté</v>
      </c>
      <c r="F62" s="90">
        <f>(R62/R10)*F10</f>
        <v>0.65</v>
      </c>
      <c r="G62" s="90">
        <f>(S62/S10)*G10</f>
        <v>6.5000000000000002E-2</v>
      </c>
      <c r="H62" s="91">
        <f>(T62/T10)*H10</f>
        <v>1</v>
      </c>
      <c r="I62" s="92">
        <f>(V62/V10)*I10</f>
        <v>33.000000000000007</v>
      </c>
      <c r="J62" s="90">
        <f>(W62/W10)*J10</f>
        <v>0.70000000000000007</v>
      </c>
      <c r="K62" s="90">
        <f>(X62/X10)*K10</f>
        <v>0.70000000000000007</v>
      </c>
      <c r="L62" s="93">
        <f t="shared" si="10"/>
        <v>36.115000000000016</v>
      </c>
      <c r="M62" s="20"/>
      <c r="N62" s="87"/>
      <c r="O62" s="88"/>
      <c r="P62" s="88"/>
      <c r="Q62" s="116" t="s">
        <v>125</v>
      </c>
      <c r="R62" s="94">
        <v>6.5000000000000002E-2</v>
      </c>
      <c r="S62" s="94">
        <v>6.5000000000000002E-2</v>
      </c>
      <c r="T62" s="95">
        <v>0.1</v>
      </c>
      <c r="U62" s="96">
        <v>10</v>
      </c>
      <c r="V62" s="92">
        <f>(T62*U62%)+T62</f>
        <v>0.11000000000000001</v>
      </c>
      <c r="W62" s="97">
        <v>7.0000000000000007E-2</v>
      </c>
      <c r="X62" s="94">
        <v>7.0000000000000007E-2</v>
      </c>
      <c r="Y62" s="20"/>
      <c r="Z62" s="20"/>
      <c r="AA62" s="20"/>
    </row>
    <row r="63" spans="1:27" ht="15.75" x14ac:dyDescent="0.25">
      <c r="A63" s="20"/>
      <c r="B63" s="108"/>
      <c r="C63" s="109"/>
      <c r="D63" s="110"/>
      <c r="E63" s="111" t="str">
        <f t="shared" si="9"/>
        <v>Pizza</v>
      </c>
      <c r="F63" s="90">
        <f>(R63/R10)*F10</f>
        <v>0.70000000000000007</v>
      </c>
      <c r="G63" s="90">
        <f>(S63/S10)*G10</f>
        <v>7.0000000000000007E-2</v>
      </c>
      <c r="H63" s="91">
        <f>(T63/T10)*H10</f>
        <v>0.89999999999999991</v>
      </c>
      <c r="I63" s="92">
        <f>(V63/V10)*I10</f>
        <v>29.699999999999996</v>
      </c>
      <c r="J63" s="90">
        <f>(W63/W10)*J10</f>
        <v>0.70000000000000007</v>
      </c>
      <c r="K63" s="90">
        <f>(X63/X10)*K10</f>
        <v>0.70000000000000007</v>
      </c>
      <c r="L63" s="93">
        <f t="shared" si="10"/>
        <v>32.770000000000003</v>
      </c>
      <c r="M63" s="20"/>
      <c r="N63" s="87"/>
      <c r="O63" s="88"/>
      <c r="P63" s="88"/>
      <c r="Q63" s="116" t="s">
        <v>126</v>
      </c>
      <c r="R63" s="94">
        <v>7.0000000000000007E-2</v>
      </c>
      <c r="S63" s="94">
        <v>7.0000000000000007E-2</v>
      </c>
      <c r="T63" s="95">
        <v>0.09</v>
      </c>
      <c r="U63" s="96">
        <v>10</v>
      </c>
      <c r="V63" s="92">
        <f>(T63*U63%)+T63</f>
        <v>9.8999999999999991E-2</v>
      </c>
      <c r="W63" s="97">
        <v>7.0000000000000007E-2</v>
      </c>
      <c r="X63" s="94">
        <v>7.0000000000000007E-2</v>
      </c>
      <c r="Y63" s="20"/>
      <c r="Z63" s="20"/>
      <c r="AA63" s="20"/>
    </row>
    <row r="64" spans="1:27" ht="15.75" x14ac:dyDescent="0.25">
      <c r="A64" s="20"/>
      <c r="B64" s="108"/>
      <c r="C64" s="109"/>
      <c r="D64" s="110"/>
      <c r="E64" s="111" t="str">
        <f t="shared" si="9"/>
        <v>Tarte salée</v>
      </c>
      <c r="F64" s="90">
        <f>(R64/R10)*F10</f>
        <v>0.70000000000000007</v>
      </c>
      <c r="G64" s="90">
        <f>(S64/S10)*G10</f>
        <v>7.0000000000000007E-2</v>
      </c>
      <c r="H64" s="91">
        <f>(T64/T10)*H10</f>
        <v>0.89999999999999991</v>
      </c>
      <c r="I64" s="92">
        <f>(V64/V10)*I10</f>
        <v>29.699999999999996</v>
      </c>
      <c r="J64" s="90">
        <f>(W64/W10)*J10</f>
        <v>0.70000000000000007</v>
      </c>
      <c r="K64" s="90">
        <f>(X64/X10)*K10</f>
        <v>0.70000000000000007</v>
      </c>
      <c r="L64" s="93">
        <f t="shared" si="10"/>
        <v>32.770000000000003</v>
      </c>
      <c r="M64" s="20"/>
      <c r="N64" s="87"/>
      <c r="O64" s="88"/>
      <c r="P64" s="88"/>
      <c r="Q64" s="116" t="s">
        <v>127</v>
      </c>
      <c r="R64" s="94">
        <v>7.0000000000000007E-2</v>
      </c>
      <c r="S64" s="94">
        <v>7.0000000000000007E-2</v>
      </c>
      <c r="T64" s="95">
        <v>0.09</v>
      </c>
      <c r="U64" s="96">
        <v>10</v>
      </c>
      <c r="V64" s="92">
        <f>(T64*U64%)+T64</f>
        <v>9.8999999999999991E-2</v>
      </c>
      <c r="W64" s="97">
        <v>7.0000000000000007E-2</v>
      </c>
      <c r="X64" s="94">
        <v>7.0000000000000007E-2</v>
      </c>
      <c r="Y64" s="20"/>
      <c r="Z64" s="20"/>
      <c r="AA64" s="20"/>
    </row>
    <row r="65" spans="1:27" ht="15.75" x14ac:dyDescent="0.25">
      <c r="A65" s="20"/>
      <c r="B65" s="108"/>
      <c r="C65" s="109"/>
      <c r="D65" s="110"/>
      <c r="E65" s="111" t="str">
        <f t="shared" si="9"/>
        <v>ASSAISONNEMENT HORS D'OEUVRE(poids de la matière grasse)</v>
      </c>
      <c r="F65" s="90">
        <f>(R65/R10)*F10</f>
        <v>0.05</v>
      </c>
      <c r="G65" s="90">
        <f>(S65/S10)*G10</f>
        <v>7.0000000000000001E-3</v>
      </c>
      <c r="H65" s="91">
        <f>(T65/T10)*H10</f>
        <v>0.08</v>
      </c>
      <c r="I65" s="92">
        <f>(V65/V10)*I10</f>
        <v>2.64</v>
      </c>
      <c r="J65" s="90">
        <f>(W65/W10)*J10</f>
        <v>0.08</v>
      </c>
      <c r="K65" s="90">
        <f>(X65/X10)*K10</f>
        <v>0.08</v>
      </c>
      <c r="L65" s="93">
        <f t="shared" si="10"/>
        <v>2.9370000000000003</v>
      </c>
      <c r="M65" s="20"/>
      <c r="N65" s="104"/>
      <c r="O65" s="105"/>
      <c r="P65" s="105"/>
      <c r="Q65" s="106" t="s">
        <v>128</v>
      </c>
      <c r="R65" s="94">
        <v>5.0000000000000001E-3</v>
      </c>
      <c r="S65" s="94">
        <v>7.0000000000000001E-3</v>
      </c>
      <c r="T65" s="95">
        <v>8.0000000000000002E-3</v>
      </c>
      <c r="U65" s="96">
        <v>10</v>
      </c>
      <c r="V65" s="92">
        <f>(T65*U65%)+T65</f>
        <v>8.8000000000000005E-3</v>
      </c>
      <c r="W65" s="97">
        <v>8.0000000000000002E-3</v>
      </c>
      <c r="X65" s="94">
        <v>8.0000000000000002E-3</v>
      </c>
      <c r="Y65" s="20"/>
      <c r="Z65" s="20"/>
      <c r="AA65" s="20"/>
    </row>
    <row r="66" spans="1:27" x14ac:dyDescent="0.25">
      <c r="A66" s="20"/>
      <c r="B66" s="123" t="s">
        <v>129</v>
      </c>
      <c r="C66" s="124"/>
      <c r="D66" s="124"/>
      <c r="E66" s="125"/>
      <c r="F66" s="102">
        <v>0</v>
      </c>
      <c r="G66" s="102">
        <v>0</v>
      </c>
      <c r="H66" s="102">
        <v>0</v>
      </c>
      <c r="I66" s="102">
        <v>0</v>
      </c>
      <c r="J66" s="102">
        <v>0</v>
      </c>
      <c r="K66" s="102">
        <v>0</v>
      </c>
      <c r="L66" s="103"/>
      <c r="M66" s="103"/>
      <c r="N66" s="104"/>
      <c r="O66" s="105"/>
      <c r="P66" s="105"/>
      <c r="Q66" s="106" t="s">
        <v>129</v>
      </c>
      <c r="R66" s="102">
        <v>0</v>
      </c>
      <c r="S66" s="102">
        <v>0</v>
      </c>
      <c r="T66" s="102">
        <v>0</v>
      </c>
      <c r="U66" s="102">
        <v>0</v>
      </c>
      <c r="V66" s="102">
        <v>0</v>
      </c>
      <c r="W66" s="102">
        <v>0</v>
      </c>
      <c r="X66" s="102">
        <v>0</v>
      </c>
      <c r="Y66" s="103"/>
      <c r="Z66" s="103"/>
      <c r="AA66" s="103"/>
    </row>
    <row r="67" spans="1:27" ht="15.75" x14ac:dyDescent="0.25">
      <c r="A67" s="20"/>
      <c r="B67" s="98"/>
      <c r="C67" s="99"/>
      <c r="D67" s="100"/>
      <c r="E67" s="101" t="s">
        <v>130</v>
      </c>
      <c r="F67" s="102">
        <v>0</v>
      </c>
      <c r="G67" s="102">
        <v>0</v>
      </c>
      <c r="H67" s="102">
        <v>0</v>
      </c>
      <c r="I67" s="102">
        <v>0</v>
      </c>
      <c r="J67" s="102">
        <v>0</v>
      </c>
      <c r="K67" s="102">
        <v>0</v>
      </c>
      <c r="L67" s="103"/>
      <c r="M67" s="103"/>
      <c r="N67" s="104"/>
      <c r="O67" s="105"/>
      <c r="P67" s="105"/>
      <c r="Q67" s="106" t="s">
        <v>130</v>
      </c>
      <c r="R67" s="102">
        <v>0</v>
      </c>
      <c r="S67" s="102">
        <v>0</v>
      </c>
      <c r="T67" s="102">
        <v>0</v>
      </c>
      <c r="U67" s="102">
        <v>0</v>
      </c>
      <c r="V67" s="102">
        <v>0</v>
      </c>
      <c r="W67" s="102">
        <v>0</v>
      </c>
      <c r="X67" s="102">
        <v>0</v>
      </c>
      <c r="Y67" s="103"/>
      <c r="Z67" s="103"/>
      <c r="AA67" s="103"/>
    </row>
    <row r="68" spans="1:27" ht="15.75" x14ac:dyDescent="0.25">
      <c r="A68" s="20"/>
      <c r="B68" s="108"/>
      <c r="C68" s="109"/>
      <c r="D68" s="110"/>
      <c r="E68" s="111" t="str">
        <f t="shared" ref="E68:E74" si="11">Q68</f>
        <v>Bœuf braisé, bœuf sauté, bouilli de bœuf</v>
      </c>
      <c r="F68" s="90">
        <f>(R68/R10)*F10</f>
        <v>0.5</v>
      </c>
      <c r="G68" s="90">
        <f>(S68/S10)*G10</f>
        <v>7.0000000000000007E-2</v>
      </c>
      <c r="H68" s="91">
        <f>(T68/T10)*H10</f>
        <v>1.1000000000000001</v>
      </c>
      <c r="I68" s="92">
        <f>(V68/V10)*I10</f>
        <v>36.299999999999997</v>
      </c>
      <c r="J68" s="90">
        <f>(W68/W10)*J10</f>
        <v>1</v>
      </c>
      <c r="K68" s="90">
        <f>(X68/X10)*K10</f>
        <v>0.70000000000000007</v>
      </c>
      <c r="L68" s="93">
        <f t="shared" ref="L68:L74" si="12">SUM(F68:K68)</f>
        <v>39.67</v>
      </c>
      <c r="M68" s="20"/>
      <c r="N68" s="87"/>
      <c r="O68" s="88"/>
      <c r="P68" s="88"/>
      <c r="Q68" s="116" t="s">
        <v>131</v>
      </c>
      <c r="R68" s="94">
        <v>0.05</v>
      </c>
      <c r="S68" s="94">
        <v>7.0000000000000007E-2</v>
      </c>
      <c r="T68" s="95">
        <v>0.11</v>
      </c>
      <c r="U68" s="96">
        <v>10</v>
      </c>
      <c r="V68" s="92">
        <f t="shared" ref="V68:V74" si="13">(T68*U68%)+T68</f>
        <v>0.121</v>
      </c>
      <c r="W68" s="97">
        <v>0.1</v>
      </c>
      <c r="X68" s="94">
        <v>7.0000000000000007E-2</v>
      </c>
      <c r="Y68" s="20"/>
      <c r="Z68" s="20"/>
      <c r="AA68" s="20"/>
    </row>
    <row r="69" spans="1:27" ht="15.75" x14ac:dyDescent="0.25">
      <c r="A69" s="20"/>
      <c r="B69" s="108"/>
      <c r="C69" s="109"/>
      <c r="D69" s="110"/>
      <c r="E69" s="111" t="str">
        <f t="shared" si="11"/>
        <v>Rôti de bœuf, steak</v>
      </c>
      <c r="F69" s="90">
        <f>(R69/R10)*F10</f>
        <v>0.4</v>
      </c>
      <c r="G69" s="90">
        <f>(S69/S10)*G10</f>
        <v>0.06</v>
      </c>
      <c r="H69" s="91">
        <f>(T69/T10)*H10</f>
        <v>0.89999999999999991</v>
      </c>
      <c r="I69" s="92">
        <f>(V69/V10)*I10</f>
        <v>29.699999999999996</v>
      </c>
      <c r="J69" s="90">
        <f>(W69/W10)*J10</f>
        <v>0.8</v>
      </c>
      <c r="K69" s="90">
        <f>(X69/X10)*K10</f>
        <v>0.6</v>
      </c>
      <c r="L69" s="93">
        <f t="shared" si="12"/>
        <v>32.459999999999994</v>
      </c>
      <c r="M69" s="20"/>
      <c r="N69" s="87"/>
      <c r="O69" s="88"/>
      <c r="P69" s="88"/>
      <c r="Q69" s="116" t="s">
        <v>132</v>
      </c>
      <c r="R69" s="94">
        <v>0.04</v>
      </c>
      <c r="S69" s="94">
        <v>0.06</v>
      </c>
      <c r="T69" s="95">
        <v>0.09</v>
      </c>
      <c r="U69" s="96">
        <v>10</v>
      </c>
      <c r="V69" s="92">
        <f t="shared" si="13"/>
        <v>9.8999999999999991E-2</v>
      </c>
      <c r="W69" s="97">
        <v>0.08</v>
      </c>
      <c r="X69" s="94">
        <v>0.06</v>
      </c>
      <c r="Y69" s="20"/>
      <c r="Z69" s="20"/>
      <c r="AA69" s="20"/>
    </row>
    <row r="70" spans="1:27" ht="15.75" x14ac:dyDescent="0.25">
      <c r="A70" s="20"/>
      <c r="B70" s="108"/>
      <c r="C70" s="109"/>
      <c r="D70" s="110"/>
      <c r="E70" s="111" t="str">
        <f t="shared" si="11"/>
        <v>Steak haché</v>
      </c>
      <c r="F70" s="90">
        <f>(R70/R10)*F10</f>
        <v>0.5</v>
      </c>
      <c r="G70" s="90">
        <f>(S70/S10)*G10</f>
        <v>7.0000000000000007E-2</v>
      </c>
      <c r="H70" s="91">
        <f>(T70/T10)*H10</f>
        <v>1</v>
      </c>
      <c r="I70" s="92">
        <f>(V70/V10)*I10</f>
        <v>33.000000000000007</v>
      </c>
      <c r="J70" s="90">
        <f>(W70/W10)*J10</f>
        <v>1</v>
      </c>
      <c r="K70" s="90">
        <f>(X70/X10)*K10</f>
        <v>0.70000000000000007</v>
      </c>
      <c r="L70" s="93">
        <f t="shared" si="12"/>
        <v>36.27000000000001</v>
      </c>
      <c r="M70" s="20"/>
      <c r="N70" s="87"/>
      <c r="O70" s="88"/>
      <c r="P70" s="88"/>
      <c r="Q70" s="116" t="s">
        <v>133</v>
      </c>
      <c r="R70" s="94">
        <v>0.05</v>
      </c>
      <c r="S70" s="94">
        <v>7.0000000000000007E-2</v>
      </c>
      <c r="T70" s="95">
        <v>0.1</v>
      </c>
      <c r="U70" s="96">
        <v>10</v>
      </c>
      <c r="V70" s="92">
        <f t="shared" si="13"/>
        <v>0.11000000000000001</v>
      </c>
      <c r="W70" s="97">
        <v>0.1</v>
      </c>
      <c r="X70" s="94">
        <v>7.0000000000000007E-2</v>
      </c>
      <c r="Y70" s="20"/>
      <c r="Z70" s="20"/>
      <c r="AA70" s="20"/>
    </row>
    <row r="71" spans="1:27" ht="15.75" x14ac:dyDescent="0.25">
      <c r="A71" s="20"/>
      <c r="B71" s="108"/>
      <c r="C71" s="109"/>
      <c r="D71" s="110"/>
      <c r="E71" s="111" t="str">
        <f t="shared" si="11"/>
        <v>Hamburger</v>
      </c>
      <c r="F71" s="90">
        <f>(R71/R10)*F10</f>
        <v>0.5</v>
      </c>
      <c r="G71" s="90">
        <f>(S71/S10)*G10</f>
        <v>7.0000000000000007E-2</v>
      </c>
      <c r="H71" s="91">
        <f>(T71/T10)*H10</f>
        <v>1</v>
      </c>
      <c r="I71" s="92">
        <f>(V71/V10)*I10</f>
        <v>33.000000000000007</v>
      </c>
      <c r="J71" s="90">
        <f>(W71/W10)*J10</f>
        <v>1</v>
      </c>
      <c r="K71" s="90">
        <f>(X71/X10)*K10</f>
        <v>0.70000000000000007</v>
      </c>
      <c r="L71" s="93">
        <f t="shared" si="12"/>
        <v>36.27000000000001</v>
      </c>
      <c r="M71" s="20"/>
      <c r="N71" s="87"/>
      <c r="O71" s="88"/>
      <c r="P71" s="88"/>
      <c r="Q71" s="116" t="s">
        <v>134</v>
      </c>
      <c r="R71" s="94">
        <v>0.05</v>
      </c>
      <c r="S71" s="94">
        <v>7.0000000000000007E-2</v>
      </c>
      <c r="T71" s="95">
        <v>0.1</v>
      </c>
      <c r="U71" s="96">
        <v>10</v>
      </c>
      <c r="V71" s="92">
        <f t="shared" si="13"/>
        <v>0.11000000000000001</v>
      </c>
      <c r="W71" s="97">
        <v>0.1</v>
      </c>
      <c r="X71" s="94">
        <v>7.0000000000000007E-2</v>
      </c>
      <c r="Y71" s="20"/>
      <c r="Z71" s="20"/>
      <c r="AA71" s="20"/>
    </row>
    <row r="72" spans="1:27" ht="15.75" x14ac:dyDescent="0.25">
      <c r="A72" s="20"/>
      <c r="B72" s="108"/>
      <c r="C72" s="109"/>
      <c r="D72" s="110"/>
      <c r="E72" s="111" t="str">
        <f t="shared" si="11"/>
        <v>Boulettes de bœuf de 30g pièce crues (à l'unité)</v>
      </c>
      <c r="F72" s="90">
        <f>(R72/R10)*F10</f>
        <v>20</v>
      </c>
      <c r="G72" s="90">
        <f>(S72/S10)*G10</f>
        <v>3</v>
      </c>
      <c r="H72" s="91">
        <f>(T72/T10)*H10</f>
        <v>45</v>
      </c>
      <c r="I72" s="92">
        <f>(V72/V10)*I10</f>
        <v>1485</v>
      </c>
      <c r="J72" s="90">
        <f>(W72/W10)*J10</f>
        <v>40</v>
      </c>
      <c r="K72" s="90">
        <f>(X72/X10)*K10</f>
        <v>30</v>
      </c>
      <c r="L72" s="93">
        <f t="shared" si="12"/>
        <v>1623</v>
      </c>
      <c r="M72" s="20"/>
      <c r="N72" s="87"/>
      <c r="O72" s="88"/>
      <c r="P72" s="88"/>
      <c r="Q72" s="116" t="s">
        <v>135</v>
      </c>
      <c r="R72" s="94">
        <v>2</v>
      </c>
      <c r="S72" s="94">
        <v>3</v>
      </c>
      <c r="T72" s="95">
        <v>4.5</v>
      </c>
      <c r="U72" s="96">
        <v>10</v>
      </c>
      <c r="V72" s="92">
        <f t="shared" si="13"/>
        <v>4.95</v>
      </c>
      <c r="W72" s="97">
        <v>4</v>
      </c>
      <c r="X72" s="94">
        <v>3</v>
      </c>
      <c r="Y72" s="20"/>
      <c r="Z72" s="20"/>
      <c r="AA72" s="20"/>
    </row>
    <row r="73" spans="1:27" ht="15.75" x14ac:dyDescent="0.25">
      <c r="A73" s="20"/>
      <c r="B73" s="108"/>
      <c r="C73" s="109"/>
      <c r="D73" s="110"/>
      <c r="E73" s="111" t="str">
        <f t="shared" si="11"/>
        <v>Boulettes de bœuf de 30g pièce crues (au poids)</v>
      </c>
      <c r="F73" s="90">
        <f>(R73/R10)*F10</f>
        <v>0.6</v>
      </c>
      <c r="G73" s="90">
        <f>(S73/S10)*G10</f>
        <v>0.09</v>
      </c>
      <c r="H73" s="91">
        <f>(T73/T10)*H10</f>
        <v>1.35</v>
      </c>
      <c r="I73" s="92">
        <f>(V73/V10)*I10</f>
        <v>44.550000000000004</v>
      </c>
      <c r="J73" s="90">
        <f>(W73/W10)*J10</f>
        <v>1.2</v>
      </c>
      <c r="K73" s="90">
        <f>(X73/X10)*K10</f>
        <v>0.89999999999999991</v>
      </c>
      <c r="L73" s="93">
        <f t="shared" si="12"/>
        <v>48.690000000000005</v>
      </c>
      <c r="M73" s="20"/>
      <c r="N73" s="87"/>
      <c r="O73" s="88"/>
      <c r="P73" s="88"/>
      <c r="Q73" s="116" t="s">
        <v>136</v>
      </c>
      <c r="R73" s="94">
        <v>0.06</v>
      </c>
      <c r="S73" s="94">
        <v>0.09</v>
      </c>
      <c r="T73" s="95">
        <v>0.13500000000000001</v>
      </c>
      <c r="U73" s="96">
        <v>10</v>
      </c>
      <c r="V73" s="92">
        <f t="shared" si="13"/>
        <v>0.14850000000000002</v>
      </c>
      <c r="W73" s="97">
        <v>0.12</v>
      </c>
      <c r="X73" s="94">
        <v>0.09</v>
      </c>
      <c r="Y73" s="20"/>
      <c r="Z73" s="20"/>
      <c r="AA73" s="20"/>
    </row>
    <row r="74" spans="1:27" ht="15.75" x14ac:dyDescent="0.25">
      <c r="A74" s="20"/>
      <c r="B74" s="108"/>
      <c r="C74" s="109"/>
      <c r="D74" s="110"/>
      <c r="E74" s="111" t="str">
        <f t="shared" si="11"/>
        <v>Bolognaise viande</v>
      </c>
      <c r="F74" s="90">
        <f>(R74/R10)*F10</f>
        <v>0.5</v>
      </c>
      <c r="G74" s="90">
        <f>(S74/S10)*G10</f>
        <v>7.0000000000000007E-2</v>
      </c>
      <c r="H74" s="91">
        <f>(T74/T10)*H10</f>
        <v>0.89999999999999991</v>
      </c>
      <c r="I74" s="92">
        <f>(V74/V10)*I10</f>
        <v>29.699999999999996</v>
      </c>
      <c r="J74" s="90">
        <f>(W74/W10)*J10</f>
        <v>1</v>
      </c>
      <c r="K74" s="90">
        <f>(X74/X10)*K10</f>
        <v>0.70000000000000007</v>
      </c>
      <c r="L74" s="93">
        <f t="shared" si="12"/>
        <v>32.869999999999997</v>
      </c>
      <c r="M74" s="20"/>
      <c r="N74" s="87"/>
      <c r="O74" s="88"/>
      <c r="P74" s="88"/>
      <c r="Q74" s="116" t="s">
        <v>137</v>
      </c>
      <c r="R74" s="94">
        <v>0.05</v>
      </c>
      <c r="S74" s="94">
        <v>7.0000000000000007E-2</v>
      </c>
      <c r="T74" s="95">
        <v>0.09</v>
      </c>
      <c r="U74" s="96">
        <v>10</v>
      </c>
      <c r="V74" s="92">
        <f t="shared" si="13"/>
        <v>9.8999999999999991E-2</v>
      </c>
      <c r="W74" s="97">
        <v>0.1</v>
      </c>
      <c r="X74" s="94">
        <v>7.0000000000000007E-2</v>
      </c>
      <c r="Y74" s="20"/>
      <c r="Z74" s="20"/>
      <c r="AA74" s="20"/>
    </row>
    <row r="75" spans="1:27" ht="15.75" x14ac:dyDescent="0.25">
      <c r="A75" s="20"/>
      <c r="B75" s="98"/>
      <c r="C75" s="99"/>
      <c r="D75" s="100"/>
      <c r="E75" s="101" t="s">
        <v>138</v>
      </c>
      <c r="F75" s="102">
        <v>0</v>
      </c>
      <c r="G75" s="102">
        <v>0</v>
      </c>
      <c r="H75" s="102">
        <v>0</v>
      </c>
      <c r="I75" s="102">
        <v>0</v>
      </c>
      <c r="J75" s="102">
        <v>0</v>
      </c>
      <c r="K75" s="102">
        <v>0</v>
      </c>
      <c r="L75" s="103"/>
      <c r="M75" s="103"/>
      <c r="N75" s="104"/>
      <c r="O75" s="105"/>
      <c r="P75" s="105"/>
      <c r="Q75" s="106" t="s">
        <v>138</v>
      </c>
      <c r="R75" s="102">
        <v>0</v>
      </c>
      <c r="S75" s="102">
        <v>0</v>
      </c>
      <c r="T75" s="102">
        <v>0</v>
      </c>
      <c r="U75" s="102">
        <v>0</v>
      </c>
      <c r="V75" s="102">
        <v>0</v>
      </c>
      <c r="W75" s="102">
        <v>0</v>
      </c>
      <c r="X75" s="102">
        <v>0</v>
      </c>
      <c r="Y75" s="103"/>
      <c r="Z75" s="103"/>
      <c r="AA75" s="103"/>
    </row>
    <row r="76" spans="1:27" ht="15.75" x14ac:dyDescent="0.25">
      <c r="A76" s="20"/>
      <c r="B76" s="108"/>
      <c r="C76" s="109"/>
      <c r="D76" s="110"/>
      <c r="E76" s="111" t="str">
        <f t="shared" ref="E76:E80" si="14">Q76</f>
        <v>Sauté de veau ou blanquette (sans os)</v>
      </c>
      <c r="F76" s="90">
        <f>(R76/R10)*F10</f>
        <v>0.5</v>
      </c>
      <c r="G76" s="90">
        <f>(S76/S10)*G10</f>
        <v>7.0000000000000007E-2</v>
      </c>
      <c r="H76" s="91">
        <f>(T76/T10)*H10</f>
        <v>1.1000000000000001</v>
      </c>
      <c r="I76" s="92">
        <f>(V76/V10)*I10</f>
        <v>36.299999999999997</v>
      </c>
      <c r="J76" s="90">
        <f>(W76/W10)*J10</f>
        <v>1</v>
      </c>
      <c r="K76" s="90">
        <f>(X76/X10)*K10</f>
        <v>0.70000000000000007</v>
      </c>
      <c r="L76" s="93">
        <f>SUM(F76:K76)</f>
        <v>39.67</v>
      </c>
      <c r="M76" s="20"/>
      <c r="N76" s="87"/>
      <c r="O76" s="88"/>
      <c r="P76" s="88"/>
      <c r="Q76" s="116" t="s">
        <v>139</v>
      </c>
      <c r="R76" s="94">
        <v>0.05</v>
      </c>
      <c r="S76" s="94">
        <v>7.0000000000000007E-2</v>
      </c>
      <c r="T76" s="95">
        <v>0.11</v>
      </c>
      <c r="U76" s="96">
        <v>10</v>
      </c>
      <c r="V76" s="92">
        <f>(T76*U76%)+T76</f>
        <v>0.121</v>
      </c>
      <c r="W76" s="97">
        <v>0.1</v>
      </c>
      <c r="X76" s="94">
        <v>7.0000000000000007E-2</v>
      </c>
      <c r="Y76" s="20"/>
      <c r="Z76" s="20"/>
      <c r="AA76" s="20"/>
    </row>
    <row r="77" spans="1:27" ht="15.75" x14ac:dyDescent="0.25">
      <c r="A77" s="20"/>
      <c r="B77" s="108"/>
      <c r="C77" s="109"/>
      <c r="D77" s="110"/>
      <c r="E77" s="111" t="str">
        <f t="shared" si="14"/>
        <v>Escalope de veau, rôti de veau</v>
      </c>
      <c r="F77" s="90">
        <f>(R77/R10)*F10</f>
        <v>0.4</v>
      </c>
      <c r="G77" s="90">
        <f>(S77/S10)*G10</f>
        <v>0.06</v>
      </c>
      <c r="H77" s="91">
        <f>(T77/T10)*H10</f>
        <v>0.89999999999999991</v>
      </c>
      <c r="I77" s="92">
        <f>(V77/V10)*I10</f>
        <v>29.699999999999996</v>
      </c>
      <c r="J77" s="90">
        <f>(W77/W10)*J10</f>
        <v>1</v>
      </c>
      <c r="K77" s="90">
        <f>(X77/X10)*K10</f>
        <v>0.70000000000000007</v>
      </c>
      <c r="L77" s="93">
        <f t="shared" ref="L77:L80" si="15">SUM(F77:K77)</f>
        <v>32.76</v>
      </c>
      <c r="M77" s="20"/>
      <c r="N77" s="87"/>
      <c r="O77" s="88"/>
      <c r="P77" s="88"/>
      <c r="Q77" s="116" t="s">
        <v>140</v>
      </c>
      <c r="R77" s="94">
        <v>0.04</v>
      </c>
      <c r="S77" s="94">
        <v>0.06</v>
      </c>
      <c r="T77" s="95">
        <v>0.09</v>
      </c>
      <c r="U77" s="96">
        <v>10</v>
      </c>
      <c r="V77" s="92">
        <f>(T77*U77%)+T77</f>
        <v>9.8999999999999991E-2</v>
      </c>
      <c r="W77" s="97">
        <v>0.1</v>
      </c>
      <c r="X77" s="94">
        <v>7.0000000000000007E-2</v>
      </c>
      <c r="Y77" s="20"/>
      <c r="Z77" s="20"/>
      <c r="AA77" s="20"/>
    </row>
    <row r="78" spans="1:27" ht="15.75" x14ac:dyDescent="0.25">
      <c r="A78" s="20"/>
      <c r="B78" s="108"/>
      <c r="C78" s="109"/>
      <c r="D78" s="110"/>
      <c r="E78" s="111" t="str">
        <f t="shared" si="14"/>
        <v>Steak haché de veau</v>
      </c>
      <c r="F78" s="90">
        <f>(R78/R10)*F10</f>
        <v>0.5</v>
      </c>
      <c r="G78" s="90">
        <f>(S78/S10)*G10</f>
        <v>7.0000000000000007E-2</v>
      </c>
      <c r="H78" s="91">
        <f>(T78/T10)*H10</f>
        <v>0.89999999999999991</v>
      </c>
      <c r="I78" s="92">
        <f>(V78/V10)*I10</f>
        <v>29.699999999999996</v>
      </c>
      <c r="J78" s="90">
        <f>(W78/W10)*J10</f>
        <v>1</v>
      </c>
      <c r="K78" s="90">
        <f>(X78/X10)*K10</f>
        <v>0.70000000000000007</v>
      </c>
      <c r="L78" s="93">
        <f t="shared" si="15"/>
        <v>32.869999999999997</v>
      </c>
      <c r="M78" s="20"/>
      <c r="N78" s="87"/>
      <c r="O78" s="88"/>
      <c r="P78" s="88"/>
      <c r="Q78" s="116" t="s">
        <v>141</v>
      </c>
      <c r="R78" s="94">
        <v>0.05</v>
      </c>
      <c r="S78" s="94">
        <v>7.0000000000000007E-2</v>
      </c>
      <c r="T78" s="95">
        <v>0.09</v>
      </c>
      <c r="U78" s="96">
        <v>10</v>
      </c>
      <c r="V78" s="92">
        <f>(T78*U78%)+T78</f>
        <v>9.8999999999999991E-2</v>
      </c>
      <c r="W78" s="97">
        <v>0.1</v>
      </c>
      <c r="X78" s="94">
        <v>7.0000000000000007E-2</v>
      </c>
      <c r="Y78" s="20"/>
      <c r="Z78" s="20"/>
      <c r="AA78" s="20"/>
    </row>
    <row r="79" spans="1:27" ht="15.75" x14ac:dyDescent="0.25">
      <c r="A79" s="20"/>
      <c r="B79" s="108"/>
      <c r="C79" s="109"/>
      <c r="D79" s="110"/>
      <c r="E79" s="111" t="str">
        <f t="shared" si="14"/>
        <v>Hamburger veau, Rissolette veau</v>
      </c>
      <c r="F79" s="90">
        <f>(R79/R10)*F10</f>
        <v>0.5</v>
      </c>
      <c r="G79" s="90">
        <f>(S79/S10)*G10</f>
        <v>7.0000000000000007E-2</v>
      </c>
      <c r="H79" s="91">
        <f>(T79/T10)*H10</f>
        <v>0.89999999999999991</v>
      </c>
      <c r="I79" s="92">
        <f>(V79/V10)*I10</f>
        <v>29.699999999999996</v>
      </c>
      <c r="J79" s="90">
        <f>(W79/W10)*J10</f>
        <v>0.8</v>
      </c>
      <c r="K79" s="90">
        <f>(X79/X10)*K10</f>
        <v>0.6</v>
      </c>
      <c r="L79" s="93">
        <f t="shared" si="15"/>
        <v>32.569999999999993</v>
      </c>
      <c r="M79" s="20"/>
      <c r="N79" s="87"/>
      <c r="O79" s="88"/>
      <c r="P79" s="88"/>
      <c r="Q79" s="116" t="s">
        <v>142</v>
      </c>
      <c r="R79" s="94">
        <v>0.05</v>
      </c>
      <c r="S79" s="94">
        <v>7.0000000000000007E-2</v>
      </c>
      <c r="T79" s="95">
        <v>0.09</v>
      </c>
      <c r="U79" s="96">
        <v>10</v>
      </c>
      <c r="V79" s="92">
        <f>(T79*U79%)+T79</f>
        <v>9.8999999999999991E-2</v>
      </c>
      <c r="W79" s="97">
        <v>0.08</v>
      </c>
      <c r="X79" s="94">
        <v>0.06</v>
      </c>
      <c r="Y79" s="20"/>
      <c r="Z79" s="20"/>
      <c r="AA79" s="20"/>
    </row>
    <row r="80" spans="1:27" ht="15.75" x14ac:dyDescent="0.25">
      <c r="A80" s="20"/>
      <c r="B80" s="108"/>
      <c r="C80" s="109"/>
      <c r="D80" s="110"/>
      <c r="E80" s="111" t="str">
        <f t="shared" si="14"/>
        <v>Paupiette de veau</v>
      </c>
      <c r="F80" s="90">
        <f>(R80/R10)*F10</f>
        <v>0.5</v>
      </c>
      <c r="G80" s="90">
        <f>(S80/S10)*G10</f>
        <v>7.0000000000000007E-2</v>
      </c>
      <c r="H80" s="91">
        <f>(T80/T10)*H10</f>
        <v>1.1000000000000001</v>
      </c>
      <c r="I80" s="92">
        <f>(V80/V10)*I10</f>
        <v>36.299999999999997</v>
      </c>
      <c r="J80" s="90">
        <f>(W80/W10)*J10</f>
        <v>1</v>
      </c>
      <c r="K80" s="90">
        <f>(X80/X10)*K10</f>
        <v>0.70000000000000007</v>
      </c>
      <c r="L80" s="93">
        <f t="shared" si="15"/>
        <v>39.67</v>
      </c>
      <c r="M80" s="20"/>
      <c r="N80" s="87"/>
      <c r="O80" s="88"/>
      <c r="P80" s="88"/>
      <c r="Q80" s="116" t="s">
        <v>143</v>
      </c>
      <c r="R80" s="94">
        <v>0.05</v>
      </c>
      <c r="S80" s="94">
        <v>7.0000000000000007E-2</v>
      </c>
      <c r="T80" s="95">
        <v>0.11</v>
      </c>
      <c r="U80" s="96">
        <v>10</v>
      </c>
      <c r="V80" s="92">
        <f>(T80*U80%)+T80</f>
        <v>0.121</v>
      </c>
      <c r="W80" s="97">
        <v>0.1</v>
      </c>
      <c r="X80" s="94">
        <v>7.0000000000000007E-2</v>
      </c>
      <c r="Y80" s="20"/>
      <c r="Z80" s="20"/>
      <c r="AA80" s="20"/>
    </row>
    <row r="81" spans="1:27" ht="15.75" x14ac:dyDescent="0.25">
      <c r="A81" s="20"/>
      <c r="B81" s="98"/>
      <c r="C81" s="99"/>
      <c r="D81" s="100"/>
      <c r="E81" s="101" t="s">
        <v>144</v>
      </c>
      <c r="F81" s="102">
        <v>0</v>
      </c>
      <c r="G81" s="102">
        <v>0</v>
      </c>
      <c r="H81" s="102">
        <v>0</v>
      </c>
      <c r="I81" s="102">
        <v>0</v>
      </c>
      <c r="J81" s="102">
        <v>0</v>
      </c>
      <c r="K81" s="102">
        <v>0</v>
      </c>
      <c r="L81" s="103"/>
      <c r="M81" s="103"/>
      <c r="N81" s="104"/>
      <c r="O81" s="105"/>
      <c r="P81" s="105"/>
      <c r="Q81" s="106" t="s">
        <v>144</v>
      </c>
      <c r="R81" s="102">
        <v>0</v>
      </c>
      <c r="S81" s="102">
        <v>0</v>
      </c>
      <c r="T81" s="102">
        <v>0</v>
      </c>
      <c r="U81" s="102">
        <v>0</v>
      </c>
      <c r="V81" s="102">
        <v>0</v>
      </c>
      <c r="W81" s="102">
        <v>0</v>
      </c>
      <c r="X81" s="102">
        <v>0</v>
      </c>
      <c r="Y81" s="103"/>
      <c r="Z81" s="103"/>
      <c r="AA81" s="103"/>
    </row>
    <row r="82" spans="1:27" ht="15.75" x14ac:dyDescent="0.25">
      <c r="A82" s="20"/>
      <c r="B82" s="108"/>
      <c r="C82" s="109"/>
      <c r="D82" s="110"/>
      <c r="E82" s="111" t="str">
        <f t="shared" ref="E82:E88" si="16">Q82</f>
        <v>Gigot</v>
      </c>
      <c r="F82" s="90">
        <f>(R82/R10)*F10</f>
        <v>0.4</v>
      </c>
      <c r="G82" s="90">
        <f>(S82/S10)*G10</f>
        <v>0.06</v>
      </c>
      <c r="H82" s="91">
        <f>(T82/T10)*H10</f>
        <v>0.89999999999999991</v>
      </c>
      <c r="I82" s="92">
        <f>(V82/V10)*I10</f>
        <v>29.699999999999996</v>
      </c>
      <c r="J82" s="90">
        <f>(W82/W10)*J10</f>
        <v>0.8</v>
      </c>
      <c r="K82" s="90">
        <f>(X82/X10)*K10</f>
        <v>0.6</v>
      </c>
      <c r="L82" s="93">
        <f t="shared" ref="L82:L88" si="17">SUM(F82:K82)</f>
        <v>32.459999999999994</v>
      </c>
      <c r="M82" s="20"/>
      <c r="N82" s="87"/>
      <c r="O82" s="88"/>
      <c r="P82" s="88"/>
      <c r="Q82" s="116" t="s">
        <v>145</v>
      </c>
      <c r="R82" s="94">
        <v>0.04</v>
      </c>
      <c r="S82" s="94">
        <v>0.06</v>
      </c>
      <c r="T82" s="95">
        <v>0.09</v>
      </c>
      <c r="U82" s="96">
        <v>10</v>
      </c>
      <c r="V82" s="92">
        <f t="shared" ref="V82:V88" si="18">(T82*U82%)+T82</f>
        <v>9.8999999999999991E-2</v>
      </c>
      <c r="W82" s="97">
        <v>0.08</v>
      </c>
      <c r="X82" s="94">
        <v>0.06</v>
      </c>
      <c r="Y82" s="20"/>
      <c r="Z82" s="20"/>
      <c r="AA82" s="20"/>
    </row>
    <row r="83" spans="1:27" ht="15.75" x14ac:dyDescent="0.25">
      <c r="A83" s="20"/>
      <c r="B83" s="108"/>
      <c r="C83" s="109"/>
      <c r="D83" s="110"/>
      <c r="E83" s="111" t="str">
        <f t="shared" si="16"/>
        <v>Sauté (sans os)</v>
      </c>
      <c r="F83" s="90">
        <f>(R83/R10)*F10</f>
        <v>0.5</v>
      </c>
      <c r="G83" s="90">
        <f>(S83/S10)*G10</f>
        <v>7.0000000000000007E-2</v>
      </c>
      <c r="H83" s="91">
        <f>(T83/T10)*H10</f>
        <v>1.1000000000000001</v>
      </c>
      <c r="I83" s="92">
        <f>(V83/V10)*I10</f>
        <v>36.299999999999997</v>
      </c>
      <c r="J83" s="90">
        <f>(W83/W10)*J10</f>
        <v>1</v>
      </c>
      <c r="K83" s="90">
        <f>(X83/X10)*K10</f>
        <v>0.70000000000000007</v>
      </c>
      <c r="L83" s="93">
        <f t="shared" si="17"/>
        <v>39.67</v>
      </c>
      <c r="M83" s="20"/>
      <c r="N83" s="87"/>
      <c r="O83" s="88"/>
      <c r="P83" s="88"/>
      <c r="Q83" s="116" t="s">
        <v>146</v>
      </c>
      <c r="R83" s="94">
        <v>0.05</v>
      </c>
      <c r="S83" s="94">
        <v>7.0000000000000007E-2</v>
      </c>
      <c r="T83" s="95">
        <v>0.11</v>
      </c>
      <c r="U83" s="96">
        <v>10</v>
      </c>
      <c r="V83" s="92">
        <f t="shared" si="18"/>
        <v>0.121</v>
      </c>
      <c r="W83" s="97">
        <v>0.1</v>
      </c>
      <c r="X83" s="94">
        <v>7.0000000000000007E-2</v>
      </c>
      <c r="Y83" s="20"/>
      <c r="Z83" s="20"/>
      <c r="AA83" s="20"/>
    </row>
    <row r="84" spans="1:27" ht="15.75" x14ac:dyDescent="0.25">
      <c r="A84" s="20"/>
      <c r="B84" s="108"/>
      <c r="C84" s="109"/>
      <c r="D84" s="110"/>
      <c r="E84" s="111" t="str">
        <f t="shared" si="16"/>
        <v>Côte d'agneau avec os</v>
      </c>
      <c r="F84" s="90">
        <f>(R84/R10)*F10</f>
        <v>0</v>
      </c>
      <c r="G84" s="90">
        <f>(S84/S10)*G10</f>
        <v>0.08</v>
      </c>
      <c r="H84" s="91">
        <f>(T84/T10)*H10</f>
        <v>1.1000000000000001</v>
      </c>
      <c r="I84" s="92">
        <f>(V84/V10)*I10</f>
        <v>36.299999999999997</v>
      </c>
      <c r="J84" s="90">
        <f>(W84/W10)*J10</f>
        <v>1</v>
      </c>
      <c r="K84" s="90">
        <f>(X84/X10)*K10</f>
        <v>0.70000000000000007</v>
      </c>
      <c r="L84" s="93">
        <f t="shared" si="17"/>
        <v>39.18</v>
      </c>
      <c r="M84" s="20"/>
      <c r="N84" s="87"/>
      <c r="O84" s="88"/>
      <c r="P84" s="88"/>
      <c r="Q84" s="116" t="s">
        <v>147</v>
      </c>
      <c r="R84" s="94">
        <v>0</v>
      </c>
      <c r="S84" s="94">
        <v>0.08</v>
      </c>
      <c r="T84" s="95">
        <v>0.11</v>
      </c>
      <c r="U84" s="96">
        <v>10</v>
      </c>
      <c r="V84" s="92">
        <f t="shared" si="18"/>
        <v>0.121</v>
      </c>
      <c r="W84" s="97">
        <v>0.1</v>
      </c>
      <c r="X84" s="94">
        <v>7.0000000000000007E-2</v>
      </c>
      <c r="Y84" s="20"/>
      <c r="Z84" s="20"/>
      <c r="AA84" s="20"/>
    </row>
    <row r="85" spans="1:27" ht="15.75" x14ac:dyDescent="0.25">
      <c r="A85" s="20"/>
      <c r="B85" s="108"/>
      <c r="C85" s="109"/>
      <c r="D85" s="110"/>
      <c r="E85" s="111" t="str">
        <f t="shared" si="16"/>
        <v>Boulettes d'agneau-mouton de 30g pièce crues (à l'unité )</v>
      </c>
      <c r="F85" s="90">
        <f>(R85/R10)*F10</f>
        <v>20</v>
      </c>
      <c r="G85" s="90">
        <f>(S85/S10)*G10</f>
        <v>3</v>
      </c>
      <c r="H85" s="91">
        <f>(T85/T10)*H10</f>
        <v>45</v>
      </c>
      <c r="I85" s="92">
        <f>(V85/V10)*I10</f>
        <v>1485</v>
      </c>
      <c r="J85" s="90">
        <f>(W85/W10)*J10</f>
        <v>30</v>
      </c>
      <c r="K85" s="90">
        <f>(X85/X10)*K10</f>
        <v>20</v>
      </c>
      <c r="L85" s="93">
        <f t="shared" si="17"/>
        <v>1603</v>
      </c>
      <c r="M85" s="20"/>
      <c r="N85" s="87"/>
      <c r="O85" s="88"/>
      <c r="P85" s="88"/>
      <c r="Q85" s="116" t="s">
        <v>148</v>
      </c>
      <c r="R85" s="94">
        <v>2</v>
      </c>
      <c r="S85" s="94">
        <v>3</v>
      </c>
      <c r="T85" s="95">
        <v>4.5</v>
      </c>
      <c r="U85" s="96">
        <v>10</v>
      </c>
      <c r="V85" s="92">
        <f t="shared" si="18"/>
        <v>4.95</v>
      </c>
      <c r="W85" s="97">
        <v>3</v>
      </c>
      <c r="X85" s="94">
        <v>2</v>
      </c>
      <c r="Y85" s="20"/>
      <c r="Z85" s="20"/>
      <c r="AA85" s="20"/>
    </row>
    <row r="86" spans="1:27" ht="15.75" x14ac:dyDescent="0.25">
      <c r="A86" s="20"/>
      <c r="B86" s="108"/>
      <c r="C86" s="109"/>
      <c r="D86" s="110"/>
      <c r="E86" s="111" t="str">
        <f t="shared" si="16"/>
        <v>Boulettes d'agneau-mouton de 30g pièce crues (au Kg )</v>
      </c>
      <c r="F86" s="90">
        <f>(R86/R10)*F10</f>
        <v>0.6</v>
      </c>
      <c r="G86" s="90">
        <f>(S86/S10)*G10</f>
        <v>0.09</v>
      </c>
      <c r="H86" s="91">
        <f>(T86/T10)*H10</f>
        <v>1.35</v>
      </c>
      <c r="I86" s="92">
        <f>(V86/V10)*I10</f>
        <v>44.550000000000004</v>
      </c>
      <c r="J86" s="90">
        <f>(W86/W10)*J10</f>
        <v>0.89999999999999991</v>
      </c>
      <c r="K86" s="90">
        <f>(X86/X10)*K10</f>
        <v>0.6</v>
      </c>
      <c r="L86" s="93">
        <f t="shared" si="17"/>
        <v>48.09</v>
      </c>
      <c r="M86" s="20"/>
      <c r="N86" s="87"/>
      <c r="O86" s="88"/>
      <c r="P86" s="88"/>
      <c r="Q86" s="116" t="s">
        <v>149</v>
      </c>
      <c r="R86" s="94">
        <v>0.06</v>
      </c>
      <c r="S86" s="94">
        <v>0.09</v>
      </c>
      <c r="T86" s="95">
        <v>0.13500000000000001</v>
      </c>
      <c r="U86" s="96">
        <v>10</v>
      </c>
      <c r="V86" s="92">
        <f t="shared" si="18"/>
        <v>0.14850000000000002</v>
      </c>
      <c r="W86" s="97">
        <v>0.09</v>
      </c>
      <c r="X86" s="94">
        <v>0.06</v>
      </c>
      <c r="Y86" s="20"/>
      <c r="Z86" s="20"/>
      <c r="AA86" s="20"/>
    </row>
    <row r="87" spans="1:27" ht="15.75" x14ac:dyDescent="0.25">
      <c r="A87" s="20"/>
      <c r="B87" s="108"/>
      <c r="C87" s="109"/>
      <c r="D87" s="110"/>
      <c r="E87" s="111" t="str">
        <f t="shared" si="16"/>
        <v>Merguez de 50 g pièce crues (à l'unité)</v>
      </c>
      <c r="F87" s="90">
        <f>(R87/R10)*F10</f>
        <v>10</v>
      </c>
      <c r="G87" s="90">
        <f>(S87/S10)*G10</f>
        <v>2</v>
      </c>
      <c r="H87" s="91">
        <f>(T87/T10)*H10</f>
        <v>25</v>
      </c>
      <c r="I87" s="92">
        <f>(V87/V10)*I10</f>
        <v>825</v>
      </c>
      <c r="J87" s="90">
        <f>(W87/W10)*J10</f>
        <v>20</v>
      </c>
      <c r="K87" s="90">
        <f>(X87/X10)*K10</f>
        <v>15</v>
      </c>
      <c r="L87" s="93">
        <f t="shared" si="17"/>
        <v>897</v>
      </c>
      <c r="M87" s="20"/>
      <c r="N87" s="87"/>
      <c r="O87" s="88"/>
      <c r="P87" s="88"/>
      <c r="Q87" s="116" t="s">
        <v>150</v>
      </c>
      <c r="R87" s="94">
        <v>1</v>
      </c>
      <c r="S87" s="94">
        <v>2</v>
      </c>
      <c r="T87" s="95">
        <v>2.5</v>
      </c>
      <c r="U87" s="96">
        <v>10</v>
      </c>
      <c r="V87" s="92">
        <f t="shared" si="18"/>
        <v>2.75</v>
      </c>
      <c r="W87" s="97">
        <v>2</v>
      </c>
      <c r="X87" s="94">
        <v>1.5</v>
      </c>
      <c r="Y87" s="20"/>
      <c r="Z87" s="20"/>
      <c r="AA87" s="20"/>
    </row>
    <row r="88" spans="1:27" ht="15.75" x14ac:dyDescent="0.25">
      <c r="A88" s="20"/>
      <c r="B88" s="108"/>
      <c r="C88" s="109"/>
      <c r="D88" s="110"/>
      <c r="E88" s="111" t="str">
        <f t="shared" si="16"/>
        <v>Merguez de 50 g pièce crues (au Kg)</v>
      </c>
      <c r="F88" s="90">
        <f>(R88/R10)*F10</f>
        <v>0.5</v>
      </c>
      <c r="G88" s="90">
        <f>(S88/S10)*G10</f>
        <v>0.1</v>
      </c>
      <c r="H88" s="91">
        <f>(T88/T10)*H10</f>
        <v>1.25</v>
      </c>
      <c r="I88" s="92">
        <f>(V88/V10)*I10</f>
        <v>41.25</v>
      </c>
      <c r="J88" s="90">
        <f>(W88/W10)*J10</f>
        <v>1</v>
      </c>
      <c r="K88" s="90">
        <f>(X88/X10)*K10</f>
        <v>7.5</v>
      </c>
      <c r="L88" s="93">
        <f t="shared" si="17"/>
        <v>51.6</v>
      </c>
      <c r="M88" s="20"/>
      <c r="N88" s="87"/>
      <c r="O88" s="88"/>
      <c r="P88" s="88"/>
      <c r="Q88" s="116" t="s">
        <v>151</v>
      </c>
      <c r="R88" s="94">
        <v>0.05</v>
      </c>
      <c r="S88" s="94">
        <v>0.1</v>
      </c>
      <c r="T88" s="95">
        <v>0.125</v>
      </c>
      <c r="U88" s="96">
        <v>10</v>
      </c>
      <c r="V88" s="92">
        <f t="shared" si="18"/>
        <v>0.13750000000000001</v>
      </c>
      <c r="W88" s="97">
        <v>0.1</v>
      </c>
      <c r="X88" s="94">
        <v>0.75</v>
      </c>
      <c r="Y88" s="20"/>
      <c r="Z88" s="20"/>
      <c r="AA88" s="20"/>
    </row>
    <row r="89" spans="1:27" ht="15.75" x14ac:dyDescent="0.25">
      <c r="A89" s="20"/>
      <c r="B89" s="98"/>
      <c r="C89" s="99"/>
      <c r="D89" s="100"/>
      <c r="E89" s="101" t="s">
        <v>152</v>
      </c>
      <c r="F89" s="102">
        <v>0</v>
      </c>
      <c r="G89" s="102">
        <v>0</v>
      </c>
      <c r="H89" s="102">
        <v>0</v>
      </c>
      <c r="I89" s="102">
        <v>0</v>
      </c>
      <c r="J89" s="102">
        <v>0</v>
      </c>
      <c r="K89" s="102">
        <v>0</v>
      </c>
      <c r="L89" s="103"/>
      <c r="M89" s="103"/>
      <c r="N89" s="104"/>
      <c r="O89" s="105"/>
      <c r="P89" s="105"/>
      <c r="Q89" s="106" t="s">
        <v>152</v>
      </c>
      <c r="R89" s="102">
        <v>0</v>
      </c>
      <c r="S89" s="102">
        <v>0</v>
      </c>
      <c r="T89" s="102">
        <v>0</v>
      </c>
      <c r="U89" s="102">
        <v>0</v>
      </c>
      <c r="V89" s="102">
        <v>0</v>
      </c>
      <c r="W89" s="102">
        <v>0</v>
      </c>
      <c r="X89" s="102">
        <v>0</v>
      </c>
      <c r="Y89" s="103"/>
      <c r="Z89" s="103"/>
      <c r="AA89" s="103"/>
    </row>
    <row r="90" spans="1:27" ht="15.75" x14ac:dyDescent="0.25">
      <c r="A90" s="20"/>
      <c r="B90" s="108"/>
      <c r="C90" s="109"/>
      <c r="D90" s="110"/>
      <c r="E90" s="111" t="str">
        <f t="shared" ref="E90:E99" si="19">Q90</f>
        <v>Rôti de porc, grillade (sans os)</v>
      </c>
      <c r="F90" s="90">
        <f>(R90/R10)*F10</f>
        <v>0.4</v>
      </c>
      <c r="G90" s="90">
        <f>(S90/S10)*G10</f>
        <v>0.06</v>
      </c>
      <c r="H90" s="91">
        <f>(T90/T10)*H10</f>
        <v>0.89999999999999991</v>
      </c>
      <c r="I90" s="92">
        <f>(V90/V10)*I10</f>
        <v>29.699999999999996</v>
      </c>
      <c r="J90" s="90">
        <f>(W90/W10)*J10</f>
        <v>1</v>
      </c>
      <c r="K90" s="90">
        <f>(X90/X10)*K10</f>
        <v>0.70000000000000007</v>
      </c>
      <c r="L90" s="93">
        <f t="shared" ref="L90:L99" si="20">SUM(F90:K90)</f>
        <v>32.76</v>
      </c>
      <c r="M90" s="20"/>
      <c r="N90" s="87"/>
      <c r="O90" s="88"/>
      <c r="P90" s="88"/>
      <c r="Q90" s="116" t="s">
        <v>153</v>
      </c>
      <c r="R90" s="94">
        <v>0.04</v>
      </c>
      <c r="S90" s="94">
        <v>0.06</v>
      </c>
      <c r="T90" s="95">
        <v>0.09</v>
      </c>
      <c r="U90" s="96">
        <v>10</v>
      </c>
      <c r="V90" s="92">
        <f t="shared" ref="V90:V99" si="21">(T90*U90%)+T90</f>
        <v>9.8999999999999991E-2</v>
      </c>
      <c r="W90" s="97">
        <v>0.1</v>
      </c>
      <c r="X90" s="94">
        <v>7.0000000000000007E-2</v>
      </c>
      <c r="Y90" s="20"/>
      <c r="Z90" s="20"/>
      <c r="AA90" s="20"/>
    </row>
    <row r="91" spans="1:27" ht="15.75" x14ac:dyDescent="0.25">
      <c r="A91" s="20"/>
      <c r="B91" s="108"/>
      <c r="C91" s="109"/>
      <c r="D91" s="110"/>
      <c r="E91" s="111" t="str">
        <f t="shared" si="19"/>
        <v>Sauté (sans os)</v>
      </c>
      <c r="F91" s="90">
        <f>(R91/R10)*F10</f>
        <v>0.5</v>
      </c>
      <c r="G91" s="90">
        <f>(S91/S10)*G10</f>
        <v>7.0000000000000007E-2</v>
      </c>
      <c r="H91" s="91">
        <f>(T91/T10)*H10</f>
        <v>1.1000000000000001</v>
      </c>
      <c r="I91" s="92">
        <f>(V91/V10)*I10</f>
        <v>36.299999999999997</v>
      </c>
      <c r="J91" s="90">
        <f>(W91/W10)*J10</f>
        <v>1</v>
      </c>
      <c r="K91" s="90">
        <f>(X91/X10)*K10</f>
        <v>0.70000000000000007</v>
      </c>
      <c r="L91" s="93">
        <f t="shared" si="20"/>
        <v>39.67</v>
      </c>
      <c r="M91" s="20"/>
      <c r="N91" s="87"/>
      <c r="O91" s="88"/>
      <c r="P91" s="88"/>
      <c r="Q91" s="116" t="s">
        <v>146</v>
      </c>
      <c r="R91" s="94">
        <v>0.05</v>
      </c>
      <c r="S91" s="94">
        <v>7.0000000000000007E-2</v>
      </c>
      <c r="T91" s="95">
        <v>0.11</v>
      </c>
      <c r="U91" s="96">
        <v>10</v>
      </c>
      <c r="V91" s="92">
        <f t="shared" si="21"/>
        <v>0.121</v>
      </c>
      <c r="W91" s="97">
        <v>0.1</v>
      </c>
      <c r="X91" s="94">
        <v>7.0000000000000007E-2</v>
      </c>
      <c r="Y91" s="20"/>
      <c r="Z91" s="20"/>
      <c r="AA91" s="20"/>
    </row>
    <row r="92" spans="1:27" ht="15.75" x14ac:dyDescent="0.25">
      <c r="A92" s="20"/>
      <c r="B92" s="108"/>
      <c r="C92" s="109"/>
      <c r="D92" s="110"/>
      <c r="E92" s="111" t="str">
        <f t="shared" si="19"/>
        <v>Côte de porc</v>
      </c>
      <c r="F92" s="90">
        <f>(R92/R10)*F10</f>
        <v>0</v>
      </c>
      <c r="G92" s="90">
        <f>(S92/S10)*G10</f>
        <v>0.08</v>
      </c>
      <c r="H92" s="91">
        <f>(T92/T10)*H10</f>
        <v>1.1000000000000001</v>
      </c>
      <c r="I92" s="92">
        <f>(V92/V10)*I10</f>
        <v>36.299999999999997</v>
      </c>
      <c r="J92" s="90">
        <f>(W92/W10)*J10</f>
        <v>1</v>
      </c>
      <c r="K92" s="90">
        <f>(X92/X10)*K10</f>
        <v>0.70000000000000007</v>
      </c>
      <c r="L92" s="93">
        <f t="shared" si="20"/>
        <v>39.18</v>
      </c>
      <c r="M92" s="20"/>
      <c r="N92" s="87"/>
      <c r="O92" s="88"/>
      <c r="P92" s="88"/>
      <c r="Q92" s="116" t="s">
        <v>154</v>
      </c>
      <c r="R92" s="94">
        <v>0</v>
      </c>
      <c r="S92" s="94">
        <v>0.08</v>
      </c>
      <c r="T92" s="95">
        <v>0.11</v>
      </c>
      <c r="U92" s="96">
        <v>10</v>
      </c>
      <c r="V92" s="92">
        <f t="shared" si="21"/>
        <v>0.121</v>
      </c>
      <c r="W92" s="97">
        <v>0.1</v>
      </c>
      <c r="X92" s="94">
        <v>7.0000000000000007E-2</v>
      </c>
      <c r="Y92" s="20"/>
      <c r="Z92" s="20"/>
      <c r="AA92" s="20"/>
    </row>
    <row r="93" spans="1:27" ht="15.75" x14ac:dyDescent="0.25">
      <c r="A93" s="20"/>
      <c r="B93" s="108"/>
      <c r="C93" s="109"/>
      <c r="D93" s="110"/>
      <c r="E93" s="111" t="str">
        <f t="shared" si="19"/>
        <v>Jambon DD, palette de porc</v>
      </c>
      <c r="F93" s="90">
        <f>(R93/R10)*F10</f>
        <v>0.4</v>
      </c>
      <c r="G93" s="90">
        <f>(S93/S10)*G10</f>
        <v>0.06</v>
      </c>
      <c r="H93" s="91">
        <f>(T93/T10)*H10</f>
        <v>0.89999999999999991</v>
      </c>
      <c r="I93" s="92">
        <f>(V93/V10)*I10</f>
        <v>29.699999999999996</v>
      </c>
      <c r="J93" s="90">
        <f>(W93/W10)*J10</f>
        <v>0.8</v>
      </c>
      <c r="K93" s="90">
        <f>(X93/X10)*K10</f>
        <v>0.70000000000000007</v>
      </c>
      <c r="L93" s="93">
        <f t="shared" si="20"/>
        <v>32.559999999999995</v>
      </c>
      <c r="M93" s="20"/>
      <c r="N93" s="87"/>
      <c r="O93" s="88"/>
      <c r="P93" s="88"/>
      <c r="Q93" s="116" t="s">
        <v>155</v>
      </c>
      <c r="R93" s="94">
        <v>0.04</v>
      </c>
      <c r="S93" s="94">
        <v>0.06</v>
      </c>
      <c r="T93" s="95">
        <v>0.09</v>
      </c>
      <c r="U93" s="96">
        <v>10</v>
      </c>
      <c r="V93" s="92">
        <f t="shared" si="21"/>
        <v>9.8999999999999991E-2</v>
      </c>
      <c r="W93" s="97">
        <v>0.08</v>
      </c>
      <c r="X93" s="94">
        <v>7.0000000000000007E-2</v>
      </c>
      <c r="Y93" s="20"/>
      <c r="Z93" s="20"/>
      <c r="AA93" s="20"/>
    </row>
    <row r="94" spans="1:27" ht="15.75" x14ac:dyDescent="0.25">
      <c r="A94" s="20"/>
      <c r="B94" s="108"/>
      <c r="C94" s="109"/>
      <c r="D94" s="110"/>
      <c r="E94" s="111" t="str">
        <f t="shared" si="19"/>
        <v>Andouillettes</v>
      </c>
      <c r="F94" s="90">
        <f>(R94/R10)*F10</f>
        <v>0.5</v>
      </c>
      <c r="G94" s="90">
        <f>(S94/S10)*G10</f>
        <v>7.0000000000000007E-2</v>
      </c>
      <c r="H94" s="91">
        <f>(T94/T10)*H10</f>
        <v>1.1000000000000001</v>
      </c>
      <c r="I94" s="92">
        <f>(V94/V10)*I10</f>
        <v>36.299999999999997</v>
      </c>
      <c r="J94" s="90">
        <f>(W94/W10)*J10</f>
        <v>1</v>
      </c>
      <c r="K94" s="90">
        <f>(X94/X10)*K10</f>
        <v>0.70000000000000007</v>
      </c>
      <c r="L94" s="93">
        <f t="shared" si="20"/>
        <v>39.67</v>
      </c>
      <c r="M94" s="20"/>
      <c r="N94" s="87"/>
      <c r="O94" s="88"/>
      <c r="P94" s="88"/>
      <c r="Q94" s="116" t="s">
        <v>156</v>
      </c>
      <c r="R94" s="94">
        <v>0.05</v>
      </c>
      <c r="S94" s="94">
        <v>7.0000000000000007E-2</v>
      </c>
      <c r="T94" s="95">
        <v>0.11</v>
      </c>
      <c r="U94" s="96">
        <v>10</v>
      </c>
      <c r="V94" s="92">
        <f t="shared" si="21"/>
        <v>0.121</v>
      </c>
      <c r="W94" s="97">
        <v>0.1</v>
      </c>
      <c r="X94" s="94">
        <v>7.0000000000000007E-2</v>
      </c>
      <c r="Y94" s="20"/>
      <c r="Z94" s="20"/>
      <c r="AA94" s="20"/>
    </row>
    <row r="95" spans="1:27" ht="15.75" x14ac:dyDescent="0.25">
      <c r="A95" s="20"/>
      <c r="B95" s="108"/>
      <c r="C95" s="109"/>
      <c r="D95" s="110"/>
      <c r="E95" s="111" t="str">
        <f t="shared" si="19"/>
        <v>Saucisse chipolatas de 50 g pièce crue ( à l'unité)</v>
      </c>
      <c r="F95" s="90">
        <f>(R95/R10)*F10</f>
        <v>10</v>
      </c>
      <c r="G95" s="90">
        <f>(S95/S10)*G10</f>
        <v>2</v>
      </c>
      <c r="H95" s="91">
        <f>(T95/T10)*H10</f>
        <v>25</v>
      </c>
      <c r="I95" s="92">
        <f>(V95/V10)*I10</f>
        <v>825</v>
      </c>
      <c r="J95" s="90">
        <f>(W95/W10)*J10</f>
        <v>20</v>
      </c>
      <c r="K95" s="90">
        <f>(X95/X10)*K10</f>
        <v>15</v>
      </c>
      <c r="L95" s="93">
        <f t="shared" si="20"/>
        <v>897</v>
      </c>
      <c r="M95" s="20"/>
      <c r="N95" s="87"/>
      <c r="O95" s="88"/>
      <c r="P95" s="88"/>
      <c r="Q95" s="116" t="s">
        <v>157</v>
      </c>
      <c r="R95" s="94">
        <v>1</v>
      </c>
      <c r="S95" s="94">
        <v>2</v>
      </c>
      <c r="T95" s="95">
        <v>2.5</v>
      </c>
      <c r="U95" s="96">
        <v>10</v>
      </c>
      <c r="V95" s="92">
        <f t="shared" si="21"/>
        <v>2.75</v>
      </c>
      <c r="W95" s="97">
        <v>2</v>
      </c>
      <c r="X95" s="94">
        <v>1.5</v>
      </c>
      <c r="Y95" s="20"/>
      <c r="Z95" s="20"/>
      <c r="AA95" s="20"/>
    </row>
    <row r="96" spans="1:27" ht="15.75" x14ac:dyDescent="0.25">
      <c r="A96" s="20"/>
      <c r="B96" s="108"/>
      <c r="C96" s="109"/>
      <c r="D96" s="110"/>
      <c r="E96" s="111" t="str">
        <f t="shared" si="19"/>
        <v>Saucisse chipolatas de 50 g pièce crue ( au Kg)</v>
      </c>
      <c r="F96" s="90">
        <f>(R96/R10)*F10</f>
        <v>0.5</v>
      </c>
      <c r="G96" s="90">
        <f>(S96/S10)*G10</f>
        <v>0.1</v>
      </c>
      <c r="H96" s="91">
        <f>(T96/T10)*H10</f>
        <v>1.25</v>
      </c>
      <c r="I96" s="92">
        <f>(V96/V10)*I10</f>
        <v>41.25</v>
      </c>
      <c r="J96" s="90">
        <f>(W96/W10)*J10</f>
        <v>1</v>
      </c>
      <c r="K96" s="90">
        <f>(X96/X10)*K10</f>
        <v>7.5</v>
      </c>
      <c r="L96" s="93">
        <f t="shared" si="20"/>
        <v>51.6</v>
      </c>
      <c r="M96" s="20"/>
      <c r="N96" s="87"/>
      <c r="O96" s="88"/>
      <c r="P96" s="88"/>
      <c r="Q96" s="116" t="s">
        <v>158</v>
      </c>
      <c r="R96" s="94">
        <v>0.05</v>
      </c>
      <c r="S96" s="94">
        <v>0.1</v>
      </c>
      <c r="T96" s="95">
        <v>0.125</v>
      </c>
      <c r="U96" s="96">
        <v>10</v>
      </c>
      <c r="V96" s="92">
        <f t="shared" si="21"/>
        <v>0.13750000000000001</v>
      </c>
      <c r="W96" s="97">
        <v>0.1</v>
      </c>
      <c r="X96" s="94">
        <v>0.75</v>
      </c>
      <c r="Y96" s="20"/>
      <c r="Z96" s="20"/>
      <c r="AA96" s="20"/>
    </row>
    <row r="97" spans="1:27" ht="15.75" x14ac:dyDescent="0.25">
      <c r="A97" s="20"/>
      <c r="B97" s="108"/>
      <c r="C97" s="109"/>
      <c r="D97" s="110"/>
      <c r="E97" s="111" t="str">
        <f t="shared" si="19"/>
        <v>Saucisse de Francfort Strasbourg de 50 g pièce crue (à l'unité)</v>
      </c>
      <c r="F97" s="90">
        <f>(R97/R10)*F10</f>
        <v>10</v>
      </c>
      <c r="G97" s="90">
        <f>(S97/S10)*G10</f>
        <v>2</v>
      </c>
      <c r="H97" s="91">
        <f>(T97/T10)*H10</f>
        <v>25</v>
      </c>
      <c r="I97" s="92">
        <f>(V97/V10)*I10</f>
        <v>825</v>
      </c>
      <c r="J97" s="90">
        <f>(W97/W10)*J10</f>
        <v>20</v>
      </c>
      <c r="K97" s="90">
        <f>(X97/X10)*K10</f>
        <v>15</v>
      </c>
      <c r="L97" s="93">
        <f t="shared" si="20"/>
        <v>897</v>
      </c>
      <c r="M97" s="20"/>
      <c r="N97" s="87"/>
      <c r="O97" s="88"/>
      <c r="P97" s="88"/>
      <c r="Q97" s="116" t="s">
        <v>159</v>
      </c>
      <c r="R97" s="94">
        <v>1</v>
      </c>
      <c r="S97" s="94">
        <v>2</v>
      </c>
      <c r="T97" s="95">
        <v>2.5</v>
      </c>
      <c r="U97" s="96">
        <v>10</v>
      </c>
      <c r="V97" s="92">
        <f t="shared" si="21"/>
        <v>2.75</v>
      </c>
      <c r="W97" s="97">
        <v>2</v>
      </c>
      <c r="X97" s="94">
        <v>1.5</v>
      </c>
      <c r="Y97" s="20"/>
      <c r="Z97" s="20"/>
      <c r="AA97" s="20"/>
    </row>
    <row r="98" spans="1:27" ht="15.75" x14ac:dyDescent="0.25">
      <c r="A98" s="20"/>
      <c r="B98" s="108"/>
      <c r="C98" s="109"/>
      <c r="D98" s="110"/>
      <c r="E98" s="111" t="str">
        <f t="shared" si="19"/>
        <v>Saucisse de Francfort Strasbourg de 50 g pièce crue (à l'unité)</v>
      </c>
      <c r="F98" s="90">
        <f>(R98/R10)*F10</f>
        <v>0.5</v>
      </c>
      <c r="G98" s="90">
        <f>(S98/S10)*G10</f>
        <v>0.1</v>
      </c>
      <c r="H98" s="91">
        <f>(T98/T10)*H10</f>
        <v>1.25</v>
      </c>
      <c r="I98" s="92">
        <f>(V98/V10)*I10</f>
        <v>41.25</v>
      </c>
      <c r="J98" s="90">
        <f>(W98/W10)*J10</f>
        <v>1</v>
      </c>
      <c r="K98" s="90">
        <f>(X98/X10)*K10</f>
        <v>7.5</v>
      </c>
      <c r="L98" s="93">
        <f t="shared" si="20"/>
        <v>51.6</v>
      </c>
      <c r="M98" s="20"/>
      <c r="N98" s="87"/>
      <c r="O98" s="88"/>
      <c r="P98" s="88"/>
      <c r="Q98" s="116" t="s">
        <v>159</v>
      </c>
      <c r="R98" s="94">
        <v>0.05</v>
      </c>
      <c r="S98" s="94">
        <v>0.1</v>
      </c>
      <c r="T98" s="95">
        <v>0.125</v>
      </c>
      <c r="U98" s="96">
        <v>10</v>
      </c>
      <c r="V98" s="92">
        <f t="shared" si="21"/>
        <v>0.13750000000000001</v>
      </c>
      <c r="W98" s="97">
        <v>0.1</v>
      </c>
      <c r="X98" s="94">
        <v>0.75</v>
      </c>
      <c r="Y98" s="20"/>
      <c r="Z98" s="20"/>
      <c r="AA98" s="20"/>
    </row>
    <row r="99" spans="1:27" ht="15.75" x14ac:dyDescent="0.25">
      <c r="A99" s="20"/>
      <c r="B99" s="108"/>
      <c r="C99" s="109"/>
      <c r="D99" s="110"/>
      <c r="E99" s="111" t="str">
        <f t="shared" si="19"/>
        <v>Saucisse Toulouse, Montbéliard, Morteau</v>
      </c>
      <c r="F99" s="90">
        <f>(R99/R10)*F10</f>
        <v>0.5</v>
      </c>
      <c r="G99" s="90">
        <f>(S99/S10)*G10</f>
        <v>7.0000000000000007E-2</v>
      </c>
      <c r="H99" s="91">
        <f>(T99/T10)*H10</f>
        <v>1.1000000000000001</v>
      </c>
      <c r="I99" s="92">
        <f>(V99/V10)*I10</f>
        <v>36.299999999999997</v>
      </c>
      <c r="J99" s="90">
        <f>(W99/W10)*J10</f>
        <v>1</v>
      </c>
      <c r="K99" s="90">
        <f>(X99/X10)*K10</f>
        <v>0.70000000000000007</v>
      </c>
      <c r="L99" s="93">
        <f t="shared" si="20"/>
        <v>39.67</v>
      </c>
      <c r="M99" s="20"/>
      <c r="N99" s="87"/>
      <c r="O99" s="88"/>
      <c r="P99" s="88"/>
      <c r="Q99" s="116" t="s">
        <v>160</v>
      </c>
      <c r="R99" s="94">
        <v>0.05</v>
      </c>
      <c r="S99" s="94">
        <v>7.0000000000000007E-2</v>
      </c>
      <c r="T99" s="95">
        <v>0.11</v>
      </c>
      <c r="U99" s="96">
        <v>10</v>
      </c>
      <c r="V99" s="92">
        <f t="shared" si="21"/>
        <v>0.121</v>
      </c>
      <c r="W99" s="97">
        <v>0.1</v>
      </c>
      <c r="X99" s="94">
        <v>7.0000000000000007E-2</v>
      </c>
      <c r="Y99" s="20"/>
      <c r="Z99" s="20"/>
      <c r="AA99" s="20"/>
    </row>
    <row r="100" spans="1:27" ht="15.75" x14ac:dyDescent="0.25">
      <c r="A100" s="20"/>
      <c r="B100" s="98"/>
      <c r="C100" s="99"/>
      <c r="D100" s="100"/>
      <c r="E100" s="101" t="s">
        <v>161</v>
      </c>
      <c r="F100" s="102">
        <v>0</v>
      </c>
      <c r="G100" s="102">
        <v>0</v>
      </c>
      <c r="H100" s="102">
        <v>0</v>
      </c>
      <c r="I100" s="102">
        <v>0</v>
      </c>
      <c r="J100" s="102">
        <v>0</v>
      </c>
      <c r="K100" s="102">
        <v>0</v>
      </c>
      <c r="L100" s="103"/>
      <c r="M100" s="103"/>
      <c r="N100" s="104"/>
      <c r="O100" s="105"/>
      <c r="P100" s="105"/>
      <c r="Q100" s="106" t="s">
        <v>161</v>
      </c>
      <c r="R100" s="102">
        <v>0</v>
      </c>
      <c r="S100" s="102">
        <v>0</v>
      </c>
      <c r="T100" s="102">
        <v>0</v>
      </c>
      <c r="U100" s="102">
        <v>0</v>
      </c>
      <c r="V100" s="102">
        <v>0</v>
      </c>
      <c r="W100" s="102">
        <v>0</v>
      </c>
      <c r="X100" s="102">
        <v>0</v>
      </c>
      <c r="Y100" s="103"/>
      <c r="Z100" s="103"/>
      <c r="AA100" s="103"/>
    </row>
    <row r="101" spans="1:27" ht="15.75" x14ac:dyDescent="0.25">
      <c r="A101" s="20"/>
      <c r="B101" s="108"/>
      <c r="C101" s="109"/>
      <c r="D101" s="110"/>
      <c r="E101" s="111" t="str">
        <f t="shared" ref="E101:E115" si="22">Q101</f>
        <v>Rôti de volaille, escalope de volaille, blanc de
poulet</v>
      </c>
      <c r="F101" s="90">
        <f>(R101/R10)*F10</f>
        <v>0.4</v>
      </c>
      <c r="G101" s="90">
        <f>(S101/S10)*G10</f>
        <v>0.06</v>
      </c>
      <c r="H101" s="91">
        <f>(T101/T10)*H10</f>
        <v>0.89999999999999991</v>
      </c>
      <c r="I101" s="92">
        <f>(V101/V10)*I10</f>
        <v>29.699999999999996</v>
      </c>
      <c r="J101" s="90">
        <f>(W101/W10)*J10</f>
        <v>0.8</v>
      </c>
      <c r="K101" s="90">
        <f>(X101/X10)*K10</f>
        <v>0.6</v>
      </c>
      <c r="L101" s="93">
        <f t="shared" ref="L101:L115" si="23">SUM(F101:K101)</f>
        <v>32.459999999999994</v>
      </c>
      <c r="M101" s="20"/>
      <c r="N101" s="87"/>
      <c r="O101" s="88"/>
      <c r="P101" s="88"/>
      <c r="Q101" s="116" t="s">
        <v>162</v>
      </c>
      <c r="R101" s="94">
        <v>0.04</v>
      </c>
      <c r="S101" s="94">
        <v>0.06</v>
      </c>
      <c r="T101" s="95">
        <v>0.09</v>
      </c>
      <c r="U101" s="96">
        <v>10</v>
      </c>
      <c r="V101" s="92">
        <f t="shared" ref="V101:V115" si="24">(T101*U101%)+T101</f>
        <v>9.8999999999999991E-2</v>
      </c>
      <c r="W101" s="97">
        <v>0.08</v>
      </c>
      <c r="X101" s="94">
        <v>0.06</v>
      </c>
      <c r="Y101" s="20"/>
      <c r="Z101" s="20"/>
      <c r="AA101" s="20"/>
    </row>
    <row r="102" spans="1:27" ht="15.75" x14ac:dyDescent="0.25">
      <c r="A102" s="20"/>
      <c r="B102" s="108"/>
      <c r="C102" s="109"/>
      <c r="D102" s="110"/>
      <c r="E102" s="111" t="str">
        <f t="shared" si="22"/>
        <v>Sauté</v>
      </c>
      <c r="F102" s="90">
        <f>(R102/R10)*F10</f>
        <v>0.5</v>
      </c>
      <c r="G102" s="90">
        <f>(S102/S10)*G10</f>
        <v>7.0000000000000007E-2</v>
      </c>
      <c r="H102" s="91">
        <f>(T102/T10)*H10</f>
        <v>1.1000000000000001</v>
      </c>
      <c r="I102" s="92">
        <f>(V102/V10)*I10</f>
        <v>36.299999999999997</v>
      </c>
      <c r="J102" s="90">
        <f>(W102/W10)*J10</f>
        <v>1</v>
      </c>
      <c r="K102" s="90">
        <f>(X102/X10)*K10</f>
        <v>0.70000000000000007</v>
      </c>
      <c r="L102" s="93">
        <f t="shared" si="23"/>
        <v>39.67</v>
      </c>
      <c r="M102" s="20"/>
      <c r="N102" s="87"/>
      <c r="O102" s="88"/>
      <c r="P102" s="88"/>
      <c r="Q102" s="116" t="s">
        <v>163</v>
      </c>
      <c r="R102" s="94">
        <v>0.05</v>
      </c>
      <c r="S102" s="94">
        <v>7.0000000000000007E-2</v>
      </c>
      <c r="T102" s="95">
        <v>0.11</v>
      </c>
      <c r="U102" s="96">
        <v>10</v>
      </c>
      <c r="V102" s="92">
        <f t="shared" si="24"/>
        <v>0.121</v>
      </c>
      <c r="W102" s="97">
        <v>0.1</v>
      </c>
      <c r="X102" s="94">
        <v>7.0000000000000007E-2</v>
      </c>
      <c r="Y102" s="20"/>
      <c r="Z102" s="20"/>
      <c r="AA102" s="20"/>
    </row>
    <row r="103" spans="1:27" ht="15.75" x14ac:dyDescent="0.25">
      <c r="A103" s="20"/>
      <c r="B103" s="108"/>
      <c r="C103" s="109"/>
      <c r="D103" s="110"/>
      <c r="E103" s="111" t="str">
        <f t="shared" si="22"/>
        <v>Jambon de volaille</v>
      </c>
      <c r="F103" s="90">
        <f>(R103/R10)*F10</f>
        <v>0.4</v>
      </c>
      <c r="G103" s="90">
        <f>(S103/S10)*G10</f>
        <v>0.06</v>
      </c>
      <c r="H103" s="91">
        <f>(T103/T10)*H10</f>
        <v>0.89999999999999991</v>
      </c>
      <c r="I103" s="92">
        <f>(V103/V10)*I10</f>
        <v>29.699999999999996</v>
      </c>
      <c r="J103" s="90">
        <f>(W103/W10)*J10</f>
        <v>0.8</v>
      </c>
      <c r="K103" s="90">
        <f>(X103/X10)*K10</f>
        <v>0.6</v>
      </c>
      <c r="L103" s="93">
        <f t="shared" si="23"/>
        <v>32.459999999999994</v>
      </c>
      <c r="M103" s="20"/>
      <c r="N103" s="87"/>
      <c r="O103" s="88"/>
      <c r="P103" s="88"/>
      <c r="Q103" s="116" t="s">
        <v>164</v>
      </c>
      <c r="R103" s="94">
        <v>0.04</v>
      </c>
      <c r="S103" s="94">
        <v>0.06</v>
      </c>
      <c r="T103" s="95">
        <v>0.09</v>
      </c>
      <c r="U103" s="96">
        <v>10</v>
      </c>
      <c r="V103" s="92">
        <f t="shared" si="24"/>
        <v>9.8999999999999991E-2</v>
      </c>
      <c r="W103" s="97">
        <v>0.08</v>
      </c>
      <c r="X103" s="94">
        <v>0.06</v>
      </c>
      <c r="Y103" s="20"/>
      <c r="Z103" s="20"/>
      <c r="AA103" s="20"/>
    </row>
    <row r="104" spans="1:27" ht="15.75" x14ac:dyDescent="0.25">
      <c r="A104" s="20"/>
      <c r="B104" s="108"/>
      <c r="C104" s="109"/>
      <c r="D104" s="110"/>
      <c r="E104" s="111" t="str">
        <f t="shared" si="22"/>
        <v>Cordon bleu</v>
      </c>
      <c r="F104" s="90">
        <f>(R104/R10)*F10</f>
        <v>0.5</v>
      </c>
      <c r="G104" s="90">
        <f>(S104/S10)*G10</f>
        <v>7.0000000000000007E-2</v>
      </c>
      <c r="H104" s="91">
        <f>(T104/T10)*H10</f>
        <v>1.1000000000000001</v>
      </c>
      <c r="I104" s="92">
        <f>(V104/V10)*I10</f>
        <v>36.299999999999997</v>
      </c>
      <c r="J104" s="90">
        <f>(W104/W10)*J10</f>
        <v>1</v>
      </c>
      <c r="K104" s="90">
        <f>(X104/X10)*K10</f>
        <v>0.70000000000000007</v>
      </c>
      <c r="L104" s="93">
        <f t="shared" si="23"/>
        <v>39.67</v>
      </c>
      <c r="M104" s="20"/>
      <c r="N104" s="87"/>
      <c r="O104" s="88"/>
      <c r="P104" s="88"/>
      <c r="Q104" s="116" t="s">
        <v>165</v>
      </c>
      <c r="R104" s="94">
        <v>0.05</v>
      </c>
      <c r="S104" s="94">
        <v>7.0000000000000007E-2</v>
      </c>
      <c r="T104" s="95">
        <v>0.11</v>
      </c>
      <c r="U104" s="96">
        <v>10</v>
      </c>
      <c r="V104" s="92">
        <f t="shared" si="24"/>
        <v>0.121</v>
      </c>
      <c r="W104" s="97">
        <v>0.1</v>
      </c>
      <c r="X104" s="94">
        <v>7.0000000000000007E-2</v>
      </c>
      <c r="Y104" s="20"/>
      <c r="Z104" s="20"/>
      <c r="AA104" s="20"/>
    </row>
    <row r="105" spans="1:27" ht="15.75" x14ac:dyDescent="0.25">
      <c r="A105" s="20"/>
      <c r="B105" s="108"/>
      <c r="C105" s="109"/>
      <c r="D105" s="110"/>
      <c r="E105" s="111" t="str">
        <f t="shared" si="22"/>
        <v>Cuisse de poulet, de pintade, de canard</v>
      </c>
      <c r="F105" s="90">
        <f>(R105/R10)*F10</f>
        <v>1</v>
      </c>
      <c r="G105" s="90">
        <f>(S105/S10)*G10</f>
        <v>0.14000000000000001</v>
      </c>
      <c r="H105" s="91">
        <f>(T105/T10)*H10</f>
        <v>1.6</v>
      </c>
      <c r="I105" s="92">
        <f>(V105/V10)*I10</f>
        <v>52.8</v>
      </c>
      <c r="J105" s="90">
        <f>(W105/W10)*J10</f>
        <v>1.4000000000000001</v>
      </c>
      <c r="K105" s="90">
        <f>(X105/X10)*K10</f>
        <v>1</v>
      </c>
      <c r="L105" s="93">
        <f t="shared" si="23"/>
        <v>57.94</v>
      </c>
      <c r="M105" s="20"/>
      <c r="N105" s="87"/>
      <c r="O105" s="88"/>
      <c r="P105" s="88"/>
      <c r="Q105" s="116" t="s">
        <v>166</v>
      </c>
      <c r="R105" s="94">
        <v>0.1</v>
      </c>
      <c r="S105" s="94">
        <v>0.14000000000000001</v>
      </c>
      <c r="T105" s="95">
        <v>0.16</v>
      </c>
      <c r="U105" s="96">
        <v>10</v>
      </c>
      <c r="V105" s="92">
        <f t="shared" si="24"/>
        <v>0.17599999999999999</v>
      </c>
      <c r="W105" s="97">
        <v>0.14000000000000001</v>
      </c>
      <c r="X105" s="94">
        <v>0.1</v>
      </c>
      <c r="Y105" s="20"/>
      <c r="Z105" s="20"/>
      <c r="AA105" s="20"/>
    </row>
    <row r="106" spans="1:27" ht="15.75" x14ac:dyDescent="0.25">
      <c r="A106" s="20"/>
      <c r="B106" s="108"/>
      <c r="C106" s="109"/>
      <c r="D106" s="110"/>
      <c r="E106" s="111" t="str">
        <f t="shared" si="22"/>
        <v>Brochette</v>
      </c>
      <c r="F106" s="90">
        <f>(R106/R10)*F10</f>
        <v>0.5</v>
      </c>
      <c r="G106" s="90">
        <f>(S106/S10)*G10</f>
        <v>7.0000000000000007E-2</v>
      </c>
      <c r="H106" s="91">
        <f>(T106/T10)*H10</f>
        <v>1.1000000000000001</v>
      </c>
      <c r="I106" s="92">
        <f>(V106/V10)*I10</f>
        <v>36.299999999999997</v>
      </c>
      <c r="J106" s="90">
        <f>(W106/W10)*J10</f>
        <v>1</v>
      </c>
      <c r="K106" s="90">
        <f>(X106/X10)*K10</f>
        <v>0.70000000000000007</v>
      </c>
      <c r="L106" s="93">
        <f t="shared" si="23"/>
        <v>39.67</v>
      </c>
      <c r="M106" s="20"/>
      <c r="N106" s="87"/>
      <c r="O106" s="88"/>
      <c r="P106" s="88"/>
      <c r="Q106" s="116" t="s">
        <v>167</v>
      </c>
      <c r="R106" s="94">
        <v>0.05</v>
      </c>
      <c r="S106" s="94">
        <v>7.0000000000000007E-2</v>
      </c>
      <c r="T106" s="95">
        <v>0.11</v>
      </c>
      <c r="U106" s="96">
        <v>10</v>
      </c>
      <c r="V106" s="92">
        <f t="shared" si="24"/>
        <v>0.121</v>
      </c>
      <c r="W106" s="97">
        <v>0.1</v>
      </c>
      <c r="X106" s="94">
        <v>7.0000000000000007E-2</v>
      </c>
      <c r="Y106" s="20"/>
      <c r="Z106" s="20"/>
      <c r="AA106" s="20"/>
    </row>
    <row r="107" spans="1:27" ht="15.75" x14ac:dyDescent="0.25">
      <c r="A107" s="20"/>
      <c r="B107" s="108"/>
      <c r="C107" s="109"/>
      <c r="D107" s="110"/>
      <c r="E107" s="111" t="str">
        <f t="shared" si="22"/>
        <v>Paupiette de volaille</v>
      </c>
      <c r="F107" s="90">
        <f>(R107/R10)*F10</f>
        <v>0.5</v>
      </c>
      <c r="G107" s="90">
        <f>(S107/S10)*G10</f>
        <v>7.0000000000000007E-2</v>
      </c>
      <c r="H107" s="91">
        <f>(T107/T10)*H10</f>
        <v>1.1000000000000001</v>
      </c>
      <c r="I107" s="92">
        <f>(V107/V10)*I10</f>
        <v>36.299999999999997</v>
      </c>
      <c r="J107" s="90">
        <f>(W107/W10)*J10</f>
        <v>1</v>
      </c>
      <c r="K107" s="90">
        <f>(X107/X10)*K10</f>
        <v>0.70000000000000007</v>
      </c>
      <c r="L107" s="93">
        <f t="shared" si="23"/>
        <v>39.67</v>
      </c>
      <c r="M107" s="20"/>
      <c r="N107" s="87"/>
      <c r="O107" s="88"/>
      <c r="P107" s="88"/>
      <c r="Q107" s="116" t="s">
        <v>168</v>
      </c>
      <c r="R107" s="94">
        <v>0.05</v>
      </c>
      <c r="S107" s="94">
        <v>7.0000000000000007E-2</v>
      </c>
      <c r="T107" s="95">
        <v>0.11</v>
      </c>
      <c r="U107" s="96">
        <v>10</v>
      </c>
      <c r="V107" s="92">
        <f t="shared" si="24"/>
        <v>0.121</v>
      </c>
      <c r="W107" s="97">
        <v>0.1</v>
      </c>
      <c r="X107" s="94">
        <v>7.0000000000000007E-2</v>
      </c>
      <c r="Y107" s="20"/>
      <c r="Z107" s="20"/>
      <c r="AA107" s="20"/>
    </row>
    <row r="108" spans="1:27" ht="15.75" x14ac:dyDescent="0.25">
      <c r="A108" s="20"/>
      <c r="B108" s="108"/>
      <c r="C108" s="109"/>
      <c r="D108" s="110"/>
      <c r="E108" s="111" t="str">
        <f t="shared" si="22"/>
        <v>Fingers, beignets, nuggets de 20 g pièce crus</v>
      </c>
      <c r="F108" s="90">
        <f>(R108/R10)*F10</f>
        <v>20</v>
      </c>
      <c r="G108" s="90">
        <f>(S108/S10)*G10</f>
        <v>3</v>
      </c>
      <c r="H108" s="91">
        <f>(T108/T10)*H10</f>
        <v>50</v>
      </c>
      <c r="I108" s="92">
        <f>(V108/V10)*I10</f>
        <v>1650</v>
      </c>
      <c r="J108" s="90">
        <f>(W108/W10)*J10</f>
        <v>50</v>
      </c>
      <c r="K108" s="90">
        <f>(X108/X10)*K10</f>
        <v>35</v>
      </c>
      <c r="L108" s="93">
        <f t="shared" si="23"/>
        <v>1808</v>
      </c>
      <c r="M108" s="20"/>
      <c r="N108" s="87"/>
      <c r="O108" s="88"/>
      <c r="P108" s="88"/>
      <c r="Q108" s="116" t="s">
        <v>169</v>
      </c>
      <c r="R108" s="94">
        <v>2</v>
      </c>
      <c r="S108" s="94">
        <v>3</v>
      </c>
      <c r="T108" s="95">
        <v>5</v>
      </c>
      <c r="U108" s="96">
        <v>10</v>
      </c>
      <c r="V108" s="92">
        <f t="shared" si="24"/>
        <v>5.5</v>
      </c>
      <c r="W108" s="97">
        <v>5</v>
      </c>
      <c r="X108" s="94">
        <v>3.5</v>
      </c>
      <c r="Y108" s="20"/>
      <c r="Z108" s="20"/>
      <c r="AA108" s="20"/>
    </row>
    <row r="109" spans="1:27" ht="15.75" x14ac:dyDescent="0.25">
      <c r="A109" s="20"/>
      <c r="B109" s="108"/>
      <c r="C109" s="109"/>
      <c r="D109" s="110"/>
      <c r="E109" s="111" t="str">
        <f t="shared" si="22"/>
        <v>Fingers, beignets, nuggets de 20 g (Kg) crus</v>
      </c>
      <c r="F109" s="90">
        <f>(R109/R10)*F10</f>
        <v>0.4</v>
      </c>
      <c r="G109" s="90">
        <f>(S109/S10)*G10</f>
        <v>0.06</v>
      </c>
      <c r="H109" s="91">
        <f>(T109/T10)*H10</f>
        <v>1</v>
      </c>
      <c r="I109" s="92">
        <f>(V109/V10)*I10</f>
        <v>33.000000000000007</v>
      </c>
      <c r="J109" s="90">
        <f>(W109/W10)*J10</f>
        <v>1</v>
      </c>
      <c r="K109" s="90">
        <f>(X109/X10)*K10</f>
        <v>0.70000000000000007</v>
      </c>
      <c r="L109" s="93">
        <f t="shared" si="23"/>
        <v>36.160000000000011</v>
      </c>
      <c r="M109" s="20"/>
      <c r="N109" s="87"/>
      <c r="O109" s="88"/>
      <c r="P109" s="88"/>
      <c r="Q109" s="116" t="s">
        <v>170</v>
      </c>
      <c r="R109" s="94">
        <v>0.04</v>
      </c>
      <c r="S109" s="94">
        <v>0.06</v>
      </c>
      <c r="T109" s="95">
        <v>0.1</v>
      </c>
      <c r="U109" s="96">
        <v>10</v>
      </c>
      <c r="V109" s="92">
        <f t="shared" si="24"/>
        <v>0.11000000000000001</v>
      </c>
      <c r="W109" s="97">
        <v>0.1</v>
      </c>
      <c r="X109" s="94">
        <v>7.0000000000000007E-2</v>
      </c>
      <c r="Y109" s="20"/>
      <c r="Z109" s="20"/>
      <c r="AA109" s="20"/>
    </row>
    <row r="110" spans="1:27" ht="15.75" x14ac:dyDescent="0.25">
      <c r="A110" s="20"/>
      <c r="B110" s="108"/>
      <c r="C110" s="109"/>
      <c r="D110" s="110"/>
      <c r="E110" s="111" t="str">
        <f t="shared" si="22"/>
        <v>Escalope panée</v>
      </c>
      <c r="F110" s="90">
        <f>(R110/R10)*F10</f>
        <v>0.5</v>
      </c>
      <c r="G110" s="90">
        <f>(S110/S10)*G10</f>
        <v>7.0000000000000007E-2</v>
      </c>
      <c r="H110" s="91">
        <f>(T110/T10)*H10</f>
        <v>1.1000000000000001</v>
      </c>
      <c r="I110" s="92">
        <f>(V110/V10)*I10</f>
        <v>36.299999999999997</v>
      </c>
      <c r="J110" s="90">
        <f>(W110/W10)*J10</f>
        <v>1</v>
      </c>
      <c r="K110" s="90">
        <f>(X110/X10)*K10</f>
        <v>0.70000000000000007</v>
      </c>
      <c r="L110" s="93">
        <f t="shared" si="23"/>
        <v>39.67</v>
      </c>
      <c r="M110" s="20"/>
      <c r="N110" s="87"/>
      <c r="O110" s="88"/>
      <c r="P110" s="88"/>
      <c r="Q110" s="116" t="s">
        <v>171</v>
      </c>
      <c r="R110" s="94">
        <v>0.05</v>
      </c>
      <c r="S110" s="94">
        <v>7.0000000000000007E-2</v>
      </c>
      <c r="T110" s="95">
        <v>0.11</v>
      </c>
      <c r="U110" s="96">
        <v>10</v>
      </c>
      <c r="V110" s="92">
        <f t="shared" si="24"/>
        <v>0.121</v>
      </c>
      <c r="W110" s="97">
        <v>0.1</v>
      </c>
      <c r="X110" s="94">
        <v>7.0000000000000007E-2</v>
      </c>
      <c r="Y110" s="20"/>
      <c r="Z110" s="20"/>
      <c r="AA110" s="20"/>
    </row>
    <row r="111" spans="1:27" ht="15.75" x14ac:dyDescent="0.25">
      <c r="A111" s="20"/>
      <c r="B111" s="108"/>
      <c r="C111" s="109"/>
      <c r="D111" s="110"/>
      <c r="E111" s="111" t="str">
        <f t="shared" si="22"/>
        <v>Cuisse de lapin</v>
      </c>
      <c r="F111" s="90">
        <f>(R111/R10)*F10</f>
        <v>1</v>
      </c>
      <c r="G111" s="90">
        <f>(S111/S10)*G10</f>
        <v>0.14000000000000001</v>
      </c>
      <c r="H111" s="91">
        <f>(T111/T10)*H10</f>
        <v>1.6</v>
      </c>
      <c r="I111" s="92">
        <f>(V111/V10)*I10</f>
        <v>52.8</v>
      </c>
      <c r="J111" s="90">
        <f>(W111/W10)*J10</f>
        <v>1.4000000000000001</v>
      </c>
      <c r="K111" s="90">
        <f>(X111/X10)*K10</f>
        <v>1</v>
      </c>
      <c r="L111" s="93">
        <f t="shared" si="23"/>
        <v>57.94</v>
      </c>
      <c r="M111" s="20"/>
      <c r="N111" s="87"/>
      <c r="O111" s="88"/>
      <c r="P111" s="88"/>
      <c r="Q111" s="116" t="s">
        <v>172</v>
      </c>
      <c r="R111" s="94">
        <v>0.1</v>
      </c>
      <c r="S111" s="94">
        <v>0.14000000000000001</v>
      </c>
      <c r="T111" s="95">
        <v>0.16</v>
      </c>
      <c r="U111" s="96">
        <v>10</v>
      </c>
      <c r="V111" s="92">
        <f t="shared" si="24"/>
        <v>0.17599999999999999</v>
      </c>
      <c r="W111" s="97">
        <v>0.14000000000000001</v>
      </c>
      <c r="X111" s="94">
        <v>0.1</v>
      </c>
      <c r="Y111" s="20"/>
      <c r="Z111" s="20"/>
      <c r="AA111" s="20"/>
    </row>
    <row r="112" spans="1:27" ht="15.75" x14ac:dyDescent="0.25">
      <c r="A112" s="20"/>
      <c r="B112" s="108"/>
      <c r="C112" s="109"/>
      <c r="D112" s="110"/>
      <c r="E112" s="111" t="str">
        <f t="shared" si="22"/>
        <v>Lapin sauté</v>
      </c>
      <c r="F112" s="90">
        <f>(R112/R10)*F10</f>
        <v>0</v>
      </c>
      <c r="G112" s="90">
        <f>(S112/S10)*G10</f>
        <v>0</v>
      </c>
      <c r="H112" s="91">
        <f>(T112/T10)*H10</f>
        <v>1.6</v>
      </c>
      <c r="I112" s="92">
        <f>(V112/V10)*I10</f>
        <v>52.8</v>
      </c>
      <c r="J112" s="90">
        <f>(W112/W10)*J10</f>
        <v>1.4000000000000001</v>
      </c>
      <c r="K112" s="90">
        <f>(X112/X10)*K10</f>
        <v>1</v>
      </c>
      <c r="L112" s="93">
        <f t="shared" si="23"/>
        <v>56.8</v>
      </c>
      <c r="M112" s="20"/>
      <c r="N112" s="87"/>
      <c r="O112" s="88"/>
      <c r="P112" s="88"/>
      <c r="Q112" s="116" t="s">
        <v>173</v>
      </c>
      <c r="R112" s="94">
        <v>0</v>
      </c>
      <c r="S112" s="94">
        <v>0</v>
      </c>
      <c r="T112" s="95">
        <v>0.16</v>
      </c>
      <c r="U112" s="96">
        <v>10</v>
      </c>
      <c r="V112" s="92">
        <f t="shared" si="24"/>
        <v>0.17599999999999999</v>
      </c>
      <c r="W112" s="97">
        <v>0.14000000000000001</v>
      </c>
      <c r="X112" s="94">
        <v>0.1</v>
      </c>
      <c r="Y112" s="20"/>
      <c r="Z112" s="20"/>
      <c r="AA112" s="20"/>
    </row>
    <row r="113" spans="1:27" ht="15.75" x14ac:dyDescent="0.25">
      <c r="A113" s="20"/>
      <c r="B113" s="108"/>
      <c r="C113" s="109"/>
      <c r="D113" s="110"/>
      <c r="E113" s="111" t="str">
        <f t="shared" si="22"/>
        <v>Paupiette de lapin</v>
      </c>
      <c r="F113" s="90">
        <f>(R113/R10)*F10</f>
        <v>0.5</v>
      </c>
      <c r="G113" s="90">
        <f>(S113/S10)*G10</f>
        <v>7.0000000000000007E-2</v>
      </c>
      <c r="H113" s="91">
        <f>(T113/T10)*H10</f>
        <v>1.1000000000000001</v>
      </c>
      <c r="I113" s="92">
        <f>(V113/V10)*I10</f>
        <v>36.299999999999997</v>
      </c>
      <c r="J113" s="90">
        <f>(W113/W10)*J10</f>
        <v>1</v>
      </c>
      <c r="K113" s="90">
        <f>(X113/X10)*K10</f>
        <v>0.70000000000000007</v>
      </c>
      <c r="L113" s="93">
        <f t="shared" si="23"/>
        <v>39.67</v>
      </c>
      <c r="M113" s="20"/>
      <c r="N113" s="87"/>
      <c r="O113" s="88"/>
      <c r="P113" s="88"/>
      <c r="Q113" s="116" t="s">
        <v>174</v>
      </c>
      <c r="R113" s="94">
        <v>0.05</v>
      </c>
      <c r="S113" s="94">
        <v>7.0000000000000007E-2</v>
      </c>
      <c r="T113" s="95">
        <v>0.11</v>
      </c>
      <c r="U113" s="96">
        <v>10</v>
      </c>
      <c r="V113" s="92">
        <f t="shared" si="24"/>
        <v>0.121</v>
      </c>
      <c r="W113" s="97">
        <v>0.1</v>
      </c>
      <c r="X113" s="94">
        <v>7.0000000000000007E-2</v>
      </c>
      <c r="Y113" s="20"/>
      <c r="Z113" s="20"/>
      <c r="AA113" s="20"/>
    </row>
    <row r="114" spans="1:27" ht="15.75" x14ac:dyDescent="0.25">
      <c r="A114" s="20"/>
      <c r="B114" s="108"/>
      <c r="C114" s="109"/>
      <c r="D114" s="110"/>
      <c r="E114" s="111" t="str">
        <f t="shared" si="22"/>
        <v>Saucisse de volaille de 50g pièce crue (à l’unité)</v>
      </c>
      <c r="F114" s="90">
        <f>(R114/R10)*F10</f>
        <v>10</v>
      </c>
      <c r="G114" s="90">
        <f>(S114/S10)*G10</f>
        <v>2</v>
      </c>
      <c r="H114" s="91">
        <f>(T114/T10)*H10</f>
        <v>25</v>
      </c>
      <c r="I114" s="92">
        <f>(V114/V10)*I10</f>
        <v>825</v>
      </c>
      <c r="J114" s="90">
        <f>(W114/W10)*J10</f>
        <v>20</v>
      </c>
      <c r="K114" s="90">
        <f>(X114/X10)*K10</f>
        <v>15</v>
      </c>
      <c r="L114" s="93">
        <f t="shared" si="23"/>
        <v>897</v>
      </c>
      <c r="M114" s="20"/>
      <c r="N114" s="87"/>
      <c r="O114" s="88"/>
      <c r="P114" s="88"/>
      <c r="Q114" s="116" t="s">
        <v>175</v>
      </c>
      <c r="R114" s="94">
        <v>1</v>
      </c>
      <c r="S114" s="94">
        <v>2</v>
      </c>
      <c r="T114" s="95">
        <v>2.5</v>
      </c>
      <c r="U114" s="96">
        <v>10</v>
      </c>
      <c r="V114" s="92">
        <f t="shared" si="24"/>
        <v>2.75</v>
      </c>
      <c r="W114" s="97">
        <v>2</v>
      </c>
      <c r="X114" s="94">
        <v>1.5</v>
      </c>
      <c r="Y114" s="20"/>
      <c r="Z114" s="20"/>
      <c r="AA114" s="20"/>
    </row>
    <row r="115" spans="1:27" ht="15.75" x14ac:dyDescent="0.25">
      <c r="A115" s="20"/>
      <c r="B115" s="108"/>
      <c r="C115" s="109"/>
      <c r="D115" s="110"/>
      <c r="E115" s="111" t="str">
        <f t="shared" si="22"/>
        <v>Saucisse de volaille de 50g pièce crue (Kg)</v>
      </c>
      <c r="F115" s="90">
        <f>(R115/R10)*F10</f>
        <v>0.5</v>
      </c>
      <c r="G115" s="90">
        <f>(S115/S10)*G10</f>
        <v>0.1</v>
      </c>
      <c r="H115" s="91">
        <f>(T115/T10)*H10</f>
        <v>1.25</v>
      </c>
      <c r="I115" s="92">
        <f>(V115/V10)*I10</f>
        <v>41.25</v>
      </c>
      <c r="J115" s="90">
        <f>(W115/W10)*J10</f>
        <v>1</v>
      </c>
      <c r="K115" s="90">
        <f>(X115/X10)*K10</f>
        <v>0.75</v>
      </c>
      <c r="L115" s="93">
        <f t="shared" si="23"/>
        <v>44.85</v>
      </c>
      <c r="M115" s="20"/>
      <c r="N115" s="87"/>
      <c r="O115" s="88"/>
      <c r="P115" s="88"/>
      <c r="Q115" s="116" t="s">
        <v>176</v>
      </c>
      <c r="R115" s="94">
        <v>0.05</v>
      </c>
      <c r="S115" s="94">
        <v>0.1</v>
      </c>
      <c r="T115" s="95">
        <v>0.125</v>
      </c>
      <c r="U115" s="96">
        <v>10</v>
      </c>
      <c r="V115" s="92">
        <f t="shared" si="24"/>
        <v>0.13750000000000001</v>
      </c>
      <c r="W115" s="97">
        <v>0.1</v>
      </c>
      <c r="X115" s="94">
        <v>7.4999999999999997E-2</v>
      </c>
      <c r="Y115" s="20"/>
      <c r="Z115" s="20"/>
      <c r="AA115" s="20"/>
    </row>
    <row r="116" spans="1:27" ht="15.75" x14ac:dyDescent="0.25">
      <c r="A116" s="20"/>
      <c r="B116" s="98"/>
      <c r="C116" s="99"/>
      <c r="D116" s="100"/>
      <c r="E116" s="101" t="s">
        <v>177</v>
      </c>
      <c r="F116" s="102">
        <v>0</v>
      </c>
      <c r="G116" s="102">
        <v>0</v>
      </c>
      <c r="H116" s="102">
        <v>0</v>
      </c>
      <c r="I116" s="102">
        <v>0</v>
      </c>
      <c r="J116" s="102">
        <v>0</v>
      </c>
      <c r="K116" s="102">
        <v>0</v>
      </c>
      <c r="L116" s="103"/>
      <c r="M116" s="103"/>
      <c r="N116" s="104"/>
      <c r="O116" s="105"/>
      <c r="P116" s="105"/>
      <c r="Q116" s="106" t="s">
        <v>177</v>
      </c>
      <c r="R116" s="102">
        <v>0</v>
      </c>
      <c r="S116" s="102">
        <v>0</v>
      </c>
      <c r="T116" s="102">
        <v>0</v>
      </c>
      <c r="U116" s="102">
        <v>0</v>
      </c>
      <c r="V116" s="102">
        <v>0</v>
      </c>
      <c r="W116" s="102">
        <v>0</v>
      </c>
      <c r="X116" s="102">
        <v>0</v>
      </c>
      <c r="Y116" s="103"/>
      <c r="Z116" s="103"/>
      <c r="AA116" s="103"/>
    </row>
    <row r="117" spans="1:27" ht="15.75" x14ac:dyDescent="0.25">
      <c r="A117" s="20"/>
      <c r="B117" s="108"/>
      <c r="C117" s="109"/>
      <c r="D117" s="110"/>
      <c r="E117" s="111" t="str">
        <f t="shared" ref="E117:E118" si="25">Q117</f>
        <v>Foie, langue, rognons, boudin</v>
      </c>
      <c r="F117" s="90">
        <f>(R117/R10)*F10</f>
        <v>0.5</v>
      </c>
      <c r="G117" s="90">
        <f>(S117/S10)*G10</f>
        <v>7.0000000000000007E-2</v>
      </c>
      <c r="H117" s="91">
        <f>(T117/T10)*H10</f>
        <v>1.1000000000000001</v>
      </c>
      <c r="I117" s="92">
        <f>(V117/V10)*I10</f>
        <v>36.299999999999997</v>
      </c>
      <c r="J117" s="90">
        <f>(W117/W10)*J10</f>
        <v>1</v>
      </c>
      <c r="K117" s="90">
        <f>(X117/X10)*K10</f>
        <v>0.70000000000000007</v>
      </c>
      <c r="L117" s="93">
        <f t="shared" ref="L117:L118" si="26">SUM(F117:K117)</f>
        <v>39.67</v>
      </c>
      <c r="M117" s="20"/>
      <c r="N117" s="87"/>
      <c r="O117" s="88"/>
      <c r="P117" s="88"/>
      <c r="Q117" s="116" t="s">
        <v>178</v>
      </c>
      <c r="R117" s="94">
        <v>0.05</v>
      </c>
      <c r="S117" s="94">
        <v>7.0000000000000007E-2</v>
      </c>
      <c r="T117" s="95">
        <v>0.11</v>
      </c>
      <c r="U117" s="96">
        <v>10</v>
      </c>
      <c r="V117" s="92">
        <f>(T117*U117%)+T117</f>
        <v>0.121</v>
      </c>
      <c r="W117" s="97">
        <v>0.1</v>
      </c>
      <c r="X117" s="94">
        <v>7.0000000000000007E-2</v>
      </c>
      <c r="Y117" s="20"/>
      <c r="Z117" s="20"/>
      <c r="AA117" s="20"/>
    </row>
    <row r="118" spans="1:27" ht="15.75" x14ac:dyDescent="0.25">
      <c r="A118" s="20"/>
      <c r="B118" s="108"/>
      <c r="C118" s="109"/>
      <c r="D118" s="110"/>
      <c r="E118" s="111" t="str">
        <f t="shared" si="25"/>
        <v>Tripes avec sauce</v>
      </c>
      <c r="F118" s="90">
        <f>(R118/R10)*F10</f>
        <v>0.5</v>
      </c>
      <c r="G118" s="90">
        <f>(S118/S10)*G10</f>
        <v>7.0000000000000007E-2</v>
      </c>
      <c r="H118" s="91">
        <f>(T118/T10)*H10</f>
        <v>1.5</v>
      </c>
      <c r="I118" s="92">
        <f>(V118/V10)*I10</f>
        <v>49.499999999999993</v>
      </c>
      <c r="J118" s="90">
        <f>(W118/W10)*J10</f>
        <v>1.5</v>
      </c>
      <c r="K118" s="90">
        <f>(X118/X10)*K10</f>
        <v>1.4000000000000001</v>
      </c>
      <c r="L118" s="93">
        <f t="shared" si="26"/>
        <v>54.469999999999992</v>
      </c>
      <c r="M118" s="20"/>
      <c r="N118" s="87"/>
      <c r="O118" s="88"/>
      <c r="P118" s="88"/>
      <c r="Q118" s="116" t="s">
        <v>179</v>
      </c>
      <c r="R118" s="94">
        <v>0.05</v>
      </c>
      <c r="S118" s="94">
        <v>7.0000000000000007E-2</v>
      </c>
      <c r="T118" s="95">
        <v>0.15</v>
      </c>
      <c r="U118" s="96">
        <v>10</v>
      </c>
      <c r="V118" s="92">
        <f>(T118*U118%)+T118</f>
        <v>0.16499999999999998</v>
      </c>
      <c r="W118" s="97">
        <v>0.15</v>
      </c>
      <c r="X118" s="94">
        <v>0.14000000000000001</v>
      </c>
      <c r="Y118" s="20"/>
      <c r="Z118" s="20"/>
      <c r="AA118" s="20"/>
    </row>
    <row r="119" spans="1:27" ht="15.75" x14ac:dyDescent="0.25">
      <c r="A119" s="20"/>
      <c r="B119" s="98"/>
      <c r="C119" s="99"/>
      <c r="D119" s="100"/>
      <c r="E119" s="101" t="s">
        <v>180</v>
      </c>
      <c r="F119" s="102">
        <v>0</v>
      </c>
      <c r="G119" s="102">
        <v>0</v>
      </c>
      <c r="H119" s="102">
        <v>0</v>
      </c>
      <c r="I119" s="102">
        <v>0</v>
      </c>
      <c r="J119" s="102">
        <v>0</v>
      </c>
      <c r="K119" s="102">
        <v>0</v>
      </c>
      <c r="L119" s="103"/>
      <c r="M119" s="103"/>
      <c r="N119" s="122"/>
      <c r="O119" s="88"/>
      <c r="P119" s="88"/>
      <c r="Q119" s="126" t="s">
        <v>180</v>
      </c>
      <c r="R119" s="102">
        <v>0</v>
      </c>
      <c r="S119" s="102">
        <v>0</v>
      </c>
      <c r="T119" s="102">
        <v>0</v>
      </c>
      <c r="U119" s="102">
        <v>0</v>
      </c>
      <c r="V119" s="102">
        <v>0</v>
      </c>
      <c r="W119" s="102">
        <v>0</v>
      </c>
      <c r="X119" s="102">
        <v>0</v>
      </c>
      <c r="Y119" s="103"/>
      <c r="Z119" s="103"/>
      <c r="AA119" s="103"/>
    </row>
    <row r="120" spans="1:27" ht="15.75" x14ac:dyDescent="0.25">
      <c r="A120" s="20"/>
      <c r="B120" s="108"/>
      <c r="C120" s="109"/>
      <c r="D120" s="110"/>
      <c r="E120" s="111" t="str">
        <f t="shared" ref="E120:E121" si="27">Q120</f>
        <v>Œufs durs (à l'unité)</v>
      </c>
      <c r="F120" s="90">
        <f>(R120/R10)*F10</f>
        <v>10</v>
      </c>
      <c r="G120" s="90">
        <f>(S120/S10)*G10</f>
        <v>2</v>
      </c>
      <c r="H120" s="91">
        <f>(T120/T10)*H10</f>
        <v>25</v>
      </c>
      <c r="I120" s="92">
        <f>(V120/V10)*I10</f>
        <v>825</v>
      </c>
      <c r="J120" s="90">
        <f>(W120/W10)*J10</f>
        <v>20</v>
      </c>
      <c r="K120" s="90">
        <f>(X120/X10)*K10</f>
        <v>15</v>
      </c>
      <c r="L120" s="93">
        <f t="shared" ref="L120:L121" si="28">SUM(F120:K120)</f>
        <v>897</v>
      </c>
      <c r="M120" s="20"/>
      <c r="N120" s="87"/>
      <c r="O120" s="88"/>
      <c r="P120" s="88"/>
      <c r="Q120" s="116" t="s">
        <v>181</v>
      </c>
      <c r="R120" s="94">
        <v>1</v>
      </c>
      <c r="S120" s="94">
        <v>2</v>
      </c>
      <c r="T120" s="95">
        <v>2.5</v>
      </c>
      <c r="U120" s="96">
        <v>10</v>
      </c>
      <c r="V120" s="92">
        <f>(T120*U120%)+T120</f>
        <v>2.75</v>
      </c>
      <c r="W120" s="97">
        <v>2</v>
      </c>
      <c r="X120" s="94">
        <v>1.5</v>
      </c>
      <c r="Y120" s="20"/>
      <c r="Z120" s="20"/>
      <c r="AA120" s="20"/>
    </row>
    <row r="121" spans="1:27" ht="15.75" x14ac:dyDescent="0.25">
      <c r="A121" s="20"/>
      <c r="B121" s="108"/>
      <c r="C121" s="109"/>
      <c r="D121" s="110"/>
      <c r="E121" s="111" t="str">
        <f t="shared" si="27"/>
        <v>Omelette</v>
      </c>
      <c r="F121" s="90">
        <f>(R121/R10)*F10</f>
        <v>0.6</v>
      </c>
      <c r="G121" s="90">
        <f>(S121/S10)*G10</f>
        <v>0.09</v>
      </c>
      <c r="H121" s="91">
        <f>(T121/T10)*H10</f>
        <v>1.1000000000000001</v>
      </c>
      <c r="I121" s="92">
        <f>(V121/V10)*I10</f>
        <v>36.299999999999997</v>
      </c>
      <c r="J121" s="90">
        <f>(W121/W10)*J10</f>
        <v>0.89999999999999991</v>
      </c>
      <c r="K121" s="90">
        <f>(X121/X10)*K10</f>
        <v>0.6</v>
      </c>
      <c r="L121" s="93">
        <f t="shared" si="28"/>
        <v>39.589999999999996</v>
      </c>
      <c r="M121" s="20"/>
      <c r="N121" s="87"/>
      <c r="O121" s="88"/>
      <c r="P121" s="88"/>
      <c r="Q121" s="116" t="s">
        <v>182</v>
      </c>
      <c r="R121" s="94">
        <v>0.06</v>
      </c>
      <c r="S121" s="94">
        <v>0.09</v>
      </c>
      <c r="T121" s="95">
        <v>0.11</v>
      </c>
      <c r="U121" s="96">
        <v>10</v>
      </c>
      <c r="V121" s="92">
        <f>(T121*U121%)+T121</f>
        <v>0.121</v>
      </c>
      <c r="W121" s="97">
        <v>0.09</v>
      </c>
      <c r="X121" s="94">
        <v>0.06</v>
      </c>
      <c r="Y121" s="20"/>
      <c r="Z121" s="20"/>
      <c r="AA121" s="20"/>
    </row>
    <row r="122" spans="1:27" ht="15.75" x14ac:dyDescent="0.25">
      <c r="A122" s="20"/>
      <c r="B122" s="98"/>
      <c r="C122" s="99"/>
      <c r="D122" s="100"/>
      <c r="E122" s="101" t="s">
        <v>183</v>
      </c>
      <c r="F122" s="102">
        <v>0</v>
      </c>
      <c r="G122" s="102">
        <v>0</v>
      </c>
      <c r="H122" s="102">
        <v>0</v>
      </c>
      <c r="I122" s="102">
        <v>0</v>
      </c>
      <c r="J122" s="102">
        <v>0</v>
      </c>
      <c r="K122" s="102">
        <v>0</v>
      </c>
      <c r="L122" s="103"/>
      <c r="M122" s="103"/>
      <c r="N122" s="104"/>
      <c r="O122" s="105"/>
      <c r="P122" s="105"/>
      <c r="Q122" s="106" t="s">
        <v>183</v>
      </c>
      <c r="R122" s="102">
        <v>0</v>
      </c>
      <c r="S122" s="102">
        <v>0</v>
      </c>
      <c r="T122" s="102">
        <v>0</v>
      </c>
      <c r="U122" s="102">
        <v>0</v>
      </c>
      <c r="V122" s="102">
        <v>0</v>
      </c>
      <c r="W122" s="102">
        <v>0</v>
      </c>
      <c r="X122" s="102">
        <v>0</v>
      </c>
      <c r="Y122" s="103"/>
      <c r="Z122" s="103"/>
      <c r="AA122" s="103"/>
    </row>
    <row r="123" spans="1:27" ht="15.75" x14ac:dyDescent="0.25">
      <c r="A123" s="20"/>
      <c r="B123" s="108"/>
      <c r="C123" s="109"/>
      <c r="D123" s="110"/>
      <c r="E123" s="111" t="str">
        <f t="shared" ref="E123:E127" si="29">Q123</f>
        <v>Poissons non enrobés sans arêtes (filets, rôtis,
steaks, brochettes, cubes)</v>
      </c>
      <c r="F123" s="90">
        <f>(R123/R10)*F10</f>
        <v>0.5</v>
      </c>
      <c r="G123" s="90">
        <f>(S123/S10)*G10</f>
        <v>7.0000000000000007E-2</v>
      </c>
      <c r="H123" s="91">
        <f>(T123/T10)*H10</f>
        <v>1.1000000000000001</v>
      </c>
      <c r="I123" s="92">
        <f>(V123/V10)*I10</f>
        <v>36.299999999999997</v>
      </c>
      <c r="J123" s="90">
        <f>(W123/W10)*J10</f>
        <v>1</v>
      </c>
      <c r="K123" s="90">
        <f>(X123/X10)*K10</f>
        <v>0.70000000000000007</v>
      </c>
      <c r="L123" s="93">
        <f t="shared" ref="L123:L127" si="30">SUM(F123:K123)</f>
        <v>39.67</v>
      </c>
      <c r="M123" s="20"/>
      <c r="N123" s="87"/>
      <c r="O123" s="88"/>
      <c r="P123" s="88"/>
      <c r="Q123" s="116" t="s">
        <v>184</v>
      </c>
      <c r="R123" s="94">
        <v>0.05</v>
      </c>
      <c r="S123" s="94">
        <v>7.0000000000000007E-2</v>
      </c>
      <c r="T123" s="95">
        <v>0.11</v>
      </c>
      <c r="U123" s="96">
        <v>10</v>
      </c>
      <c r="V123" s="92">
        <f>(T123*U123%)+T123</f>
        <v>0.121</v>
      </c>
      <c r="W123" s="97">
        <v>0.1</v>
      </c>
      <c r="X123" s="94">
        <v>7.0000000000000007E-2</v>
      </c>
      <c r="Y123" s="20"/>
      <c r="Z123" s="20"/>
      <c r="AA123" s="20"/>
    </row>
    <row r="124" spans="1:27" ht="15.75" x14ac:dyDescent="0.25">
      <c r="A124" s="20"/>
      <c r="B124" s="108"/>
      <c r="C124" s="109"/>
      <c r="D124" s="110"/>
      <c r="E124" s="111" t="str">
        <f t="shared" si="29"/>
        <v>Brochettes de poisson</v>
      </c>
      <c r="F124" s="90">
        <f>(R124/R10)*F10</f>
        <v>0.5</v>
      </c>
      <c r="G124" s="90">
        <f>(S124/S10)*G10</f>
        <v>7.0000000000000007E-2</v>
      </c>
      <c r="H124" s="91">
        <f>(T124/T10)*H10</f>
        <v>1.1000000000000001</v>
      </c>
      <c r="I124" s="92">
        <f>(V124/V10)*I10</f>
        <v>36.299999999999997</v>
      </c>
      <c r="J124" s="90">
        <f>(W124/W10)*J10</f>
        <v>1</v>
      </c>
      <c r="K124" s="90">
        <f>(X124/X10)*K10</f>
        <v>0.70000000000000007</v>
      </c>
      <c r="L124" s="93">
        <f t="shared" si="30"/>
        <v>39.67</v>
      </c>
      <c r="M124" s="20"/>
      <c r="N124" s="87"/>
      <c r="O124" s="88"/>
      <c r="P124" s="88"/>
      <c r="Q124" s="116" t="s">
        <v>185</v>
      </c>
      <c r="R124" s="94">
        <v>0.05</v>
      </c>
      <c r="S124" s="94">
        <v>7.0000000000000007E-2</v>
      </c>
      <c r="T124" s="95">
        <v>0.11</v>
      </c>
      <c r="U124" s="96">
        <v>10</v>
      </c>
      <c r="V124" s="92">
        <f>(T124*U124%)+T124</f>
        <v>0.121</v>
      </c>
      <c r="W124" s="97">
        <v>0.1</v>
      </c>
      <c r="X124" s="94">
        <v>7.0000000000000007E-2</v>
      </c>
      <c r="Y124" s="20"/>
      <c r="Z124" s="20"/>
      <c r="AA124" s="20"/>
    </row>
    <row r="125" spans="1:27" ht="15.75" x14ac:dyDescent="0.25">
      <c r="A125" s="20"/>
      <c r="B125" s="108"/>
      <c r="C125" s="109"/>
      <c r="D125" s="110"/>
      <c r="E125" s="111" t="str">
        <f t="shared" si="29"/>
        <v>Darne</v>
      </c>
      <c r="F125" s="90">
        <f>(R125/R10)*F10</f>
        <v>0</v>
      </c>
      <c r="G125" s="90">
        <f>(S125/S10)*G10</f>
        <v>0</v>
      </c>
      <c r="H125" s="91">
        <f>(T125/T10)*H10</f>
        <v>11.299999999999999</v>
      </c>
      <c r="I125" s="92">
        <f>(V125/V10)*I10</f>
        <v>372.9</v>
      </c>
      <c r="J125" s="90">
        <f>(W125/W10)*J10</f>
        <v>1.2</v>
      </c>
      <c r="K125" s="90">
        <f>(X125/X10)*K10</f>
        <v>0.8</v>
      </c>
      <c r="L125" s="93">
        <f t="shared" si="30"/>
        <v>386.2</v>
      </c>
      <c r="M125" s="20"/>
      <c r="N125" s="87"/>
      <c r="O125" s="88"/>
      <c r="P125" s="88"/>
      <c r="Q125" s="116" t="s">
        <v>186</v>
      </c>
      <c r="R125" s="94">
        <v>0</v>
      </c>
      <c r="S125" s="94">
        <v>0</v>
      </c>
      <c r="T125" s="95">
        <v>1.1299999999999999</v>
      </c>
      <c r="U125" s="96">
        <v>10</v>
      </c>
      <c r="V125" s="92">
        <f>(T125*U125%)+T125</f>
        <v>1.2429999999999999</v>
      </c>
      <c r="W125" s="97">
        <v>0.12</v>
      </c>
      <c r="X125" s="94">
        <v>0.08</v>
      </c>
      <c r="Y125" s="20"/>
      <c r="Z125" s="20"/>
      <c r="AA125" s="20"/>
    </row>
    <row r="126" spans="1:27" ht="15.75" x14ac:dyDescent="0.25">
      <c r="A126" s="20"/>
      <c r="B126" s="108"/>
      <c r="C126" s="109"/>
      <c r="D126" s="110"/>
      <c r="E126" s="111" t="str">
        <f t="shared" si="29"/>
        <v>Beignets, poissons panés ou enrobés (croquettes,
paupiettes,…)</v>
      </c>
      <c r="F126" s="90">
        <f>(R126/R10)*F10</f>
        <v>0.5</v>
      </c>
      <c r="G126" s="90">
        <f>(S126/S10)*G10</f>
        <v>7.0000000000000007E-2</v>
      </c>
      <c r="H126" s="91">
        <f>(T126/T10)*H10</f>
        <v>1.1000000000000001</v>
      </c>
      <c r="I126" s="92">
        <f>(V126/V10)*I10</f>
        <v>36.299999999999997</v>
      </c>
      <c r="J126" s="90">
        <f>(W126/W10)*J10</f>
        <v>1</v>
      </c>
      <c r="K126" s="90">
        <f>(X126/X10)*K10</f>
        <v>0.70000000000000007</v>
      </c>
      <c r="L126" s="93">
        <f t="shared" si="30"/>
        <v>39.67</v>
      </c>
      <c r="M126" s="20"/>
      <c r="N126" s="87"/>
      <c r="O126" s="88"/>
      <c r="P126" s="88"/>
      <c r="Q126" s="116" t="s">
        <v>187</v>
      </c>
      <c r="R126" s="94">
        <v>0.05</v>
      </c>
      <c r="S126" s="94">
        <v>7.0000000000000007E-2</v>
      </c>
      <c r="T126" s="95">
        <v>0.11</v>
      </c>
      <c r="U126" s="96">
        <v>10</v>
      </c>
      <c r="V126" s="92">
        <f>(T126*U126%)+T126</f>
        <v>0.121</v>
      </c>
      <c r="W126" s="97">
        <v>0.1</v>
      </c>
      <c r="X126" s="94">
        <v>7.0000000000000007E-2</v>
      </c>
      <c r="Y126" s="20"/>
      <c r="Z126" s="20"/>
      <c r="AA126" s="20"/>
    </row>
    <row r="127" spans="1:27" ht="15.75" x14ac:dyDescent="0.25">
      <c r="A127" s="20"/>
      <c r="B127" s="108"/>
      <c r="C127" s="109"/>
      <c r="D127" s="110"/>
      <c r="E127" s="111" t="str">
        <f t="shared" si="29"/>
        <v>Poissons entiers</v>
      </c>
      <c r="F127" s="90">
        <f>(R127/R10)*F10</f>
        <v>0</v>
      </c>
      <c r="G127" s="90">
        <f>(S127/S10)*G10</f>
        <v>0</v>
      </c>
      <c r="H127" s="91">
        <f>(T127/T10)*H10</f>
        <v>1.6</v>
      </c>
      <c r="I127" s="92">
        <f>(V127/V10)*I10</f>
        <v>52.8</v>
      </c>
      <c r="J127" s="90">
        <f>(W127/W10)*J10</f>
        <v>1.5</v>
      </c>
      <c r="K127" s="90">
        <f>(X127/X10)*K10</f>
        <v>1.1000000000000001</v>
      </c>
      <c r="L127" s="93">
        <f t="shared" si="30"/>
        <v>57</v>
      </c>
      <c r="M127" s="127"/>
      <c r="N127" s="104"/>
      <c r="O127" s="105"/>
      <c r="P127" s="105"/>
      <c r="Q127" s="106" t="s">
        <v>188</v>
      </c>
      <c r="R127" s="94">
        <v>0</v>
      </c>
      <c r="S127" s="94">
        <v>0</v>
      </c>
      <c r="T127" s="95">
        <v>0.16</v>
      </c>
      <c r="U127" s="96">
        <v>10</v>
      </c>
      <c r="V127" s="92">
        <f>(T127*U127%)+T127</f>
        <v>0.17599999999999999</v>
      </c>
      <c r="W127" s="97">
        <v>0.15</v>
      </c>
      <c r="X127" s="94">
        <v>0.11</v>
      </c>
      <c r="Y127" s="127"/>
      <c r="Z127" s="127"/>
      <c r="AA127" s="127"/>
    </row>
    <row r="128" spans="1:27" ht="15.75" x14ac:dyDescent="0.25">
      <c r="A128" s="20"/>
      <c r="B128" s="98"/>
      <c r="C128" s="99"/>
      <c r="D128" s="100"/>
      <c r="E128" s="101" t="s">
        <v>189</v>
      </c>
      <c r="F128" s="102">
        <v>0</v>
      </c>
      <c r="G128" s="102">
        <v>0</v>
      </c>
      <c r="H128" s="102">
        <v>0</v>
      </c>
      <c r="I128" s="102">
        <v>0</v>
      </c>
      <c r="J128" s="102">
        <v>0</v>
      </c>
      <c r="K128" s="102">
        <v>0</v>
      </c>
      <c r="L128" s="103"/>
      <c r="M128" s="103"/>
      <c r="N128" s="122"/>
      <c r="O128" s="88"/>
      <c r="P128" s="88"/>
      <c r="Q128" s="126" t="s">
        <v>190</v>
      </c>
      <c r="R128" s="102">
        <v>0</v>
      </c>
      <c r="S128" s="102">
        <v>0</v>
      </c>
      <c r="T128" s="102">
        <v>0</v>
      </c>
      <c r="U128" s="102">
        <v>0</v>
      </c>
      <c r="V128" s="102">
        <v>0</v>
      </c>
      <c r="W128" s="102">
        <v>0</v>
      </c>
      <c r="X128" s="102">
        <v>0</v>
      </c>
      <c r="Y128" s="103"/>
      <c r="Z128" s="103"/>
      <c r="AA128" s="103"/>
    </row>
    <row r="129" spans="1:27" ht="15.75" x14ac:dyDescent="0.25">
      <c r="A129" s="20"/>
      <c r="B129" s="108"/>
      <c r="C129" s="109"/>
      <c r="D129" s="110"/>
      <c r="E129" s="111" t="str">
        <f t="shared" ref="E129:E133" si="31">Q129</f>
        <v>Plat composé, choucroute, paëlla, etc. (poids minimum d’aliment protidique)</v>
      </c>
      <c r="F129" s="90">
        <f>(R129/R10)*F10</f>
        <v>0.5</v>
      </c>
      <c r="G129" s="90">
        <f>(S129/S10)*G10</f>
        <v>7.0000000000000007E-2</v>
      </c>
      <c r="H129" s="91">
        <f>(T129/T10)*H10</f>
        <v>1.1000000000000001</v>
      </c>
      <c r="I129" s="92">
        <f>(V129/V10)*I10</f>
        <v>36.299999999999997</v>
      </c>
      <c r="J129" s="90">
        <f>(W129/W10)*J10</f>
        <v>1</v>
      </c>
      <c r="K129" s="90">
        <f>(X129/X10)*K10</f>
        <v>0.70000000000000007</v>
      </c>
      <c r="L129" s="93">
        <f t="shared" ref="L129:L134" si="32">SUM(F129:K129)</f>
        <v>39.67</v>
      </c>
      <c r="M129" s="20"/>
      <c r="N129" s="87"/>
      <c r="O129" s="88"/>
      <c r="P129" s="88"/>
      <c r="Q129" s="89" t="s">
        <v>191</v>
      </c>
      <c r="R129" s="94">
        <v>0.05</v>
      </c>
      <c r="S129" s="94">
        <v>7.0000000000000007E-2</v>
      </c>
      <c r="T129" s="95">
        <v>0.11</v>
      </c>
      <c r="U129" s="96">
        <v>10</v>
      </c>
      <c r="V129" s="92">
        <f t="shared" ref="V129:V134" si="33">(T129*U129%)+T129</f>
        <v>0.121</v>
      </c>
      <c r="W129" s="97">
        <v>0.1</v>
      </c>
      <c r="X129" s="94">
        <v>7.0000000000000007E-2</v>
      </c>
      <c r="Y129" s="20"/>
      <c r="Z129" s="20"/>
      <c r="AA129" s="20"/>
    </row>
    <row r="130" spans="1:27" ht="15.75" x14ac:dyDescent="0.25">
      <c r="A130" s="128"/>
      <c r="B130" s="108"/>
      <c r="C130" s="109"/>
      <c r="D130" s="110"/>
      <c r="E130" s="111" t="str">
        <f t="shared" si="31"/>
        <v>Hachis Parmentier, Brandade, Légumes farcis (poids minimum d’aliment protidique)</v>
      </c>
      <c r="F130" s="90">
        <f>(R130/R10)*F10</f>
        <v>0.5</v>
      </c>
      <c r="G130" s="90">
        <f>(S130/S10)*G10</f>
        <v>7.0000000000000007E-2</v>
      </c>
      <c r="H130" s="91">
        <f>(T130/T10)*H10</f>
        <v>1.1000000000000001</v>
      </c>
      <c r="I130" s="92">
        <f>(V130/V10)*I10</f>
        <v>36.299999999999997</v>
      </c>
      <c r="J130" s="90">
        <f>(W130/W10)*J10</f>
        <v>1</v>
      </c>
      <c r="K130" s="90">
        <f>(X130/X10)*K10</f>
        <v>0.70000000000000007</v>
      </c>
      <c r="L130" s="93">
        <f t="shared" si="32"/>
        <v>39.67</v>
      </c>
      <c r="M130" s="127"/>
      <c r="N130" s="87"/>
      <c r="O130" s="88"/>
      <c r="P130" s="88"/>
      <c r="Q130" s="89" t="s">
        <v>192</v>
      </c>
      <c r="R130" s="94">
        <v>0.05</v>
      </c>
      <c r="S130" s="94">
        <v>7.0000000000000007E-2</v>
      </c>
      <c r="T130" s="95">
        <v>0.11</v>
      </c>
      <c r="U130" s="96">
        <v>10</v>
      </c>
      <c r="V130" s="92">
        <f t="shared" si="33"/>
        <v>0.121</v>
      </c>
      <c r="W130" s="97">
        <v>0.1</v>
      </c>
      <c r="X130" s="94">
        <v>7.0000000000000007E-2</v>
      </c>
      <c r="Y130" s="127"/>
      <c r="Z130" s="127"/>
      <c r="AA130" s="127"/>
    </row>
    <row r="131" spans="1:27" ht="15.75" x14ac:dyDescent="0.25">
      <c r="A131" s="20"/>
      <c r="B131" s="108"/>
      <c r="C131" s="109"/>
      <c r="D131" s="110"/>
      <c r="E131" s="111" t="str">
        <f t="shared" si="31"/>
        <v>Raviolis, Cannellonis, Lasagnes ... (poids ration avec sauce)</v>
      </c>
      <c r="F131" s="90">
        <f>(R131/R10)*F10</f>
        <v>1.7999999999999998</v>
      </c>
      <c r="G131" s="90">
        <f>(S131/S10)*G10</f>
        <v>0.25</v>
      </c>
      <c r="H131" s="91">
        <f>(T131/T10)*H10</f>
        <v>2.8000000000000003</v>
      </c>
      <c r="I131" s="92">
        <f>(V131/V10)*I10</f>
        <v>92.40000000000002</v>
      </c>
      <c r="J131" s="90">
        <f>(W131/W10)*J10</f>
        <v>2.5</v>
      </c>
      <c r="K131" s="90">
        <f>(X131/X10)*K10</f>
        <v>1.7000000000000002</v>
      </c>
      <c r="L131" s="93">
        <f t="shared" si="32"/>
        <v>101.45000000000002</v>
      </c>
      <c r="M131" s="127"/>
      <c r="N131" s="87"/>
      <c r="O131" s="88"/>
      <c r="P131" s="88"/>
      <c r="Q131" s="89" t="s">
        <v>193</v>
      </c>
      <c r="R131" s="94">
        <v>0.18</v>
      </c>
      <c r="S131" s="94">
        <v>0.25</v>
      </c>
      <c r="T131" s="95">
        <v>0.28000000000000003</v>
      </c>
      <c r="U131" s="96">
        <v>10</v>
      </c>
      <c r="V131" s="92">
        <f t="shared" si="33"/>
        <v>0.30800000000000005</v>
      </c>
      <c r="W131" s="97">
        <v>0.25</v>
      </c>
      <c r="X131" s="94">
        <v>0.17</v>
      </c>
      <c r="Y131" s="127"/>
      <c r="Z131" s="127"/>
      <c r="AA131" s="127"/>
    </row>
    <row r="132" spans="1:27" ht="15.75" x14ac:dyDescent="0.25">
      <c r="A132" s="20"/>
      <c r="B132" s="108"/>
      <c r="C132" s="109"/>
      <c r="D132" s="110"/>
      <c r="E132" s="111" t="str">
        <f t="shared" si="31"/>
        <v>Préparations pâtissières (crêpes, pizzas, croque- monsieur, friands, quiches)</v>
      </c>
      <c r="F132" s="90">
        <f>(R132/R10)*F10</f>
        <v>1</v>
      </c>
      <c r="G132" s="90">
        <f>(S132/S10)*G10</f>
        <v>0.15</v>
      </c>
      <c r="H132" s="91">
        <f>(T132/T10)*H10</f>
        <v>2</v>
      </c>
      <c r="I132" s="92">
        <f>(V132/V10)*I10</f>
        <v>66.000000000000014</v>
      </c>
      <c r="J132" s="90">
        <f>(W132/W10)*J10</f>
        <v>1.5</v>
      </c>
      <c r="K132" s="90">
        <f>(X132/X10)*K10</f>
        <v>1.5</v>
      </c>
      <c r="L132" s="93">
        <f t="shared" si="32"/>
        <v>72.15000000000002</v>
      </c>
      <c r="M132" s="127"/>
      <c r="N132" s="87"/>
      <c r="O132" s="88"/>
      <c r="P132" s="88"/>
      <c r="Q132" s="89" t="s">
        <v>194</v>
      </c>
      <c r="R132" s="94">
        <v>0.1</v>
      </c>
      <c r="S132" s="94">
        <v>0.15</v>
      </c>
      <c r="T132" s="95">
        <v>0.2</v>
      </c>
      <c r="U132" s="96">
        <v>10</v>
      </c>
      <c r="V132" s="92">
        <f t="shared" si="33"/>
        <v>0.22000000000000003</v>
      </c>
      <c r="W132" s="97">
        <v>0.15</v>
      </c>
      <c r="X132" s="94">
        <v>0.15</v>
      </c>
      <c r="Y132" s="127"/>
      <c r="Z132" s="127"/>
      <c r="AA132" s="127"/>
    </row>
    <row r="133" spans="1:27" ht="15.75" x14ac:dyDescent="0.25">
      <c r="A133" s="20"/>
      <c r="B133" s="108"/>
      <c r="C133" s="109"/>
      <c r="D133" s="110"/>
      <c r="E133" s="111" t="str">
        <f t="shared" si="31"/>
        <v>Quenelle</v>
      </c>
      <c r="F133" s="90">
        <f>(R133/R10)*F10</f>
        <v>0.6</v>
      </c>
      <c r="G133" s="90">
        <f>(S133/S10)*G10</f>
        <v>0.08</v>
      </c>
      <c r="H133" s="91">
        <f>(T133/T10)*H10</f>
        <v>1.4000000000000001</v>
      </c>
      <c r="I133" s="92">
        <f>(V133/V10)*I10</f>
        <v>46.20000000000001</v>
      </c>
      <c r="J133" s="90">
        <f>(W133/W10)*J10</f>
        <v>1.2</v>
      </c>
      <c r="K133" s="90">
        <f>(X133/X10)*K10</f>
        <v>0.8</v>
      </c>
      <c r="L133" s="93">
        <f t="shared" si="32"/>
        <v>50.280000000000008</v>
      </c>
      <c r="M133" s="127"/>
      <c r="N133" s="87"/>
      <c r="O133" s="88"/>
      <c r="P133" s="88"/>
      <c r="Q133" s="89" t="s">
        <v>195</v>
      </c>
      <c r="R133" s="94">
        <v>0.06</v>
      </c>
      <c r="S133" s="94">
        <v>0.08</v>
      </c>
      <c r="T133" s="95">
        <v>0.14000000000000001</v>
      </c>
      <c r="U133" s="96">
        <v>10</v>
      </c>
      <c r="V133" s="92">
        <f t="shared" si="33"/>
        <v>0.15400000000000003</v>
      </c>
      <c r="W133" s="97">
        <v>0.12</v>
      </c>
      <c r="X133" s="94">
        <v>0.08</v>
      </c>
      <c r="Y133" s="127"/>
      <c r="Z133" s="127"/>
      <c r="AA133" s="127"/>
    </row>
    <row r="134" spans="1:27" x14ac:dyDescent="0.25">
      <c r="A134" s="20"/>
      <c r="B134" s="123" t="s">
        <v>196</v>
      </c>
      <c r="C134" s="124"/>
      <c r="D134" s="124"/>
      <c r="E134" s="125"/>
      <c r="F134" s="90">
        <f>(R134/R10)*F10</f>
        <v>1</v>
      </c>
      <c r="G134" s="90">
        <f>(S134/S10)*G10</f>
        <v>0.1</v>
      </c>
      <c r="H134" s="91">
        <f>(T134/T10)*H10</f>
        <v>1.5</v>
      </c>
      <c r="I134" s="92">
        <f>(V134/V10)*I10</f>
        <v>49.499999999999993</v>
      </c>
      <c r="J134" s="90">
        <f>(W134/W10)*J10</f>
        <v>1.5</v>
      </c>
      <c r="K134" s="90">
        <f>(X134/X10)*K10</f>
        <v>1.5</v>
      </c>
      <c r="L134" s="93">
        <f t="shared" si="32"/>
        <v>55.099999999999994</v>
      </c>
      <c r="M134" s="20"/>
      <c r="N134" s="87"/>
      <c r="O134" s="88"/>
      <c r="P134" s="88"/>
      <c r="Q134" s="89" t="s">
        <v>196</v>
      </c>
      <c r="R134" s="94">
        <v>0.1</v>
      </c>
      <c r="S134" s="94">
        <v>0.1</v>
      </c>
      <c r="T134" s="95">
        <v>0.15</v>
      </c>
      <c r="U134" s="96">
        <v>10</v>
      </c>
      <c r="V134" s="92">
        <f t="shared" si="33"/>
        <v>0.16499999999999998</v>
      </c>
      <c r="W134" s="97">
        <v>0.15</v>
      </c>
      <c r="X134" s="94">
        <v>0.15</v>
      </c>
      <c r="Y134" s="20"/>
      <c r="Z134" s="20"/>
      <c r="AA134" s="20"/>
    </row>
    <row r="135" spans="1:27" x14ac:dyDescent="0.25">
      <c r="A135" s="20"/>
      <c r="B135" s="129"/>
      <c r="C135" s="130"/>
      <c r="D135" s="131"/>
      <c r="E135" s="132" t="s">
        <v>197</v>
      </c>
      <c r="F135" s="102">
        <v>0</v>
      </c>
      <c r="G135" s="102">
        <v>0</v>
      </c>
      <c r="H135" s="102">
        <v>0</v>
      </c>
      <c r="I135" s="102">
        <v>0</v>
      </c>
      <c r="J135" s="102">
        <v>0</v>
      </c>
      <c r="K135" s="102">
        <v>0</v>
      </c>
      <c r="L135" s="103"/>
      <c r="M135" s="103"/>
      <c r="N135" s="104"/>
      <c r="O135" s="105"/>
      <c r="P135" s="105"/>
      <c r="Q135" s="106" t="s">
        <v>197</v>
      </c>
      <c r="R135" s="102">
        <v>0</v>
      </c>
      <c r="S135" s="102">
        <v>0</v>
      </c>
      <c r="T135" s="102">
        <v>0</v>
      </c>
      <c r="U135" s="102">
        <v>0</v>
      </c>
      <c r="V135" s="102">
        <v>0</v>
      </c>
      <c r="W135" s="102">
        <v>0</v>
      </c>
      <c r="X135" s="102">
        <v>0</v>
      </c>
      <c r="Y135" s="103"/>
      <c r="Z135" s="103"/>
      <c r="AA135" s="103"/>
    </row>
    <row r="136" spans="1:27" ht="15.75" x14ac:dyDescent="0.25">
      <c r="A136" s="20"/>
      <c r="B136" s="108"/>
      <c r="C136" s="109"/>
      <c r="D136" s="110"/>
      <c r="E136" s="111" t="str">
        <f t="shared" ref="E136:E144" si="34">Q136</f>
        <v>Riz – Pâtes – Pommes de terre</v>
      </c>
      <c r="F136" s="90">
        <f>(R136/R10)*F10</f>
        <v>1.2</v>
      </c>
      <c r="G136" s="90">
        <f>(S136/S10)*G10</f>
        <v>0.17499999999999999</v>
      </c>
      <c r="H136" s="91">
        <f>(T136/T10)*H10</f>
        <v>2.2000000000000002</v>
      </c>
      <c r="I136" s="92">
        <f>(V136/V10)*I10</f>
        <v>72.599999999999994</v>
      </c>
      <c r="J136" s="90">
        <f>(W136/W10)*J10</f>
        <v>2</v>
      </c>
      <c r="K136" s="90">
        <f>(X136/X10)*K10</f>
        <v>2</v>
      </c>
      <c r="L136" s="93">
        <f t="shared" ref="L136:L145" si="35">SUM(F136:K136)</f>
        <v>80.174999999999997</v>
      </c>
      <c r="M136" s="20"/>
      <c r="N136" s="87"/>
      <c r="O136" s="88"/>
      <c r="P136" s="88"/>
      <c r="Q136" s="116" t="s">
        <v>198</v>
      </c>
      <c r="R136" s="94">
        <v>0.12</v>
      </c>
      <c r="S136" s="94">
        <v>0.17499999999999999</v>
      </c>
      <c r="T136" s="95">
        <v>0.22</v>
      </c>
      <c r="U136" s="96">
        <v>10</v>
      </c>
      <c r="V136" s="92">
        <f t="shared" ref="V136:V145" si="36">(T136*U136%)+T136</f>
        <v>0.24199999999999999</v>
      </c>
      <c r="W136" s="97">
        <v>0.2</v>
      </c>
      <c r="X136" s="94">
        <v>0.2</v>
      </c>
      <c r="Y136" s="20"/>
      <c r="Z136" s="20"/>
      <c r="AA136" s="20"/>
    </row>
    <row r="137" spans="1:27" ht="15.75" x14ac:dyDescent="0.25">
      <c r="A137" s="20"/>
      <c r="B137" s="108"/>
      <c r="C137" s="109"/>
      <c r="D137" s="110"/>
      <c r="E137" s="111" t="str">
        <f t="shared" si="34"/>
        <v>Purée de pomme de terre, fraiche ou reconstituée</v>
      </c>
      <c r="F137" s="90">
        <f>(R137/R10)*F10</f>
        <v>1.5</v>
      </c>
      <c r="G137" s="90">
        <f>(S137/S10)*G10</f>
        <v>1.18</v>
      </c>
      <c r="H137" s="91">
        <f>(T137/T10)*H10</f>
        <v>2.5</v>
      </c>
      <c r="I137" s="92">
        <f>(V137/V10)*I10</f>
        <v>82.5</v>
      </c>
      <c r="J137" s="90">
        <f>(W137/W10)*J10</f>
        <v>2.3000000000000003</v>
      </c>
      <c r="K137" s="90">
        <f>(X137/X10)*K10</f>
        <v>2.3000000000000003</v>
      </c>
      <c r="L137" s="93">
        <f t="shared" si="35"/>
        <v>92.28</v>
      </c>
      <c r="M137" s="20"/>
      <c r="N137" s="87"/>
      <c r="O137" s="88"/>
      <c r="P137" s="88"/>
      <c r="Q137" s="116" t="s">
        <v>199</v>
      </c>
      <c r="R137" s="94">
        <v>0.15</v>
      </c>
      <c r="S137" s="94">
        <v>1.18</v>
      </c>
      <c r="T137" s="95">
        <v>0.25</v>
      </c>
      <c r="U137" s="96">
        <v>10</v>
      </c>
      <c r="V137" s="92">
        <f t="shared" si="36"/>
        <v>0.27500000000000002</v>
      </c>
      <c r="W137" s="97">
        <v>0.23</v>
      </c>
      <c r="X137" s="94">
        <v>0.23</v>
      </c>
      <c r="Y137" s="20"/>
      <c r="Z137" s="20"/>
      <c r="AA137" s="20"/>
    </row>
    <row r="138" spans="1:27" ht="15.75" x14ac:dyDescent="0.25">
      <c r="A138" s="20"/>
      <c r="B138" s="108"/>
      <c r="C138" s="109"/>
      <c r="D138" s="110"/>
      <c r="E138" s="111" t="str">
        <f t="shared" si="34"/>
        <v>Frites</v>
      </c>
      <c r="F138" s="90">
        <f>(R138/R10)*F10</f>
        <v>1.2</v>
      </c>
      <c r="G138" s="90">
        <f>(S138/S10)*G10</f>
        <v>0.17</v>
      </c>
      <c r="H138" s="91">
        <f>(T138/T10)*H10</f>
        <v>2.2000000000000002</v>
      </c>
      <c r="I138" s="92">
        <f>(V138/V10)*I10</f>
        <v>72.599999999999994</v>
      </c>
      <c r="J138" s="90">
        <f>(W138/W10)*J10</f>
        <v>2</v>
      </c>
      <c r="K138" s="90">
        <f>(X138/X10)*K10</f>
        <v>2</v>
      </c>
      <c r="L138" s="93">
        <f t="shared" si="35"/>
        <v>80.169999999999987</v>
      </c>
      <c r="M138" s="20"/>
      <c r="N138" s="87"/>
      <c r="O138" s="88"/>
      <c r="P138" s="88"/>
      <c r="Q138" s="116" t="s">
        <v>200</v>
      </c>
      <c r="R138" s="94">
        <v>0.12</v>
      </c>
      <c r="S138" s="94">
        <v>0.17</v>
      </c>
      <c r="T138" s="95">
        <v>0.22</v>
      </c>
      <c r="U138" s="96">
        <v>10</v>
      </c>
      <c r="V138" s="92">
        <f t="shared" si="36"/>
        <v>0.24199999999999999</v>
      </c>
      <c r="W138" s="97">
        <v>0.2</v>
      </c>
      <c r="X138" s="94">
        <v>0.2</v>
      </c>
      <c r="Y138" s="20"/>
      <c r="Z138" s="20"/>
      <c r="AA138" s="20"/>
    </row>
    <row r="139" spans="1:27" ht="15.75" x14ac:dyDescent="0.25">
      <c r="A139" s="20"/>
      <c r="B139" s="108"/>
      <c r="C139" s="109"/>
      <c r="D139" s="110"/>
      <c r="E139" s="111" t="str">
        <f t="shared" si="34"/>
        <v>Légumes secs</v>
      </c>
      <c r="F139" s="90">
        <f>(R139/R10)*F10</f>
        <v>1.2</v>
      </c>
      <c r="G139" s="90">
        <f>(S139/S10)*G10</f>
        <v>0.17</v>
      </c>
      <c r="H139" s="91">
        <f>(T139/T10)*H10</f>
        <v>2.2000000000000002</v>
      </c>
      <c r="I139" s="92">
        <f>(V139/V10)*I10</f>
        <v>72.599999999999994</v>
      </c>
      <c r="J139" s="90">
        <f>(W139/W10)*J10</f>
        <v>2</v>
      </c>
      <c r="K139" s="90">
        <f>(X139/X10)*K10</f>
        <v>2</v>
      </c>
      <c r="L139" s="93">
        <f t="shared" si="35"/>
        <v>80.169999999999987</v>
      </c>
      <c r="M139" s="20"/>
      <c r="N139" s="87"/>
      <c r="O139" s="88"/>
      <c r="P139" s="88"/>
      <c r="Q139" s="116" t="s">
        <v>201</v>
      </c>
      <c r="R139" s="94">
        <v>0.12</v>
      </c>
      <c r="S139" s="94">
        <v>0.17</v>
      </c>
      <c r="T139" s="95">
        <v>0.22</v>
      </c>
      <c r="U139" s="96">
        <v>10</v>
      </c>
      <c r="V139" s="92">
        <f t="shared" si="36"/>
        <v>0.24199999999999999</v>
      </c>
      <c r="W139" s="97">
        <v>0.2</v>
      </c>
      <c r="X139" s="94">
        <v>0.2</v>
      </c>
      <c r="Y139" s="20"/>
      <c r="Z139" s="20"/>
      <c r="AA139" s="20"/>
    </row>
    <row r="140" spans="1:27" x14ac:dyDescent="0.25">
      <c r="A140" s="20"/>
      <c r="B140" s="129"/>
      <c r="C140" s="130"/>
      <c r="D140" s="131"/>
      <c r="E140" s="132" t="str">
        <f t="shared" si="34"/>
        <v xml:space="preserve">SAUCES POUR PLATS </v>
      </c>
      <c r="F140" s="90">
        <f>(R140/R10)*F10</f>
        <v>0.5</v>
      </c>
      <c r="G140" s="90">
        <f>(S140/S10)*G10</f>
        <v>7.0000000000000007E-2</v>
      </c>
      <c r="H140" s="91">
        <f>(T140/T10)*H10</f>
        <v>0.8</v>
      </c>
      <c r="I140" s="92">
        <f>(V140/V10)*I10</f>
        <v>26.4</v>
      </c>
      <c r="J140" s="90">
        <f>(W140/W10)*J10</f>
        <v>0.08</v>
      </c>
      <c r="K140" s="90">
        <f>(X140/X10)*K10</f>
        <v>0.08</v>
      </c>
      <c r="L140" s="93">
        <f t="shared" si="35"/>
        <v>27.929999999999996</v>
      </c>
      <c r="M140" s="20"/>
      <c r="N140" s="104"/>
      <c r="O140" s="105"/>
      <c r="P140" s="105"/>
      <c r="Q140" s="106" t="s">
        <v>202</v>
      </c>
      <c r="R140" s="94">
        <v>0.05</v>
      </c>
      <c r="S140" s="94">
        <v>7.0000000000000007E-2</v>
      </c>
      <c r="T140" s="95">
        <v>0.08</v>
      </c>
      <c r="U140" s="96">
        <v>10</v>
      </c>
      <c r="V140" s="92">
        <f t="shared" si="36"/>
        <v>8.7999999999999995E-2</v>
      </c>
      <c r="W140" s="97">
        <v>8.0000000000000002E-3</v>
      </c>
      <c r="X140" s="94">
        <v>8.0000000000000002E-3</v>
      </c>
      <c r="Y140" s="20"/>
      <c r="Z140" s="20"/>
      <c r="AA140" s="20"/>
    </row>
    <row r="141" spans="1:27" ht="15.75" x14ac:dyDescent="0.25">
      <c r="A141" s="20"/>
      <c r="B141" s="108"/>
      <c r="C141" s="109"/>
      <c r="D141" s="110"/>
      <c r="E141" s="111" t="str">
        <f t="shared" si="34"/>
        <v>SAUCES POUR PLATS (mayonnaise, ketchup, etc.) Poids de la matière grasse</v>
      </c>
      <c r="F141" s="90">
        <f>(R141/R10)*F10</f>
        <v>0.05</v>
      </c>
      <c r="G141" s="90">
        <f>(S141/S10)*G10</f>
        <v>7.0000000000000001E-3</v>
      </c>
      <c r="H141" s="91">
        <f>(T141/T10)*H10</f>
        <v>0.08</v>
      </c>
      <c r="I141" s="92">
        <f>(V141/V10)*I10</f>
        <v>2.64</v>
      </c>
      <c r="J141" s="90">
        <f>(W141/W10)*J10</f>
        <v>0.08</v>
      </c>
      <c r="K141" s="90">
        <f>(X141/X10)*K10</f>
        <v>0.08</v>
      </c>
      <c r="L141" s="93">
        <f t="shared" si="35"/>
        <v>2.9370000000000003</v>
      </c>
      <c r="M141" s="20"/>
      <c r="N141" s="87"/>
      <c r="O141" s="88"/>
      <c r="P141" s="88"/>
      <c r="Q141" s="89" t="s">
        <v>203</v>
      </c>
      <c r="R141" s="94">
        <v>5.0000000000000001E-3</v>
      </c>
      <c r="S141" s="94">
        <v>7.0000000000000001E-3</v>
      </c>
      <c r="T141" s="95">
        <v>8.0000000000000002E-3</v>
      </c>
      <c r="U141" s="96">
        <v>10</v>
      </c>
      <c r="V141" s="92">
        <f t="shared" si="36"/>
        <v>8.8000000000000005E-3</v>
      </c>
      <c r="W141" s="97">
        <v>8.0000000000000002E-3</v>
      </c>
      <c r="X141" s="94">
        <v>8.0000000000000002E-3</v>
      </c>
      <c r="Y141" s="20"/>
      <c r="Z141" s="20"/>
      <c r="AA141" s="20"/>
    </row>
    <row r="142" spans="1:27" ht="15.75" x14ac:dyDescent="0.25">
      <c r="A142" s="20"/>
      <c r="B142" s="108"/>
      <c r="C142" s="109"/>
      <c r="D142" s="110"/>
      <c r="E142" s="111" t="str">
        <f t="shared" si="34"/>
        <v>SAUCES POUR PLATS (sauce tomate, béchamel)</v>
      </c>
      <c r="F142" s="90">
        <f>(R142/R10)*F10</f>
        <v>0.5</v>
      </c>
      <c r="G142" s="90">
        <f>(S142/S10)*G10</f>
        <v>7.0000000000000007E-2</v>
      </c>
      <c r="H142" s="91">
        <f>(T142/T10)*H10</f>
        <v>0.8</v>
      </c>
      <c r="I142" s="92">
        <f>(V142/V10)*I10</f>
        <v>26.4</v>
      </c>
      <c r="J142" s="90">
        <f>(W142/W10)*J10</f>
        <v>0.08</v>
      </c>
      <c r="K142" s="90">
        <f>(X142/X10)*K10</f>
        <v>0.08</v>
      </c>
      <c r="L142" s="93">
        <f t="shared" si="35"/>
        <v>27.929999999999996</v>
      </c>
      <c r="M142" s="20"/>
      <c r="N142" s="87"/>
      <c r="O142" s="88"/>
      <c r="P142" s="88"/>
      <c r="Q142" s="89" t="s">
        <v>204</v>
      </c>
      <c r="R142" s="94">
        <v>0.05</v>
      </c>
      <c r="S142" s="94">
        <v>7.0000000000000007E-2</v>
      </c>
      <c r="T142" s="95">
        <v>0.08</v>
      </c>
      <c r="U142" s="96">
        <v>10</v>
      </c>
      <c r="V142" s="92">
        <f t="shared" si="36"/>
        <v>8.7999999999999995E-2</v>
      </c>
      <c r="W142" s="97">
        <v>8.0000000000000002E-3</v>
      </c>
      <c r="X142" s="94">
        <v>8.0000000000000002E-3</v>
      </c>
      <c r="Y142" s="20"/>
      <c r="Z142" s="20"/>
      <c r="AA142" s="20"/>
    </row>
    <row r="143" spans="1:27" ht="15.75" x14ac:dyDescent="0.25">
      <c r="A143" s="20"/>
      <c r="B143" s="108"/>
      <c r="C143" s="109"/>
      <c r="D143" s="110"/>
      <c r="E143" s="111" t="str">
        <f t="shared" si="34"/>
        <v>SAUCES POUR PLATS (jus de viande)</v>
      </c>
      <c r="F143" s="90">
        <f>(R143/R10)*F10</f>
        <v>0.25</v>
      </c>
      <c r="G143" s="90">
        <f>(S143/S10)*G10</f>
        <v>0.03</v>
      </c>
      <c r="H143" s="91">
        <f>(T143/T10)*H10</f>
        <v>0.4</v>
      </c>
      <c r="I143" s="92">
        <f>(V143/V10)*I10</f>
        <v>13.2</v>
      </c>
      <c r="J143" s="90">
        <f>(W143/W10)*J10</f>
        <v>0.4</v>
      </c>
      <c r="K143" s="90">
        <f>(X143/X10)*K10</f>
        <v>0.35000000000000003</v>
      </c>
      <c r="L143" s="93">
        <f t="shared" si="35"/>
        <v>14.629999999999999</v>
      </c>
      <c r="M143" s="20"/>
      <c r="N143" s="87"/>
      <c r="O143" s="88"/>
      <c r="P143" s="88"/>
      <c r="Q143" s="89" t="s">
        <v>205</v>
      </c>
      <c r="R143" s="94">
        <v>2.5000000000000001E-2</v>
      </c>
      <c r="S143" s="94">
        <v>0.03</v>
      </c>
      <c r="T143" s="95">
        <v>0.04</v>
      </c>
      <c r="U143" s="96">
        <v>10</v>
      </c>
      <c r="V143" s="92">
        <f t="shared" si="36"/>
        <v>4.3999999999999997E-2</v>
      </c>
      <c r="W143" s="97">
        <v>0.04</v>
      </c>
      <c r="X143" s="94">
        <v>3.5000000000000003E-2</v>
      </c>
      <c r="Y143" s="20"/>
      <c r="Z143" s="20"/>
      <c r="AA143" s="20"/>
    </row>
    <row r="144" spans="1:27" ht="15.75" x14ac:dyDescent="0.25">
      <c r="A144" s="20"/>
      <c r="B144" s="108"/>
      <c r="C144" s="109"/>
      <c r="D144" s="110"/>
      <c r="E144" s="111" t="str">
        <f t="shared" si="34"/>
        <v>SAUCES POUR PLATS (beurre blanc, sauce crème,sauce forestière)</v>
      </c>
      <c r="F144" s="90">
        <f>(R144/R10)*F10</f>
        <v>0.3</v>
      </c>
      <c r="G144" s="90">
        <f>(S144/S10)*G10</f>
        <v>0.04</v>
      </c>
      <c r="H144" s="91">
        <f>(T144/T10)*H10</f>
        <v>0.6</v>
      </c>
      <c r="I144" s="92">
        <f>(V144/V10)*I10</f>
        <v>19.8</v>
      </c>
      <c r="J144" s="90">
        <f>(W144/W10)*J10</f>
        <v>0.6</v>
      </c>
      <c r="K144" s="90">
        <f>(X144/X10)*K10</f>
        <v>0.4</v>
      </c>
      <c r="L144" s="93">
        <f t="shared" si="35"/>
        <v>21.740000000000002</v>
      </c>
      <c r="M144" s="20"/>
      <c r="N144" s="87"/>
      <c r="O144" s="88"/>
      <c r="P144" s="88"/>
      <c r="Q144" s="89" t="s">
        <v>206</v>
      </c>
      <c r="R144" s="94">
        <v>0.03</v>
      </c>
      <c r="S144" s="94">
        <v>0.04</v>
      </c>
      <c r="T144" s="95">
        <v>0.06</v>
      </c>
      <c r="U144" s="96">
        <v>10</v>
      </c>
      <c r="V144" s="92">
        <f t="shared" si="36"/>
        <v>6.6000000000000003E-2</v>
      </c>
      <c r="W144" s="97">
        <v>0.06</v>
      </c>
      <c r="X144" s="94">
        <v>0.04</v>
      </c>
      <c r="Y144" s="20"/>
      <c r="Z144" s="20"/>
      <c r="AA144" s="20"/>
    </row>
    <row r="145" spans="1:27" x14ac:dyDescent="0.25">
      <c r="A145" s="20"/>
      <c r="B145" s="123" t="s">
        <v>207</v>
      </c>
      <c r="C145" s="124"/>
      <c r="D145" s="124"/>
      <c r="E145" s="125"/>
      <c r="F145" s="90">
        <f>(R145/R10)*F10</f>
        <v>0.2</v>
      </c>
      <c r="G145" s="90">
        <f>(S145/S10)*G10</f>
        <v>0.03</v>
      </c>
      <c r="H145" s="91">
        <f>(T145/T10)*H10</f>
        <v>0.35000000000000003</v>
      </c>
      <c r="I145" s="92">
        <f>(V145/V10)*I10</f>
        <v>11.550000000000002</v>
      </c>
      <c r="J145" s="90">
        <f>(W145/W10)*J10</f>
        <v>0.4</v>
      </c>
      <c r="K145" s="90">
        <f>(X145/X10)*K10</f>
        <v>0.4</v>
      </c>
      <c r="L145" s="93">
        <f t="shared" si="35"/>
        <v>12.930000000000003</v>
      </c>
      <c r="M145" s="20"/>
      <c r="N145" s="87"/>
      <c r="O145" s="88"/>
      <c r="P145" s="88"/>
      <c r="Q145" s="89" t="s">
        <v>207</v>
      </c>
      <c r="R145" s="94">
        <v>0.02</v>
      </c>
      <c r="S145" s="94">
        <v>0.03</v>
      </c>
      <c r="T145" s="95">
        <v>3.5000000000000003E-2</v>
      </c>
      <c r="U145" s="96">
        <v>10</v>
      </c>
      <c r="V145" s="92">
        <f t="shared" si="36"/>
        <v>3.8500000000000006E-2</v>
      </c>
      <c r="W145" s="97">
        <v>0.04</v>
      </c>
      <c r="X145" s="94">
        <v>0.04</v>
      </c>
      <c r="Y145" s="20"/>
      <c r="Z145" s="20"/>
      <c r="AA145" s="20"/>
    </row>
    <row r="146" spans="1:27" x14ac:dyDescent="0.25">
      <c r="A146" s="20"/>
      <c r="B146" s="129"/>
      <c r="C146" s="130"/>
      <c r="D146" s="131"/>
      <c r="E146" s="132" t="s">
        <v>208</v>
      </c>
      <c r="F146" s="102">
        <v>0</v>
      </c>
      <c r="G146" s="102">
        <v>0</v>
      </c>
      <c r="H146" s="102">
        <v>0</v>
      </c>
      <c r="I146" s="102">
        <v>0</v>
      </c>
      <c r="J146" s="102">
        <v>0</v>
      </c>
      <c r="K146" s="102">
        <v>0</v>
      </c>
      <c r="L146" s="103"/>
      <c r="M146" s="103"/>
      <c r="N146" s="104"/>
      <c r="O146" s="105"/>
      <c r="P146" s="105"/>
      <c r="Q146" s="106" t="s">
        <v>208</v>
      </c>
      <c r="R146" s="102">
        <v>0</v>
      </c>
      <c r="S146" s="102">
        <v>0</v>
      </c>
      <c r="T146" s="102">
        <v>0</v>
      </c>
      <c r="U146" s="102">
        <v>0</v>
      </c>
      <c r="V146" s="102">
        <v>0</v>
      </c>
      <c r="W146" s="102">
        <v>0</v>
      </c>
      <c r="X146" s="102">
        <v>0</v>
      </c>
      <c r="Y146" s="103"/>
      <c r="Z146" s="103"/>
      <c r="AA146" s="103"/>
    </row>
    <row r="147" spans="1:27" ht="15.75" x14ac:dyDescent="0.25">
      <c r="A147" s="20"/>
      <c r="B147" s="108"/>
      <c r="C147" s="109"/>
      <c r="D147" s="110"/>
      <c r="E147" s="111" t="str">
        <f t="shared" ref="E147:E150" si="37">Q147</f>
        <v>Fromage blanc, fromages frais</v>
      </c>
      <c r="F147" s="90">
        <f>(R147/R10)*F10</f>
        <v>1.1000000000000001</v>
      </c>
      <c r="G147" s="90">
        <f>(S147/S10)*G10</f>
        <v>0.11</v>
      </c>
      <c r="H147" s="91">
        <f>(T147/T10)*H10</f>
        <v>1.1100000000000001</v>
      </c>
      <c r="I147" s="92">
        <f>(V147/V10)*I10</f>
        <v>36.630000000000003</v>
      </c>
      <c r="J147" s="90">
        <f>(W147/W10)*J10</f>
        <v>1</v>
      </c>
      <c r="K147" s="90">
        <f>(X147/X10)*K10</f>
        <v>1</v>
      </c>
      <c r="L147" s="93">
        <f t="shared" ref="L147:L150" si="38">SUM(F147:K147)</f>
        <v>40.950000000000003</v>
      </c>
      <c r="M147" s="20"/>
      <c r="N147" s="87"/>
      <c r="O147" s="88"/>
      <c r="P147" s="88"/>
      <c r="Q147" s="116" t="s">
        <v>209</v>
      </c>
      <c r="R147" s="94">
        <v>0.11</v>
      </c>
      <c r="S147" s="94">
        <v>0.11</v>
      </c>
      <c r="T147" s="95">
        <v>0.111</v>
      </c>
      <c r="U147" s="96">
        <v>10</v>
      </c>
      <c r="V147" s="92">
        <f>(T147*U147%)+T147</f>
        <v>0.1221</v>
      </c>
      <c r="W147" s="97">
        <v>0.1</v>
      </c>
      <c r="X147" s="94">
        <v>0.1</v>
      </c>
      <c r="Y147" s="20"/>
      <c r="Z147" s="20"/>
      <c r="AA147" s="20"/>
    </row>
    <row r="148" spans="1:27" ht="15.75" x14ac:dyDescent="0.25">
      <c r="A148" s="20"/>
      <c r="B148" s="108"/>
      <c r="C148" s="109"/>
      <c r="D148" s="110"/>
      <c r="E148" s="111" t="str">
        <f t="shared" si="37"/>
        <v>Yaourt</v>
      </c>
      <c r="F148" s="90">
        <f>(R148/R10)*F10</f>
        <v>1.1500000000000001</v>
      </c>
      <c r="G148" s="90">
        <f>(S148/S10)*G10</f>
        <v>0.115</v>
      </c>
      <c r="H148" s="91">
        <f>(T148/T10)*H10</f>
        <v>1.1600000000000001</v>
      </c>
      <c r="I148" s="92">
        <f>(V148/V10)*I10</f>
        <v>38.280000000000008</v>
      </c>
      <c r="J148" s="90">
        <f>(W148/W10)*J10</f>
        <v>1.1500000000000001</v>
      </c>
      <c r="K148" s="90">
        <f>(X148/X10)*K10</f>
        <v>1.1500000000000001</v>
      </c>
      <c r="L148" s="93">
        <f t="shared" si="38"/>
        <v>43.005000000000003</v>
      </c>
      <c r="M148" s="20"/>
      <c r="N148" s="87"/>
      <c r="O148" s="88"/>
      <c r="P148" s="88"/>
      <c r="Q148" s="116" t="s">
        <v>210</v>
      </c>
      <c r="R148" s="94">
        <v>0.115</v>
      </c>
      <c r="S148" s="94">
        <v>0.115</v>
      </c>
      <c r="T148" s="95">
        <v>0.11600000000000001</v>
      </c>
      <c r="U148" s="96">
        <v>10</v>
      </c>
      <c r="V148" s="92">
        <f>(T148*U148%)+T148</f>
        <v>0.12760000000000002</v>
      </c>
      <c r="W148" s="97">
        <v>0.115</v>
      </c>
      <c r="X148" s="94">
        <v>0.115</v>
      </c>
      <c r="Y148" s="20"/>
      <c r="Z148" s="20"/>
      <c r="AA148" s="20"/>
    </row>
    <row r="149" spans="1:27" ht="15.75" x14ac:dyDescent="0.25">
      <c r="A149" s="20"/>
      <c r="B149" s="108"/>
      <c r="C149" s="109"/>
      <c r="D149" s="110"/>
      <c r="E149" s="111" t="str">
        <f t="shared" si="37"/>
        <v>Petit suisse</v>
      </c>
      <c r="F149" s="90">
        <f>(R149/R10)*F10</f>
        <v>0.6</v>
      </c>
      <c r="G149" s="90">
        <f>(S149/S10)*G10</f>
        <v>0.06</v>
      </c>
      <c r="H149" s="91">
        <f>(T149/T10)*H10</f>
        <v>1.2</v>
      </c>
      <c r="I149" s="92">
        <f>(V149/V10)*I10</f>
        <v>39.6</v>
      </c>
      <c r="J149" s="90">
        <f>(W149/W10)*J10</f>
        <v>1.2</v>
      </c>
      <c r="K149" s="90">
        <f>(X149/X10)*K10</f>
        <v>1.2</v>
      </c>
      <c r="L149" s="93">
        <f t="shared" si="38"/>
        <v>43.860000000000007</v>
      </c>
      <c r="M149" s="20"/>
      <c r="N149" s="87"/>
      <c r="O149" s="88"/>
      <c r="P149" s="88"/>
      <c r="Q149" s="116" t="s">
        <v>211</v>
      </c>
      <c r="R149" s="94">
        <v>0.06</v>
      </c>
      <c r="S149" s="94">
        <v>0.06</v>
      </c>
      <c r="T149" s="95">
        <v>0.12</v>
      </c>
      <c r="U149" s="96">
        <v>10</v>
      </c>
      <c r="V149" s="92">
        <f>(T149*U149%)+T149</f>
        <v>0.13200000000000001</v>
      </c>
      <c r="W149" s="97">
        <v>0.12</v>
      </c>
      <c r="X149" s="94">
        <v>0.12</v>
      </c>
      <c r="Y149" s="20"/>
      <c r="Z149" s="20"/>
      <c r="AA149" s="20"/>
    </row>
    <row r="150" spans="1:27" ht="15.75" x14ac:dyDescent="0.25">
      <c r="A150" s="20"/>
      <c r="B150" s="108"/>
      <c r="C150" s="109"/>
      <c r="D150" s="110"/>
      <c r="E150" s="111" t="str">
        <f t="shared" si="37"/>
        <v>Lait demi-écrémé en ml des menus 4 composantes</v>
      </c>
      <c r="F150" s="90">
        <f>(R150/R10)*F10</f>
        <v>1.25</v>
      </c>
      <c r="G150" s="90">
        <f>(S150/S10)*G10</f>
        <v>0.125</v>
      </c>
      <c r="H150" s="91">
        <f>(T150/T10)*H10</f>
        <v>1.25</v>
      </c>
      <c r="I150" s="92">
        <f>(V150/V10)*I10</f>
        <v>41.25</v>
      </c>
      <c r="J150" s="90">
        <f>(W150/W10)*J10</f>
        <v>0</v>
      </c>
      <c r="K150" s="90">
        <f>(X150/X10)*K10</f>
        <v>0</v>
      </c>
      <c r="L150" s="93">
        <f t="shared" si="38"/>
        <v>43.875</v>
      </c>
      <c r="M150" s="20"/>
      <c r="N150" s="87"/>
      <c r="O150" s="88"/>
      <c r="P150" s="88"/>
      <c r="Q150" s="116" t="s">
        <v>212</v>
      </c>
      <c r="R150" s="94">
        <v>0.125</v>
      </c>
      <c r="S150" s="94">
        <v>0.125</v>
      </c>
      <c r="T150" s="95">
        <v>0.125</v>
      </c>
      <c r="U150" s="96">
        <v>10</v>
      </c>
      <c r="V150" s="92">
        <f>(T150*U150%)+T150</f>
        <v>0.13750000000000001</v>
      </c>
      <c r="W150" s="97">
        <v>0</v>
      </c>
      <c r="X150" s="94">
        <v>0</v>
      </c>
      <c r="Y150" s="20"/>
      <c r="Z150" s="20"/>
      <c r="AA150" s="20"/>
    </row>
    <row r="151" spans="1:27" x14ac:dyDescent="0.25">
      <c r="A151" s="20"/>
      <c r="B151" s="129"/>
      <c r="C151" s="130"/>
      <c r="D151" s="131"/>
      <c r="E151" s="132" t="s">
        <v>213</v>
      </c>
      <c r="F151" s="102">
        <v>0</v>
      </c>
      <c r="G151" s="102">
        <v>0</v>
      </c>
      <c r="H151" s="102">
        <v>0</v>
      </c>
      <c r="I151" s="102">
        <v>0</v>
      </c>
      <c r="J151" s="102">
        <v>0</v>
      </c>
      <c r="K151" s="102">
        <v>0</v>
      </c>
      <c r="L151" s="103"/>
      <c r="M151" s="103"/>
      <c r="N151" s="104"/>
      <c r="O151" s="105"/>
      <c r="P151" s="105"/>
      <c r="Q151" s="106" t="s">
        <v>213</v>
      </c>
      <c r="R151" s="102">
        <v>0</v>
      </c>
      <c r="S151" s="102">
        <v>0</v>
      </c>
      <c r="T151" s="102">
        <v>0</v>
      </c>
      <c r="U151" s="102">
        <v>0</v>
      </c>
      <c r="V151" s="102">
        <v>0</v>
      </c>
      <c r="W151" s="102">
        <v>0</v>
      </c>
      <c r="X151" s="102">
        <v>0</v>
      </c>
      <c r="Y151" s="103"/>
      <c r="Z151" s="103"/>
      <c r="AA151" s="103"/>
    </row>
    <row r="152" spans="1:27" ht="15.75" x14ac:dyDescent="0.25">
      <c r="A152" s="20"/>
      <c r="B152" s="108"/>
      <c r="C152" s="109"/>
      <c r="D152" s="110"/>
      <c r="E152" s="111" t="str">
        <f t="shared" ref="E152:E159" si="39">Q152</f>
        <v>Desserts lactés</v>
      </c>
      <c r="F152" s="90">
        <f>(R152/R10)*F10</f>
        <v>1</v>
      </c>
      <c r="G152" s="90">
        <f>(S152/S10)*G10</f>
        <v>0.1</v>
      </c>
      <c r="H152" s="91">
        <f>(T152/T10)*H10</f>
        <v>1</v>
      </c>
      <c r="I152" s="92">
        <f>(V152/V10)*I10</f>
        <v>33.000000000000007</v>
      </c>
      <c r="J152" s="90">
        <f>(W152/W10)*J10</f>
        <v>1</v>
      </c>
      <c r="K152" s="90">
        <f>(X152/X10)*K10</f>
        <v>1</v>
      </c>
      <c r="L152" s="93">
        <f t="shared" ref="L152:L159" si="40">SUM(F152:K152)</f>
        <v>37.100000000000009</v>
      </c>
      <c r="M152" s="20"/>
      <c r="N152" s="87"/>
      <c r="O152" s="88"/>
      <c r="P152" s="88"/>
      <c r="Q152" s="116" t="s">
        <v>214</v>
      </c>
      <c r="R152" s="94">
        <v>0.1</v>
      </c>
      <c r="S152" s="94">
        <v>0.1</v>
      </c>
      <c r="T152" s="95">
        <v>0.1</v>
      </c>
      <c r="U152" s="96">
        <v>10</v>
      </c>
      <c r="V152" s="92">
        <f t="shared" ref="V152:V159" si="41">(T152*U152%)+T152</f>
        <v>0.11000000000000001</v>
      </c>
      <c r="W152" s="97">
        <v>0.1</v>
      </c>
      <c r="X152" s="94">
        <v>0.1</v>
      </c>
      <c r="Y152" s="20"/>
      <c r="Z152" s="20"/>
      <c r="AA152" s="20"/>
    </row>
    <row r="153" spans="1:27" ht="15.75" x14ac:dyDescent="0.25">
      <c r="A153" s="20"/>
      <c r="B153" s="108"/>
      <c r="C153" s="109"/>
      <c r="D153" s="110"/>
      <c r="E153" s="111" t="str">
        <f t="shared" si="39"/>
        <v>Mousse (en Litre)</v>
      </c>
      <c r="F153" s="90">
        <f>(R153/R10)*F10</f>
        <v>1.2</v>
      </c>
      <c r="G153" s="90">
        <f>(S153/S10)*G10</f>
        <v>0.12</v>
      </c>
      <c r="H153" s="91">
        <f>(T153/T10)*H10</f>
        <v>1.2</v>
      </c>
      <c r="I153" s="92">
        <f>(V153/V10)*I10</f>
        <v>39.6</v>
      </c>
      <c r="J153" s="90">
        <f>(W153/W10)*J10</f>
        <v>1.2</v>
      </c>
      <c r="K153" s="90">
        <f>(X153/X10)*K10</f>
        <v>1.2</v>
      </c>
      <c r="L153" s="93">
        <f t="shared" si="40"/>
        <v>44.52000000000001</v>
      </c>
      <c r="M153" s="20"/>
      <c r="N153" s="87"/>
      <c r="O153" s="88"/>
      <c r="P153" s="88"/>
      <c r="Q153" s="116" t="s">
        <v>215</v>
      </c>
      <c r="R153" s="94">
        <v>0.12</v>
      </c>
      <c r="S153" s="94">
        <v>0.12</v>
      </c>
      <c r="T153" s="95">
        <v>0.12</v>
      </c>
      <c r="U153" s="96">
        <v>10</v>
      </c>
      <c r="V153" s="92">
        <f t="shared" si="41"/>
        <v>0.13200000000000001</v>
      </c>
      <c r="W153" s="97">
        <v>0.12</v>
      </c>
      <c r="X153" s="94">
        <v>0.12</v>
      </c>
      <c r="Y153" s="20"/>
      <c r="Z153" s="20"/>
      <c r="AA153" s="20"/>
    </row>
    <row r="154" spans="1:27" ht="15.75" x14ac:dyDescent="0.25">
      <c r="A154" s="20"/>
      <c r="B154" s="108"/>
      <c r="C154" s="109"/>
      <c r="D154" s="110"/>
      <c r="E154" s="111" t="str">
        <f t="shared" si="39"/>
        <v>Fruits crus</v>
      </c>
      <c r="F154" s="90">
        <f>(R154/R10)*F10</f>
        <v>1.1000000000000001</v>
      </c>
      <c r="G154" s="90">
        <f>(S154/S10)*G10</f>
        <v>0.1</v>
      </c>
      <c r="H154" s="91">
        <f>(T154/T10)*H10</f>
        <v>1.3</v>
      </c>
      <c r="I154" s="92">
        <f>(V154/V10)*I10</f>
        <v>42.900000000000006</v>
      </c>
      <c r="J154" s="90">
        <f>(W154/W10)*J10</f>
        <v>1.3</v>
      </c>
      <c r="K154" s="90">
        <f>(X154/X10)*K10</f>
        <v>1.3</v>
      </c>
      <c r="L154" s="93">
        <f t="shared" si="40"/>
        <v>48</v>
      </c>
      <c r="M154" s="20"/>
      <c r="N154" s="87"/>
      <c r="O154" s="88"/>
      <c r="P154" s="88"/>
      <c r="Q154" s="116" t="s">
        <v>216</v>
      </c>
      <c r="R154" s="94">
        <v>0.11</v>
      </c>
      <c r="S154" s="94">
        <v>0.1</v>
      </c>
      <c r="T154" s="95">
        <v>0.13</v>
      </c>
      <c r="U154" s="96">
        <v>10</v>
      </c>
      <c r="V154" s="92">
        <f t="shared" si="41"/>
        <v>0.14300000000000002</v>
      </c>
      <c r="W154" s="97">
        <v>0.13</v>
      </c>
      <c r="X154" s="94">
        <v>0.13</v>
      </c>
      <c r="Y154" s="20"/>
      <c r="Z154" s="20"/>
      <c r="AA154" s="20"/>
    </row>
    <row r="155" spans="1:27" ht="15.75" x14ac:dyDescent="0.25">
      <c r="A155" s="20"/>
      <c r="B155" s="108"/>
      <c r="C155" s="109"/>
      <c r="D155" s="110"/>
      <c r="E155" s="111" t="str">
        <f t="shared" si="39"/>
        <v>Fruits cuits</v>
      </c>
      <c r="F155" s="90">
        <f>(R155/R10)*F10</f>
        <v>1</v>
      </c>
      <c r="G155" s="90">
        <f>(S155/S10)*G10</f>
        <v>0.1</v>
      </c>
      <c r="H155" s="91">
        <f>(T155/T10)*H10</f>
        <v>1.3</v>
      </c>
      <c r="I155" s="92">
        <f>(V155/V10)*I10</f>
        <v>42.900000000000006</v>
      </c>
      <c r="J155" s="90">
        <f>(W155/W10)*J10</f>
        <v>1.3</v>
      </c>
      <c r="K155" s="90">
        <f>(X155/X10)*K10</f>
        <v>1.3</v>
      </c>
      <c r="L155" s="93">
        <f t="shared" si="40"/>
        <v>47.9</v>
      </c>
      <c r="M155" s="20"/>
      <c r="N155" s="87"/>
      <c r="O155" s="88"/>
      <c r="P155" s="88"/>
      <c r="Q155" s="116" t="s">
        <v>217</v>
      </c>
      <c r="R155" s="94">
        <v>0.1</v>
      </c>
      <c r="S155" s="94">
        <v>0.1</v>
      </c>
      <c r="T155" s="95">
        <v>0.13</v>
      </c>
      <c r="U155" s="96">
        <v>10</v>
      </c>
      <c r="V155" s="92">
        <f t="shared" si="41"/>
        <v>0.14300000000000002</v>
      </c>
      <c r="W155" s="97">
        <v>0.13</v>
      </c>
      <c r="X155" s="94">
        <v>0.13</v>
      </c>
      <c r="Y155" s="20"/>
      <c r="Z155" s="20"/>
      <c r="AA155" s="20"/>
    </row>
    <row r="156" spans="1:27" ht="15.75" x14ac:dyDescent="0.25">
      <c r="A156" s="20"/>
      <c r="B156" s="108"/>
      <c r="C156" s="109"/>
      <c r="D156" s="110"/>
      <c r="E156" s="111" t="str">
        <f t="shared" si="39"/>
        <v>Pâtisseries fraiches ou surgelées en portions</v>
      </c>
      <c r="F156" s="90">
        <f>(R156/R10)*F10</f>
        <v>0.4</v>
      </c>
      <c r="G156" s="90">
        <f>(S156/S10)*G10</f>
        <v>0.04</v>
      </c>
      <c r="H156" s="91">
        <f>(T156/T10)*H10</f>
        <v>0.6</v>
      </c>
      <c r="I156" s="92">
        <f>(V156/V10)*I10</f>
        <v>19.8</v>
      </c>
      <c r="J156" s="90">
        <f>(W156/W10)*J10</f>
        <v>0.6</v>
      </c>
      <c r="K156" s="90">
        <f>(X156/X10)*K10</f>
        <v>0.6</v>
      </c>
      <c r="L156" s="93">
        <f t="shared" si="40"/>
        <v>22.040000000000003</v>
      </c>
      <c r="M156" s="20"/>
      <c r="N156" s="87"/>
      <c r="O156" s="88"/>
      <c r="P156" s="88"/>
      <c r="Q156" s="116" t="s">
        <v>218</v>
      </c>
      <c r="R156" s="94">
        <v>0.04</v>
      </c>
      <c r="S156" s="94">
        <v>0.04</v>
      </c>
      <c r="T156" s="95">
        <v>0.06</v>
      </c>
      <c r="U156" s="96">
        <v>10</v>
      </c>
      <c r="V156" s="92">
        <f t="shared" si="41"/>
        <v>6.6000000000000003E-2</v>
      </c>
      <c r="W156" s="97">
        <v>0.06</v>
      </c>
      <c r="X156" s="94">
        <v>0.06</v>
      </c>
      <c r="Y156" s="20"/>
      <c r="Z156" s="20"/>
      <c r="AA156" s="20"/>
    </row>
    <row r="157" spans="1:27" ht="15.75" x14ac:dyDescent="0.25">
      <c r="A157" s="20"/>
      <c r="B157" s="108"/>
      <c r="C157" s="109"/>
      <c r="D157" s="110"/>
      <c r="E157" s="111" t="str">
        <f t="shared" si="39"/>
        <v>Pâtisseries fraiches ou surgelées à portionner</v>
      </c>
      <c r="F157" s="90">
        <f>(R157/R10)*F10</f>
        <v>0.6</v>
      </c>
      <c r="G157" s="90">
        <f>(S157/S10)*G10</f>
        <v>0.06</v>
      </c>
      <c r="H157" s="91">
        <f>(T157/T10)*H10</f>
        <v>0.8</v>
      </c>
      <c r="I157" s="92">
        <f>(V157/V10)*I10</f>
        <v>26.4</v>
      </c>
      <c r="J157" s="90">
        <f>(W157/W10)*J10</f>
        <v>0.8</v>
      </c>
      <c r="K157" s="90">
        <f>(X157/X10)*K10</f>
        <v>0.8</v>
      </c>
      <c r="L157" s="93">
        <f t="shared" si="40"/>
        <v>29.46</v>
      </c>
      <c r="M157" s="20"/>
      <c r="N157" s="87"/>
      <c r="O157" s="88"/>
      <c r="P157" s="88"/>
      <c r="Q157" s="116" t="s">
        <v>219</v>
      </c>
      <c r="R157" s="94">
        <v>0.06</v>
      </c>
      <c r="S157" s="94">
        <v>0.06</v>
      </c>
      <c r="T157" s="95">
        <v>0.08</v>
      </c>
      <c r="U157" s="96">
        <v>10</v>
      </c>
      <c r="V157" s="92">
        <f t="shared" si="41"/>
        <v>8.7999999999999995E-2</v>
      </c>
      <c r="W157" s="97">
        <v>0.08</v>
      </c>
      <c r="X157" s="94">
        <v>0.08</v>
      </c>
      <c r="Y157" s="20"/>
      <c r="Z157" s="20"/>
      <c r="AA157" s="20"/>
    </row>
    <row r="158" spans="1:27" ht="15.75" x14ac:dyDescent="0.25">
      <c r="A158" s="20"/>
      <c r="B158" s="108"/>
      <c r="C158" s="109"/>
      <c r="D158" s="110"/>
      <c r="E158" s="111" t="str">
        <f t="shared" si="39"/>
        <v>Pâtisserie sèche emballée</v>
      </c>
      <c r="F158" s="90">
        <f>(R158/R10)*F10</f>
        <v>0.3</v>
      </c>
      <c r="G158" s="90">
        <f>(S158/S10)*G10</f>
        <v>0.03</v>
      </c>
      <c r="H158" s="91">
        <f>(T158/T10)*H10</f>
        <v>0.5</v>
      </c>
      <c r="I158" s="92">
        <f>(V158/V10)*I10</f>
        <v>16.500000000000004</v>
      </c>
      <c r="J158" s="90">
        <f>(W158/W10)*J10</f>
        <v>0.5</v>
      </c>
      <c r="K158" s="90">
        <f>(X158/X10)*K10</f>
        <v>0.5</v>
      </c>
      <c r="L158" s="93">
        <f t="shared" si="40"/>
        <v>18.330000000000002</v>
      </c>
      <c r="M158" s="20"/>
      <c r="N158" s="87"/>
      <c r="O158" s="88"/>
      <c r="P158" s="88"/>
      <c r="Q158" s="116" t="s">
        <v>220</v>
      </c>
      <c r="R158" s="94">
        <v>0.03</v>
      </c>
      <c r="S158" s="94">
        <v>0.03</v>
      </c>
      <c r="T158" s="95">
        <v>0.05</v>
      </c>
      <c r="U158" s="96">
        <v>10</v>
      </c>
      <c r="V158" s="92">
        <f t="shared" si="41"/>
        <v>5.5000000000000007E-2</v>
      </c>
      <c r="W158" s="97">
        <v>0.05</v>
      </c>
      <c r="X158" s="94">
        <v>0.05</v>
      </c>
      <c r="Y158" s="20"/>
      <c r="Z158" s="20"/>
      <c r="AA158" s="20"/>
    </row>
    <row r="159" spans="1:27" ht="15.75" x14ac:dyDescent="0.25">
      <c r="A159" s="20"/>
      <c r="B159" s="108"/>
      <c r="C159" s="109"/>
      <c r="D159" s="110"/>
      <c r="E159" s="111" t="str">
        <f t="shared" si="39"/>
        <v>Biscuits d'accompagnement</v>
      </c>
      <c r="F159" s="90">
        <f>(R159/R10)*F10</f>
        <v>0.15</v>
      </c>
      <c r="G159" s="90">
        <f>(S159/S10)*G10</f>
        <v>1.4999999999999999E-2</v>
      </c>
      <c r="H159" s="91">
        <f>(T159/T10)*H10</f>
        <v>0.21000000000000002</v>
      </c>
      <c r="I159" s="92">
        <f>(V159/V10)*I10</f>
        <v>6.9300000000000006</v>
      </c>
      <c r="J159" s="90">
        <f>(W159/W10)*J10</f>
        <v>0.02</v>
      </c>
      <c r="K159" s="90">
        <f>(X159/X10)*K10</f>
        <v>0.02</v>
      </c>
      <c r="L159" s="93">
        <f t="shared" si="40"/>
        <v>7.3449999999999998</v>
      </c>
      <c r="M159" s="20"/>
      <c r="N159" s="87"/>
      <c r="O159" s="88"/>
      <c r="P159" s="88"/>
      <c r="Q159" s="116" t="s">
        <v>221</v>
      </c>
      <c r="R159" s="94">
        <v>1.4999999999999999E-2</v>
      </c>
      <c r="S159" s="94">
        <v>1.4999999999999999E-2</v>
      </c>
      <c r="T159" s="95">
        <v>2.1000000000000001E-2</v>
      </c>
      <c r="U159" s="96">
        <v>10</v>
      </c>
      <c r="V159" s="92">
        <f t="shared" si="41"/>
        <v>2.3100000000000002E-2</v>
      </c>
      <c r="W159" s="97">
        <v>2E-3</v>
      </c>
      <c r="X159" s="94">
        <v>2E-3</v>
      </c>
      <c r="Y159" s="20"/>
      <c r="Z159" s="20"/>
      <c r="AA159" s="20"/>
    </row>
    <row r="160" spans="1:27" x14ac:dyDescent="0.25">
      <c r="A160" s="20"/>
      <c r="B160" s="133" t="s">
        <v>222</v>
      </c>
      <c r="C160" s="134"/>
      <c r="D160" s="135"/>
      <c r="E160" s="136"/>
      <c r="F160" s="102"/>
      <c r="G160" s="102"/>
      <c r="H160" s="102"/>
      <c r="I160" s="102"/>
      <c r="J160" s="102"/>
      <c r="K160" s="102"/>
      <c r="L160" s="103"/>
      <c r="M160" s="103"/>
      <c r="N160" s="104"/>
      <c r="O160" s="105"/>
      <c r="P160" s="105"/>
      <c r="Q160" s="137" t="s">
        <v>222</v>
      </c>
      <c r="R160" s="102"/>
      <c r="S160" s="102"/>
      <c r="T160" s="102"/>
      <c r="U160" s="102"/>
      <c r="V160" s="102"/>
      <c r="W160" s="102">
        <v>0</v>
      </c>
      <c r="X160" s="102">
        <v>0</v>
      </c>
      <c r="Y160" s="103"/>
      <c r="Z160" s="103"/>
      <c r="AA160" s="103"/>
    </row>
    <row r="161" spans="1:27" ht="15.75" x14ac:dyDescent="0.25">
      <c r="A161" s="20"/>
      <c r="B161" s="108"/>
      <c r="C161" s="109"/>
      <c r="D161" s="110"/>
      <c r="E161" s="111" t="str">
        <f t="shared" ref="E161:E172" si="42">Q161</f>
        <v>Pain</v>
      </c>
      <c r="F161" s="90">
        <f>(R161/R10)*F10</f>
        <v>0.4</v>
      </c>
      <c r="G161" s="90">
        <f>(S161/S10)*G10</f>
        <v>0.05</v>
      </c>
      <c r="H161" s="91">
        <f>(T161/T10)*H10</f>
        <v>0.8</v>
      </c>
      <c r="I161" s="92">
        <f>(V161/V10)*I10</f>
        <v>26.4</v>
      </c>
      <c r="J161" s="90">
        <f>(W161/W10)*J10</f>
        <v>0.4</v>
      </c>
      <c r="K161" s="90">
        <f>(X161/X10)*K10</f>
        <v>0</v>
      </c>
      <c r="L161" s="93">
        <f>SUM(F161:K161)</f>
        <v>28.049999999999997</v>
      </c>
      <c r="M161" s="20"/>
      <c r="N161" s="87"/>
      <c r="O161" s="88"/>
      <c r="P161" s="88"/>
      <c r="Q161" s="116" t="s">
        <v>223</v>
      </c>
      <c r="R161" s="94">
        <v>0.04</v>
      </c>
      <c r="S161" s="94">
        <v>0.05</v>
      </c>
      <c r="T161" s="95">
        <v>0.08</v>
      </c>
      <c r="U161" s="96">
        <v>10</v>
      </c>
      <c r="V161" s="92">
        <f>(T161*U161%)+T161</f>
        <v>8.7999999999999995E-2</v>
      </c>
      <c r="W161" s="97">
        <v>0.04</v>
      </c>
      <c r="X161" s="94"/>
      <c r="Y161" s="20"/>
      <c r="Z161" s="20"/>
      <c r="AA161" s="20"/>
    </row>
    <row r="162" spans="1:27" ht="15.75" x14ac:dyDescent="0.25">
      <c r="A162" s="20"/>
      <c r="B162" s="108"/>
      <c r="C162" s="109"/>
      <c r="D162" s="110"/>
      <c r="E162" s="111" t="str">
        <f t="shared" si="42"/>
        <v>Biscuits secs</v>
      </c>
      <c r="F162" s="102">
        <v>0</v>
      </c>
      <c r="G162" s="102">
        <v>0</v>
      </c>
      <c r="H162" s="102">
        <v>0</v>
      </c>
      <c r="I162" s="102">
        <v>0</v>
      </c>
      <c r="J162" s="102">
        <v>0</v>
      </c>
      <c r="K162" s="102">
        <v>0</v>
      </c>
      <c r="L162" s="103"/>
      <c r="M162" s="103"/>
      <c r="N162" s="87"/>
      <c r="O162" s="88"/>
      <c r="P162" s="88"/>
      <c r="Q162" s="116" t="s">
        <v>224</v>
      </c>
      <c r="R162" s="102">
        <v>0</v>
      </c>
      <c r="S162" s="102">
        <v>0</v>
      </c>
      <c r="T162" s="102">
        <v>0</v>
      </c>
      <c r="U162" s="102">
        <v>0</v>
      </c>
      <c r="V162" s="102">
        <v>0</v>
      </c>
      <c r="W162" s="102">
        <v>0</v>
      </c>
      <c r="X162" s="102">
        <v>0</v>
      </c>
      <c r="Y162" s="103"/>
      <c r="Z162" s="103"/>
      <c r="AA162" s="103"/>
    </row>
    <row r="163" spans="1:27" ht="15.75" x14ac:dyDescent="0.25">
      <c r="A163" s="20"/>
      <c r="B163" s="108"/>
      <c r="C163" s="109"/>
      <c r="D163" s="110"/>
      <c r="E163" s="111" t="str">
        <f t="shared" si="42"/>
        <v>Céréales (enfants et adolescents uniquement)</v>
      </c>
      <c r="F163" s="90">
        <f>(R163/R10)*F10</f>
        <v>0.35000000000000003</v>
      </c>
      <c r="G163" s="90">
        <f>(S163/S10)*G10</f>
        <v>5.5E-2</v>
      </c>
      <c r="H163" s="91">
        <f>(T163/T10)*H10</f>
        <v>0.8</v>
      </c>
      <c r="I163" s="92">
        <f>(V163/V10)*I10</f>
        <v>26.4</v>
      </c>
      <c r="J163" s="90">
        <f>(W163/W10)*J10</f>
        <v>0</v>
      </c>
      <c r="K163" s="90">
        <f>(X163/X10)*K10</f>
        <v>0</v>
      </c>
      <c r="L163" s="93">
        <f t="shared" ref="L163:L172" si="43">SUM(F163:K163)</f>
        <v>27.604999999999997</v>
      </c>
      <c r="M163" s="20"/>
      <c r="N163" s="87"/>
      <c r="O163" s="88"/>
      <c r="P163" s="88"/>
      <c r="Q163" s="116" t="s">
        <v>225</v>
      </c>
      <c r="R163" s="94">
        <v>3.5000000000000003E-2</v>
      </c>
      <c r="S163" s="94">
        <v>5.5E-2</v>
      </c>
      <c r="T163" s="95">
        <v>0.08</v>
      </c>
      <c r="U163" s="96">
        <v>10</v>
      </c>
      <c r="V163" s="92">
        <f t="shared" ref="V163:V172" si="44">(T163*U163%)+T163</f>
        <v>8.7999999999999995E-2</v>
      </c>
      <c r="W163" s="97"/>
      <c r="X163" s="94"/>
      <c r="Y163" s="20"/>
      <c r="Z163" s="20"/>
      <c r="AA163" s="20"/>
    </row>
    <row r="164" spans="1:27" ht="15.75" x14ac:dyDescent="0.25">
      <c r="A164" s="20"/>
      <c r="B164" s="108"/>
      <c r="C164" s="109"/>
      <c r="D164" s="110"/>
      <c r="E164" s="111" t="str">
        <f t="shared" si="42"/>
        <v>Pâtisseries sèches emballées</v>
      </c>
      <c r="F164" s="90">
        <f>(R164/R10)*F10</f>
        <v>0.3</v>
      </c>
      <c r="G164" s="90">
        <f>(S164/S10)*G10</f>
        <v>0.03</v>
      </c>
      <c r="H164" s="91">
        <f>(T164/T10)*H10</f>
        <v>0.5</v>
      </c>
      <c r="I164" s="92">
        <f>(V164/V10)*I10</f>
        <v>16.500000000000004</v>
      </c>
      <c r="J164" s="90">
        <f>(W164/W10)*J10</f>
        <v>0.5</v>
      </c>
      <c r="K164" s="90">
        <f>(X164/X10)*K10</f>
        <v>0</v>
      </c>
      <c r="L164" s="93">
        <f t="shared" si="43"/>
        <v>17.830000000000002</v>
      </c>
      <c r="M164" s="20"/>
      <c r="N164" s="87"/>
      <c r="O164" s="88"/>
      <c r="P164" s="88"/>
      <c r="Q164" s="116" t="s">
        <v>226</v>
      </c>
      <c r="R164" s="94">
        <v>0.03</v>
      </c>
      <c r="S164" s="94">
        <v>0.03</v>
      </c>
      <c r="T164" s="95">
        <v>0.05</v>
      </c>
      <c r="U164" s="96">
        <v>10</v>
      </c>
      <c r="V164" s="92">
        <f t="shared" si="44"/>
        <v>5.5000000000000007E-2</v>
      </c>
      <c r="W164" s="97">
        <v>0.05</v>
      </c>
      <c r="X164" s="94"/>
      <c r="Y164" s="20"/>
      <c r="Z164" s="20"/>
      <c r="AA164" s="20"/>
    </row>
    <row r="165" spans="1:27" ht="15.75" x14ac:dyDescent="0.25">
      <c r="A165" s="20"/>
      <c r="B165" s="108"/>
      <c r="C165" s="109"/>
      <c r="D165" s="110"/>
      <c r="E165" s="111" t="str">
        <f t="shared" si="42"/>
        <v>Confiture, chocolat, miel</v>
      </c>
      <c r="F165" s="90">
        <f>(R165/R10)*F10</f>
        <v>0.2</v>
      </c>
      <c r="G165" s="90">
        <f>(S165/S10)*G10</f>
        <v>0.02</v>
      </c>
      <c r="H165" s="91">
        <f>(T165/T10)*H10</f>
        <v>0.3</v>
      </c>
      <c r="I165" s="92">
        <f>(V165/V10)*I10</f>
        <v>9.9</v>
      </c>
      <c r="J165" s="90">
        <f>(W165/W10)*J10</f>
        <v>0.3</v>
      </c>
      <c r="K165" s="90">
        <f>(X165/X10)*K10</f>
        <v>0</v>
      </c>
      <c r="L165" s="93">
        <f t="shared" si="43"/>
        <v>10.72</v>
      </c>
      <c r="M165" s="20"/>
      <c r="N165" s="87"/>
      <c r="O165" s="88"/>
      <c r="P165" s="88"/>
      <c r="Q165" s="116" t="s">
        <v>227</v>
      </c>
      <c r="R165" s="94">
        <v>0.02</v>
      </c>
      <c r="S165" s="94">
        <v>0.02</v>
      </c>
      <c r="T165" s="95">
        <v>0.03</v>
      </c>
      <c r="U165" s="96">
        <v>10</v>
      </c>
      <c r="V165" s="92">
        <f t="shared" si="44"/>
        <v>3.3000000000000002E-2</v>
      </c>
      <c r="W165" s="97">
        <v>0.03</v>
      </c>
      <c r="X165" s="94"/>
      <c r="Y165" s="20"/>
      <c r="Z165" s="20"/>
      <c r="AA165" s="20"/>
    </row>
    <row r="166" spans="1:27" ht="15.75" x14ac:dyDescent="0.25">
      <c r="A166" s="20"/>
      <c r="B166" s="108"/>
      <c r="C166" s="109"/>
      <c r="D166" s="110"/>
      <c r="E166" s="111" t="str">
        <f t="shared" si="42"/>
        <v>Fruit cru</v>
      </c>
      <c r="F166" s="90">
        <f>(R166/R10)*F10</f>
        <v>1</v>
      </c>
      <c r="G166" s="90">
        <f>(S166/S10)*G10</f>
        <v>0.2</v>
      </c>
      <c r="H166" s="91">
        <f>(T166/T10)*H10</f>
        <v>1.3</v>
      </c>
      <c r="I166" s="92">
        <f>(V166/V10)*I10</f>
        <v>42.900000000000006</v>
      </c>
      <c r="J166" s="90">
        <f>(W166/W10)*J10</f>
        <v>1.3</v>
      </c>
      <c r="K166" s="90">
        <f>(X166/X10)*K10</f>
        <v>0</v>
      </c>
      <c r="L166" s="93">
        <f t="shared" si="43"/>
        <v>46.7</v>
      </c>
      <c r="M166" s="20"/>
      <c r="N166" s="87"/>
      <c r="O166" s="88"/>
      <c r="P166" s="88"/>
      <c r="Q166" s="116" t="s">
        <v>228</v>
      </c>
      <c r="R166" s="94">
        <v>0.1</v>
      </c>
      <c r="S166" s="94">
        <v>0.2</v>
      </c>
      <c r="T166" s="95">
        <v>0.13</v>
      </c>
      <c r="U166" s="96">
        <v>10</v>
      </c>
      <c r="V166" s="92">
        <f t="shared" si="44"/>
        <v>0.14300000000000002</v>
      </c>
      <c r="W166" s="97">
        <v>0.13</v>
      </c>
      <c r="X166" s="94"/>
      <c r="Y166" s="20"/>
      <c r="Z166" s="20"/>
      <c r="AA166" s="20"/>
    </row>
    <row r="167" spans="1:27" ht="15.75" x14ac:dyDescent="0.25">
      <c r="A167" s="20"/>
      <c r="B167" s="108"/>
      <c r="C167" s="109"/>
      <c r="D167" s="110"/>
      <c r="E167" s="111" t="str">
        <f t="shared" si="42"/>
        <v>Fruit cuit</v>
      </c>
      <c r="F167" s="90">
        <f>(R167/R10)*F10</f>
        <v>1</v>
      </c>
      <c r="G167" s="90">
        <f>(S167/S10)*G10</f>
        <v>0.1</v>
      </c>
      <c r="H167" s="91">
        <f>(T167/T10)*H10</f>
        <v>1.3</v>
      </c>
      <c r="I167" s="92">
        <f>(V167/V10)*I10</f>
        <v>42.900000000000006</v>
      </c>
      <c r="J167" s="90">
        <f>(W167/W10)*J10</f>
        <v>1.3</v>
      </c>
      <c r="K167" s="90">
        <f>(X167/X10)*K10</f>
        <v>0</v>
      </c>
      <c r="L167" s="93">
        <f t="shared" si="43"/>
        <v>46.6</v>
      </c>
      <c r="M167" s="20"/>
      <c r="N167" s="87"/>
      <c r="O167" s="88"/>
      <c r="P167" s="88"/>
      <c r="Q167" s="116" t="s">
        <v>229</v>
      </c>
      <c r="R167" s="94">
        <v>0.1</v>
      </c>
      <c r="S167" s="94">
        <v>0.1</v>
      </c>
      <c r="T167" s="95">
        <v>0.13</v>
      </c>
      <c r="U167" s="96">
        <v>10</v>
      </c>
      <c r="V167" s="92">
        <f t="shared" si="44"/>
        <v>0.14300000000000002</v>
      </c>
      <c r="W167" s="97">
        <v>0.13</v>
      </c>
      <c r="X167" s="94"/>
      <c r="Y167" s="20"/>
      <c r="Z167" s="20"/>
      <c r="AA167" s="20"/>
    </row>
    <row r="168" spans="1:27" ht="15.75" x14ac:dyDescent="0.25">
      <c r="A168" s="20"/>
      <c r="B168" s="108"/>
      <c r="C168" s="109"/>
      <c r="D168" s="110"/>
      <c r="E168" s="111" t="str">
        <f t="shared" si="42"/>
        <v>Lait 1/2 écrémé (en Litre)</v>
      </c>
      <c r="F168" s="90">
        <f>(R168/R10)*F10</f>
        <v>1.25</v>
      </c>
      <c r="G168" s="90">
        <f>(S168/S10)*G10</f>
        <v>0.125</v>
      </c>
      <c r="H168" s="91">
        <f>(T168/T10)*H10</f>
        <v>2.5</v>
      </c>
      <c r="I168" s="92">
        <f>(V168/V10)*I10</f>
        <v>82.5</v>
      </c>
      <c r="J168" s="90">
        <f>(W168/W10)*J10</f>
        <v>1.5</v>
      </c>
      <c r="K168" s="90">
        <f>(X168/X10)*K10</f>
        <v>0</v>
      </c>
      <c r="L168" s="93">
        <f t="shared" si="43"/>
        <v>87.875</v>
      </c>
      <c r="M168" s="20"/>
      <c r="N168" s="87"/>
      <c r="O168" s="88"/>
      <c r="P168" s="88"/>
      <c r="Q168" s="116" t="s">
        <v>230</v>
      </c>
      <c r="R168" s="94">
        <v>0.125</v>
      </c>
      <c r="S168" s="94">
        <v>0.125</v>
      </c>
      <c r="T168" s="95">
        <v>0.25</v>
      </c>
      <c r="U168" s="96">
        <v>10</v>
      </c>
      <c r="V168" s="92">
        <f t="shared" si="44"/>
        <v>0.27500000000000002</v>
      </c>
      <c r="W168" s="97">
        <v>0.15</v>
      </c>
      <c r="X168" s="94"/>
      <c r="Y168" s="20"/>
      <c r="Z168" s="20"/>
      <c r="AA168" s="20"/>
    </row>
    <row r="169" spans="1:27" ht="15.75" x14ac:dyDescent="0.25">
      <c r="A169" s="20"/>
      <c r="B169" s="108"/>
      <c r="C169" s="109"/>
      <c r="D169" s="110"/>
      <c r="E169" s="111" t="str">
        <f t="shared" si="42"/>
        <v>Yaourt</v>
      </c>
      <c r="F169" s="90">
        <f>(R169/R10)*F10</f>
        <v>1.1500000000000001</v>
      </c>
      <c r="G169" s="90">
        <f>(S169/S10)*G10</f>
        <v>0.115</v>
      </c>
      <c r="H169" s="91">
        <f>(T169/T10)*H10</f>
        <v>1.1000000000000001</v>
      </c>
      <c r="I169" s="92">
        <f>(V169/V10)*I10</f>
        <v>36.299999999999997</v>
      </c>
      <c r="J169" s="90">
        <f>(W169/W10)*J10</f>
        <v>1.1500000000000001</v>
      </c>
      <c r="K169" s="90">
        <f>(X169/X10)*K10</f>
        <v>0</v>
      </c>
      <c r="L169" s="93">
        <f t="shared" si="43"/>
        <v>39.814999999999998</v>
      </c>
      <c r="M169" s="20"/>
      <c r="N169" s="87"/>
      <c r="O169" s="88"/>
      <c r="P169" s="88"/>
      <c r="Q169" s="116" t="s">
        <v>210</v>
      </c>
      <c r="R169" s="94">
        <v>0.115</v>
      </c>
      <c r="S169" s="94">
        <v>0.115</v>
      </c>
      <c r="T169" s="95">
        <v>0.11</v>
      </c>
      <c r="U169" s="96">
        <v>10</v>
      </c>
      <c r="V169" s="92">
        <f t="shared" si="44"/>
        <v>0.121</v>
      </c>
      <c r="W169" s="97">
        <v>0.115</v>
      </c>
      <c r="X169" s="94"/>
      <c r="Y169" s="20"/>
      <c r="Z169" s="20"/>
      <c r="AA169" s="20"/>
    </row>
    <row r="170" spans="1:27" ht="15.75" x14ac:dyDescent="0.25">
      <c r="A170" s="20"/>
      <c r="B170" s="108"/>
      <c r="C170" s="109"/>
      <c r="D170" s="110"/>
      <c r="E170" s="111" t="str">
        <f t="shared" si="42"/>
        <v>Fromage blanc</v>
      </c>
      <c r="F170" s="90">
        <f>(R170/R10)*F10</f>
        <v>1.1000000000000001</v>
      </c>
      <c r="G170" s="90">
        <f>(S170/S10)*G10</f>
        <v>0.11</v>
      </c>
      <c r="H170" s="91">
        <f>(T170/T10)*H10</f>
        <v>1.1000000000000001</v>
      </c>
      <c r="I170" s="92">
        <f>(V170/V10)*I10</f>
        <v>36.299999999999997</v>
      </c>
      <c r="J170" s="90">
        <f>(W170/W10)*J10</f>
        <v>1</v>
      </c>
      <c r="K170" s="90">
        <f>(X170/X10)*K10</f>
        <v>0</v>
      </c>
      <c r="L170" s="93">
        <f t="shared" si="43"/>
        <v>39.61</v>
      </c>
      <c r="M170" s="20"/>
      <c r="N170" s="87"/>
      <c r="O170" s="88"/>
      <c r="P170" s="88"/>
      <c r="Q170" s="116" t="s">
        <v>231</v>
      </c>
      <c r="R170" s="94">
        <v>0.11</v>
      </c>
      <c r="S170" s="94">
        <v>0.11</v>
      </c>
      <c r="T170" s="95">
        <v>0.11</v>
      </c>
      <c r="U170" s="96">
        <v>10</v>
      </c>
      <c r="V170" s="92">
        <f t="shared" si="44"/>
        <v>0.121</v>
      </c>
      <c r="W170" s="97">
        <v>0.1</v>
      </c>
      <c r="X170" s="94"/>
      <c r="Y170" s="20"/>
      <c r="Z170" s="20"/>
      <c r="AA170" s="20"/>
    </row>
    <row r="171" spans="1:27" ht="15.75" x14ac:dyDescent="0.25">
      <c r="A171" s="20"/>
      <c r="B171" s="108"/>
      <c r="C171" s="109"/>
      <c r="D171" s="110"/>
      <c r="E171" s="111" t="str">
        <f t="shared" si="42"/>
        <v>Fromage</v>
      </c>
      <c r="F171" s="90">
        <f>(R171/R10)*F10</f>
        <v>0.2</v>
      </c>
      <c r="G171" s="90">
        <f>(S171/S10)*G10</f>
        <v>0.03</v>
      </c>
      <c r="H171" s="91">
        <f>(T171/T10)*H10</f>
        <v>0.35000000000000003</v>
      </c>
      <c r="I171" s="92">
        <f>(V171/V10)*I10</f>
        <v>11.550000000000002</v>
      </c>
      <c r="J171" s="90">
        <f>(W171/W10)*J10</f>
        <v>0.4</v>
      </c>
      <c r="K171" s="90">
        <f>(X171/X10)*K10</f>
        <v>0</v>
      </c>
      <c r="L171" s="93">
        <f t="shared" si="43"/>
        <v>12.530000000000003</v>
      </c>
      <c r="M171" s="20"/>
      <c r="N171" s="87"/>
      <c r="O171" s="88"/>
      <c r="P171" s="88"/>
      <c r="Q171" s="116" t="s">
        <v>232</v>
      </c>
      <c r="R171" s="94">
        <v>0.02</v>
      </c>
      <c r="S171" s="94">
        <v>0.03</v>
      </c>
      <c r="T171" s="95">
        <v>3.5000000000000003E-2</v>
      </c>
      <c r="U171" s="96">
        <v>10</v>
      </c>
      <c r="V171" s="92">
        <f t="shared" si="44"/>
        <v>3.8500000000000006E-2</v>
      </c>
      <c r="W171" s="97">
        <v>0.04</v>
      </c>
      <c r="X171" s="94"/>
      <c r="Y171" s="20"/>
      <c r="Z171" s="20"/>
      <c r="AA171" s="20"/>
    </row>
    <row r="172" spans="1:27" ht="15.75" x14ac:dyDescent="0.25">
      <c r="A172" s="20"/>
      <c r="B172" s="108"/>
      <c r="C172" s="109"/>
      <c r="D172" s="110"/>
      <c r="E172" s="111" t="str">
        <f t="shared" si="42"/>
        <v>Petit suisse</v>
      </c>
      <c r="F172" s="90">
        <f>(R172/R10)*F10</f>
        <v>0.6</v>
      </c>
      <c r="G172" s="90">
        <f>(S172/S10)*G10</f>
        <v>0.06</v>
      </c>
      <c r="H172" s="91">
        <f>(T172/T10)*H10</f>
        <v>1.2</v>
      </c>
      <c r="I172" s="92">
        <f>(V172/V10)*I10</f>
        <v>39.6</v>
      </c>
      <c r="J172" s="90">
        <f>(W172/W10)*J10</f>
        <v>1.2</v>
      </c>
      <c r="K172" s="90">
        <f>(X172/X10)*K10</f>
        <v>0</v>
      </c>
      <c r="L172" s="93">
        <f t="shared" si="43"/>
        <v>42.660000000000004</v>
      </c>
      <c r="M172" s="20"/>
      <c r="N172" s="87"/>
      <c r="O172" s="88"/>
      <c r="P172" s="88"/>
      <c r="Q172" s="116" t="s">
        <v>211</v>
      </c>
      <c r="R172" s="94">
        <v>0.06</v>
      </c>
      <c r="S172" s="94">
        <v>0.06</v>
      </c>
      <c r="T172" s="95">
        <v>0.12</v>
      </c>
      <c r="U172" s="96">
        <v>10</v>
      </c>
      <c r="V172" s="92">
        <f t="shared" si="44"/>
        <v>0.13200000000000001</v>
      </c>
      <c r="W172" s="97">
        <v>0.12</v>
      </c>
      <c r="X172" s="94"/>
      <c r="Y172" s="20"/>
      <c r="Z172" s="20"/>
      <c r="AA172" s="20"/>
    </row>
    <row r="173" spans="1:27" x14ac:dyDescent="0.25">
      <c r="A173" s="20"/>
      <c r="B173" s="20"/>
      <c r="C173" s="20"/>
      <c r="D173" s="20"/>
      <c r="E173" s="20"/>
      <c r="F173" s="20"/>
      <c r="G173" s="20"/>
      <c r="H173" s="20"/>
      <c r="I173" s="32"/>
      <c r="J173" s="20"/>
      <c r="K173" s="20"/>
      <c r="L173" s="20"/>
      <c r="M173" s="2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20"/>
      <c r="Z173" s="20"/>
      <c r="AA173" s="20"/>
    </row>
    <row r="174" spans="1:27" x14ac:dyDescent="0.25">
      <c r="A174" s="20"/>
      <c r="B174" s="20"/>
      <c r="C174" s="20"/>
      <c r="D174" s="20"/>
      <c r="E174" s="20"/>
      <c r="F174" s="20"/>
      <c r="G174" s="20"/>
      <c r="H174" s="20"/>
      <c r="I174" s="32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32"/>
      <c r="W174" s="20"/>
      <c r="X174" s="20"/>
      <c r="Y174" s="20"/>
      <c r="Z174" s="20"/>
      <c r="AA174" s="20"/>
    </row>
    <row r="175" spans="1:27" x14ac:dyDescent="0.25">
      <c r="A175" s="20"/>
      <c r="B175" s="20"/>
      <c r="C175" s="20"/>
      <c r="D175" s="20"/>
      <c r="E175" s="20"/>
      <c r="F175" s="20"/>
      <c r="G175" s="20"/>
      <c r="H175" s="20"/>
      <c r="I175" s="32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32"/>
      <c r="W175" s="20"/>
      <c r="X175" s="20"/>
      <c r="Y175" s="20"/>
      <c r="Z175" s="20"/>
      <c r="AA175" s="20"/>
    </row>
  </sheetData>
  <mergeCells count="10">
    <mergeCell ref="B66:E66"/>
    <mergeCell ref="B134:E134"/>
    <mergeCell ref="B145:E145"/>
    <mergeCell ref="B8:D11"/>
    <mergeCell ref="D2:I2"/>
    <mergeCell ref="N2:X2"/>
    <mergeCell ref="N6:X8"/>
    <mergeCell ref="F8:L8"/>
    <mergeCell ref="B12:E12"/>
    <mergeCell ref="N12:Q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Nota</vt:lpstr>
      <vt:lpstr>grammages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Leboucher</dc:creator>
  <cp:lastModifiedBy>Joel Leboucher</cp:lastModifiedBy>
  <dcterms:created xsi:type="dcterms:W3CDTF">2016-08-20T11:10:36Z</dcterms:created>
  <dcterms:modified xsi:type="dcterms:W3CDTF">2016-08-20T12:04:44Z</dcterms:modified>
</cp:coreProperties>
</file>