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ël Leboucher\Desktop\UPRT a faire\EN CHANTIER\fait\AU POIDS\"/>
    </mc:Choice>
  </mc:AlternateContent>
  <xr:revisionPtr revIDLastSave="0" documentId="13_ncr:1_{B37D6F15-A994-43A6-B625-EDFA861ECE9A}" xr6:coauthVersionLast="45" xr6:coauthVersionMax="45" xr10:uidLastSave="{00000000-0000-0000-0000-000000000000}"/>
  <bookViews>
    <workbookView xWindow="-120" yWindow="-120" windowWidth="29040" windowHeight="15840" tabRatio="644" xr2:uid="{00000000-000D-0000-FFFF-FFFF00000000}"/>
  </bookViews>
  <sheets>
    <sheet name="Nota" sheetId="24" r:id="rId1"/>
    <sheet name="Mode d'emploi" sheetId="26" r:id="rId2"/>
    <sheet name="FF.1.B-O.R.T" sheetId="27" r:id="rId3"/>
    <sheet name="FF.1.B-Modèle vierge" sheetId="29" r:id="rId4"/>
    <sheet name="FF.1.B-Modèle vierge (2)" sheetId="48" r:id="rId5"/>
    <sheet name="FF.1.B.classements" sheetId="35" r:id="rId6"/>
  </sheets>
  <definedNames>
    <definedName name="_xlnm._FilterDatabase" localSheetId="0" hidden="1">Nota!#REF!</definedName>
    <definedName name="_xlnm.Print_Area" localSheetId="3">'FF.1.B-Modèle vierge'!$A$1:$AA$80</definedName>
    <definedName name="_xlnm.Print_Area" localSheetId="4">'FF.1.B-Modèle vierge (2)'!$A$1:$AA$80</definedName>
    <definedName name="_xlnm.Print_Area" localSheetId="1">'Mode d''emploi'!$A$1:$K$150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7" i="48" l="1"/>
  <c r="J146" i="48"/>
  <c r="M145" i="48"/>
  <c r="J144" i="48"/>
  <c r="I143" i="48"/>
  <c r="P141" i="48"/>
  <c r="P148" i="48" s="1"/>
  <c r="L141" i="48"/>
  <c r="P140" i="48"/>
  <c r="P145" i="48" s="1"/>
  <c r="O140" i="48"/>
  <c r="O145" i="48" s="1"/>
  <c r="M140" i="48"/>
  <c r="L140" i="48"/>
  <c r="L145" i="48" s="1"/>
  <c r="J140" i="48"/>
  <c r="I140" i="48"/>
  <c r="J138" i="48"/>
  <c r="I138" i="48"/>
  <c r="I137" i="48"/>
  <c r="H137" i="48"/>
  <c r="I147" i="48" s="1"/>
  <c r="P135" i="48"/>
  <c r="G135" i="48"/>
  <c r="AA82" i="48"/>
  <c r="Z82" i="48"/>
  <c r="Y82" i="48"/>
  <c r="X82" i="48"/>
  <c r="W82" i="48"/>
  <c r="V82" i="48"/>
  <c r="U82" i="48"/>
  <c r="T82" i="48"/>
  <c r="S82" i="48"/>
  <c r="R82" i="48"/>
  <c r="Q82" i="48"/>
  <c r="P82" i="48"/>
  <c r="O82" i="48"/>
  <c r="N82" i="48"/>
  <c r="M82" i="48"/>
  <c r="L82" i="48"/>
  <c r="K82" i="48"/>
  <c r="J82" i="48"/>
  <c r="I82" i="48"/>
  <c r="H82" i="48"/>
  <c r="G82" i="48"/>
  <c r="F82" i="48"/>
  <c r="E82" i="48"/>
  <c r="D82" i="48"/>
  <c r="C82" i="48"/>
  <c r="B82" i="48"/>
  <c r="J79" i="48"/>
  <c r="J78" i="48"/>
  <c r="AA77" i="48"/>
  <c r="O77" i="48"/>
  <c r="I77" i="48"/>
  <c r="J75" i="48"/>
  <c r="P73" i="48"/>
  <c r="L73" i="48"/>
  <c r="P72" i="48"/>
  <c r="P77" i="48" s="1"/>
  <c r="O72" i="48"/>
  <c r="M72" i="48"/>
  <c r="M77" i="48" s="1"/>
  <c r="L72" i="48"/>
  <c r="L77" i="48" s="1"/>
  <c r="K78" i="48" s="1"/>
  <c r="J72" i="48"/>
  <c r="I72" i="48"/>
  <c r="J70" i="48"/>
  <c r="I70" i="48"/>
  <c r="I69" i="48"/>
  <c r="H69" i="48"/>
  <c r="I79" i="48" s="1"/>
  <c r="P67" i="48"/>
  <c r="G67" i="48"/>
  <c r="J64" i="48"/>
  <c r="E64" i="48"/>
  <c r="I64" i="48" s="1"/>
  <c r="C64" i="48"/>
  <c r="K64" i="48" s="1"/>
  <c r="J63" i="48"/>
  <c r="E63" i="48"/>
  <c r="I63" i="48" s="1"/>
  <c r="C63" i="48"/>
  <c r="K63" i="48" s="1"/>
  <c r="J62" i="48"/>
  <c r="E62" i="48"/>
  <c r="I62" i="48" s="1"/>
  <c r="C62" i="48"/>
  <c r="K62" i="48" s="1"/>
  <c r="J61" i="48"/>
  <c r="E61" i="48"/>
  <c r="I61" i="48" s="1"/>
  <c r="C61" i="48"/>
  <c r="K61" i="48" s="1"/>
  <c r="J60" i="48"/>
  <c r="E60" i="48"/>
  <c r="I60" i="48" s="1"/>
  <c r="C60" i="48"/>
  <c r="K60" i="48" s="1"/>
  <c r="J59" i="48"/>
  <c r="E59" i="48"/>
  <c r="I59" i="48" s="1"/>
  <c r="C59" i="48"/>
  <c r="K59" i="48" s="1"/>
  <c r="J58" i="48"/>
  <c r="E58" i="48"/>
  <c r="I58" i="48" s="1"/>
  <c r="C58" i="48"/>
  <c r="K58" i="48" s="1"/>
  <c r="J57" i="48"/>
  <c r="E57" i="48"/>
  <c r="I57" i="48" s="1"/>
  <c r="C57" i="48"/>
  <c r="K57" i="48" s="1"/>
  <c r="J56" i="48"/>
  <c r="E56" i="48"/>
  <c r="I56" i="48" s="1"/>
  <c r="C56" i="48"/>
  <c r="K56" i="48" s="1"/>
  <c r="J55" i="48"/>
  <c r="E55" i="48"/>
  <c r="I55" i="48" s="1"/>
  <c r="C55" i="48"/>
  <c r="K55" i="48" s="1"/>
  <c r="J54" i="48"/>
  <c r="E54" i="48"/>
  <c r="I54" i="48" s="1"/>
  <c r="C54" i="48"/>
  <c r="K54" i="48" s="1"/>
  <c r="J53" i="48"/>
  <c r="E53" i="48"/>
  <c r="I53" i="48" s="1"/>
  <c r="C53" i="48"/>
  <c r="K53" i="48" s="1"/>
  <c r="J52" i="48"/>
  <c r="E52" i="48"/>
  <c r="I52" i="48" s="1"/>
  <c r="C52" i="48"/>
  <c r="K52" i="48" s="1"/>
  <c r="J51" i="48"/>
  <c r="E51" i="48"/>
  <c r="I51" i="48" s="1"/>
  <c r="C51" i="48"/>
  <c r="K51" i="48" s="1"/>
  <c r="J50" i="48"/>
  <c r="E50" i="48"/>
  <c r="I50" i="48" s="1"/>
  <c r="C50" i="48"/>
  <c r="K50" i="48" s="1"/>
  <c r="J49" i="48"/>
  <c r="E49" i="48"/>
  <c r="I49" i="48" s="1"/>
  <c r="C49" i="48"/>
  <c r="K49" i="48" s="1"/>
  <c r="J48" i="48"/>
  <c r="E48" i="48"/>
  <c r="I48" i="48" s="1"/>
  <c r="C48" i="48"/>
  <c r="K48" i="48" s="1"/>
  <c r="J47" i="48"/>
  <c r="E47" i="48"/>
  <c r="I47" i="48" s="1"/>
  <c r="C47" i="48"/>
  <c r="K47" i="48" s="1"/>
  <c r="J46" i="48"/>
  <c r="E46" i="48"/>
  <c r="I46" i="48" s="1"/>
  <c r="C46" i="48"/>
  <c r="K46" i="48" s="1"/>
  <c r="J45" i="48"/>
  <c r="E45" i="48"/>
  <c r="I45" i="48" s="1"/>
  <c r="C45" i="48"/>
  <c r="K45" i="48" s="1"/>
  <c r="J44" i="48"/>
  <c r="E44" i="48"/>
  <c r="I44" i="48" s="1"/>
  <c r="C44" i="48"/>
  <c r="K44" i="48" s="1"/>
  <c r="J43" i="48"/>
  <c r="E43" i="48"/>
  <c r="I43" i="48" s="1"/>
  <c r="C43" i="48"/>
  <c r="K43" i="48" s="1"/>
  <c r="J42" i="48"/>
  <c r="E42" i="48"/>
  <c r="I42" i="48" s="1"/>
  <c r="C42" i="48"/>
  <c r="K42" i="48" s="1"/>
  <c r="J41" i="48"/>
  <c r="E41" i="48"/>
  <c r="I41" i="48" s="1"/>
  <c r="C41" i="48"/>
  <c r="K41" i="48" s="1"/>
  <c r="J40" i="48"/>
  <c r="E40" i="48"/>
  <c r="I40" i="48" s="1"/>
  <c r="C40" i="48"/>
  <c r="K40" i="48" s="1"/>
  <c r="J39" i="48"/>
  <c r="E39" i="48"/>
  <c r="I39" i="48" s="1"/>
  <c r="C39" i="48"/>
  <c r="K39" i="48" s="1"/>
  <c r="J38" i="48"/>
  <c r="E38" i="48"/>
  <c r="C38" i="48"/>
  <c r="K38" i="48" s="1"/>
  <c r="J37" i="48"/>
  <c r="E37" i="48"/>
  <c r="I37" i="48" s="1"/>
  <c r="C37" i="48"/>
  <c r="K37" i="48" s="1"/>
  <c r="J36" i="48"/>
  <c r="E36" i="48"/>
  <c r="I36" i="48" s="1"/>
  <c r="C36" i="48"/>
  <c r="K36" i="48" s="1"/>
  <c r="L35" i="48"/>
  <c r="M35" i="48" s="1"/>
  <c r="J35" i="48"/>
  <c r="E35" i="48"/>
  <c r="I35" i="48" s="1"/>
  <c r="C35" i="48"/>
  <c r="K35" i="48" s="1"/>
  <c r="J34" i="48"/>
  <c r="E34" i="48"/>
  <c r="I34" i="48" s="1"/>
  <c r="C34" i="48"/>
  <c r="K34" i="48" s="1"/>
  <c r="J33" i="48"/>
  <c r="E33" i="48"/>
  <c r="I33" i="48" s="1"/>
  <c r="C33" i="48"/>
  <c r="K33" i="48" s="1"/>
  <c r="P32" i="48"/>
  <c r="L32" i="48"/>
  <c r="M32" i="48" s="1"/>
  <c r="J32" i="48"/>
  <c r="E32" i="48"/>
  <c r="I32" i="48" s="1"/>
  <c r="C32" i="48"/>
  <c r="K32" i="48" s="1"/>
  <c r="L31" i="48"/>
  <c r="M31" i="48" s="1"/>
  <c r="J31" i="48"/>
  <c r="E31" i="48"/>
  <c r="I31" i="48" s="1"/>
  <c r="C31" i="48"/>
  <c r="K31" i="48" s="1"/>
  <c r="J30" i="48"/>
  <c r="E30" i="48"/>
  <c r="I30" i="48" s="1"/>
  <c r="C30" i="48"/>
  <c r="K30" i="48" s="1"/>
  <c r="J29" i="48"/>
  <c r="E29" i="48"/>
  <c r="I29" i="48" s="1"/>
  <c r="C29" i="48"/>
  <c r="K29" i="48" s="1"/>
  <c r="J28" i="48"/>
  <c r="E28" i="48"/>
  <c r="I28" i="48" s="1"/>
  <c r="C28" i="48"/>
  <c r="K28" i="48" s="1"/>
  <c r="J27" i="48"/>
  <c r="E27" i="48"/>
  <c r="I27" i="48" s="1"/>
  <c r="C27" i="48"/>
  <c r="K27" i="48" s="1"/>
  <c r="J26" i="48"/>
  <c r="E26" i="48"/>
  <c r="I26" i="48" s="1"/>
  <c r="C26" i="48"/>
  <c r="K26" i="48" s="1"/>
  <c r="J25" i="48"/>
  <c r="E25" i="48"/>
  <c r="I25" i="48" s="1"/>
  <c r="C25" i="48"/>
  <c r="K25" i="48" s="1"/>
  <c r="J24" i="48"/>
  <c r="E24" i="48"/>
  <c r="I24" i="48" s="1"/>
  <c r="C24" i="48"/>
  <c r="K24" i="48" s="1"/>
  <c r="J23" i="48"/>
  <c r="E23" i="48"/>
  <c r="I23" i="48" s="1"/>
  <c r="C23" i="48"/>
  <c r="K23" i="48" s="1"/>
  <c r="J22" i="48"/>
  <c r="E22" i="48"/>
  <c r="I22" i="48" s="1"/>
  <c r="C22" i="48"/>
  <c r="K22" i="48" s="1"/>
  <c r="J21" i="48"/>
  <c r="E21" i="48"/>
  <c r="I21" i="48" s="1"/>
  <c r="C21" i="48"/>
  <c r="K21" i="48" s="1"/>
  <c r="J20" i="48"/>
  <c r="E20" i="48"/>
  <c r="I20" i="48" s="1"/>
  <c r="C20" i="48"/>
  <c r="K20" i="48" s="1"/>
  <c r="J19" i="48"/>
  <c r="E19" i="48"/>
  <c r="I19" i="48" s="1"/>
  <c r="C19" i="48"/>
  <c r="K19" i="48" s="1"/>
  <c r="J18" i="48"/>
  <c r="E18" i="48"/>
  <c r="I18" i="48" s="1"/>
  <c r="C18" i="48"/>
  <c r="K18" i="48" s="1"/>
  <c r="J17" i="48"/>
  <c r="E17" i="48"/>
  <c r="I17" i="48" s="1"/>
  <c r="C17" i="48"/>
  <c r="K17" i="48" s="1"/>
  <c r="J16" i="48"/>
  <c r="E16" i="48"/>
  <c r="I16" i="48" s="1"/>
  <c r="C16" i="48"/>
  <c r="K16" i="48" s="1"/>
  <c r="J15" i="48"/>
  <c r="E15" i="48"/>
  <c r="C15" i="48"/>
  <c r="K15" i="48" s="1"/>
  <c r="Z11" i="48"/>
  <c r="F11" i="48"/>
  <c r="N9" i="48"/>
  <c r="Z8" i="48"/>
  <c r="K8" i="48"/>
  <c r="E6" i="48"/>
  <c r="D6" i="48"/>
  <c r="C6" i="48"/>
  <c r="B6" i="48"/>
  <c r="A4" i="48"/>
  <c r="A2" i="48"/>
  <c r="P31" i="48" l="1"/>
  <c r="P35" i="48"/>
  <c r="L36" i="48"/>
  <c r="I38" i="48"/>
  <c r="L38" i="48"/>
  <c r="K146" i="48"/>
  <c r="E66" i="48"/>
  <c r="L17" i="48"/>
  <c r="L18" i="48"/>
  <c r="L19" i="48"/>
  <c r="L20" i="48"/>
  <c r="L21" i="48"/>
  <c r="L22" i="48"/>
  <c r="L23" i="48"/>
  <c r="L24" i="48"/>
  <c r="L25" i="48"/>
  <c r="L26" i="48"/>
  <c r="L27" i="48"/>
  <c r="L28" i="48"/>
  <c r="L29" i="48"/>
  <c r="L30" i="48"/>
  <c r="L33" i="48"/>
  <c r="L37" i="48"/>
  <c r="L15" i="48"/>
  <c r="L16" i="48"/>
  <c r="I15" i="48"/>
  <c r="I66" i="48" s="1"/>
  <c r="L34" i="48"/>
  <c r="P80" i="48"/>
  <c r="O78" i="48"/>
  <c r="P75" i="48" s="1"/>
  <c r="I71" i="48"/>
  <c r="I73" i="48"/>
  <c r="I74" i="48"/>
  <c r="J77" i="48"/>
  <c r="I80" i="48"/>
  <c r="J143" i="48"/>
  <c r="I145" i="48"/>
  <c r="I148" i="48"/>
  <c r="L39" i="48"/>
  <c r="L40" i="48"/>
  <c r="L41" i="48"/>
  <c r="L42" i="48"/>
  <c r="L43" i="48"/>
  <c r="L44" i="48"/>
  <c r="L45" i="48"/>
  <c r="L46" i="48"/>
  <c r="L47" i="48"/>
  <c r="L48" i="48"/>
  <c r="L49" i="48"/>
  <c r="L50" i="48"/>
  <c r="L51" i="48"/>
  <c r="L52" i="48"/>
  <c r="L53" i="48"/>
  <c r="L54" i="48"/>
  <c r="L55" i="48"/>
  <c r="L56" i="48"/>
  <c r="L57" i="48"/>
  <c r="L58" i="48"/>
  <c r="L59" i="48"/>
  <c r="L60" i="48"/>
  <c r="L61" i="48"/>
  <c r="L62" i="48"/>
  <c r="L63" i="48"/>
  <c r="L64" i="48"/>
  <c r="J71" i="48"/>
  <c r="J73" i="48"/>
  <c r="J74" i="48"/>
  <c r="I76" i="48"/>
  <c r="J80" i="48"/>
  <c r="I139" i="48"/>
  <c r="I141" i="48"/>
  <c r="I142" i="48"/>
  <c r="J145" i="48"/>
  <c r="O146" i="48"/>
  <c r="P143" i="48" s="1"/>
  <c r="J148" i="48"/>
  <c r="I75" i="48"/>
  <c r="J76" i="48"/>
  <c r="I78" i="48"/>
  <c r="J139" i="48"/>
  <c r="J141" i="48"/>
  <c r="J142" i="48"/>
  <c r="I144" i="48"/>
  <c r="I146" i="48"/>
  <c r="M63" i="48" l="1"/>
  <c r="P63" i="48"/>
  <c r="M55" i="48"/>
  <c r="P55" i="48"/>
  <c r="M43" i="48"/>
  <c r="P43" i="48"/>
  <c r="M33" i="48"/>
  <c r="P33" i="48"/>
  <c r="M27" i="48"/>
  <c r="P27" i="48"/>
  <c r="M19" i="48"/>
  <c r="P19" i="48"/>
  <c r="M61" i="48"/>
  <c r="P61" i="48"/>
  <c r="M57" i="48"/>
  <c r="P57" i="48"/>
  <c r="M53" i="48"/>
  <c r="P53" i="48"/>
  <c r="M49" i="48"/>
  <c r="P49" i="48"/>
  <c r="M45" i="48"/>
  <c r="P45" i="48"/>
  <c r="M41" i="48"/>
  <c r="P41" i="48"/>
  <c r="L66" i="48"/>
  <c r="M15" i="48"/>
  <c r="P15" i="48"/>
  <c r="M29" i="48"/>
  <c r="P29" i="48"/>
  <c r="M25" i="48"/>
  <c r="P25" i="48"/>
  <c r="M21" i="48"/>
  <c r="P21" i="48"/>
  <c r="M17" i="48"/>
  <c r="P17" i="48"/>
  <c r="M64" i="48"/>
  <c r="P64" i="48"/>
  <c r="M60" i="48"/>
  <c r="P60" i="48"/>
  <c r="M56" i="48"/>
  <c r="P56" i="48"/>
  <c r="M52" i="48"/>
  <c r="P52" i="48"/>
  <c r="M48" i="48"/>
  <c r="P48" i="48"/>
  <c r="M44" i="48"/>
  <c r="P44" i="48"/>
  <c r="M40" i="48"/>
  <c r="P40" i="48"/>
  <c r="M34" i="48"/>
  <c r="P34" i="48"/>
  <c r="M37" i="48"/>
  <c r="P37" i="48"/>
  <c r="M28" i="48"/>
  <c r="P28" i="48"/>
  <c r="M24" i="48"/>
  <c r="P24" i="48"/>
  <c r="M20" i="48"/>
  <c r="P20" i="48"/>
  <c r="L68" i="48"/>
  <c r="P68" i="48" s="1"/>
  <c r="E9" i="48"/>
  <c r="L136" i="48"/>
  <c r="P136" i="48" s="1"/>
  <c r="M36" i="48"/>
  <c r="P36" i="48"/>
  <c r="M51" i="48"/>
  <c r="P51" i="48"/>
  <c r="M23" i="48"/>
  <c r="P23" i="48"/>
  <c r="M59" i="48"/>
  <c r="P59" i="48"/>
  <c r="M47" i="48"/>
  <c r="P47" i="48"/>
  <c r="M39" i="48"/>
  <c r="P39" i="48"/>
  <c r="M62" i="48"/>
  <c r="P62" i="48"/>
  <c r="M58" i="48"/>
  <c r="P58" i="48"/>
  <c r="M54" i="48"/>
  <c r="P54" i="48"/>
  <c r="M50" i="48"/>
  <c r="P50" i="48"/>
  <c r="M46" i="48"/>
  <c r="P46" i="48"/>
  <c r="M42" i="48"/>
  <c r="P42" i="48"/>
  <c r="M16" i="48"/>
  <c r="P16" i="48"/>
  <c r="M30" i="48"/>
  <c r="P30" i="48"/>
  <c r="M26" i="48"/>
  <c r="P26" i="48"/>
  <c r="M22" i="48"/>
  <c r="P22" i="48"/>
  <c r="M18" i="48"/>
  <c r="P18" i="48"/>
  <c r="M38" i="48"/>
  <c r="P38" i="48"/>
  <c r="O12" i="48" l="1"/>
  <c r="P13" i="48" s="1"/>
  <c r="P66" i="48"/>
  <c r="C64" i="29" l="1"/>
  <c r="C63" i="29"/>
  <c r="C62" i="29"/>
  <c r="C61" i="29"/>
  <c r="C60" i="29"/>
  <c r="C59" i="29"/>
  <c r="C58" i="29"/>
  <c r="C57" i="29"/>
  <c r="C56" i="29"/>
  <c r="C55" i="29"/>
  <c r="C54" i="29"/>
  <c r="C53" i="29"/>
  <c r="C52" i="29"/>
  <c r="C51" i="29"/>
  <c r="C50" i="29"/>
  <c r="C49" i="29"/>
  <c r="C48" i="29"/>
  <c r="C47" i="29"/>
  <c r="C46" i="29"/>
  <c r="C45" i="29"/>
  <c r="C44" i="29"/>
  <c r="C43" i="29"/>
  <c r="C42" i="29"/>
  <c r="C41" i="29"/>
  <c r="C40" i="29"/>
  <c r="C39" i="29"/>
  <c r="C38" i="29"/>
  <c r="C37" i="29"/>
  <c r="C36" i="29"/>
  <c r="C35" i="29"/>
  <c r="C34" i="29"/>
  <c r="C33" i="29"/>
  <c r="C32" i="29"/>
  <c r="C31" i="29"/>
  <c r="C30" i="29"/>
  <c r="C29" i="29"/>
  <c r="C28" i="29"/>
  <c r="C27" i="29"/>
  <c r="C26" i="29"/>
  <c r="C25" i="29"/>
  <c r="C24" i="29"/>
  <c r="C23" i="29"/>
  <c r="C22" i="29"/>
  <c r="C21" i="29"/>
  <c r="C20" i="29"/>
  <c r="C19" i="29"/>
  <c r="C18" i="29"/>
  <c r="C17" i="29"/>
  <c r="C16" i="29"/>
  <c r="C15" i="29"/>
  <c r="P1" i="24" l="1"/>
  <c r="M6" i="24"/>
  <c r="BT87" i="35" l="1"/>
  <c r="BT82" i="35"/>
  <c r="Z11" i="29" l="1"/>
  <c r="D113" i="35"/>
  <c r="C113" i="35"/>
  <c r="B113" i="35"/>
  <c r="BR87" i="35"/>
  <c r="BR82" i="35"/>
  <c r="BP87" i="35"/>
  <c r="BP82" i="35"/>
  <c r="BN87" i="35"/>
  <c r="BN82" i="35"/>
  <c r="BL87" i="35"/>
  <c r="BL82" i="35"/>
  <c r="BJ87" i="35"/>
  <c r="BJ82" i="35"/>
  <c r="BH87" i="35"/>
  <c r="BH82" i="35"/>
  <c r="BF87" i="35"/>
  <c r="BF82" i="35"/>
  <c r="BD87" i="35"/>
  <c r="BD82" i="35"/>
  <c r="BB87" i="35"/>
  <c r="BB82" i="35"/>
  <c r="AZ87" i="35"/>
  <c r="AZ82" i="35"/>
  <c r="AX87" i="35"/>
  <c r="AX82" i="35"/>
  <c r="AV87" i="35"/>
  <c r="AV82" i="35"/>
  <c r="AT87" i="35"/>
  <c r="AT82" i="35"/>
  <c r="AR87" i="35"/>
  <c r="AR82" i="35"/>
  <c r="AP87" i="35"/>
  <c r="AP82" i="35"/>
  <c r="AN87" i="35"/>
  <c r="AN82" i="35"/>
  <c r="AL87" i="35"/>
  <c r="AL82" i="35"/>
  <c r="AJ87" i="35"/>
  <c r="AJ82" i="35"/>
  <c r="AH87" i="35"/>
  <c r="AH82" i="35"/>
  <c r="AF87" i="35"/>
  <c r="AF82" i="35"/>
  <c r="AD87" i="35"/>
  <c r="AD82" i="35"/>
  <c r="AB87" i="35"/>
  <c r="AB82" i="35"/>
  <c r="Z87" i="35"/>
  <c r="Z82" i="35"/>
  <c r="X87" i="35"/>
  <c r="X82" i="35"/>
  <c r="V87" i="35"/>
  <c r="V82" i="35"/>
  <c r="T87" i="35"/>
  <c r="T82" i="35"/>
  <c r="R87" i="35"/>
  <c r="R82" i="35"/>
  <c r="P87" i="35"/>
  <c r="P82" i="35"/>
  <c r="N87" i="35"/>
  <c r="N82" i="35"/>
  <c r="L87" i="35"/>
  <c r="L82" i="35"/>
  <c r="J87" i="35"/>
  <c r="J82" i="35"/>
  <c r="H87" i="35"/>
  <c r="H82" i="35"/>
  <c r="F87" i="35"/>
  <c r="F82" i="35"/>
  <c r="E64" i="29" l="1"/>
  <c r="E63" i="29"/>
  <c r="E62" i="29"/>
  <c r="E61" i="29"/>
  <c r="E60" i="29"/>
  <c r="E59" i="29"/>
  <c r="E58" i="29"/>
  <c r="E57" i="29"/>
  <c r="E56" i="29"/>
  <c r="E55" i="29"/>
  <c r="E54" i="29"/>
  <c r="E53" i="29"/>
  <c r="E52" i="29"/>
  <c r="E51" i="29"/>
  <c r="E50" i="29"/>
  <c r="E49" i="29"/>
  <c r="E48" i="29"/>
  <c r="E47" i="29"/>
  <c r="E46" i="29"/>
  <c r="E45" i="29"/>
  <c r="E44" i="29"/>
  <c r="E43" i="29"/>
  <c r="E42" i="29"/>
  <c r="E41" i="29"/>
  <c r="E40" i="29"/>
  <c r="E39" i="29"/>
  <c r="E38" i="29"/>
  <c r="E37" i="29"/>
  <c r="E36" i="29"/>
  <c r="E35" i="29"/>
  <c r="E34" i="29"/>
  <c r="E33" i="29"/>
  <c r="E32" i="29"/>
  <c r="E31" i="29"/>
  <c r="E30" i="29"/>
  <c r="E29" i="29"/>
  <c r="E28" i="29"/>
  <c r="E27" i="29"/>
  <c r="E26" i="29"/>
  <c r="E25" i="29"/>
  <c r="E24" i="29"/>
  <c r="E23" i="29"/>
  <c r="E22" i="29"/>
  <c r="E21" i="29"/>
  <c r="E20" i="29"/>
  <c r="E19" i="29"/>
  <c r="E18" i="29"/>
  <c r="E17" i="29"/>
  <c r="E16" i="29"/>
  <c r="E15" i="29"/>
  <c r="A2" i="29" l="1"/>
  <c r="A4" i="29"/>
  <c r="B6" i="29"/>
  <c r="C6" i="29"/>
  <c r="D6" i="29"/>
  <c r="E6" i="29"/>
  <c r="K8" i="29"/>
  <c r="Z8" i="29"/>
  <c r="N9" i="29"/>
  <c r="F11" i="29"/>
  <c r="K15" i="29"/>
  <c r="K16" i="29"/>
  <c r="K17" i="29"/>
  <c r="K18" i="29"/>
  <c r="K19" i="29"/>
  <c r="K20" i="29"/>
  <c r="K21" i="29"/>
  <c r="K22" i="29"/>
  <c r="I23" i="29"/>
  <c r="K23" i="29"/>
  <c r="K24" i="29"/>
  <c r="I25" i="29"/>
  <c r="K25" i="29"/>
  <c r="I26" i="29"/>
  <c r="K26" i="29"/>
  <c r="I27" i="29"/>
  <c r="K27" i="29"/>
  <c r="I28" i="29"/>
  <c r="K28" i="29"/>
  <c r="I29" i="29"/>
  <c r="K29" i="29"/>
  <c r="I30" i="29"/>
  <c r="K30" i="29"/>
  <c r="I31" i="29"/>
  <c r="K31" i="29"/>
  <c r="I32" i="29"/>
  <c r="K32" i="29"/>
  <c r="I33" i="29"/>
  <c r="K33" i="29"/>
  <c r="I34" i="29"/>
  <c r="K34" i="29"/>
  <c r="I35" i="29"/>
  <c r="K35" i="29"/>
  <c r="I36" i="29"/>
  <c r="K36" i="29"/>
  <c r="I37" i="29"/>
  <c r="K37" i="29"/>
  <c r="I38" i="29"/>
  <c r="K38" i="29"/>
  <c r="I39" i="29"/>
  <c r="K39" i="29"/>
  <c r="I40" i="29"/>
  <c r="K40" i="29"/>
  <c r="I41" i="29"/>
  <c r="K41" i="29"/>
  <c r="I42" i="29"/>
  <c r="K42" i="29"/>
  <c r="I43" i="29"/>
  <c r="K43" i="29"/>
  <c r="I44" i="29"/>
  <c r="K44" i="29"/>
  <c r="I45" i="29"/>
  <c r="K45" i="29"/>
  <c r="I46" i="29"/>
  <c r="K46" i="29"/>
  <c r="I47" i="29"/>
  <c r="K47" i="29"/>
  <c r="I48" i="29"/>
  <c r="K48" i="29"/>
  <c r="I49" i="29"/>
  <c r="K49" i="29"/>
  <c r="I50" i="29"/>
  <c r="K50" i="29"/>
  <c r="I51" i="29"/>
  <c r="K51" i="29"/>
  <c r="I52" i="29"/>
  <c r="K52" i="29"/>
  <c r="I53" i="29"/>
  <c r="K53" i="29"/>
  <c r="I54" i="29"/>
  <c r="K54" i="29"/>
  <c r="I55" i="29"/>
  <c r="K55" i="29"/>
  <c r="I56" i="29"/>
  <c r="K56" i="29"/>
  <c r="I57" i="29"/>
  <c r="K57" i="29"/>
  <c r="I58" i="29"/>
  <c r="K58" i="29"/>
  <c r="I59" i="29"/>
  <c r="K59" i="29"/>
  <c r="I60" i="29"/>
  <c r="K60" i="29"/>
  <c r="I61" i="29"/>
  <c r="K61" i="29"/>
  <c r="I62" i="29"/>
  <c r="K62" i="29"/>
  <c r="I63" i="29"/>
  <c r="K63" i="29"/>
  <c r="I64" i="29"/>
  <c r="K64" i="29"/>
  <c r="E66" i="29"/>
  <c r="E9" i="29" s="1"/>
  <c r="G67" i="29"/>
  <c r="I69" i="29"/>
  <c r="L72" i="29"/>
  <c r="L77" i="29" s="1"/>
  <c r="K78" i="29" s="1"/>
  <c r="M72" i="29"/>
  <c r="M77" i="29" s="1"/>
  <c r="O72" i="29"/>
  <c r="P72" i="29"/>
  <c r="L73" i="29"/>
  <c r="P73" i="29"/>
  <c r="O78" i="29" s="1"/>
  <c r="P75" i="29" s="1"/>
  <c r="O77" i="29"/>
  <c r="P77" i="29"/>
  <c r="AA77" i="29"/>
  <c r="B82" i="29"/>
  <c r="C82" i="29"/>
  <c r="D82" i="29"/>
  <c r="E82" i="29"/>
  <c r="F82" i="29"/>
  <c r="G82" i="29"/>
  <c r="H82" i="29"/>
  <c r="I82" i="29"/>
  <c r="J82" i="29"/>
  <c r="K82" i="29"/>
  <c r="L82" i="29"/>
  <c r="M82" i="29"/>
  <c r="N82" i="29"/>
  <c r="O82" i="29"/>
  <c r="P82" i="29"/>
  <c r="Q82" i="29"/>
  <c r="R82" i="29"/>
  <c r="S82" i="29"/>
  <c r="T82" i="29"/>
  <c r="U82" i="29"/>
  <c r="V82" i="29"/>
  <c r="W82" i="29"/>
  <c r="X82" i="29"/>
  <c r="Y82" i="29"/>
  <c r="Z82" i="29"/>
  <c r="AA82" i="29"/>
  <c r="G135" i="29"/>
  <c r="I137" i="29"/>
  <c r="L140" i="29"/>
  <c r="M140" i="29"/>
  <c r="O140" i="29"/>
  <c r="O145" i="29" s="1"/>
  <c r="P140" i="29"/>
  <c r="P145" i="29" s="1"/>
  <c r="L141" i="29"/>
  <c r="P141" i="29"/>
  <c r="O146" i="29" s="1"/>
  <c r="P143" i="29" s="1"/>
  <c r="L145" i="29"/>
  <c r="M145" i="29"/>
  <c r="K146" i="29" l="1"/>
  <c r="L53" i="29"/>
  <c r="M53" i="29" s="1"/>
  <c r="L136" i="29"/>
  <c r="L68" i="29"/>
  <c r="B7" i="27"/>
  <c r="G130" i="26"/>
  <c r="F130" i="26"/>
  <c r="D130" i="26"/>
  <c r="E130" i="26" s="1"/>
  <c r="G128" i="26"/>
  <c r="F128" i="26" s="1"/>
  <c r="E128" i="26"/>
  <c r="D128" i="26"/>
  <c r="D136" i="26"/>
  <c r="E136" i="26" s="1"/>
  <c r="D138" i="26"/>
  <c r="E138" i="26" s="1"/>
  <c r="D134" i="26"/>
  <c r="E134" i="26" s="1"/>
  <c r="L61" i="29" l="1"/>
  <c r="M61" i="29" s="1"/>
  <c r="L57" i="29"/>
  <c r="M57" i="29" s="1"/>
  <c r="J59" i="29"/>
  <c r="J62" i="29"/>
  <c r="J58" i="29"/>
  <c r="J54" i="29"/>
  <c r="J50" i="29"/>
  <c r="J46" i="29"/>
  <c r="J42" i="29"/>
  <c r="J38" i="29"/>
  <c r="J34" i="29"/>
  <c r="J30" i="29"/>
  <c r="J26" i="29"/>
  <c r="J22" i="29"/>
  <c r="J18" i="29"/>
  <c r="J35" i="29"/>
  <c r="J61" i="29"/>
  <c r="J57" i="29"/>
  <c r="J53" i="29"/>
  <c r="J49" i="29"/>
  <c r="J45" i="29"/>
  <c r="J41" i="29"/>
  <c r="J37" i="29"/>
  <c r="J33" i="29"/>
  <c r="J29" i="29"/>
  <c r="J25" i="29"/>
  <c r="J21" i="29"/>
  <c r="J17" i="29"/>
  <c r="J63" i="29"/>
  <c r="J51" i="29"/>
  <c r="J43" i="29"/>
  <c r="J31" i="29"/>
  <c r="J23" i="29"/>
  <c r="J15" i="29"/>
  <c r="J64" i="29"/>
  <c r="J60" i="29"/>
  <c r="J56" i="29"/>
  <c r="J52" i="29"/>
  <c r="J48" i="29"/>
  <c r="J44" i="29"/>
  <c r="J40" i="29"/>
  <c r="J36" i="29"/>
  <c r="J32" i="29"/>
  <c r="J28" i="29"/>
  <c r="J24" i="29"/>
  <c r="J20" i="29"/>
  <c r="J16" i="29"/>
  <c r="J55" i="29"/>
  <c r="J47" i="29"/>
  <c r="J39" i="29"/>
  <c r="J27" i="29"/>
  <c r="J19" i="29"/>
  <c r="L22" i="29"/>
  <c r="I22" i="29" s="1"/>
  <c r="L25" i="29"/>
  <c r="L29" i="29"/>
  <c r="L33" i="29"/>
  <c r="L37" i="29"/>
  <c r="L41" i="29"/>
  <c r="L46" i="29"/>
  <c r="L50" i="29"/>
  <c r="L60" i="29"/>
  <c r="L63" i="29"/>
  <c r="L15" i="29"/>
  <c r="L17" i="29"/>
  <c r="L19" i="29"/>
  <c r="L24" i="29"/>
  <c r="L28" i="29"/>
  <c r="L32" i="29"/>
  <c r="L36" i="29"/>
  <c r="L40" i="29"/>
  <c r="L45" i="29"/>
  <c r="L49" i="29"/>
  <c r="L56" i="29"/>
  <c r="L59" i="29"/>
  <c r="L27" i="29"/>
  <c r="L31" i="29"/>
  <c r="L35" i="29"/>
  <c r="L39" i="29"/>
  <c r="L43" i="29"/>
  <c r="L44" i="29"/>
  <c r="L48" i="29"/>
  <c r="L52" i="29"/>
  <c r="L55" i="29"/>
  <c r="L58" i="29"/>
  <c r="P67" i="29"/>
  <c r="P80" i="29" s="1"/>
  <c r="H137" i="29"/>
  <c r="L62" i="29"/>
  <c r="L16" i="29"/>
  <c r="L18" i="29"/>
  <c r="L20" i="29"/>
  <c r="L23" i="29"/>
  <c r="L26" i="29"/>
  <c r="L30" i="29"/>
  <c r="L34" i="29"/>
  <c r="L38" i="29"/>
  <c r="L42" i="29"/>
  <c r="L47" i="29"/>
  <c r="L51" i="29"/>
  <c r="L54" i="29"/>
  <c r="L64" i="29"/>
  <c r="H69" i="29"/>
  <c r="L21" i="29"/>
  <c r="P135" i="29"/>
  <c r="P148" i="29" s="1"/>
  <c r="P53" i="29"/>
  <c r="H41" i="26"/>
  <c r="H40" i="26"/>
  <c r="H39" i="26"/>
  <c r="P57" i="29" l="1"/>
  <c r="P68" i="29"/>
  <c r="P61" i="29"/>
  <c r="P20" i="29"/>
  <c r="I20" i="29"/>
  <c r="M25" i="29"/>
  <c r="P25" i="29"/>
  <c r="L66" i="29"/>
  <c r="M22" i="29" s="1"/>
  <c r="P64" i="29"/>
  <c r="M64" i="29"/>
  <c r="P42" i="29"/>
  <c r="M42" i="29"/>
  <c r="P26" i="29"/>
  <c r="M26" i="29"/>
  <c r="I16" i="29"/>
  <c r="P16" i="29"/>
  <c r="P58" i="29"/>
  <c r="M58" i="29"/>
  <c r="P44" i="29"/>
  <c r="M44" i="29"/>
  <c r="M31" i="29"/>
  <c r="P31" i="29"/>
  <c r="M49" i="29"/>
  <c r="P49" i="29"/>
  <c r="M32" i="29"/>
  <c r="P32" i="29"/>
  <c r="I17" i="29"/>
  <c r="P17" i="29"/>
  <c r="P50" i="29"/>
  <c r="M50" i="29"/>
  <c r="M33" i="29"/>
  <c r="P33" i="29"/>
  <c r="I21" i="29"/>
  <c r="P21" i="29"/>
  <c r="M52" i="29"/>
  <c r="P52" i="29"/>
  <c r="I24" i="29"/>
  <c r="P24" i="29"/>
  <c r="P54" i="29"/>
  <c r="M54" i="29"/>
  <c r="P38" i="29"/>
  <c r="M38" i="29"/>
  <c r="P23" i="29"/>
  <c r="M23" i="29"/>
  <c r="M62" i="29"/>
  <c r="P62" i="29"/>
  <c r="M55" i="29"/>
  <c r="P55" i="29"/>
  <c r="M43" i="29"/>
  <c r="P43" i="29"/>
  <c r="P27" i="29"/>
  <c r="M27" i="29"/>
  <c r="M45" i="29"/>
  <c r="P45" i="29"/>
  <c r="M28" i="29"/>
  <c r="P28" i="29"/>
  <c r="P15" i="29"/>
  <c r="I15" i="29"/>
  <c r="P46" i="29"/>
  <c r="M46" i="29"/>
  <c r="M29" i="29"/>
  <c r="P29" i="29"/>
  <c r="P34" i="29"/>
  <c r="M34" i="29"/>
  <c r="P59" i="29"/>
  <c r="M59" i="29"/>
  <c r="M63" i="29"/>
  <c r="P63" i="29"/>
  <c r="M51" i="29"/>
  <c r="P51" i="29"/>
  <c r="J139" i="29"/>
  <c r="I138" i="29"/>
  <c r="I142" i="29"/>
  <c r="J148" i="29"/>
  <c r="I144" i="29"/>
  <c r="I145" i="29"/>
  <c r="J146" i="29"/>
  <c r="J147" i="29"/>
  <c r="I141" i="29"/>
  <c r="J143" i="29"/>
  <c r="I143" i="29"/>
  <c r="J142" i="29"/>
  <c r="I148" i="29"/>
  <c r="J140" i="29"/>
  <c r="I140" i="29"/>
  <c r="J141" i="29"/>
  <c r="I146" i="29"/>
  <c r="I139" i="29"/>
  <c r="I147" i="29"/>
  <c r="J138" i="29"/>
  <c r="J145" i="29"/>
  <c r="J144" i="29"/>
  <c r="M39" i="29"/>
  <c r="P39" i="29"/>
  <c r="P40" i="29"/>
  <c r="M40" i="29"/>
  <c r="M41" i="29"/>
  <c r="P41" i="29"/>
  <c r="J71" i="29"/>
  <c r="J77" i="29"/>
  <c r="J78" i="29"/>
  <c r="J70" i="29"/>
  <c r="I75" i="29"/>
  <c r="J73" i="29"/>
  <c r="I71" i="29"/>
  <c r="I73" i="29"/>
  <c r="I77" i="29"/>
  <c r="I79" i="29"/>
  <c r="I72" i="29"/>
  <c r="J80" i="29"/>
  <c r="J75" i="29"/>
  <c r="I78" i="29"/>
  <c r="I70" i="29"/>
  <c r="I76" i="29"/>
  <c r="I80" i="29"/>
  <c r="J79" i="29"/>
  <c r="J72" i="29"/>
  <c r="I74" i="29"/>
  <c r="J76" i="29"/>
  <c r="J74" i="29"/>
  <c r="P47" i="29"/>
  <c r="M47" i="29"/>
  <c r="P30" i="29"/>
  <c r="M30" i="29"/>
  <c r="I18" i="29"/>
  <c r="P18" i="29"/>
  <c r="M48" i="29"/>
  <c r="P48" i="29"/>
  <c r="P35" i="29"/>
  <c r="M35" i="29"/>
  <c r="P56" i="29"/>
  <c r="M56" i="29"/>
  <c r="M36" i="29"/>
  <c r="P36" i="29"/>
  <c r="P19" i="29"/>
  <c r="I19" i="29"/>
  <c r="P60" i="29"/>
  <c r="M60" i="29"/>
  <c r="M37" i="29"/>
  <c r="P37" i="29"/>
  <c r="P22" i="29"/>
  <c r="P136" i="29"/>
  <c r="M17" i="29"/>
  <c r="M20" i="29"/>
  <c r="M19" i="29"/>
  <c r="M16" i="29"/>
  <c r="M18" i="29"/>
  <c r="O12" i="29" l="1"/>
  <c r="P13" i="29" s="1"/>
  <c r="P66" i="29"/>
  <c r="I66" i="29"/>
  <c r="M24" i="29"/>
  <c r="M21" i="29"/>
  <c r="M15" i="29"/>
  <c r="N84" i="24"/>
  <c r="N80" i="24"/>
  <c r="N76" i="24"/>
  <c r="K147" i="26" l="1"/>
  <c r="H107" i="26"/>
  <c r="F107" i="26"/>
  <c r="H75" i="26"/>
  <c r="K6" i="26"/>
  <c r="I97" i="24" l="1"/>
</calcChain>
</file>

<file path=xl/sharedStrings.xml><?xml version="1.0" encoding="utf-8"?>
<sst xmlns="http://schemas.openxmlformats.org/spreadsheetml/2006/main" count="993" uniqueCount="572">
  <si>
    <t xml:space="preserve">Créé le 23/03/2008  </t>
  </si>
  <si>
    <t>Dernière mise à jour :</t>
  </si>
  <si>
    <t>% Perte</t>
  </si>
  <si>
    <t>Rôti de Porc (longe)</t>
  </si>
  <si>
    <t>L</t>
  </si>
  <si>
    <t>Emplacement pour votre Logo</t>
  </si>
  <si>
    <t>Adultes</t>
  </si>
  <si>
    <t>BRUT A COMMANDER</t>
  </si>
  <si>
    <t>POIDS NET</t>
  </si>
  <si>
    <t>POIDS BRUT</t>
  </si>
  <si>
    <t>Il est impossible de faire comprendre à Excel que 12 œufs ne font pas 12 kg si on ne l'aide pas. (12 oeufs X 0,05 kg = 0,600Kg)</t>
  </si>
  <si>
    <t>Colonne pourcentages de perte : posez vous la question : ce produit perdra combien au parage ou à l'épluchage : 10 / 20 % -</t>
  </si>
  <si>
    <t>Exp. : 1Kg d'oignons frais perdra 10 % à l'épluchage plus 50% en cuisson</t>
  </si>
  <si>
    <t>La cuisine de collectivité</t>
  </si>
  <si>
    <t>ATTENTION lorsque vous formulez une recette type bourguignon "Cuisine de référence" Michel Maincent</t>
  </si>
  <si>
    <t>179 Litres de vin rouge + 191 Litres de fond brun + 40% soit 153 l d'exsudat de viande + 20% d'exsudat des légumes. Que faire de tout ce liquide?</t>
  </si>
  <si>
    <t>J'aurai besoin d'un maximum de 145 Litres de sauce pour 2945 couverts. Que faire du reste de cuisson soit au minimum 370 Litres</t>
  </si>
  <si>
    <t>Pensez au surcoût et au nombre de sauteuses nécessaires pour respecter cette recette</t>
  </si>
  <si>
    <t>Est -il raisonnable d'élaborer une recette avec 50% de vin. Le vin peut-il être considéré comme aromatisant à  20%</t>
  </si>
  <si>
    <t xml:space="preserve">Fil de discussion dédié à ce programme </t>
  </si>
  <si>
    <t>http://www.excel-downloads.com/remository/Download/Professionnels/Planification-et-gestion-de-projets/SPACE.html</t>
  </si>
  <si>
    <t>Modèle</t>
  </si>
  <si>
    <t>A chacun de faire évoluer ces documents et de les modifier pour son utilisation.......</t>
  </si>
  <si>
    <t>Différence entre un fichier XLS et XLSX (ou XLSM)</t>
  </si>
  <si>
    <t xml:space="preserve">ICI </t>
  </si>
  <si>
    <t>❶</t>
  </si>
  <si>
    <t>❷</t>
  </si>
  <si>
    <t>❸</t>
  </si>
  <si>
    <t>❹</t>
  </si>
  <si>
    <t>❺</t>
  </si>
  <si>
    <t>&lt;  les colonnes de saisies précédentes sont masquées</t>
  </si>
  <si>
    <t xml:space="preserve">l'Auteur a prévu la recette pour </t>
  </si>
  <si>
    <t>Recette dupliquée pour</t>
  </si>
  <si>
    <t>❻</t>
  </si>
  <si>
    <t>Unités</t>
  </si>
  <si>
    <t>Quoi</t>
  </si>
  <si>
    <t>Poids Unitaire en Kg</t>
  </si>
  <si>
    <t>Poids Total en Kg</t>
  </si>
  <si>
    <t>Coller la recette ci-dessous - collage Spécial 1-2-3 Valeurs ou ® pour respecter la mise en forme de destination</t>
  </si>
  <si>
    <t xml:space="preserve">Poids </t>
  </si>
  <si>
    <t>Pix denrées</t>
  </si>
  <si>
    <t>Ingrédients</t>
  </si>
  <si>
    <t>❼</t>
  </si>
  <si>
    <t>❽</t>
  </si>
  <si>
    <t>❾</t>
  </si>
  <si>
    <t>❿</t>
  </si>
  <si>
    <t>⓫</t>
  </si>
  <si>
    <t>⓬</t>
  </si>
  <si>
    <t>⓭</t>
  </si>
  <si>
    <t>⓮</t>
  </si>
  <si>
    <t>⓯</t>
  </si>
  <si>
    <t>⓰</t>
  </si>
  <si>
    <t>⓱</t>
  </si>
  <si>
    <t>⓲</t>
  </si>
  <si>
    <t>⓳</t>
  </si>
  <si>
    <t>⓴</t>
  </si>
  <si>
    <t>B</t>
  </si>
  <si>
    <t>C</t>
  </si>
  <si>
    <t>D</t>
  </si>
  <si>
    <t>E</t>
  </si>
  <si>
    <t>G</t>
  </si>
  <si>
    <t>H</t>
  </si>
  <si>
    <t>Adaptation : Joël Leboucher..UPRT "Union des Personnels de la Restauration Territoriale"  membre du réseau RESTAU'CO</t>
  </si>
  <si>
    <t xml:space="preserve">Aide mémoire sur la base eau : 1L = 1Kg - 1 gr = 0.001Kg  &gt; 2 zéros après la virgule du Kg </t>
  </si>
  <si>
    <t>3 cl = 30g = 0.03kg    /    30 cl = 300g = 0.3kg     /     3 dl = 300g = 0.3 kg</t>
  </si>
  <si>
    <t>http://www.cuisinealafrancaise.com/fr/2-poids-et-mesures</t>
  </si>
  <si>
    <t>Lien &gt;</t>
  </si>
  <si>
    <t>Voici quelques photos pour aider à estimer les quantités</t>
  </si>
  <si>
    <t>Visuellement, ça représente quoi 100 calories ?</t>
  </si>
  <si>
    <t>Recette</t>
  </si>
  <si>
    <t>NET ASSIETTE</t>
  </si>
  <si>
    <t>PROCESS  &gt; principales étapes  &gt;  un verbe = une action</t>
  </si>
  <si>
    <t>Site :</t>
  </si>
  <si>
    <t>Auteur</t>
  </si>
  <si>
    <t xml:space="preserve">Si vous manquez de place pour les codes barres traçabilité </t>
  </si>
  <si>
    <t>collez les au dos de cette feuille en indiquant le N° de ligne produit</t>
  </si>
  <si>
    <t>Copiez ou Collez la liste des ingrédients colonne G</t>
  </si>
  <si>
    <t>œufs</t>
  </si>
  <si>
    <t>blancs d'œufs</t>
  </si>
  <si>
    <t>collage Spécial 1-2-3 Valeurs ou ® pour respecter la mise en forme de destination</t>
  </si>
  <si>
    <t>les poids colonne D</t>
  </si>
  <si>
    <t>par défaut les prix sont calculés au Kg indiqués colonne L</t>
  </si>
  <si>
    <t>DONC NE PAS CONFONDRE LES PRIX A L'UNITÉ ET LES PRIX AU POIDS</t>
  </si>
  <si>
    <t>Colonne H si vous saisissez un % de perte vous obtenez le poids net à servir</t>
  </si>
  <si>
    <t>ne saisissez rien colonne E</t>
  </si>
  <si>
    <t>SAISIE DES DONNÉES - Masquez ces colonnes</t>
  </si>
  <si>
    <t xml:space="preserve">dans les colonnes D - H et N les formats sont personnalisés   0.000" Kg" -  0" %" </t>
  </si>
  <si>
    <t>indiquez pour combien de convives l'Auteur avait prévu sa recette en cellule B9</t>
  </si>
  <si>
    <t>annule ou remplace les versions précédentes</t>
  </si>
  <si>
    <t>Comment utiliser les tableaux :</t>
  </si>
  <si>
    <t>comment le copier : en cliquant sur la cellule</t>
  </si>
  <si>
    <t>ICI</t>
  </si>
  <si>
    <t xml:space="preserve"> en descendant et en vous déportant vers la droite vous sélectionnez le document</t>
  </si>
  <si>
    <t>clic droit : Copier….allez sur votre feuille excel puis clic droit Coller</t>
  </si>
  <si>
    <t>colonnes fusionnées</t>
  </si>
  <si>
    <t>lignes fusionnées</t>
  </si>
  <si>
    <t>lien &gt;</t>
  </si>
  <si>
    <t>Lancez vous…copiez…coupez….adaptez…....</t>
  </si>
  <si>
    <t>Les unités pifométriques</t>
  </si>
  <si>
    <t>Transmettez vos savoirs faire  peu importe qui les récupèrent ; pourvu qu'un plus grand nombre puisse en bénéficier.</t>
  </si>
  <si>
    <t>l’uprt la diffusion des savoirs – le partage des savoirs faire</t>
  </si>
  <si>
    <t>C’est prouvé : donner rendrait plus heureux que recevoir</t>
  </si>
  <si>
    <t>Partager son savoir-faire ses savoirs d’expérience</t>
  </si>
  <si>
    <t>et les recherches sur le net le sont également</t>
  </si>
  <si>
    <t>(nous citons toujours leurs Auteurs et ajoutons des liens qui permettent de retrouver leurs documents)</t>
  </si>
  <si>
    <t>La conception de documents (qui suppose une diversité de connaissances) est chronophage</t>
  </si>
  <si>
    <t> Madame....Monsieur..Bonjour...et ...Bienvenue dans nos documents</t>
  </si>
  <si>
    <t>des savoirs d'expérience,que nous avons acquis tout au long de notre parcours professionnel en restauration collective</t>
  </si>
  <si>
    <t>des liens et des savoirs de passionnés qui les ont diffusés sur le net</t>
  </si>
  <si>
    <t>Nous vous proposons dans ce document</t>
  </si>
  <si>
    <t>Union des Professionnels de la Restauration Territoriale - UPRT.FR</t>
  </si>
  <si>
    <t>un lien rompu ou devenu obsolète…..pas de panique…Google saura vous retrouver un document équivalent</t>
  </si>
  <si>
    <t>Nous vous en souhaitons une bonne utilisation - peut être trouverez vous une "pépite" qui vous rendra service...c'est là tout notre souhait</t>
  </si>
  <si>
    <t>Joël LEBOUCHER …Octobre 2019</t>
  </si>
  <si>
    <t>vous pouvez dupliquer la feuille mais vous pouvez aussi copier / coller des petits tableaux dans vos feuilles . Comment</t>
  </si>
  <si>
    <t xml:space="preserve">choisissez le tableau qui vous convient </t>
  </si>
  <si>
    <t>des colonnes et les lignes ont été fusionnées pour cela</t>
  </si>
  <si>
    <t>Quelques polices de caractères utilisées</t>
  </si>
  <si>
    <t>Rockwell</t>
  </si>
  <si>
    <t>Verdana</t>
  </si>
  <si>
    <t>Calibri</t>
  </si>
  <si>
    <t>Arial</t>
  </si>
  <si>
    <t>Quelques formats utilisés</t>
  </si>
  <si>
    <t>0.000" Kg"</t>
  </si>
  <si>
    <t>0" %"</t>
  </si>
  <si>
    <t>Monétaire</t>
  </si>
  <si>
    <t>VRINDA   Vrinda</t>
  </si>
  <si>
    <t>TW CEN MT  Tw Cen MT</t>
  </si>
  <si>
    <t>ARIAL</t>
  </si>
  <si>
    <t>CALIBRI</t>
  </si>
  <si>
    <t>ROCKWELL</t>
  </si>
  <si>
    <t>VERDANA</t>
  </si>
  <si>
    <t>TRBUCHET MF  Trébuchet MF</t>
  </si>
  <si>
    <t>TIMES NEW ROMAN Times New Roman</t>
  </si>
  <si>
    <t>TAHOMA   Tahoma</t>
  </si>
  <si>
    <t>PALATINO LINOTYPE  Palatino Linotype</t>
  </si>
  <si>
    <t>GIL SANS MT  Gill Sans MT</t>
  </si>
  <si>
    <t>COMIC SANS MF  Comic Sans MF</t>
  </si>
  <si>
    <t>ARIAL NARROW    Arial Narrow</t>
  </si>
  <si>
    <t>Autres polices à découvrir</t>
  </si>
  <si>
    <t>15.5 &gt;</t>
  </si>
  <si>
    <t>personnalisés &gt;</t>
  </si>
  <si>
    <t xml:space="preserve">1Kg de bœuf en bourguignon selon mode de cuisson  40% </t>
  </si>
  <si>
    <t>ce produit perdra combien au rissolage à la cuisson -ou au conditionnement</t>
  </si>
  <si>
    <t>La farine est-elle un liant ou liant aromatisant à raison de 20% de farine torréfiée plus un amidon industriel (ou contenu dans les fonds)</t>
  </si>
  <si>
    <t>Vous ne pouvez pas formuler des recettes de cette façon pour la cuisine collective !</t>
  </si>
  <si>
    <t>le poids UNITAIRE pour les RECETTES AU POIDS est indispensable</t>
  </si>
  <si>
    <t>(pas le poids des 2 œufs "100g" mais le poids d'UN œuf de 50g par exemple)</t>
  </si>
  <si>
    <t>pincée</t>
  </si>
  <si>
    <t>paprika</t>
  </si>
  <si>
    <t>branche</t>
  </si>
  <si>
    <t>laurier</t>
  </si>
  <si>
    <t>pied</t>
  </si>
  <si>
    <t>pied de veau</t>
  </si>
  <si>
    <t>les ¼ de botte de fines herbes en 0,25 les demi = 0.5 les 3/4 = 0.75</t>
  </si>
  <si>
    <t xml:space="preserve"> idem pour les feuilles de gélatine les pieds de veau -les feuilles de basilic etc….</t>
  </si>
  <si>
    <t>feuilles</t>
  </si>
  <si>
    <t>gélatine</t>
  </si>
  <si>
    <t>C/C</t>
  </si>
  <si>
    <t>cuillère/Café</t>
  </si>
  <si>
    <t>botte</t>
  </si>
  <si>
    <t>fines herbes</t>
  </si>
  <si>
    <t>C/P</t>
  </si>
  <si>
    <t>cuillère/Potage</t>
  </si>
  <si>
    <t xml:space="preserve">Convertissez tout de suite les volumes en poids sur la base de 1L = 1Kg </t>
  </si>
  <si>
    <t>5 cl = 50g</t>
  </si>
  <si>
    <t xml:space="preserve">sauf cas exeptionnel pour recettes de précision </t>
  </si>
  <si>
    <t xml:space="preserve">Pour le lait entier, la densité donnée habituellement est de 1,030 par rapport à l'eau qui est de 1. </t>
  </si>
  <si>
    <t xml:space="preserve">On peut donc considérer que les 0,030 corespondent à la graisse du lait entier. </t>
  </si>
  <si>
    <t xml:space="preserve">Pour le lait demi-écrémé, la graisse ne devrait représenter que 0,030/2, donc 0,015. </t>
  </si>
  <si>
    <t>Donc la masse d'un litre de lait demi-écrémé doit être de 1,015 Kg (1015 g).</t>
  </si>
  <si>
    <t>Site à découvrir</t>
  </si>
  <si>
    <t>sur la fiche les colonnes de saisies précédentes sont masquées</t>
  </si>
  <si>
    <t>Avant de saisir quoi que ce soit dans une cellule cliquez dessus pour vérifier qu'il n'y ait pas de formule</t>
  </si>
  <si>
    <t>Pour imprimer : sélectionnez les recettes qui vous conviennent : définir la zone d'impression -Mise à l'échelle : Ajuster la feuille à 1 page</t>
  </si>
  <si>
    <t xml:space="preserve">les valeurs #DIV/0!  indiquent seulement que les recettes sont "vierges" sur la feuille de saisie </t>
  </si>
  <si>
    <t>si vous n'utilisez pas toutes les lignes vous pouvez masquer cette valeur par une couleur de police BLANC</t>
  </si>
  <si>
    <t>POUR LES FICHES RECETTES A LA PORTION</t>
  </si>
  <si>
    <t>Pas assez copieux : diminuez le nombre de portions cela augmentera les grammages à la portion sur le tableau à imprimer</t>
  </si>
  <si>
    <t>Trop copieux : augmentez le nombre de portions cela diminuera les grammages à la portion sur le tableau à imprimer</t>
  </si>
  <si>
    <t xml:space="preserve"> Nb de portions Si vous estimez que les grammages sont trop ou pas assez copieux pour vos convives : modifiez les prévisions de l'Auteur  les modifications se feront sur le tableau à imprimer</t>
  </si>
  <si>
    <t>Kg</t>
  </si>
  <si>
    <t>mais vous pouvez saisir le poids total de la recette</t>
  </si>
  <si>
    <t>ou pour un ingrédient de la recette</t>
  </si>
  <si>
    <t>Kg de porc</t>
  </si>
  <si>
    <t>https://www.google.com/search?client=firefox-b-d&amp;q=r%C3%A8gle+de+trois</t>
  </si>
  <si>
    <t>dans la cellule C 9  (colonne C - ligne 9) vous indiquez Quoi ? Portions - Couverts - Kg …un ingrédient de la recette….etc..</t>
  </si>
  <si>
    <t>0.00\ " cm³"</t>
  </si>
  <si>
    <t>le ³ se fait en tapant alt+0179</t>
  </si>
  <si>
    <t>le ² se fait en tapant alt+0178</t>
  </si>
  <si>
    <t xml:space="preserve">m² </t>
  </si>
  <si>
    <t xml:space="preserve">M² </t>
  </si>
  <si>
    <t>m³ </t>
  </si>
  <si>
    <t>M³ </t>
  </si>
  <si>
    <t xml:space="preserve">cm² </t>
  </si>
  <si>
    <t>cm³ </t>
  </si>
  <si>
    <t>X</t>
  </si>
  <si>
    <t>t</t>
  </si>
  <si>
    <t>des caractères spéciaux</t>
  </si>
  <si>
    <t>ou copier-coller</t>
  </si>
  <si>
    <t>Format | cellule | personnalisé | 0" cm³"</t>
  </si>
  <si>
    <t>Z</t>
  </si>
  <si>
    <t>q</t>
  </si>
  <si>
    <t>u</t>
  </si>
  <si>
    <t>p</t>
  </si>
  <si>
    <t>Police Wingdings 3</t>
  </si>
  <si>
    <t>B 9</t>
  </si>
  <si>
    <t>J</t>
  </si>
  <si>
    <t>N</t>
  </si>
  <si>
    <t>les prix sont calculés au nombre d'unités de la colonne J</t>
  </si>
  <si>
    <t>U</t>
  </si>
  <si>
    <t>à l'Unité</t>
  </si>
  <si>
    <t xml:space="preserve">MAIS si vous saisissez un   U   colonne M </t>
  </si>
  <si>
    <t>U pour unité</t>
  </si>
  <si>
    <t>PUIS MASQUEZ LES COLONNES   B - C - D - E</t>
  </si>
  <si>
    <t>https://www.google.com/search?client=firefox-b-d&amp;q=excel+masquer+les+colonnes</t>
  </si>
  <si>
    <t>Pour la traçabilité</t>
  </si>
  <si>
    <t>collez les étiquettes codes barre au dos de cette feuille en indiquant le N° de ligne produit</t>
  </si>
  <si>
    <t>Adresse PC</t>
  </si>
  <si>
    <t>les produits (quoi) colonne C</t>
  </si>
  <si>
    <t>Saisissez les quantités (unités) colonne B</t>
  </si>
  <si>
    <t>% de PERTE</t>
  </si>
  <si>
    <t>Calculette</t>
  </si>
  <si>
    <t>saisissez vos valeurs cellules fond jaune</t>
  </si>
  <si>
    <t>Une numérotation avec couleur de police modifiable</t>
  </si>
  <si>
    <t xml:space="preserve">Lorsque vous avez terminé de saisir Unités - Quoi et Poids Unitaire en Kg colonnes B-C-D </t>
  </si>
  <si>
    <t>Astuces …sur la fiche recette</t>
  </si>
  <si>
    <t xml:space="preserve">dans la cellule B 9  (colonne B - ligne 9) vous pouvez saisir les quantités qui vous conviennent </t>
  </si>
  <si>
    <t>tous les ingrédients de la recette seront donc re-calculés pour ces 5 Kg (par une simple règle de trois)</t>
  </si>
  <si>
    <t>mais cela pourrait bien être pour 0.150 kg d'oignons... ou autre…une plaque…un gateau…un moule..pour des recettes de patisserie</t>
  </si>
  <si>
    <t>C 9</t>
  </si>
  <si>
    <t>par exemple ❸ l'Auteur à prévu sa recette avec 15 Kg de porc…mais vous n'avez que 5 Kg de porc à cuisiner</t>
  </si>
  <si>
    <t>Temps de préparation</t>
  </si>
  <si>
    <t>Temps de cuisson</t>
  </si>
  <si>
    <t>Ingrédients colonne G</t>
  </si>
  <si>
    <t>largeurs de colonnes</t>
  </si>
  <si>
    <t>Recette éditée le :</t>
  </si>
  <si>
    <t>POUR INFO :</t>
  </si>
  <si>
    <t>vous pouvez modifier l'affichage à l'écran</t>
  </si>
  <si>
    <t>cliquez sur Affichage  &gt;  Zoom  &gt; choisissez le % qui vous convient</t>
  </si>
  <si>
    <t>FF = Fiche de Fabrication</t>
  </si>
  <si>
    <t xml:space="preserve">MODE D'EMPLOI </t>
  </si>
  <si>
    <t>N°</t>
  </si>
  <si>
    <t>PM</t>
  </si>
  <si>
    <t>Il est impossible de faire comprendre à Excel que 12 œufs ne font pas 12 kg si on ne l'aide pas.</t>
  </si>
  <si>
    <t xml:space="preserve"> (12 oeufs X 0,05 kg = 0,600Kg)</t>
  </si>
  <si>
    <t>c'est pour cela que vous devez saisir le poids d'un œuf colonne D</t>
  </si>
  <si>
    <t>bouquet garni</t>
  </si>
  <si>
    <t>Saisissez votre valeur cellule fond jaune</t>
  </si>
  <si>
    <t>Litre (l.)</t>
  </si>
  <si>
    <t>Centilitre (cl.)</t>
  </si>
  <si>
    <t>Décilitre (dl.)</t>
  </si>
  <si>
    <t>Kilogramme (kg.)</t>
  </si>
  <si>
    <t>1 litre</t>
  </si>
  <si>
    <t>100 cl.</t>
  </si>
  <si>
    <t>10 dl.</t>
  </si>
  <si>
    <t>1 kg. (Eau)</t>
  </si>
  <si>
    <t>1/2 litre</t>
  </si>
  <si>
    <t>50 cl.</t>
  </si>
  <si>
    <t>5 dl.</t>
  </si>
  <si>
    <t>0,500 kg. (Eau)</t>
  </si>
  <si>
    <t>1/4 litre</t>
  </si>
  <si>
    <t>25 cl.</t>
  </si>
  <si>
    <t>2,5 dl.</t>
  </si>
  <si>
    <t>0,250 kg. (Eau)</t>
  </si>
  <si>
    <t>1/8 litre</t>
  </si>
  <si>
    <t>12,5 cl.</t>
  </si>
  <si>
    <t>1,25 dl.</t>
  </si>
  <si>
    <t>0,125 kg. (Eau)</t>
  </si>
  <si>
    <t>http://www.chezpatchouka.com/article-30906313.html</t>
  </si>
  <si>
    <t>Mesures d'Hygiène</t>
  </si>
  <si>
    <t>MISE EN PLACE DU POSTE DE TRAVAIL</t>
  </si>
  <si>
    <t>tenue professionnelle de circonstance (charlotte-masque)</t>
  </si>
  <si>
    <t>2</t>
  </si>
  <si>
    <t>verifier - bactéricide - esssuie mains - sacs poubelle</t>
  </si>
  <si>
    <t>3</t>
  </si>
  <si>
    <t>vérifier températures - locaux et chambres froides</t>
  </si>
  <si>
    <t>4</t>
  </si>
  <si>
    <t>se laver les mains souvent - prévoir gants</t>
  </si>
  <si>
    <t>5</t>
  </si>
  <si>
    <t>sélectionner le matériel nécessaire</t>
  </si>
  <si>
    <t>6</t>
  </si>
  <si>
    <t>laver et désinfecter le matériel et le poste de travail</t>
  </si>
  <si>
    <t>ORGANISATION RAISONNÉE DU TRAVAIL</t>
  </si>
  <si>
    <t>1</t>
  </si>
  <si>
    <t>controler les marchandises - qualité - quantité - températures</t>
  </si>
  <si>
    <t>vérifier les DLC - relever les N° de lot ou conserver les étiquettes</t>
  </si>
  <si>
    <t>désinfecter les sachets - poches - barquettes - boites avant ouverture</t>
  </si>
  <si>
    <t>laver légumes et fruits avant utilisation</t>
  </si>
  <si>
    <t>égoutter en bacs perforées si besoin</t>
  </si>
  <si>
    <t>décongeler en bacs perforés + étiquette date de décongélation</t>
  </si>
  <si>
    <t>7</t>
  </si>
  <si>
    <t>cuire et refroidir en cellule avant assemblage</t>
  </si>
  <si>
    <t>8</t>
  </si>
  <si>
    <t>trancher - découper - hacher en respectant les protocoles</t>
  </si>
  <si>
    <t>9</t>
  </si>
  <si>
    <t>préparer l'assaisonnement ou la sauce</t>
  </si>
  <si>
    <t>10</t>
  </si>
  <si>
    <t>assembler</t>
  </si>
  <si>
    <t>11</t>
  </si>
  <si>
    <t>gouter et vérifier l'assaisonnement - dresser</t>
  </si>
  <si>
    <t>12</t>
  </si>
  <si>
    <t xml:space="preserve"> décorer  </t>
  </si>
  <si>
    <t>13</t>
  </si>
  <si>
    <t>conditionner et étiqueter DLC</t>
  </si>
  <si>
    <t>14</t>
  </si>
  <si>
    <t>garder un plat témoins</t>
  </si>
  <si>
    <t>15</t>
  </si>
  <si>
    <t>stocker en chambre froide</t>
  </si>
  <si>
    <t>Pour vérification : cocher - entourer - ou surligner les produits ou actions concernées</t>
  </si>
  <si>
    <t>Michel Grossman et Alain Le Franc  La cuisine de collectivité éditions BPI - 2006</t>
  </si>
  <si>
    <t>Dupliquez la recette de l' Auteur par :</t>
  </si>
  <si>
    <t xml:space="preserve">Avec vos effectifs et vos grammages </t>
  </si>
  <si>
    <t>A COMMANDER</t>
  </si>
  <si>
    <t>Brut à Commander</t>
  </si>
  <si>
    <t xml:space="preserve">bacsGN 1/1 H 100 </t>
  </si>
  <si>
    <t>Adultes +</t>
  </si>
  <si>
    <t>Prim</t>
  </si>
  <si>
    <t>Mater</t>
  </si>
  <si>
    <t>Convives</t>
  </si>
  <si>
    <t>bacsGN 1/1 H 100 perforé</t>
  </si>
  <si>
    <t>Perte:</t>
  </si>
  <si>
    <t>% de perte</t>
  </si>
  <si>
    <t>bacsGN 1/1 H 65 perforé</t>
  </si>
  <si>
    <t>couvercles GN 2/1</t>
  </si>
  <si>
    <t>Net à fabriquer</t>
  </si>
  <si>
    <t>Votre effectif</t>
  </si>
  <si>
    <t>grille égouttoir</t>
  </si>
  <si>
    <t>Net à servir :</t>
  </si>
  <si>
    <t>bacsGN 2/1 H 250 polycarbonate</t>
  </si>
  <si>
    <t>Grammages</t>
  </si>
  <si>
    <t>four</t>
  </si>
  <si>
    <t>Saisissez vos effectifs</t>
  </si>
  <si>
    <t>sauteuse</t>
  </si>
  <si>
    <t>MATÉRIELS UTILISÉS  pour:</t>
  </si>
  <si>
    <t>Portion Auteur</t>
  </si>
  <si>
    <t>Poids Auteur</t>
  </si>
  <si>
    <t>OBSERVATIONS et matériels utilisés</t>
  </si>
  <si>
    <t>L'Auteur à prévu sa recette pour :</t>
  </si>
  <si>
    <t>Phase</t>
  </si>
  <si>
    <t>Préchauffage: 30 à 50° au dessus de la température de cuisson selon la quantité enfournée</t>
  </si>
  <si>
    <t>Conseils et suggestions :</t>
  </si>
  <si>
    <t>N° 6</t>
  </si>
  <si>
    <t>N° 5</t>
  </si>
  <si>
    <t>Régénération banquet</t>
  </si>
  <si>
    <t>N° 4</t>
  </si>
  <si>
    <t>Cuisson</t>
  </si>
  <si>
    <t>N° 3</t>
  </si>
  <si>
    <t xml:space="preserve"> N° 2</t>
  </si>
  <si>
    <t>JJJ</t>
  </si>
  <si>
    <t>65° / 63°</t>
  </si>
  <si>
    <t>mixte</t>
  </si>
  <si>
    <t>Préchauffage</t>
  </si>
  <si>
    <t>N° 1</t>
  </si>
  <si>
    <t>Observations</t>
  </si>
  <si>
    <t>A Cœur du produit liaison froide 1 / chaude 2</t>
  </si>
  <si>
    <t xml:space="preserve">Temps </t>
  </si>
  <si>
    <t xml:space="preserve"> % Humidité </t>
  </si>
  <si>
    <t>Tempé.du four</t>
  </si>
  <si>
    <t>Mode de Fonctionnement</t>
  </si>
  <si>
    <t>Actions</t>
  </si>
  <si>
    <t>GUIDE DE CUISSON et Remise en température ( R.E.T.)</t>
  </si>
  <si>
    <t>Liaison Chaude</t>
  </si>
  <si>
    <t>A Cœur</t>
  </si>
  <si>
    <t>Liaison froide</t>
  </si>
  <si>
    <t>Cuisson 3</t>
  </si>
  <si>
    <t>Cuisson 2</t>
  </si>
  <si>
    <t>Cuisson 1</t>
  </si>
  <si>
    <t>chaleur sèche</t>
  </si>
  <si>
    <t>Rissolage</t>
  </si>
  <si>
    <t>Mode fonction</t>
  </si>
  <si>
    <t>Temps</t>
  </si>
  <si>
    <t>Température</t>
  </si>
  <si>
    <t>Dans 1 four ou sauteuse</t>
  </si>
  <si>
    <t>Total dans 1 contenant</t>
  </si>
  <si>
    <t>Sauce ou garniture</t>
  </si>
  <si>
    <t>Produit de base recette</t>
  </si>
  <si>
    <t>Photo ici</t>
  </si>
  <si>
    <t>1 Sauteuse</t>
  </si>
  <si>
    <t>1Gastro 1/1</t>
  </si>
  <si>
    <t xml:space="preserve">Contenances </t>
  </si>
  <si>
    <t>OBSERVATIONS ou principales étapes de fabrication adaptées à votre organisation</t>
  </si>
  <si>
    <t>I</t>
  </si>
  <si>
    <t>F</t>
  </si>
  <si>
    <t>A</t>
  </si>
  <si>
    <t>Les mesures préventives</t>
  </si>
  <si>
    <t>Les points à risque</t>
  </si>
  <si>
    <t>AU CHOIX : collez un de ces tableaux dans la fiche en remplacement à partir de la ligne 67</t>
  </si>
  <si>
    <t>unitaire &gt;</t>
  </si>
  <si>
    <t>%</t>
  </si>
  <si>
    <t>portion</t>
  </si>
  <si>
    <t>Poids</t>
  </si>
  <si>
    <t>Modèles avec service au poids</t>
  </si>
  <si>
    <t>Ligne 67 colonne F</t>
  </si>
  <si>
    <t xml:space="preserve">Vous avez 2 tableaux d'organisation que vous pouvez remplacer par un des tableaux </t>
  </si>
  <si>
    <t>de la ligne 87</t>
  </si>
  <si>
    <t>J 8</t>
  </si>
  <si>
    <t>vous voulez dupliquer cette recette pour combien ? À vous de l'indiquer cellule  J 8</t>
  </si>
  <si>
    <t>O</t>
  </si>
  <si>
    <t>Les recettes ne sont proposés qu'a titre d'exemple pour vous inciter à saisir les votres sur une copie du modèle vierge</t>
  </si>
  <si>
    <t>Copier une feuille de calcul à l'intérieur d'un classeur</t>
  </si>
  <si>
    <t>NOM DE VOTRE RECETTE</t>
  </si>
  <si>
    <t>RÉPERTOIRE</t>
  </si>
  <si>
    <t>Total</t>
  </si>
  <si>
    <t>POISSONS</t>
  </si>
  <si>
    <t>VOLAILLES</t>
  </si>
  <si>
    <t>VIANDES</t>
  </si>
  <si>
    <t>PLATS COMPLETS</t>
  </si>
  <si>
    <t>ACCOMPAGNEMENTS</t>
  </si>
  <si>
    <t>PATISSERIES</t>
  </si>
  <si>
    <t>PREPARATIONS CHAUDES</t>
  </si>
  <si>
    <t>PLAT PRINCIPAL</t>
  </si>
  <si>
    <t>CRUDITES</t>
  </si>
  <si>
    <t>CUIDITES</t>
  </si>
  <si>
    <t>FECULENTS</t>
  </si>
  <si>
    <t>COMPOSES VERTS</t>
  </si>
  <si>
    <t>LAITAGES - FROMAGES</t>
  </si>
  <si>
    <t>LAITAGES +FECULENTS</t>
  </si>
  <si>
    <t>DESSERTS</t>
  </si>
  <si>
    <t>GOUTER</t>
  </si>
  <si>
    <t>Classement</t>
  </si>
  <si>
    <t>Accompagnement d'Apéritif</t>
  </si>
  <si>
    <t>Décor salé</t>
  </si>
  <si>
    <t>Décor sucré</t>
  </si>
  <si>
    <t>Desserts</t>
  </si>
  <si>
    <t>Entrée froide</t>
  </si>
  <si>
    <t>Entrée Mixte Froide/Chaude</t>
  </si>
  <si>
    <t>Garniture de finition</t>
  </si>
  <si>
    <t>Gibier</t>
  </si>
  <si>
    <t>H.O. Composition légumes Multiples</t>
  </si>
  <si>
    <t xml:space="preserve">Jus nature </t>
  </si>
  <si>
    <t>Laitages</t>
  </si>
  <si>
    <t>Légumes</t>
  </si>
  <si>
    <t>Poisson</t>
  </si>
  <si>
    <t>Sauce Blanche ou Blonde</t>
  </si>
  <si>
    <t xml:space="preserve">Sauce Rouge ou Brune </t>
  </si>
  <si>
    <t>Viande</t>
  </si>
  <si>
    <t>Volaille</t>
  </si>
  <si>
    <t>LES ENTRÉES</t>
  </si>
  <si>
    <t>GOUTERS</t>
  </si>
  <si>
    <t>Décors salés</t>
  </si>
  <si>
    <t>Décors sucrés</t>
  </si>
  <si>
    <t>Entrées chaudes</t>
  </si>
  <si>
    <t>Entrées froides</t>
  </si>
  <si>
    <t>Entrées Mixtes Froides/Chaudes</t>
  </si>
  <si>
    <t>Garnitures de cuisson</t>
  </si>
  <si>
    <t>Garnitures de finition</t>
  </si>
  <si>
    <t>Sauces Blanches ou Blondes</t>
  </si>
  <si>
    <t>Sauces Rouges ou Brunes</t>
  </si>
  <si>
    <t>Dessert</t>
  </si>
  <si>
    <t>Entrée chaude</t>
  </si>
  <si>
    <t>FAMILLE ?</t>
  </si>
  <si>
    <t>LES SAUCES FROIDES</t>
  </si>
  <si>
    <t>SAUCES FROIDES</t>
  </si>
  <si>
    <t>Ce document est archivé à l'adresse suivante sur votre PC :</t>
  </si>
  <si>
    <t>Quoi ? Ne rien saisir colonne liée à la colonne G</t>
  </si>
  <si>
    <t>l'Auteur a prévu la recette pour combien</t>
  </si>
  <si>
    <t>Unités à vous de saisir</t>
  </si>
  <si>
    <t>Poids en Kg ne rien saisir</t>
  </si>
  <si>
    <t>!</t>
  </si>
  <si>
    <t>"</t>
  </si>
  <si>
    <t>#</t>
  </si>
  <si>
    <t>$</t>
  </si>
  <si>
    <t>&amp;</t>
  </si>
  <si>
    <t>@</t>
  </si>
  <si>
    <t>‰</t>
  </si>
  <si>
    <t>≈</t>
  </si>
  <si>
    <t>±</t>
  </si>
  <si>
    <t>³</t>
  </si>
  <si>
    <t>»</t>
  </si>
  <si>
    <t>¼</t>
  </si>
  <si>
    <t>½</t>
  </si>
  <si>
    <t>¾</t>
  </si>
  <si>
    <t>ø</t>
  </si>
  <si>
    <t>►</t>
  </si>
  <si>
    <t>◄</t>
  </si>
  <si>
    <t>▲</t>
  </si>
  <si>
    <t>▼</t>
  </si>
  <si>
    <t>Φ</t>
  </si>
  <si>
    <t>NOM DE VOTRE RESTAURANT   ICI</t>
  </si>
  <si>
    <r>
      <t xml:space="preserve">FOUR ou SAUTEUSE </t>
    </r>
    <r>
      <rPr>
        <sz val="10"/>
        <color indexed="12"/>
        <rFont val="Calibri"/>
        <family val="2"/>
        <scheme val="minor"/>
      </rPr>
      <t>préciser</t>
    </r>
  </si>
  <si>
    <t>13 Aout 2020   Annule et remplace les versions précédentes</t>
  </si>
  <si>
    <t>VERSION C</t>
  </si>
  <si>
    <t>jeudi 13 Aout 2020</t>
  </si>
  <si>
    <t>document créé en 2016 version xls converti en xlsx en 2020</t>
  </si>
  <si>
    <t>RÉCAP Mode d'emploi</t>
  </si>
  <si>
    <t>FF-1-B Collectivité</t>
  </si>
  <si>
    <t>FF.1.B</t>
  </si>
  <si>
    <t>FICHE DE FABRICATION - modèle FF.1.B.Collectivité</t>
  </si>
  <si>
    <t>Des classements à copier / Coller dans vos fiches FF.1.B - Collectivité</t>
  </si>
  <si>
    <t>❶ Copiez ou Collez la liste des ingrédients colonne G</t>
  </si>
  <si>
    <t>❷ Saisissez les quantités . les produits .les poids</t>
  </si>
  <si>
    <t>❹ vous voulez dupliquer cette recette pour combien ?</t>
  </si>
  <si>
    <t>❺ saisissez un % de perte</t>
  </si>
  <si>
    <t>❻ Vous avez 2 tableaux d'organisation</t>
  </si>
  <si>
    <t>❸ indiquez pour combien de convives</t>
  </si>
  <si>
    <t xml:space="preserve"> l'Auteur avait prévu sa recette</t>
  </si>
  <si>
    <t>Quelques sites Excel pour vous aider à créer vos documents</t>
  </si>
  <si>
    <t>liens &gt;</t>
  </si>
  <si>
    <t xml:space="preserve">Frédéric LE GUEN -  </t>
  </si>
  <si>
    <t xml:space="preserve">https://www.excel-exercice.com/ </t>
  </si>
  <si>
    <t>https://www.youtube.com/user/ExcelExercice/videos</t>
  </si>
  <si>
    <t xml:space="preserve">Formation informatique avec Cedric - </t>
  </si>
  <si>
    <t>https://www.youtube.com/watch?v=e2kzRDcW5iI</t>
  </si>
  <si>
    <t xml:space="preserve">Kévin Brundu - </t>
  </si>
  <si>
    <t>https://www.youtube.com/c/K%C3%A9vinBrundu/videos</t>
  </si>
  <si>
    <t xml:space="preserve">Aide &amp; apprentissage d'Excel - </t>
  </si>
  <si>
    <t>https://support.microsoft.com/fr-fr/excel</t>
  </si>
  <si>
    <t xml:space="preserve">Tuto De Rien - </t>
  </si>
  <si>
    <t>https://www.youtube.com/c/TutoDeRien/playlists</t>
  </si>
  <si>
    <t xml:space="preserve">prof couillon - </t>
  </si>
  <si>
    <t>https://www.youtube.com/channel/UCK4qfUuh9kpBByJFIMBPTtA/playlists</t>
  </si>
  <si>
    <t>supprimer les #N/A et les #DIV/0! d'un tableau Excel</t>
  </si>
  <si>
    <t>https://www.youtube.com/watch?v=YfGrccEQGKk</t>
  </si>
  <si>
    <t>https://www.youtube.com/watch?v=li4XNespLxg</t>
  </si>
  <si>
    <t>FF-1.B.Collectivité</t>
  </si>
  <si>
    <t>Modèle N° 1.B</t>
  </si>
  <si>
    <t>Portions</t>
  </si>
  <si>
    <t>Tartes</t>
  </si>
  <si>
    <t>?</t>
  </si>
  <si>
    <t>①</t>
  </si>
  <si>
    <t>②</t>
  </si>
  <si>
    <t>③</t>
  </si>
  <si>
    <t>g</t>
  </si>
  <si>
    <t>.</t>
  </si>
  <si>
    <t>Comment remplir cette fiche en respectant un ordre logique</t>
  </si>
  <si>
    <t>fiche de fabrication SERVICE A LA PORTION</t>
  </si>
  <si>
    <t>AVANT de saisir quoique ce soit dans une cellule vérifiez bien qu'il n'y ait pas de formule en cliquant dessus</t>
  </si>
  <si>
    <t xml:space="preserve">Portions Auteur </t>
  </si>
  <si>
    <t>Matière d'œuvre</t>
  </si>
  <si>
    <t>1 - saisir les Denrées</t>
  </si>
  <si>
    <t>Quantités</t>
  </si>
  <si>
    <t>2 - saisir les quantités de la recette  dans cette colonne</t>
  </si>
  <si>
    <t xml:space="preserve"> ¼ de botte de fines herbes -  allez expliquer cela à Excel (0.25)</t>
  </si>
  <si>
    <t>C a C</t>
  </si>
  <si>
    <t>cuillère a café</t>
  </si>
  <si>
    <t>C à S</t>
  </si>
  <si>
    <t>cuillère a soupe</t>
  </si>
  <si>
    <t xml:space="preserve">Dupliquée pour : </t>
  </si>
  <si>
    <t>à vous de saisir la quantité à fabriquer en fonction de votre utilisation</t>
  </si>
  <si>
    <t>Etc….</t>
  </si>
  <si>
    <t>? - - n'oubliez pas d'indiquer pour combien de portion ou quel nombre de couverts était prévue la recette que vous avez saisie</t>
  </si>
  <si>
    <t>jjhjhjkh</t>
  </si>
  <si>
    <t>⓪①②③④⑤⑥⑦⑧⑨⑩⑪⑫⑬⑭⑮⑯⑰⑱⑲⑳</t>
  </si>
  <si>
    <t>couleur de police blanc sur fond gris à modifier pour vos documents</t>
  </si>
  <si>
    <t>cliquez sur la colonne  C et sélectionnez dans la barre le numéro qui vous intéresse</t>
  </si>
  <si>
    <t>⓿❶❷❸❹❺❻❼❽❾❿⓫⓬⓭⓮⓯⓰⓱⓲⓳⓴</t>
  </si>
  <si>
    <t>http://www.mdf-xlpages.com/modules/publisher/item.php?itemid=91</t>
  </si>
  <si>
    <t>https://support.office.com/fr-fr/article/combiner-le-texte-de-deux-cellules-ou-plus-en-une-cellule-81ba0946-ce78-42ed-b3c3-21340eb164a6</t>
  </si>
  <si>
    <t>https://www.youtube.com/watch?v=yk_ypXvUaHo</t>
  </si>
  <si>
    <t>Excel - fonctions date/heure</t>
  </si>
  <si>
    <t>FENÊTRE EXCEL</t>
  </si>
  <si>
    <t>Formation Excel 2016 Faire un tableau</t>
  </si>
  <si>
    <t>Fonction INDIRECT - Exemples d'application</t>
  </si>
  <si>
    <r>
      <t xml:space="preserve">SPACE pour </t>
    </r>
    <r>
      <rPr>
        <b/>
        <sz val="22"/>
        <color theme="0"/>
        <rFont val="Arial"/>
        <family val="2"/>
      </rPr>
      <t>S</t>
    </r>
    <r>
      <rPr>
        <sz val="22"/>
        <color theme="0"/>
        <rFont val="Arial"/>
        <family val="2"/>
      </rPr>
      <t xml:space="preserve">uivi et </t>
    </r>
    <r>
      <rPr>
        <b/>
        <sz val="22"/>
        <color theme="0"/>
        <rFont val="Arial"/>
        <family val="2"/>
      </rPr>
      <t>P</t>
    </r>
    <r>
      <rPr>
        <sz val="22"/>
        <color theme="0"/>
        <rFont val="Arial"/>
        <family val="2"/>
      </rPr>
      <t>rogrammation d'</t>
    </r>
    <r>
      <rPr>
        <b/>
        <sz val="22"/>
        <color theme="0"/>
        <rFont val="Arial"/>
        <family val="2"/>
      </rPr>
      <t>AC</t>
    </r>
    <r>
      <rPr>
        <sz val="22"/>
        <color theme="0"/>
        <rFont val="Arial"/>
        <family val="2"/>
      </rPr>
      <t xml:space="preserve">tivités en </t>
    </r>
    <r>
      <rPr>
        <b/>
        <sz val="22"/>
        <color theme="0"/>
        <rFont val="Arial"/>
        <family val="2"/>
      </rPr>
      <t>E</t>
    </r>
    <r>
      <rPr>
        <sz val="22"/>
        <color theme="0"/>
        <rFont val="Arial"/>
        <family val="2"/>
      </rPr>
      <t>quipe est un outil destiné à permettre un suivi exhaustif des activités d'une équipe.</t>
    </r>
  </si>
  <si>
    <t>Fonction SOMME.SI.ENS</t>
  </si>
  <si>
    <t>https://www.excel-exercice.com/somme-si-ens/</t>
  </si>
  <si>
    <t>Trouver les liens externes d’un classeur</t>
  </si>
  <si>
    <t>Forum Bureautique</t>
  </si>
  <si>
    <t>Alternatives à Microsoft Excel : 5 programmes gratuits et convaincants</t>
  </si>
  <si>
    <t>Excel SI-ALORS: comment fonctionne la formule SI ?</t>
  </si>
  <si>
    <t>Les 20 meilleurs Tricks Mathématiques</t>
  </si>
  <si>
    <t>Transmettez votre savoir et votre savoir faire  peu importe qui le récupère; pourvu qu'un plus grand nombre puisse en bénéficier.</t>
  </si>
  <si>
    <t>Joël LEBOUCHER …Octobre 2015</t>
  </si>
  <si>
    <t>16</t>
  </si>
  <si>
    <t>17</t>
  </si>
  <si>
    <t>18</t>
  </si>
  <si>
    <t>19</t>
  </si>
  <si>
    <t>20</t>
  </si>
  <si>
    <t>²</t>
  </si>
  <si>
    <t>Je remercie chaleureusement les internautes passionnés qui élaborent et proposent des formules et fonctions imbriquées</t>
  </si>
  <si>
    <t xml:space="preserve">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</si>
</sst>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_-* #,##0.00\ _€_-;\-* #,##0.00\ _€_-;_-* &quot;-&quot;??\ _€_-;_-@_-"/>
    <numFmt numFmtId="165" formatCode="0.000"/>
    <numFmt numFmtId="166" formatCode="0.0"/>
    <numFmt numFmtId="167" formatCode="0&quot; %&quot;"/>
    <numFmt numFmtId="168" formatCode="0.000&quot;Kg&quot;"/>
    <numFmt numFmtId="169" formatCode="0&quot;%&quot;"/>
    <numFmt numFmtId="170" formatCode="d\ mmmm\ yyyy\ \-\ hh&quot;h&quot;mm"/>
    <numFmt numFmtId="171" formatCode="#,##0.00\ &quot;€&quot;"/>
    <numFmt numFmtId="172" formatCode="0.000&quot; Kg&quot;"/>
    <numFmt numFmtId="173" formatCode="[$-F800]dddd\,\ mmmm\ dd\,\ yyyy"/>
    <numFmt numFmtId="174" formatCode="0.0&quot; %&quot;"/>
    <numFmt numFmtId="175" formatCode="0.00\ &quot; cm³&quot;"/>
    <numFmt numFmtId="177" formatCode="[h]&quot;H&quot;mm"/>
    <numFmt numFmtId="178" formatCode="d\ mmmm\ yyyy"/>
    <numFmt numFmtId="179" formatCode="0&quot; cl&quot;"/>
    <numFmt numFmtId="180" formatCode="0&quot; g&quot;"/>
    <numFmt numFmtId="181" formatCode="0&quot; dl&quot;"/>
    <numFmt numFmtId="182" formatCode="0.000&quot; L&quot;"/>
    <numFmt numFmtId="183" formatCode="0&quot; L&quot;"/>
    <numFmt numFmtId="184" formatCode="0&quot; Kg&quot;"/>
    <numFmt numFmtId="185" formatCode="0.00&quot;Kg&quot;"/>
    <numFmt numFmtId="186" formatCode="h&quot;h&quot;mm"/>
    <numFmt numFmtId="187" formatCode="0&quot; °&quot;"/>
    <numFmt numFmtId="188" formatCode="0&quot; ° C&quot;"/>
    <numFmt numFmtId="189" formatCode="0.0%"/>
  </numFmts>
  <fonts count="277" x14ac:knownFonts="1">
    <font>
      <sz val="10"/>
      <name val="Arial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MS Sans Serif"/>
    </font>
    <font>
      <u/>
      <sz val="10"/>
      <color indexed="12"/>
      <name val="Arial"/>
      <family val="2"/>
    </font>
    <font>
      <sz val="10"/>
      <name val="Courie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8"/>
      <color indexed="53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4"/>
      <color theme="1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26"/>
      <color theme="0"/>
      <name val="Calibri"/>
      <family val="2"/>
      <scheme val="minor"/>
    </font>
    <font>
      <sz val="24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u/>
      <sz val="28"/>
      <color theme="1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name val="Calibri"/>
      <family val="2"/>
      <scheme val="minor"/>
    </font>
    <font>
      <b/>
      <sz val="22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0070C0"/>
      <name val="Calibri"/>
      <family val="2"/>
      <scheme val="minor"/>
    </font>
    <font>
      <b/>
      <sz val="22"/>
      <color rgb="FFC00000"/>
      <name val="Calibri"/>
      <family val="2"/>
      <scheme val="minor"/>
    </font>
    <font>
      <b/>
      <sz val="22"/>
      <color rgb="FF7030A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4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2"/>
      <color rgb="FF0000FF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4"/>
      <color indexed="12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color indexed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FF"/>
      <name val="Calibri"/>
      <family val="2"/>
      <scheme val="minor"/>
    </font>
    <font>
      <sz val="16"/>
      <color indexed="12"/>
      <name val="Calibri"/>
      <family val="2"/>
      <scheme val="minor"/>
    </font>
    <font>
      <b/>
      <sz val="16"/>
      <color indexed="10"/>
      <name val="Calibri"/>
      <family val="2"/>
      <scheme val="minor"/>
    </font>
    <font>
      <sz val="16"/>
      <color indexed="10"/>
      <name val="Calibri"/>
      <family val="2"/>
      <scheme val="minor"/>
    </font>
    <font>
      <b/>
      <sz val="18"/>
      <color indexed="10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theme="10"/>
      <name val="Calibri"/>
      <family val="2"/>
      <scheme val="minor"/>
    </font>
    <font>
      <b/>
      <sz val="18"/>
      <color rgb="FF7030A0"/>
      <name val="Calibri"/>
      <family val="2"/>
      <scheme val="minor"/>
    </font>
    <font>
      <b/>
      <u/>
      <sz val="18"/>
      <color indexed="1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i/>
      <sz val="16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22"/>
      <color rgb="FFFFFF00"/>
      <name val="Calibri"/>
      <family val="2"/>
      <scheme val="minor"/>
    </font>
    <font>
      <u/>
      <sz val="24"/>
      <color theme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2"/>
      <color rgb="FF0066FF"/>
      <name val="Calibri"/>
      <family val="2"/>
      <scheme val="minor"/>
    </font>
    <font>
      <sz val="12"/>
      <color rgb="FF0066FF"/>
      <name val="Calibri"/>
      <family val="2"/>
      <scheme val="minor"/>
    </font>
    <font>
      <sz val="22"/>
      <color rgb="FFFFC000"/>
      <name val="Calibri"/>
      <family val="2"/>
      <scheme val="minor"/>
    </font>
    <font>
      <sz val="14"/>
      <color rgb="FF0066FF"/>
      <name val="Calibri"/>
      <family val="2"/>
      <scheme val="minor"/>
    </font>
    <font>
      <b/>
      <sz val="12"/>
      <color indexed="57"/>
      <name val="Calibri"/>
      <family val="2"/>
      <scheme val="minor"/>
    </font>
    <font>
      <sz val="22"/>
      <color rgb="FFFF0000"/>
      <name val="Calibri"/>
      <family val="2"/>
      <scheme val="minor"/>
    </font>
    <font>
      <i/>
      <sz val="12"/>
      <color rgb="FF0066FF"/>
      <name val="Calibri"/>
      <family val="2"/>
      <scheme val="minor"/>
    </font>
    <font>
      <sz val="12"/>
      <color indexed="57"/>
      <name val="Calibri"/>
      <family val="2"/>
      <scheme val="minor"/>
    </font>
    <font>
      <sz val="22"/>
      <color indexed="50"/>
      <name val="Calibri"/>
      <family val="2"/>
      <scheme val="minor"/>
    </font>
    <font>
      <b/>
      <sz val="11"/>
      <color indexed="17"/>
      <name val="Calibri"/>
      <family val="2"/>
      <scheme val="minor"/>
    </font>
    <font>
      <u/>
      <sz val="12"/>
      <color indexed="12"/>
      <name val="Calibri"/>
      <family val="2"/>
      <scheme val="minor"/>
    </font>
    <font>
      <sz val="22"/>
      <color rgb="FF00B050"/>
      <name val="Calibri"/>
      <family val="2"/>
      <scheme val="minor"/>
    </font>
    <font>
      <i/>
      <sz val="10"/>
      <color rgb="FF0066FF"/>
      <name val="Calibri"/>
      <family val="2"/>
      <scheme val="minor"/>
    </font>
    <font>
      <sz val="22"/>
      <color rgb="FF7030A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22"/>
      <color theme="9"/>
      <name val="Calibri"/>
      <family val="2"/>
      <scheme val="minor"/>
    </font>
    <font>
      <i/>
      <sz val="12"/>
      <color theme="0"/>
      <name val="Calibri"/>
      <family val="2"/>
      <scheme val="minor"/>
    </font>
    <font>
      <sz val="10"/>
      <color rgb="FF0066FF"/>
      <name val="Calibri"/>
      <family val="2"/>
      <scheme val="minor"/>
    </font>
    <font>
      <sz val="11"/>
      <color indexed="12"/>
      <name val="Calibri"/>
      <family val="2"/>
      <scheme val="minor"/>
    </font>
    <font>
      <sz val="28"/>
      <name val="Calibri"/>
      <family val="2"/>
      <scheme val="minor"/>
    </font>
    <font>
      <b/>
      <sz val="36"/>
      <color rgb="FF339966"/>
      <name val="Calibri"/>
      <family val="2"/>
      <scheme val="minor"/>
    </font>
    <font>
      <b/>
      <sz val="36"/>
      <color rgb="FF00CCFF"/>
      <name val="Calibri"/>
      <family val="2"/>
      <scheme val="minor"/>
    </font>
    <font>
      <b/>
      <sz val="36"/>
      <color rgb="FFFFCC00"/>
      <name val="Calibri"/>
      <family val="2"/>
      <scheme val="minor"/>
    </font>
    <font>
      <b/>
      <sz val="36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36"/>
      <color rgb="FFFF6600"/>
      <name val="Calibri"/>
      <family val="2"/>
      <scheme val="minor"/>
    </font>
    <font>
      <b/>
      <sz val="36"/>
      <color rgb="FF00FF00"/>
      <name val="Calibri"/>
      <family val="2"/>
      <scheme val="minor"/>
    </font>
    <font>
      <b/>
      <sz val="36"/>
      <color rgb="FFFFCC99"/>
      <name val="Calibri"/>
      <family val="2"/>
      <scheme val="minor"/>
    </font>
    <font>
      <b/>
      <sz val="36"/>
      <color rgb="FFFF99CC"/>
      <name val="Calibri"/>
      <family val="2"/>
      <scheme val="minor"/>
    </font>
    <font>
      <b/>
      <sz val="36"/>
      <color rgb="FFFF00FF"/>
      <name val="Calibri"/>
      <family val="2"/>
      <scheme val="minor"/>
    </font>
    <font>
      <b/>
      <sz val="36"/>
      <color rgb="FF008000"/>
      <name val="Calibri"/>
      <family val="2"/>
      <scheme val="minor"/>
    </font>
    <font>
      <b/>
      <sz val="36"/>
      <color rgb="FF99CC00"/>
      <name val="Calibri"/>
      <family val="2"/>
      <scheme val="minor"/>
    </font>
    <font>
      <b/>
      <sz val="36"/>
      <color rgb="FF993300"/>
      <name val="Calibri"/>
      <family val="2"/>
      <scheme val="minor"/>
    </font>
    <font>
      <b/>
      <sz val="36"/>
      <color rgb="FF0000FF"/>
      <name val="Calibri"/>
      <family val="2"/>
      <scheme val="minor"/>
    </font>
    <font>
      <b/>
      <sz val="36"/>
      <color rgb="FF99CCFF"/>
      <name val="Calibri"/>
      <family val="2"/>
      <scheme val="minor"/>
    </font>
    <font>
      <b/>
      <sz val="36"/>
      <color rgb="FF0066CC"/>
      <name val="Calibri"/>
      <family val="2"/>
      <scheme val="minor"/>
    </font>
    <font>
      <b/>
      <sz val="36"/>
      <color rgb="FFCC99FF"/>
      <name val="Calibri"/>
      <family val="2"/>
      <scheme val="minor"/>
    </font>
    <font>
      <b/>
      <sz val="28"/>
      <name val="Calibri"/>
      <family val="2"/>
      <scheme val="minor"/>
    </font>
    <font>
      <b/>
      <sz val="24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i/>
      <sz val="14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indexed="17"/>
      <name val="Calibri"/>
      <family val="2"/>
      <scheme val="minor"/>
    </font>
    <font>
      <b/>
      <sz val="28"/>
      <color indexed="16"/>
      <name val="Calibri"/>
      <family val="2"/>
      <scheme val="minor"/>
    </font>
    <font>
      <b/>
      <sz val="36"/>
      <color rgb="FFC0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26"/>
      <color rgb="FFC00000"/>
      <name val="Calibri"/>
      <family val="2"/>
      <scheme val="minor"/>
    </font>
    <font>
      <b/>
      <sz val="20"/>
      <name val="Calibri"/>
      <family val="2"/>
      <scheme val="minor"/>
    </font>
    <font>
      <i/>
      <sz val="18"/>
      <color indexed="12"/>
      <name val="Calibri"/>
      <family val="2"/>
      <scheme val="minor"/>
    </font>
    <font>
      <b/>
      <sz val="16"/>
      <color indexed="17"/>
      <name val="Calibri"/>
      <family val="2"/>
      <scheme val="minor"/>
    </font>
    <font>
      <sz val="14"/>
      <color indexed="9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0"/>
      <color indexed="57"/>
      <name val="Calibri"/>
      <family val="2"/>
      <scheme val="minor"/>
    </font>
    <font>
      <sz val="18"/>
      <color rgb="FF0066FF"/>
      <name val="Calibri"/>
      <family val="2"/>
      <scheme val="minor"/>
    </font>
    <font>
      <b/>
      <sz val="16"/>
      <color indexed="12"/>
      <name val="Calibri"/>
      <family val="2"/>
      <scheme val="minor"/>
    </font>
    <font>
      <sz val="20"/>
      <color rgb="FF0066FF"/>
      <name val="Calibri"/>
      <family val="2"/>
      <scheme val="minor"/>
    </font>
    <font>
      <sz val="16"/>
      <color rgb="FF0066FF"/>
      <name val="Calibri"/>
      <family val="2"/>
      <scheme val="minor"/>
    </font>
    <font>
      <b/>
      <sz val="22"/>
      <color indexed="57"/>
      <name val="Calibri"/>
      <family val="2"/>
      <scheme val="minor"/>
    </font>
    <font>
      <sz val="22"/>
      <color indexed="57"/>
      <name val="Calibri"/>
      <family val="2"/>
      <scheme val="minor"/>
    </font>
    <font>
      <b/>
      <sz val="26"/>
      <color rgb="FF92D05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8"/>
      <color rgb="FF0000FF"/>
      <name val="Calibri"/>
      <family val="2"/>
      <scheme val="minor"/>
    </font>
    <font>
      <sz val="18"/>
      <color indexed="12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8"/>
      <color indexed="10"/>
      <name val="Calibri"/>
      <family val="2"/>
      <scheme val="minor"/>
    </font>
    <font>
      <sz val="8"/>
      <color indexed="10"/>
      <name val="Calibri"/>
      <family val="2"/>
      <scheme val="minor"/>
    </font>
    <font>
      <sz val="8"/>
      <color indexed="12"/>
      <name val="Calibri"/>
      <family val="2"/>
      <scheme val="minor"/>
    </font>
    <font>
      <sz val="10"/>
      <color indexed="12"/>
      <name val="Calibri"/>
      <family val="2"/>
      <scheme val="minor"/>
    </font>
    <font>
      <sz val="14"/>
      <color indexed="12"/>
      <name val="Calibri"/>
      <family val="2"/>
      <scheme val="minor"/>
    </font>
    <font>
      <i/>
      <sz val="12"/>
      <name val="Calibri"/>
      <family val="2"/>
      <scheme val="minor"/>
    </font>
    <font>
      <sz val="9"/>
      <color indexed="42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9"/>
      <color indexed="22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48"/>
      <color rgb="FFFFFF00"/>
      <name val="Calibri"/>
      <family val="2"/>
      <scheme val="minor"/>
    </font>
    <font>
      <b/>
      <sz val="36"/>
      <color rgb="FFFFFF00"/>
      <name val="Calibri"/>
      <family val="2"/>
      <scheme val="minor"/>
    </font>
    <font>
      <sz val="18"/>
      <color rgb="FF7030A0"/>
      <name val="Calibri"/>
      <family val="2"/>
      <scheme val="minor"/>
    </font>
    <font>
      <sz val="18"/>
      <color theme="0"/>
      <name val="Calibri"/>
      <family val="2"/>
      <scheme val="minor"/>
    </font>
    <font>
      <sz val="20"/>
      <color theme="0"/>
      <name val="Calibri"/>
      <family val="2"/>
      <scheme val="minor"/>
    </font>
    <font>
      <sz val="22"/>
      <color rgb="FFFFFF00"/>
      <name val="Calibri"/>
      <family val="2"/>
      <scheme val="minor"/>
    </font>
    <font>
      <sz val="10"/>
      <color rgb="FFFFFF00"/>
      <name val="Calibri"/>
      <family val="2"/>
      <scheme val="minor"/>
    </font>
    <font>
      <sz val="48"/>
      <color rgb="FFFFFF00"/>
      <name val="Calibri"/>
      <family val="2"/>
      <scheme val="minor"/>
    </font>
    <font>
      <b/>
      <sz val="22"/>
      <color rgb="FF92D050"/>
      <name val="Calibri"/>
      <family val="2"/>
      <scheme val="minor"/>
    </font>
    <font>
      <u/>
      <sz val="18"/>
      <color indexed="12"/>
      <name val="Calibri"/>
      <family val="2"/>
      <scheme val="minor"/>
    </font>
    <font>
      <b/>
      <sz val="22"/>
      <color indexed="17"/>
      <name val="Calibri"/>
      <family val="2"/>
      <scheme val="minor"/>
    </font>
    <font>
      <b/>
      <sz val="22"/>
      <color rgb="FF99CC00"/>
      <name val="Calibri"/>
      <family val="2"/>
      <scheme val="minor"/>
    </font>
    <font>
      <u/>
      <sz val="22"/>
      <color indexed="12"/>
      <name val="Calibri"/>
      <family val="2"/>
      <scheme val="minor"/>
    </font>
    <font>
      <b/>
      <sz val="20"/>
      <color indexed="9"/>
      <name val="Calibri"/>
      <family val="2"/>
      <scheme val="minor"/>
    </font>
    <font>
      <sz val="22"/>
      <color rgb="FF0066FF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22"/>
      <color rgb="FF99CC00"/>
      <name val="Calibri"/>
      <family val="2"/>
      <scheme val="minor"/>
    </font>
    <font>
      <b/>
      <sz val="12"/>
      <color rgb="FF99CC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22"/>
      <color rgb="FFF79646"/>
      <name val="Calibri"/>
      <family val="2"/>
      <scheme val="minor"/>
    </font>
    <font>
      <b/>
      <sz val="12"/>
      <color rgb="FFF79646"/>
      <name val="Calibri"/>
      <family val="2"/>
      <scheme val="minor"/>
    </font>
    <font>
      <sz val="22"/>
      <color theme="0"/>
      <name val="Verdana"/>
      <family val="2"/>
    </font>
    <font>
      <u/>
      <sz val="22"/>
      <color theme="10"/>
      <name val="Arial"/>
      <family val="2"/>
    </font>
    <font>
      <sz val="22"/>
      <color theme="0"/>
      <name val="Arial"/>
      <family val="2"/>
    </font>
    <font>
      <u/>
      <sz val="22"/>
      <color theme="0"/>
      <name val="Arial"/>
      <family val="2"/>
    </font>
    <font>
      <sz val="26"/>
      <color theme="0"/>
      <name val="Calibri"/>
      <family val="2"/>
      <scheme val="minor"/>
    </font>
    <font>
      <sz val="26"/>
      <color rgb="FF7030A0"/>
      <name val="Calibri"/>
      <family val="2"/>
      <scheme val="minor"/>
    </font>
    <font>
      <i/>
      <sz val="26"/>
      <color theme="0"/>
      <name val="Calibri"/>
      <family val="2"/>
      <scheme val="minor"/>
    </font>
    <font>
      <b/>
      <sz val="22"/>
      <color theme="0"/>
      <name val="Arial"/>
      <family val="2"/>
    </font>
    <font>
      <sz val="12"/>
      <name val="Arial"/>
      <family val="2"/>
    </font>
    <font>
      <sz val="18"/>
      <name val="Arial"/>
      <family val="2"/>
    </font>
    <font>
      <u/>
      <sz val="10"/>
      <color theme="10"/>
      <name val="Arial"/>
      <family val="2"/>
    </font>
    <font>
      <b/>
      <sz val="20"/>
      <color theme="9" tint="-0.249977111117893"/>
      <name val="Calibri"/>
      <family val="2"/>
      <scheme val="minor"/>
    </font>
    <font>
      <b/>
      <sz val="22"/>
      <color rgb="FF92D050"/>
      <name val="Arial"/>
      <family val="2"/>
    </font>
    <font>
      <sz val="18"/>
      <color theme="0"/>
      <name val="Arial"/>
      <family val="2"/>
    </font>
    <font>
      <b/>
      <sz val="22"/>
      <color rgb="FF99CC00"/>
      <name val="Arial"/>
      <family val="2"/>
    </font>
    <font>
      <sz val="10"/>
      <color theme="0"/>
      <name val="Arial"/>
      <family val="2"/>
    </font>
    <font>
      <sz val="22"/>
      <color theme="1"/>
      <name val="Verdana"/>
      <family val="2"/>
    </font>
    <font>
      <sz val="22"/>
      <color theme="0"/>
      <name val="Rockwell"/>
      <family val="1"/>
    </font>
    <font>
      <b/>
      <sz val="18"/>
      <color theme="0"/>
      <name val="Calibri"/>
      <family val="2"/>
    </font>
    <font>
      <b/>
      <sz val="18"/>
      <color theme="0"/>
      <name val="Arial"/>
      <family val="2"/>
    </font>
    <font>
      <b/>
      <sz val="22"/>
      <color theme="0"/>
      <name val="Calibri"/>
      <family val="2"/>
    </font>
    <font>
      <sz val="18"/>
      <color theme="0"/>
      <name val="Verdana"/>
      <family val="2"/>
    </font>
    <font>
      <sz val="22"/>
      <color theme="0"/>
      <name val="Arial Narrow"/>
      <family val="2"/>
    </font>
    <font>
      <sz val="22"/>
      <color theme="0"/>
      <name val="Comic Sans MS"/>
      <family val="4"/>
    </font>
    <font>
      <sz val="22"/>
      <color theme="0"/>
      <name val="Gill Sans MT"/>
      <family val="2"/>
    </font>
    <font>
      <sz val="22"/>
      <color theme="0"/>
      <name val="Palatino Linotype"/>
      <family val="1"/>
    </font>
    <font>
      <sz val="22"/>
      <color theme="0"/>
      <name val="Tahoma"/>
      <family val="2"/>
    </font>
    <font>
      <sz val="22"/>
      <color theme="0"/>
      <name val="Times New Roman"/>
      <family val="1"/>
    </font>
    <font>
      <sz val="22"/>
      <color theme="0"/>
      <name val="Trebuchet MS"/>
      <family val="2"/>
    </font>
    <font>
      <sz val="22"/>
      <color theme="0"/>
      <name val="Tw Cen MT"/>
      <family val="2"/>
    </font>
    <font>
      <sz val="22"/>
      <color theme="0"/>
      <name val="Vrinda"/>
      <family val="2"/>
    </font>
    <font>
      <sz val="22"/>
      <color rgb="FFFFC000"/>
      <name val="Calibri"/>
      <family val="2"/>
    </font>
    <font>
      <sz val="22"/>
      <color rgb="FFFF0000"/>
      <name val="Calibri"/>
      <family val="2"/>
    </font>
    <font>
      <sz val="22"/>
      <color indexed="50"/>
      <name val="Calibri"/>
      <family val="2"/>
    </font>
    <font>
      <sz val="22"/>
      <color rgb="FF00B050"/>
      <name val="Calibri"/>
      <family val="2"/>
    </font>
    <font>
      <sz val="22"/>
      <color rgb="FF7030A0"/>
      <name val="Calibri"/>
      <family val="2"/>
    </font>
    <font>
      <sz val="22"/>
      <color theme="9"/>
      <name val="Calibri"/>
      <family val="2"/>
    </font>
    <font>
      <sz val="22"/>
      <color theme="1"/>
      <name val="Calibri"/>
      <family val="2"/>
    </font>
    <font>
      <sz val="22"/>
      <color theme="3" tint="0.59999389629810485"/>
      <name val="Calibri"/>
      <family val="2"/>
    </font>
    <font>
      <sz val="22"/>
      <color theme="5" tint="0.59999389629810485"/>
      <name val="Calibri"/>
      <family val="2"/>
    </font>
    <font>
      <sz val="22"/>
      <color theme="9" tint="-0.249977111117893"/>
      <name val="Calibri"/>
      <family val="2"/>
    </font>
    <font>
      <sz val="22"/>
      <color rgb="FF0000FF"/>
      <name val="Calibri"/>
      <family val="2"/>
    </font>
    <font>
      <sz val="22"/>
      <color rgb="FF008000"/>
      <name val="Calibri"/>
      <family val="2"/>
    </font>
    <font>
      <sz val="22"/>
      <color theme="9" tint="-0.499984740745262"/>
      <name val="Calibri"/>
      <family val="2"/>
    </font>
    <font>
      <sz val="22"/>
      <color rgb="FF00B0F0"/>
      <name val="Calibri"/>
      <family val="2"/>
    </font>
    <font>
      <sz val="22"/>
      <color theme="5"/>
      <name val="Calibri"/>
      <family val="2"/>
    </font>
    <font>
      <sz val="22"/>
      <color theme="8" tint="-0.249977111117893"/>
      <name val="Calibri"/>
      <family val="2"/>
    </font>
    <font>
      <sz val="22"/>
      <color theme="3" tint="0.39997558519241921"/>
      <name val="Calibri"/>
      <family val="2"/>
    </font>
    <font>
      <sz val="22"/>
      <color theme="5" tint="-0.249977111117893"/>
      <name val="Calibri"/>
      <family val="2"/>
    </font>
    <font>
      <sz val="22"/>
      <color indexed="12"/>
      <name val="Arial"/>
      <family val="2"/>
    </font>
    <font>
      <b/>
      <sz val="22"/>
      <name val="Calibri"/>
      <family val="2"/>
    </font>
    <font>
      <sz val="12"/>
      <color theme="0"/>
      <name val="Calibri"/>
      <family val="2"/>
      <scheme val="minor"/>
    </font>
    <font>
      <b/>
      <sz val="26"/>
      <color theme="0"/>
      <name val="Arial"/>
      <family val="2"/>
    </font>
    <font>
      <sz val="22"/>
      <color rgb="FF0070C0"/>
      <name val="Arial"/>
      <family val="2"/>
    </font>
    <font>
      <sz val="22"/>
      <color rgb="FF222222"/>
      <name val="Arial"/>
      <family val="2"/>
    </font>
    <font>
      <sz val="18"/>
      <color rgb="FF0070C0"/>
      <name val="Arial"/>
      <family val="2"/>
    </font>
    <font>
      <b/>
      <sz val="22"/>
      <color rgb="FFC00000"/>
      <name val="Wingdings 3"/>
      <family val="1"/>
      <charset val="2"/>
    </font>
    <font>
      <b/>
      <sz val="22"/>
      <color rgb="FFFF0000"/>
      <name val="Wingdings 3"/>
      <family val="1"/>
      <charset val="2"/>
    </font>
    <font>
      <sz val="11"/>
      <color theme="0"/>
      <name val="Calibri"/>
      <family val="2"/>
      <scheme val="minor"/>
    </font>
    <font>
      <i/>
      <sz val="22"/>
      <color theme="0"/>
      <name val="Verdana"/>
      <family val="2"/>
    </font>
    <font>
      <sz val="18"/>
      <color rgb="FF7030A0"/>
      <name val="Arial"/>
      <family val="2"/>
    </font>
    <font>
      <sz val="22"/>
      <color rgb="FFFFFF00"/>
      <name val="Verdana"/>
      <family val="2"/>
    </font>
    <font>
      <u/>
      <sz val="18"/>
      <color theme="10"/>
      <name val="Arial"/>
      <family val="2"/>
    </font>
    <font>
      <sz val="22"/>
      <color theme="0" tint="-4.9989318521683403E-2"/>
      <name val="Verdana"/>
      <family val="2"/>
    </font>
    <font>
      <sz val="10"/>
      <color theme="0" tint="-4.9989318521683403E-2"/>
      <name val="Arial"/>
      <family val="2"/>
    </font>
    <font>
      <sz val="18"/>
      <color theme="0" tint="-4.9989318521683403E-2"/>
      <name val="Calibri"/>
      <family val="2"/>
      <scheme val="minor"/>
    </font>
    <font>
      <u/>
      <sz val="18"/>
      <color theme="10"/>
      <name val="Calibri"/>
      <family val="2"/>
      <scheme val="minor"/>
    </font>
    <font>
      <sz val="20"/>
      <color theme="1" tint="0.499984740745262"/>
      <name val="Calibri"/>
      <family val="2"/>
      <scheme val="minor"/>
    </font>
    <font>
      <sz val="20"/>
      <name val="Calibri"/>
      <family val="2"/>
      <scheme val="minor"/>
    </font>
    <font>
      <b/>
      <sz val="20"/>
      <color theme="8" tint="-0.499984740745262"/>
      <name val="Calibri"/>
      <family val="2"/>
      <scheme val="minor"/>
    </font>
    <font>
      <b/>
      <sz val="20"/>
      <color theme="6" tint="-0.249977111117893"/>
      <name val="Calibri"/>
      <family val="2"/>
      <scheme val="minor"/>
    </font>
    <font>
      <sz val="20"/>
      <color theme="9" tint="-0.249977111117893"/>
      <name val="Calibri"/>
      <family val="2"/>
      <scheme val="minor"/>
    </font>
    <font>
      <sz val="20"/>
      <color rgb="FFC00000"/>
      <name val="Calibri"/>
      <family val="2"/>
      <scheme val="minor"/>
    </font>
  </fonts>
  <fills count="9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6"/>
        <bgColor indexed="5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5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/>
        <bgColor indexed="9"/>
      </patternFill>
    </fill>
    <fill>
      <patternFill patternType="gray0625">
        <fgColor theme="9" tint="0.79998168889431442"/>
        <bgColor rgb="FFE2EFDA"/>
      </patternFill>
    </fill>
    <fill>
      <patternFill patternType="gray0625">
        <fgColor theme="9" tint="0.79998168889431442"/>
        <bgColor rgb="FFFFFFCC"/>
      </patternFill>
    </fill>
    <fill>
      <patternFill patternType="solid">
        <fgColor rgb="FFFFFFCC"/>
        <bgColor indexed="9"/>
      </patternFill>
    </fill>
    <fill>
      <patternFill patternType="gray0625">
        <fgColor theme="9" tint="0.79998168889431442"/>
        <bgColor theme="0" tint="-0.249977111117893"/>
      </patternFill>
    </fill>
    <fill>
      <patternFill patternType="gray0625">
        <fgColor theme="9" tint="0.79998168889431442"/>
        <bgColor rgb="FFDEFFBD"/>
      </patternFill>
    </fill>
    <fill>
      <patternFill patternType="solid">
        <fgColor theme="9" tint="0.79998168889431442"/>
        <bgColor indexed="9"/>
      </patternFill>
    </fill>
    <fill>
      <patternFill patternType="solid">
        <fgColor rgb="FFFDF1E7"/>
        <bgColor indexed="9"/>
      </patternFill>
    </fill>
    <fill>
      <patternFill patternType="gray0625">
        <fgColor theme="9" tint="0.79998168889431442"/>
        <bgColor rgb="FFEAFFD5"/>
      </patternFill>
    </fill>
    <fill>
      <patternFill patternType="solid">
        <fgColor rgb="FFFF6600"/>
        <bgColor indexed="64"/>
      </patternFill>
    </fill>
    <fill>
      <patternFill patternType="solid">
        <fgColor rgb="FFEEECE1"/>
        <bgColor indexed="9"/>
      </patternFill>
    </fill>
    <fill>
      <patternFill patternType="solid">
        <fgColor rgb="FFEEECE1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8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34998626667073579"/>
        <bgColor indexed="9"/>
      </patternFill>
    </fill>
    <fill>
      <patternFill patternType="gray0625">
        <fgColor theme="9" tint="0.79998168889431442"/>
        <bgColor theme="1" tint="0.34998626667073579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CCFF"/>
        <bgColor indexed="64"/>
      </patternFill>
    </fill>
    <fill>
      <patternFill patternType="gray0625"/>
    </fill>
    <fill>
      <patternFill patternType="solid">
        <fgColor indexed="22"/>
        <bgColor indexed="64"/>
      </patternFill>
    </fill>
    <fill>
      <patternFill patternType="gray0625">
        <bgColor indexed="9"/>
      </patternFill>
    </fill>
    <fill>
      <patternFill patternType="solid">
        <fgColor rgb="FFDEFFBD"/>
        <bgColor indexed="64"/>
      </patternFill>
    </fill>
    <fill>
      <patternFill patternType="solid">
        <fgColor rgb="FFFFCC00"/>
        <bgColor indexed="15"/>
      </patternFill>
    </fill>
    <fill>
      <patternFill patternType="solid">
        <fgColor rgb="FFFF0000"/>
        <bgColor indexed="15"/>
      </patternFill>
    </fill>
    <fill>
      <patternFill patternType="solid">
        <fgColor rgb="FFFF6600"/>
        <bgColor indexed="15"/>
      </patternFill>
    </fill>
    <fill>
      <patternFill patternType="solid">
        <fgColor rgb="FF00FF00"/>
        <bgColor indexed="15"/>
      </patternFill>
    </fill>
    <fill>
      <patternFill patternType="solid">
        <fgColor rgb="FFFFCC99"/>
        <bgColor indexed="15"/>
      </patternFill>
    </fill>
    <fill>
      <patternFill patternType="solid">
        <fgColor rgb="FFFF99CC"/>
        <bgColor indexed="15"/>
      </patternFill>
    </fill>
    <fill>
      <patternFill patternType="solid">
        <fgColor rgb="FFFF00FF"/>
        <bgColor indexed="15"/>
      </patternFill>
    </fill>
    <fill>
      <patternFill patternType="solid">
        <fgColor rgb="FF008000"/>
        <bgColor indexed="15"/>
      </patternFill>
    </fill>
    <fill>
      <patternFill patternType="solid">
        <fgColor rgb="FF993300"/>
        <bgColor indexed="15"/>
      </patternFill>
    </fill>
    <fill>
      <patternFill patternType="solid">
        <fgColor rgb="FF0000FF"/>
        <bgColor indexed="15"/>
      </patternFill>
    </fill>
    <fill>
      <patternFill patternType="solid">
        <fgColor rgb="FF99CCFF"/>
        <bgColor indexed="15"/>
      </patternFill>
    </fill>
    <fill>
      <patternFill patternType="solid">
        <fgColor rgb="FF0066CC"/>
        <bgColor indexed="15"/>
      </patternFill>
    </fill>
    <fill>
      <patternFill patternType="solid">
        <fgColor rgb="FFCC99FF"/>
        <bgColor indexed="15"/>
      </patternFill>
    </fill>
    <fill>
      <patternFill patternType="solid">
        <fgColor rgb="FFFFFFCC"/>
        <bgColor indexed="15"/>
      </patternFill>
    </fill>
    <fill>
      <patternFill patternType="solid">
        <fgColor rgb="FF339966"/>
        <bgColor indexed="64"/>
      </patternFill>
    </fill>
    <fill>
      <patternFill patternType="solid">
        <fgColor rgb="FF00CCFF"/>
        <bgColor indexed="15"/>
      </patternFill>
    </fill>
    <fill>
      <patternFill patternType="solid">
        <fgColor rgb="FF00CC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9933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34998626667073579"/>
        <bgColor indexed="64"/>
      </patternFill>
    </fill>
  </fills>
  <borders count="18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theme="9" tint="0.39991454817346722"/>
      </top>
      <bottom style="thin">
        <color theme="9" tint="0.39991454817346722"/>
      </bottom>
      <diagonal/>
    </border>
    <border>
      <left/>
      <right/>
      <top style="thin">
        <color theme="9" tint="0.39991454817346722"/>
      </top>
      <bottom style="thin">
        <color theme="9" tint="0.39991454817346722"/>
      </bottom>
      <diagonal/>
    </border>
    <border>
      <left/>
      <right style="medium">
        <color indexed="64"/>
      </right>
      <top style="thin">
        <color theme="9" tint="0.39991454817346722"/>
      </top>
      <bottom style="thin">
        <color theme="9" tint="0.399914548173467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auto="1"/>
      </bottom>
      <diagonal/>
    </border>
    <border>
      <left/>
      <right style="medium">
        <color indexed="64"/>
      </right>
      <top style="thin">
        <color theme="9" tint="0.39991454817346722"/>
      </top>
      <bottom style="medium">
        <color auto="1"/>
      </bottom>
      <diagonal/>
    </border>
    <border>
      <left style="medium">
        <color auto="1"/>
      </left>
      <right/>
      <top style="thin">
        <color theme="9" tint="0.39991454817346722"/>
      </top>
      <bottom style="medium">
        <color auto="1"/>
      </bottom>
      <diagonal/>
    </border>
    <border>
      <left/>
      <right/>
      <top style="thin">
        <color theme="9" tint="0.39991454817346722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/>
      <bottom style="thin">
        <color theme="9" tint="0.39991454817346722"/>
      </bottom>
      <diagonal/>
    </border>
    <border>
      <left style="medium">
        <color indexed="64"/>
      </left>
      <right/>
      <top/>
      <bottom style="thin">
        <color theme="9" tint="0.39991454817346722"/>
      </bottom>
      <diagonal/>
    </border>
    <border>
      <left/>
      <right/>
      <top/>
      <bottom style="thin">
        <color theme="9" tint="0.39991454817346722"/>
      </bottom>
      <diagonal/>
    </border>
    <border>
      <left/>
      <right/>
      <top/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auto="1"/>
      </bottom>
      <diagonal/>
    </border>
    <border>
      <left/>
      <right/>
      <top style="hair">
        <color theme="9"/>
      </top>
      <bottom style="hair">
        <color theme="9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theme="9" tint="0.39991454817346722"/>
      </top>
      <bottom style="medium">
        <color auto="1"/>
      </bottom>
      <diagonal/>
    </border>
    <border>
      <left/>
      <right style="thin">
        <color auto="1"/>
      </right>
      <top style="thin">
        <color theme="9" tint="0.39991454817346722"/>
      </top>
      <bottom style="thin">
        <color theme="9" tint="0.39991454817346722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hair">
        <color indexed="64"/>
      </right>
      <top style="medium">
        <color auto="1"/>
      </top>
      <bottom/>
      <diagonal/>
    </border>
    <border>
      <left style="hair">
        <color indexed="64"/>
      </left>
      <right/>
      <top style="medium">
        <color auto="1"/>
      </top>
      <bottom/>
      <diagonal/>
    </border>
    <border>
      <left style="medium">
        <color auto="1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8"/>
      </left>
      <right/>
      <top/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indexed="12"/>
      </right>
      <top/>
      <bottom/>
      <diagonal/>
    </border>
    <border>
      <left/>
      <right/>
      <top style="hair">
        <color indexed="16"/>
      </top>
      <bottom/>
      <diagonal/>
    </border>
    <border>
      <left style="medium">
        <color auto="1"/>
      </left>
      <right/>
      <top style="hair">
        <color indexed="16"/>
      </top>
      <bottom/>
      <diagonal/>
    </border>
    <border>
      <left/>
      <right style="medium">
        <color auto="1"/>
      </right>
      <top/>
      <bottom style="hair">
        <color indexed="16"/>
      </bottom>
      <diagonal/>
    </border>
    <border>
      <left/>
      <right/>
      <top/>
      <bottom style="hair">
        <color indexed="16"/>
      </bottom>
      <diagonal/>
    </border>
    <border>
      <left style="medium">
        <color indexed="16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 style="thin">
        <color indexed="16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hair">
        <color indexed="64"/>
      </right>
      <top style="hair">
        <color indexed="64"/>
      </top>
      <bottom style="medium">
        <color indexed="16"/>
      </bottom>
      <diagonal/>
    </border>
    <border>
      <left style="hair">
        <color indexed="64"/>
      </left>
      <right/>
      <top style="hair">
        <color indexed="64"/>
      </top>
      <bottom style="medium">
        <color indexed="16"/>
      </bottom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 style="medium">
        <color indexed="16"/>
      </right>
      <top/>
      <bottom/>
      <diagonal/>
    </border>
    <border>
      <left/>
      <right style="thin">
        <color indexed="16"/>
      </right>
      <top/>
      <bottom/>
      <diagonal/>
    </border>
    <border>
      <left/>
      <right/>
      <top style="hair">
        <color indexed="12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16"/>
      </left>
      <right/>
      <top/>
      <bottom style="medium">
        <color indexed="16"/>
      </bottom>
      <diagonal/>
    </border>
    <border>
      <left/>
      <right style="hair">
        <color indexed="16"/>
      </right>
      <top/>
      <bottom/>
      <diagonal/>
    </border>
    <border>
      <left/>
      <right/>
      <top style="medium">
        <color indexed="53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indexed="16"/>
      </top>
      <bottom/>
      <diagonal/>
    </border>
    <border>
      <left/>
      <right/>
      <top style="hair">
        <color indexed="16"/>
      </top>
      <bottom/>
      <diagonal/>
    </border>
    <border>
      <left style="medium">
        <color auto="1"/>
      </left>
      <right/>
      <top style="hair">
        <color indexed="16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theme="9" tint="0.39994506668294322"/>
      </top>
      <bottom style="thin">
        <color theme="9" tint="0.39994506668294322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53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indexed="12"/>
      </left>
      <right style="medium">
        <color auto="1"/>
      </right>
      <top/>
      <bottom/>
      <diagonal/>
    </border>
    <border>
      <left style="hair">
        <color indexed="12"/>
      </left>
      <right style="hair">
        <color indexed="12"/>
      </right>
      <top/>
      <bottom/>
      <diagonal/>
    </border>
    <border>
      <left style="hair">
        <color indexed="12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16"/>
      </left>
      <right/>
      <top/>
      <bottom/>
      <diagonal/>
    </border>
    <border>
      <left/>
      <right style="medium">
        <color indexed="16"/>
      </right>
      <top/>
      <bottom style="hair">
        <color indexed="16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theme="9" tint="0.39991454817346722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</borders>
  <cellStyleXfs count="85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20" borderId="1" applyNumberFormat="0" applyAlignment="0" applyProtection="0"/>
    <xf numFmtId="0" fontId="18" fillId="0" borderId="2" applyNumberFormat="0" applyFill="0" applyAlignment="0" applyProtection="0"/>
    <xf numFmtId="0" fontId="19" fillId="7" borderId="1" applyNumberFormat="0" applyAlignment="0" applyProtection="0"/>
    <xf numFmtId="0" fontId="20" fillId="3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0" fontId="21" fillId="21" borderId="0" applyNumberFormat="0" applyBorder="0" applyAlignment="0" applyProtection="0"/>
    <xf numFmtId="0" fontId="13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3" fillId="0" borderId="0"/>
    <xf numFmtId="0" fontId="10" fillId="0" borderId="0"/>
    <xf numFmtId="0" fontId="11" fillId="0" borderId="0"/>
    <xf numFmtId="0" fontId="22" fillId="0" borderId="0"/>
    <xf numFmtId="0" fontId="23" fillId="4" borderId="0" applyNumberFormat="0" applyBorder="0" applyAlignment="0" applyProtection="0"/>
    <xf numFmtId="0" fontId="24" fillId="20" borderId="3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7" applyNumberFormat="0" applyFill="0" applyAlignment="0" applyProtection="0"/>
    <xf numFmtId="0" fontId="31" fillId="22" borderId="8" applyNumberFormat="0" applyAlignment="0" applyProtection="0"/>
    <xf numFmtId="0" fontId="7" fillId="0" borderId="0"/>
    <xf numFmtId="0" fontId="9" fillId="0" borderId="0"/>
    <xf numFmtId="0" fontId="32" fillId="0" borderId="0" applyNumberFormat="0" applyFill="0" applyBorder="0" applyAlignment="0" applyProtection="0"/>
    <xf numFmtId="0" fontId="6" fillId="0" borderId="0"/>
    <xf numFmtId="0" fontId="4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4" fillId="0" borderId="0"/>
    <xf numFmtId="0" fontId="10" fillId="0" borderId="0"/>
    <xf numFmtId="0" fontId="3" fillId="0" borderId="0"/>
    <xf numFmtId="0" fontId="8" fillId="0" borderId="0"/>
    <xf numFmtId="0" fontId="32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0" fontId="214" fillId="0" borderId="0" applyNumberFormat="0" applyFill="0" applyBorder="0" applyAlignment="0" applyProtection="0"/>
    <xf numFmtId="0" fontId="8" fillId="0" borderId="0"/>
    <xf numFmtId="0" fontId="8" fillId="0" borderId="0"/>
    <xf numFmtId="0" fontId="33" fillId="0" borderId="0"/>
    <xf numFmtId="0" fontId="214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1126">
    <xf numFmtId="0" fontId="0" fillId="0" borderId="0" xfId="0"/>
    <xf numFmtId="0" fontId="41" fillId="30" borderId="0" xfId="38" applyFont="1" applyFill="1" applyBorder="1" applyAlignment="1" applyProtection="1">
      <alignment horizontal="right" vertical="center"/>
      <protection hidden="1"/>
    </xf>
    <xf numFmtId="0" fontId="41" fillId="30" borderId="46" xfId="38" applyFont="1" applyFill="1" applyBorder="1" applyAlignment="1" applyProtection="1">
      <alignment horizontal="right" vertical="center"/>
      <protection hidden="1"/>
    </xf>
    <xf numFmtId="165" fontId="39" fillId="50" borderId="0" xfId="0" applyNumberFormat="1" applyFont="1" applyFill="1" applyBorder="1" applyAlignment="1">
      <alignment vertical="center" wrapText="1"/>
    </xf>
    <xf numFmtId="0" fontId="46" fillId="55" borderId="0" xfId="39" applyFont="1" applyFill="1" applyAlignment="1" applyProtection="1">
      <alignment horizontal="center" vertical="center"/>
      <protection hidden="1"/>
    </xf>
    <xf numFmtId="0" fontId="48" fillId="29" borderId="0" xfId="38" applyFont="1" applyFill="1" applyAlignment="1">
      <alignment vertical="center"/>
    </xf>
    <xf numFmtId="0" fontId="33" fillId="29" borderId="0" xfId="40" applyFont="1" applyFill="1"/>
    <xf numFmtId="0" fontId="48" fillId="29" borderId="0" xfId="44" applyFont="1" applyFill="1" applyBorder="1" applyAlignment="1">
      <alignment vertical="top"/>
    </xf>
    <xf numFmtId="0" fontId="50" fillId="29" borderId="0" xfId="38" applyFont="1" applyFill="1" applyAlignment="1" applyProtection="1">
      <alignment vertical="center"/>
      <protection hidden="1"/>
    </xf>
    <xf numFmtId="0" fontId="50" fillId="29" borderId="0" xfId="38" applyFont="1" applyFill="1" applyProtection="1">
      <protection hidden="1"/>
    </xf>
    <xf numFmtId="0" fontId="48" fillId="29" borderId="0" xfId="38" applyFont="1" applyFill="1" applyAlignment="1" applyProtection="1">
      <alignment vertical="center"/>
      <protection hidden="1"/>
    </xf>
    <xf numFmtId="0" fontId="50" fillId="33" borderId="0" xfId="38" applyFont="1" applyFill="1" applyProtection="1">
      <protection hidden="1"/>
    </xf>
    <xf numFmtId="0" fontId="61" fillId="23" borderId="45" xfId="0" applyFont="1" applyFill="1" applyBorder="1" applyAlignment="1" applyProtection="1">
      <alignment horizontal="right" vertical="center"/>
      <protection locked="0"/>
    </xf>
    <xf numFmtId="168" fontId="62" fillId="26" borderId="28" xfId="0" applyNumberFormat="1" applyFont="1" applyFill="1" applyBorder="1" applyAlignment="1" applyProtection="1">
      <alignment horizontal="center" vertical="center"/>
      <protection locked="0"/>
    </xf>
    <xf numFmtId="0" fontId="65" fillId="23" borderId="60" xfId="0" applyFont="1" applyFill="1" applyBorder="1" applyAlignment="1" applyProtection="1">
      <alignment horizontal="center" vertical="center" wrapText="1"/>
      <protection locked="0"/>
    </xf>
    <xf numFmtId="0" fontId="63" fillId="23" borderId="45" xfId="0" applyFont="1" applyFill="1" applyBorder="1" applyAlignment="1" applyProtection="1">
      <alignment horizontal="right" vertical="center"/>
      <protection locked="0"/>
    </xf>
    <xf numFmtId="168" fontId="64" fillId="26" borderId="57" xfId="0" applyNumberFormat="1" applyFont="1" applyFill="1" applyBorder="1" applyAlignment="1" applyProtection="1">
      <alignment horizontal="center" vertical="center"/>
      <protection locked="0"/>
    </xf>
    <xf numFmtId="169" fontId="66" fillId="26" borderId="61" xfId="0" applyNumberFormat="1" applyFont="1" applyFill="1" applyBorder="1" applyAlignment="1" applyProtection="1">
      <alignment horizontal="center" vertical="center"/>
      <protection locked="0"/>
    </xf>
    <xf numFmtId="0" fontId="58" fillId="31" borderId="58" xfId="0" applyFont="1" applyFill="1" applyBorder="1" applyAlignment="1" applyProtection="1">
      <alignment horizontal="right" vertical="center"/>
      <protection locked="0"/>
    </xf>
    <xf numFmtId="168" fontId="59" fillId="31" borderId="62" xfId="0" applyNumberFormat="1" applyFont="1" applyFill="1" applyBorder="1" applyAlignment="1" applyProtection="1">
      <alignment horizontal="center"/>
      <protection locked="0"/>
    </xf>
    <xf numFmtId="168" fontId="59" fillId="31" borderId="63" xfId="0" applyNumberFormat="1" applyFont="1" applyFill="1" applyBorder="1" applyAlignment="1" applyProtection="1">
      <alignment horizontal="center"/>
      <protection locked="0"/>
    </xf>
    <xf numFmtId="0" fontId="41" fillId="30" borderId="19" xfId="38" applyFont="1" applyFill="1" applyBorder="1" applyAlignment="1" applyProtection="1">
      <alignment horizontal="right" vertical="center"/>
      <protection hidden="1"/>
    </xf>
    <xf numFmtId="0" fontId="41" fillId="30" borderId="71" xfId="38" applyFont="1" applyFill="1" applyBorder="1" applyAlignment="1" applyProtection="1">
      <alignment horizontal="right" vertical="center"/>
      <protection hidden="1"/>
    </xf>
    <xf numFmtId="0" fontId="57" fillId="30" borderId="0" xfId="38" applyFont="1" applyFill="1" applyBorder="1" applyAlignment="1">
      <alignment horizontal="right" vertical="center"/>
    </xf>
    <xf numFmtId="0" fontId="57" fillId="30" borderId="0" xfId="38" applyFont="1" applyFill="1" applyBorder="1" applyAlignment="1">
      <alignment horizontal="center" vertical="center"/>
    </xf>
    <xf numFmtId="0" fontId="56" fillId="30" borderId="0" xfId="38" applyFont="1" applyFill="1" applyAlignment="1" applyProtection="1">
      <alignment horizontal="right" vertical="center"/>
      <protection hidden="1"/>
    </xf>
    <xf numFmtId="0" fontId="55" fillId="36" borderId="0" xfId="38" applyFont="1" applyFill="1" applyAlignment="1" applyProtection="1">
      <alignment vertical="center"/>
      <protection hidden="1"/>
    </xf>
    <xf numFmtId="0" fontId="36" fillId="36" borderId="0" xfId="38" applyFont="1" applyFill="1" applyAlignment="1" applyProtection="1">
      <alignment vertical="center"/>
      <protection hidden="1"/>
    </xf>
    <xf numFmtId="0" fontId="70" fillId="30" borderId="19" xfId="55" applyFont="1" applyFill="1" applyBorder="1" applyAlignment="1">
      <alignment vertical="center"/>
    </xf>
    <xf numFmtId="0" fontId="35" fillId="36" borderId="0" xfId="38" applyFont="1" applyFill="1" applyBorder="1" applyAlignment="1" applyProtection="1">
      <alignment horizontal="left" vertical="center"/>
      <protection hidden="1"/>
    </xf>
    <xf numFmtId="0" fontId="40" fillId="0" borderId="46" xfId="57" applyFont="1" applyBorder="1" applyAlignment="1">
      <alignment horizontal="left" vertical="center"/>
    </xf>
    <xf numFmtId="0" fontId="35" fillId="51" borderId="25" xfId="55" applyFont="1" applyFill="1" applyBorder="1" applyAlignment="1">
      <alignment horizontal="center" vertical="center"/>
    </xf>
    <xf numFmtId="0" fontId="35" fillId="51" borderId="26" xfId="55" applyFont="1" applyFill="1" applyBorder="1" applyAlignment="1">
      <alignment horizontal="center" vertical="center"/>
    </xf>
    <xf numFmtId="0" fontId="35" fillId="51" borderId="27" xfId="55" applyFont="1" applyFill="1" applyBorder="1" applyAlignment="1">
      <alignment horizontal="center" vertical="center"/>
    </xf>
    <xf numFmtId="0" fontId="35" fillId="30" borderId="65" xfId="55" applyFont="1" applyFill="1" applyBorder="1" applyAlignment="1">
      <alignment horizontal="center" vertical="center"/>
    </xf>
    <xf numFmtId="0" fontId="35" fillId="30" borderId="66" xfId="55" applyFont="1" applyFill="1" applyBorder="1" applyAlignment="1">
      <alignment horizontal="center" vertical="center"/>
    </xf>
    <xf numFmtId="49" fontId="60" fillId="30" borderId="0" xfId="33" applyNumberFormat="1" applyFont="1" applyFill="1" applyBorder="1" applyAlignment="1">
      <alignment horizontal="left" vertical="center"/>
    </xf>
    <xf numFmtId="0" fontId="40" fillId="0" borderId="0" xfId="57" applyFont="1" applyBorder="1" applyAlignment="1">
      <alignment horizontal="left" vertical="center"/>
    </xf>
    <xf numFmtId="0" fontId="37" fillId="36" borderId="0" xfId="38" applyFont="1" applyFill="1" applyBorder="1" applyAlignment="1" applyProtection="1">
      <alignment horizontal="center" vertical="center"/>
      <protection hidden="1"/>
    </xf>
    <xf numFmtId="0" fontId="37" fillId="36" borderId="0" xfId="38" applyFont="1" applyFill="1" applyBorder="1" applyAlignment="1" applyProtection="1">
      <alignment vertical="center"/>
      <protection hidden="1"/>
    </xf>
    <xf numFmtId="0" fontId="37" fillId="36" borderId="47" xfId="38" applyFont="1" applyFill="1" applyBorder="1" applyAlignment="1" applyProtection="1">
      <alignment vertical="center"/>
      <protection hidden="1"/>
    </xf>
    <xf numFmtId="0" fontId="38" fillId="36" borderId="47" xfId="38" applyFont="1" applyFill="1" applyBorder="1" applyAlignment="1" applyProtection="1">
      <alignment horizontal="left" vertical="center"/>
      <protection hidden="1"/>
    </xf>
    <xf numFmtId="0" fontId="37" fillId="36" borderId="76" xfId="38" applyFont="1" applyFill="1" applyBorder="1" applyAlignment="1" applyProtection="1">
      <alignment horizontal="center" vertical="center"/>
      <protection hidden="1"/>
    </xf>
    <xf numFmtId="0" fontId="73" fillId="38" borderId="52" xfId="0" applyFont="1" applyFill="1" applyBorder="1" applyAlignment="1">
      <alignment horizontal="center" vertical="center"/>
    </xf>
    <xf numFmtId="0" fontId="57" fillId="33" borderId="0" xfId="38" applyFont="1" applyFill="1" applyProtection="1">
      <protection hidden="1"/>
    </xf>
    <xf numFmtId="0" fontId="41" fillId="30" borderId="0" xfId="62" applyFont="1" applyFill="1" applyAlignment="1" applyProtection="1">
      <alignment horizontal="right" vertical="center"/>
      <protection hidden="1"/>
    </xf>
    <xf numFmtId="49" fontId="60" fillId="30" borderId="56" xfId="33" applyNumberFormat="1" applyFont="1" applyFill="1" applyBorder="1" applyAlignment="1">
      <alignment horizontal="left" vertical="center"/>
    </xf>
    <xf numFmtId="0" fontId="40" fillId="0" borderId="56" xfId="57" applyFont="1" applyBorder="1" applyAlignment="1">
      <alignment horizontal="left" vertical="center"/>
    </xf>
    <xf numFmtId="0" fontId="40" fillId="0" borderId="79" xfId="57" applyFont="1" applyBorder="1" applyAlignment="1">
      <alignment horizontal="left" vertical="center"/>
    </xf>
    <xf numFmtId="0" fontId="35" fillId="30" borderId="64" xfId="55" applyFont="1" applyFill="1" applyBorder="1" applyAlignment="1">
      <alignment horizontal="left" vertical="center"/>
    </xf>
    <xf numFmtId="0" fontId="38" fillId="30" borderId="87" xfId="62" applyFont="1" applyFill="1" applyBorder="1" applyAlignment="1">
      <alignment horizontal="left" vertical="center"/>
    </xf>
    <xf numFmtId="0" fontId="51" fillId="30" borderId="0" xfId="62" applyFont="1" applyFill="1" applyAlignment="1">
      <alignment horizontal="center" vertical="center"/>
    </xf>
    <xf numFmtId="0" fontId="49" fillId="29" borderId="0" xfId="62" applyFont="1" applyFill="1" applyAlignment="1">
      <alignment horizontal="right" vertical="center"/>
    </xf>
    <xf numFmtId="166" fontId="67" fillId="30" borderId="59" xfId="42" applyNumberFormat="1" applyFont="1" applyFill="1" applyBorder="1" applyAlignment="1" applyProtection="1">
      <alignment horizontal="center" vertical="center"/>
      <protection locked="0"/>
    </xf>
    <xf numFmtId="0" fontId="75" fillId="30" borderId="46" xfId="42" applyFont="1" applyFill="1" applyBorder="1" applyAlignment="1">
      <alignment horizontal="right" vertical="center"/>
    </xf>
    <xf numFmtId="0" fontId="76" fillId="30" borderId="46" xfId="66" applyFont="1" applyFill="1" applyBorder="1"/>
    <xf numFmtId="0" fontId="75" fillId="30" borderId="75" xfId="42" applyFont="1" applyFill="1" applyBorder="1" applyAlignment="1">
      <alignment horizontal="left" vertical="center"/>
    </xf>
    <xf numFmtId="0" fontId="78" fillId="0" borderId="75" xfId="42" applyFont="1" applyBorder="1" applyAlignment="1">
      <alignment horizontal="center" vertical="center"/>
    </xf>
    <xf numFmtId="0" fontId="78" fillId="0" borderId="47" xfId="42" applyFont="1" applyBorder="1" applyAlignment="1">
      <alignment horizontal="center" vertical="center"/>
    </xf>
    <xf numFmtId="185" fontId="67" fillId="63" borderId="0" xfId="42" applyNumberFormat="1" applyFont="1" applyFill="1" applyAlignment="1">
      <alignment horizontal="centerContinuous" vertical="center"/>
    </xf>
    <xf numFmtId="0" fontId="79" fillId="63" borderId="0" xfId="42" applyFont="1" applyFill="1" applyAlignment="1">
      <alignment horizontal="right" vertical="center"/>
    </xf>
    <xf numFmtId="0" fontId="75" fillId="63" borderId="0" xfId="62" applyFont="1" applyFill="1" applyAlignment="1">
      <alignment vertical="center"/>
    </xf>
    <xf numFmtId="185" fontId="77" fillId="63" borderId="47" xfId="62" applyNumberFormat="1" applyFont="1" applyFill="1" applyBorder="1" applyAlignment="1">
      <alignment horizontal="center" vertical="center"/>
    </xf>
    <xf numFmtId="0" fontId="75" fillId="30" borderId="47" xfId="62" applyFont="1" applyFill="1" applyBorder="1" applyAlignment="1">
      <alignment horizontal="right" vertical="center"/>
    </xf>
    <xf numFmtId="0" fontId="75" fillId="36" borderId="82" xfId="42" applyFont="1" applyFill="1" applyBorder="1" applyAlignment="1">
      <alignment horizontal="center" vertical="center"/>
    </xf>
    <xf numFmtId="0" fontId="75" fillId="36" borderId="89" xfId="62" applyFont="1" applyFill="1" applyBorder="1" applyAlignment="1" applyProtection="1">
      <alignment horizontal="center" vertical="center"/>
      <protection locked="0"/>
    </xf>
    <xf numFmtId="0" fontId="76" fillId="30" borderId="47" xfId="66" applyFont="1" applyFill="1" applyBorder="1" applyAlignment="1">
      <alignment horizontal="right" vertical="center"/>
    </xf>
    <xf numFmtId="0" fontId="79" fillId="30" borderId="0" xfId="42" applyFont="1" applyFill="1" applyAlignment="1" applyProtection="1">
      <alignment horizontal="right" vertical="center"/>
      <protection locked="0"/>
    </xf>
    <xf numFmtId="167" fontId="80" fillId="26" borderId="0" xfId="62" applyNumberFormat="1" applyFont="1" applyFill="1" applyAlignment="1" applyProtection="1">
      <alignment horizontal="center" vertical="center"/>
      <protection locked="0"/>
    </xf>
    <xf numFmtId="0" fontId="79" fillId="25" borderId="47" xfId="42" applyFont="1" applyFill="1" applyBorder="1" applyAlignment="1" applyProtection="1">
      <alignment horizontal="right" vertical="center"/>
      <protection locked="0"/>
    </xf>
    <xf numFmtId="0" fontId="76" fillId="30" borderId="0" xfId="66" applyFont="1" applyFill="1"/>
    <xf numFmtId="0" fontId="75" fillId="0" borderId="47" xfId="62" applyFont="1" applyBorder="1" applyAlignment="1">
      <alignment horizontal="right" vertical="center"/>
    </xf>
    <xf numFmtId="0" fontId="83" fillId="0" borderId="47" xfId="62" applyFont="1" applyBorder="1" applyAlignment="1">
      <alignment horizontal="right" vertical="center"/>
    </xf>
    <xf numFmtId="0" fontId="85" fillId="0" borderId="47" xfId="62" applyFont="1" applyBorder="1" applyAlignment="1">
      <alignment horizontal="right" vertical="center"/>
    </xf>
    <xf numFmtId="0" fontId="78" fillId="0" borderId="94" xfId="42" applyFont="1" applyBorder="1" applyAlignment="1">
      <alignment horizontal="center" vertical="center"/>
    </xf>
    <xf numFmtId="0" fontId="77" fillId="30" borderId="0" xfId="42" applyFont="1" applyFill="1" applyAlignment="1" applyProtection="1">
      <alignment horizontal="right" vertical="center"/>
      <protection locked="0"/>
    </xf>
    <xf numFmtId="0" fontId="87" fillId="30" borderId="0" xfId="66" applyFont="1" applyFill="1"/>
    <xf numFmtId="168" fontId="37" fillId="30" borderId="0" xfId="42" applyNumberFormat="1" applyFont="1" applyFill="1" applyAlignment="1">
      <alignment horizontal="center" vertical="center"/>
    </xf>
    <xf numFmtId="0" fontId="76" fillId="30" borderId="47" xfId="66" applyFont="1" applyFill="1" applyBorder="1" applyAlignment="1">
      <alignment horizontal="right"/>
    </xf>
    <xf numFmtId="1" fontId="79" fillId="30" borderId="98" xfId="42" applyNumberFormat="1" applyFont="1" applyFill="1" applyBorder="1" applyAlignment="1" applyProtection="1">
      <alignment horizontal="center" vertical="center"/>
      <protection locked="0"/>
    </xf>
    <xf numFmtId="0" fontId="79" fillId="30" borderId="99" xfId="42" applyFont="1" applyFill="1" applyBorder="1" applyAlignment="1" applyProtection="1">
      <alignment horizontal="right" vertical="center"/>
      <protection locked="0"/>
    </xf>
    <xf numFmtId="0" fontId="67" fillId="30" borderId="99" xfId="42" applyFont="1" applyFill="1" applyBorder="1" applyAlignment="1" applyProtection="1">
      <alignment horizontal="center" vertical="center"/>
      <protection locked="0"/>
    </xf>
    <xf numFmtId="0" fontId="77" fillId="30" borderId="100" xfId="62" applyFont="1" applyFill="1" applyBorder="1" applyAlignment="1">
      <alignment horizontal="centerContinuous" vertical="center" wrapText="1"/>
    </xf>
    <xf numFmtId="0" fontId="34" fillId="0" borderId="0" xfId="62" applyFont="1" applyAlignment="1">
      <alignment horizontal="right" vertical="center"/>
    </xf>
    <xf numFmtId="0" fontId="34" fillId="0" borderId="104" xfId="62" applyFont="1" applyBorder="1" applyAlignment="1">
      <alignment horizontal="center" vertical="center" wrapText="1"/>
    </xf>
    <xf numFmtId="0" fontId="69" fillId="31" borderId="0" xfId="62" applyFont="1" applyFill="1" applyAlignment="1">
      <alignment horizontal="center" vertical="center"/>
    </xf>
    <xf numFmtId="0" fontId="89" fillId="30" borderId="46" xfId="62" applyFont="1" applyFill="1" applyBorder="1" applyAlignment="1" applyProtection="1">
      <alignment horizontal="right" vertical="center"/>
      <protection hidden="1"/>
    </xf>
    <xf numFmtId="0" fontId="75" fillId="30" borderId="126" xfId="42" applyFont="1" applyFill="1" applyBorder="1" applyAlignment="1">
      <alignment horizontal="left" vertical="center"/>
    </xf>
    <xf numFmtId="0" fontId="78" fillId="0" borderId="126" xfId="42" applyFont="1" applyBorder="1" applyAlignment="1">
      <alignment horizontal="center" vertical="center"/>
    </xf>
    <xf numFmtId="0" fontId="89" fillId="30" borderId="0" xfId="62" applyFont="1" applyFill="1" applyAlignment="1" applyProtection="1">
      <alignment horizontal="right" vertical="center"/>
      <protection hidden="1"/>
    </xf>
    <xf numFmtId="185" fontId="67" fillId="63" borderId="129" xfId="42" applyNumberFormat="1" applyFont="1" applyFill="1" applyBorder="1" applyAlignment="1">
      <alignment horizontal="centerContinuous" vertical="center"/>
    </xf>
    <xf numFmtId="185" fontId="77" fillId="30" borderId="131" xfId="42" applyNumberFormat="1" applyFont="1" applyFill="1" applyBorder="1" applyAlignment="1">
      <alignment horizontal="center" vertical="center"/>
    </xf>
    <xf numFmtId="185" fontId="77" fillId="30" borderId="132" xfId="42" applyNumberFormat="1" applyFont="1" applyFill="1" applyBorder="1" applyAlignment="1">
      <alignment horizontal="center" vertical="center"/>
    </xf>
    <xf numFmtId="0" fontId="75" fillId="36" borderId="133" xfId="42" applyFont="1" applyFill="1" applyBorder="1" applyAlignment="1">
      <alignment horizontal="center" vertical="center"/>
    </xf>
    <xf numFmtId="0" fontId="75" fillId="36" borderId="134" xfId="62" applyFont="1" applyFill="1" applyBorder="1" applyAlignment="1" applyProtection="1">
      <alignment horizontal="center" vertical="center"/>
      <protection locked="0"/>
    </xf>
    <xf numFmtId="185" fontId="67" fillId="30" borderId="129" xfId="42" applyNumberFormat="1" applyFont="1" applyFill="1" applyBorder="1" applyAlignment="1">
      <alignment horizontal="left" vertical="center"/>
    </xf>
    <xf numFmtId="168" fontId="75" fillId="36" borderId="129" xfId="42" applyNumberFormat="1" applyFont="1" applyFill="1" applyBorder="1" applyAlignment="1">
      <alignment horizontal="center" vertical="center"/>
    </xf>
    <xf numFmtId="0" fontId="86" fillId="26" borderId="137" xfId="42" applyFont="1" applyFill="1" applyBorder="1" applyAlignment="1">
      <alignment horizontal="center" vertical="center"/>
    </xf>
    <xf numFmtId="0" fontId="78" fillId="0" borderId="139" xfId="42" applyFont="1" applyBorder="1" applyAlignment="1">
      <alignment horizontal="center" vertical="center"/>
    </xf>
    <xf numFmtId="168" fontId="37" fillId="30" borderId="129" xfId="42" applyNumberFormat="1" applyFont="1" applyFill="1" applyBorder="1" applyAlignment="1">
      <alignment horizontal="center" vertical="center"/>
    </xf>
    <xf numFmtId="165" fontId="39" fillId="50" borderId="0" xfId="62" applyNumberFormat="1" applyFont="1" applyFill="1" applyAlignment="1">
      <alignment vertical="center" wrapText="1"/>
    </xf>
    <xf numFmtId="0" fontId="67" fillId="36" borderId="22" xfId="62" applyFont="1" applyFill="1" applyBorder="1" applyAlignment="1" applyProtection="1">
      <alignment vertical="center"/>
      <protection hidden="1"/>
    </xf>
    <xf numFmtId="165" fontId="67" fillId="60" borderId="12" xfId="62" applyNumberFormat="1" applyFont="1" applyFill="1" applyBorder="1" applyAlignment="1">
      <alignment horizontal="center" vertical="center"/>
    </xf>
    <xf numFmtId="0" fontId="35" fillId="36" borderId="29" xfId="62" applyFont="1" applyFill="1" applyBorder="1" applyAlignment="1" applyProtection="1">
      <alignment vertical="center"/>
      <protection hidden="1"/>
    </xf>
    <xf numFmtId="0" fontId="35" fillId="36" borderId="0" xfId="62" applyFont="1" applyFill="1" applyAlignment="1" applyProtection="1">
      <alignment horizontal="center" vertical="center"/>
      <protection hidden="1"/>
    </xf>
    <xf numFmtId="0" fontId="67" fillId="36" borderId="0" xfId="62" applyFont="1" applyFill="1" applyAlignment="1" applyProtection="1">
      <alignment horizontal="center" vertical="center"/>
      <protection hidden="1"/>
    </xf>
    <xf numFmtId="0" fontId="75" fillId="36" borderId="0" xfId="62" applyFont="1" applyFill="1" applyAlignment="1">
      <alignment horizontal="right" vertical="center"/>
    </xf>
    <xf numFmtId="0" fontId="37" fillId="36" borderId="0" xfId="62" applyFont="1" applyFill="1" applyAlignment="1" applyProtection="1">
      <alignment horizontal="center" vertical="center"/>
      <protection hidden="1"/>
    </xf>
    <xf numFmtId="170" fontId="34" fillId="30" borderId="0" xfId="66" applyNumberFormat="1" applyFont="1" applyFill="1" applyAlignment="1">
      <alignment vertical="center" wrapText="1"/>
    </xf>
    <xf numFmtId="170" fontId="34" fillId="30" borderId="0" xfId="66" applyNumberFormat="1" applyFont="1" applyFill="1" applyAlignment="1">
      <alignment horizontal="left" vertical="center" wrapText="1"/>
    </xf>
    <xf numFmtId="0" fontId="57" fillId="23" borderId="0" xfId="62" applyFont="1" applyFill="1" applyAlignment="1">
      <alignment horizontal="left" vertical="center"/>
    </xf>
    <xf numFmtId="0" fontId="58" fillId="30" borderId="0" xfId="62" applyFont="1" applyFill="1" applyAlignment="1">
      <alignment horizontal="left" vertical="center"/>
    </xf>
    <xf numFmtId="0" fontId="35" fillId="23" borderId="0" xfId="42" applyFont="1" applyFill="1" applyAlignment="1">
      <alignment horizontal="right" vertical="center"/>
    </xf>
    <xf numFmtId="0" fontId="58" fillId="23" borderId="141" xfId="42" applyFont="1" applyFill="1" applyBorder="1" applyAlignment="1">
      <alignment horizontal="left" vertical="center"/>
    </xf>
    <xf numFmtId="0" fontId="57" fillId="23" borderId="0" xfId="62" applyFont="1" applyFill="1" applyAlignment="1">
      <alignment vertical="center"/>
    </xf>
    <xf numFmtId="0" fontId="57" fillId="23" borderId="0" xfId="62" applyFont="1" applyFill="1" applyAlignment="1">
      <alignment horizontal="right" vertical="center"/>
    </xf>
    <xf numFmtId="1" fontId="35" fillId="30" borderId="0" xfId="42" applyNumberFormat="1" applyFont="1" applyFill="1" applyAlignment="1">
      <alignment horizontal="left" vertical="center"/>
    </xf>
    <xf numFmtId="1" fontId="35" fillId="30" borderId="0" xfId="42" applyNumberFormat="1" applyFont="1" applyFill="1" applyAlignment="1">
      <alignment horizontal="center" vertical="center"/>
    </xf>
    <xf numFmtId="0" fontId="58" fillId="23" borderId="141" xfId="42" applyFont="1" applyFill="1" applyBorder="1" applyAlignment="1">
      <alignment vertical="center"/>
    </xf>
    <xf numFmtId="166" fontId="67" fillId="30" borderId="151" xfId="42" applyNumberFormat="1" applyFont="1" applyFill="1" applyBorder="1" applyAlignment="1" applyProtection="1">
      <alignment horizontal="center" vertical="center"/>
      <protection locked="0"/>
    </xf>
    <xf numFmtId="0" fontId="75" fillId="30" borderId="149" xfId="42" applyFont="1" applyFill="1" applyBorder="1" applyAlignment="1">
      <alignment horizontal="right" vertical="center"/>
    </xf>
    <xf numFmtId="0" fontId="76" fillId="30" borderId="149" xfId="66" applyFont="1" applyFill="1" applyBorder="1"/>
    <xf numFmtId="0" fontId="78" fillId="0" borderId="83" xfId="42" applyFont="1" applyBorder="1" applyAlignment="1">
      <alignment horizontal="center" vertical="center"/>
    </xf>
    <xf numFmtId="185" fontId="67" fillId="63" borderId="143" xfId="42" applyNumberFormat="1" applyFont="1" applyFill="1" applyBorder="1" applyAlignment="1">
      <alignment horizontal="centerContinuous" vertical="center"/>
    </xf>
    <xf numFmtId="185" fontId="77" fillId="63" borderId="83" xfId="62" applyNumberFormat="1" applyFont="1" applyFill="1" applyBorder="1" applyAlignment="1">
      <alignment horizontal="center" vertical="center"/>
    </xf>
    <xf numFmtId="0" fontId="75" fillId="30" borderId="83" xfId="62" applyFont="1" applyFill="1" applyBorder="1" applyAlignment="1">
      <alignment horizontal="right" vertical="center"/>
    </xf>
    <xf numFmtId="0" fontId="76" fillId="30" borderId="83" xfId="66" applyFont="1" applyFill="1" applyBorder="1" applyAlignment="1">
      <alignment horizontal="right" vertical="center"/>
    </xf>
    <xf numFmtId="185" fontId="67" fillId="30" borderId="143" xfId="42" applyNumberFormat="1" applyFont="1" applyFill="1" applyBorder="1" applyAlignment="1">
      <alignment horizontal="left" vertical="center"/>
    </xf>
    <xf numFmtId="0" fontId="79" fillId="25" borderId="83" xfId="42" applyFont="1" applyFill="1" applyBorder="1" applyAlignment="1" applyProtection="1">
      <alignment horizontal="right" vertical="center"/>
      <protection locked="0"/>
    </xf>
    <xf numFmtId="168" fontId="75" fillId="36" borderId="143" xfId="42" applyNumberFormat="1" applyFont="1" applyFill="1" applyBorder="1" applyAlignment="1">
      <alignment horizontal="center" vertical="center"/>
    </xf>
    <xf numFmtId="0" fontId="75" fillId="0" borderId="83" xfId="62" applyFont="1" applyBorder="1" applyAlignment="1">
      <alignment horizontal="right" vertical="center"/>
    </xf>
    <xf numFmtId="168" fontId="82" fillId="58" borderId="152" xfId="42" applyNumberFormat="1" applyFont="1" applyFill="1" applyBorder="1" applyAlignment="1">
      <alignment horizontal="center" vertical="center"/>
    </xf>
    <xf numFmtId="168" fontId="82" fillId="58" borderId="153" xfId="42" applyNumberFormat="1" applyFont="1" applyFill="1" applyBorder="1" applyAlignment="1">
      <alignment horizontal="center" vertical="center"/>
    </xf>
    <xf numFmtId="0" fontId="83" fillId="0" borderId="83" xfId="62" applyFont="1" applyBorder="1" applyAlignment="1">
      <alignment horizontal="right" vertical="center"/>
    </xf>
    <xf numFmtId="0" fontId="84" fillId="26" borderId="152" xfId="42" applyFont="1" applyFill="1" applyBorder="1" applyAlignment="1">
      <alignment horizontal="center" vertical="center"/>
    </xf>
    <xf numFmtId="0" fontId="84" fillId="26" borderId="153" xfId="42" applyFont="1" applyFill="1" applyBorder="1" applyAlignment="1">
      <alignment horizontal="center" vertical="center"/>
    </xf>
    <xf numFmtId="0" fontId="85" fillId="0" borderId="83" xfId="62" applyFont="1" applyBorder="1" applyAlignment="1">
      <alignment horizontal="right" vertical="center"/>
    </xf>
    <xf numFmtId="168" fontId="37" fillId="30" borderId="143" xfId="42" applyNumberFormat="1" applyFont="1" applyFill="1" applyBorder="1" applyAlignment="1">
      <alignment horizontal="center" vertical="center"/>
    </xf>
    <xf numFmtId="0" fontId="76" fillId="30" borderId="83" xfId="66" applyFont="1" applyFill="1" applyBorder="1" applyAlignment="1">
      <alignment horizontal="right"/>
    </xf>
    <xf numFmtId="0" fontId="34" fillId="0" borderId="149" xfId="62" applyFont="1" applyBorder="1" applyAlignment="1">
      <alignment horizontal="right" vertical="center"/>
    </xf>
    <xf numFmtId="0" fontId="34" fillId="0" borderId="14" xfId="62" applyFont="1" applyBorder="1" applyAlignment="1">
      <alignment horizontal="right" vertical="center"/>
    </xf>
    <xf numFmtId="185" fontId="77" fillId="30" borderId="161" xfId="42" applyNumberFormat="1" applyFont="1" applyFill="1" applyBorder="1" applyAlignment="1">
      <alignment horizontal="center" vertical="center"/>
    </xf>
    <xf numFmtId="185" fontId="77" fillId="30" borderId="162" xfId="42" applyNumberFormat="1" applyFont="1" applyFill="1" applyBorder="1" applyAlignment="1">
      <alignment horizontal="center" vertical="center"/>
    </xf>
    <xf numFmtId="167" fontId="92" fillId="26" borderId="0" xfId="62" applyNumberFormat="1" applyFont="1" applyFill="1" applyAlignment="1" applyProtection="1">
      <alignment horizontal="center" vertical="center"/>
      <protection locked="0"/>
    </xf>
    <xf numFmtId="10" fontId="93" fillId="66" borderId="142" xfId="42" applyNumberFormat="1" applyFont="1" applyFill="1" applyBorder="1" applyAlignment="1">
      <alignment horizontal="center" vertical="center"/>
    </xf>
    <xf numFmtId="10" fontId="93" fillId="45" borderId="142" xfId="62" applyNumberFormat="1" applyFont="1" applyFill="1" applyBorder="1" applyAlignment="1">
      <alignment horizontal="center" vertical="center"/>
    </xf>
    <xf numFmtId="10" fontId="93" fillId="44" borderId="142" xfId="62" applyNumberFormat="1" applyFont="1" applyFill="1" applyBorder="1" applyAlignment="1">
      <alignment horizontal="center" vertical="center"/>
    </xf>
    <xf numFmtId="0" fontId="87" fillId="29" borderId="0" xfId="40" applyFont="1" applyFill="1"/>
    <xf numFmtId="0" fontId="68" fillId="36" borderId="0" xfId="68" applyFont="1" applyFill="1" applyAlignment="1">
      <alignment horizontal="center"/>
    </xf>
    <xf numFmtId="1" fontId="67" fillId="0" borderId="138" xfId="42" applyNumberFormat="1" applyFont="1" applyFill="1" applyBorder="1" applyAlignment="1">
      <alignment horizontal="center" vertical="center"/>
    </xf>
    <xf numFmtId="166" fontId="80" fillId="61" borderId="0" xfId="62" applyNumberFormat="1" applyFont="1" applyFill="1" applyBorder="1" applyAlignment="1">
      <alignment horizontal="center" vertical="center"/>
    </xf>
    <xf numFmtId="166" fontId="77" fillId="23" borderId="0" xfId="42" applyNumberFormat="1" applyFont="1" applyFill="1" applyBorder="1" applyAlignment="1">
      <alignment horizontal="center" vertical="center"/>
    </xf>
    <xf numFmtId="166" fontId="77" fillId="23" borderId="143" xfId="42" applyNumberFormat="1" applyFont="1" applyFill="1" applyBorder="1" applyAlignment="1">
      <alignment horizontal="center" vertical="center"/>
    </xf>
    <xf numFmtId="166" fontId="80" fillId="61" borderId="176" xfId="62" applyNumberFormat="1" applyFont="1" applyFill="1" applyBorder="1" applyAlignment="1">
      <alignment horizontal="center" vertical="center"/>
    </xf>
    <xf numFmtId="166" fontId="77" fillId="23" borderId="176" xfId="42" applyNumberFormat="1" applyFont="1" applyFill="1" applyBorder="1" applyAlignment="1">
      <alignment horizontal="center" vertical="center"/>
    </xf>
    <xf numFmtId="166" fontId="77" fillId="23" borderId="175" xfId="42" applyNumberFormat="1" applyFont="1" applyFill="1" applyBorder="1" applyAlignment="1">
      <alignment horizontal="center" vertical="center"/>
    </xf>
    <xf numFmtId="0" fontId="95" fillId="29" borderId="0" xfId="40" applyFont="1" applyFill="1"/>
    <xf numFmtId="0" fontId="96" fillId="29" borderId="0" xfId="62" applyFont="1" applyFill="1" applyAlignment="1">
      <alignment horizontal="left" vertical="center"/>
    </xf>
    <xf numFmtId="0" fontId="75" fillId="36" borderId="136" xfId="42" applyFont="1" applyFill="1" applyBorder="1" applyAlignment="1">
      <alignment horizontal="center" vertical="center"/>
    </xf>
    <xf numFmtId="168" fontId="75" fillId="36" borderId="0" xfId="42" applyNumberFormat="1" applyFont="1" applyFill="1" applyAlignment="1">
      <alignment horizontal="center" vertical="center"/>
    </xf>
    <xf numFmtId="0" fontId="75" fillId="36" borderId="91" xfId="42" applyFont="1" applyFill="1" applyBorder="1" applyAlignment="1">
      <alignment horizontal="center" vertical="center"/>
    </xf>
    <xf numFmtId="0" fontId="99" fillId="0" borderId="0" xfId="0" applyFont="1"/>
    <xf numFmtId="0" fontId="38" fillId="36" borderId="0" xfId="0" applyFont="1" applyFill="1" applyBorder="1" applyAlignment="1">
      <alignment horizontal="center" vertical="center"/>
    </xf>
    <xf numFmtId="0" fontId="2" fillId="50" borderId="75" xfId="55" applyFont="1" applyFill="1" applyBorder="1" applyAlignment="1">
      <alignment vertical="center"/>
    </xf>
    <xf numFmtId="0" fontId="2" fillId="50" borderId="46" xfId="55" applyFont="1" applyFill="1" applyBorder="1" applyAlignment="1">
      <alignment vertical="center"/>
    </xf>
    <xf numFmtId="0" fontId="2" fillId="50" borderId="59" xfId="55" applyFont="1" applyFill="1" applyBorder="1" applyAlignment="1">
      <alignment horizontal="right" vertical="center"/>
    </xf>
    <xf numFmtId="0" fontId="2" fillId="30" borderId="0" xfId="55" applyFont="1" applyFill="1" applyBorder="1" applyAlignment="1">
      <alignment vertical="center"/>
    </xf>
    <xf numFmtId="0" fontId="2" fillId="30" borderId="0" xfId="55" applyFont="1" applyFill="1" applyBorder="1" applyAlignment="1">
      <alignment horizontal="right" vertical="center"/>
    </xf>
    <xf numFmtId="0" fontId="2" fillId="30" borderId="20" xfId="55" applyFont="1" applyFill="1" applyBorder="1" applyAlignment="1">
      <alignment vertical="center"/>
    </xf>
    <xf numFmtId="0" fontId="2" fillId="30" borderId="19" xfId="55" applyFont="1" applyFill="1" applyBorder="1" applyAlignment="1">
      <alignment vertical="center"/>
    </xf>
    <xf numFmtId="0" fontId="2" fillId="30" borderId="21" xfId="55" applyFont="1" applyFill="1" applyBorder="1" applyAlignment="1">
      <alignment horizontal="right" vertical="center"/>
    </xf>
    <xf numFmtId="0" fontId="2" fillId="30" borderId="47" xfId="55" applyFont="1" applyFill="1" applyBorder="1" applyAlignment="1">
      <alignment vertical="center"/>
    </xf>
    <xf numFmtId="0" fontId="2" fillId="30" borderId="0" xfId="55" applyFont="1" applyFill="1" applyAlignment="1">
      <alignment vertical="center"/>
    </xf>
    <xf numFmtId="0" fontId="2" fillId="30" borderId="74" xfId="55" applyFont="1" applyFill="1" applyBorder="1" applyAlignment="1">
      <alignment horizontal="right" vertical="center"/>
    </xf>
    <xf numFmtId="0" fontId="2" fillId="30" borderId="75" xfId="55" applyFont="1" applyFill="1" applyBorder="1" applyAlignment="1">
      <alignment vertical="center"/>
    </xf>
    <xf numFmtId="0" fontId="2" fillId="30" borderId="46" xfId="55" applyFont="1" applyFill="1" applyBorder="1" applyAlignment="1">
      <alignment vertical="center"/>
    </xf>
    <xf numFmtId="0" fontId="2" fillId="30" borderId="59" xfId="55" applyFont="1" applyFill="1" applyBorder="1" applyAlignment="1">
      <alignment horizontal="right" vertical="center"/>
    </xf>
    <xf numFmtId="0" fontId="2" fillId="30" borderId="71" xfId="55" applyFont="1" applyFill="1" applyBorder="1" applyAlignment="1">
      <alignment vertical="center"/>
    </xf>
    <xf numFmtId="0" fontId="2" fillId="30" borderId="71" xfId="55" applyFont="1" applyFill="1" applyBorder="1" applyAlignment="1">
      <alignment horizontal="right" vertical="center"/>
    </xf>
    <xf numFmtId="0" fontId="100" fillId="0" borderId="67" xfId="43" applyNumberFormat="1" applyFont="1" applyFill="1" applyBorder="1" applyAlignment="1">
      <alignment horizontal="center" vertical="center"/>
    </xf>
    <xf numFmtId="0" fontId="101" fillId="30" borderId="68" xfId="55" applyFont="1" applyFill="1" applyBorder="1" applyAlignment="1">
      <alignment horizontal="left" vertical="center"/>
    </xf>
    <xf numFmtId="0" fontId="102" fillId="30" borderId="19" xfId="55" applyFont="1" applyFill="1" applyBorder="1" applyAlignment="1">
      <alignment horizontal="left" vertical="center"/>
    </xf>
    <xf numFmtId="0" fontId="100" fillId="0" borderId="69" xfId="43" applyNumberFormat="1" applyFont="1" applyFill="1" applyBorder="1" applyAlignment="1">
      <alignment horizontal="center" vertical="center"/>
    </xf>
    <xf numFmtId="0" fontId="102" fillId="30" borderId="11" xfId="55" applyFont="1" applyFill="1" applyBorder="1" applyAlignment="1">
      <alignment horizontal="left" vertical="center"/>
    </xf>
    <xf numFmtId="0" fontId="102" fillId="30" borderId="0" xfId="55" applyFont="1" applyFill="1" applyBorder="1" applyAlignment="1">
      <alignment horizontal="left" vertical="center"/>
    </xf>
    <xf numFmtId="0" fontId="103" fillId="23" borderId="76" xfId="38" applyFont="1" applyFill="1" applyBorder="1" applyAlignment="1">
      <alignment horizontal="center" vertical="center"/>
    </xf>
    <xf numFmtId="0" fontId="38" fillId="31" borderId="40" xfId="38" applyFont="1" applyFill="1" applyBorder="1" applyAlignment="1" applyProtection="1">
      <alignment horizontal="center" vertical="center" wrapText="1"/>
      <protection hidden="1"/>
    </xf>
    <xf numFmtId="0" fontId="104" fillId="31" borderId="0" xfId="55" applyFont="1" applyFill="1" applyBorder="1" applyAlignment="1">
      <alignment horizontal="center" vertical="center"/>
    </xf>
    <xf numFmtId="0" fontId="102" fillId="30" borderId="51" xfId="55" applyFont="1" applyFill="1" applyBorder="1" applyAlignment="1">
      <alignment horizontal="left" vertical="center"/>
    </xf>
    <xf numFmtId="172" fontId="105" fillId="50" borderId="40" xfId="56" applyNumberFormat="1" applyFont="1" applyFill="1" applyBorder="1" applyAlignment="1">
      <alignment horizontal="center" vertical="center"/>
    </xf>
    <xf numFmtId="0" fontId="73" fillId="48" borderId="0" xfId="38" applyFont="1" applyFill="1" applyBorder="1" applyAlignment="1" applyProtection="1">
      <alignment horizontal="center" vertical="center" wrapText="1"/>
      <protection hidden="1"/>
    </xf>
    <xf numFmtId="0" fontId="35" fillId="50" borderId="0" xfId="38" applyFont="1" applyFill="1" applyBorder="1" applyAlignment="1" applyProtection="1">
      <alignment horizontal="center" vertical="center" wrapText="1"/>
      <protection hidden="1"/>
    </xf>
    <xf numFmtId="0" fontId="35" fillId="47" borderId="40" xfId="38" applyFont="1" applyFill="1" applyBorder="1" applyAlignment="1">
      <alignment horizontal="center" vertical="center"/>
    </xf>
    <xf numFmtId="0" fontId="104" fillId="30" borderId="0" xfId="55" applyFont="1" applyFill="1" applyBorder="1" applyAlignment="1">
      <alignment horizontal="left" vertical="center"/>
    </xf>
    <xf numFmtId="0" fontId="100" fillId="0" borderId="48" xfId="43" applyNumberFormat="1" applyFont="1" applyFill="1" applyBorder="1" applyAlignment="1">
      <alignment horizontal="center" vertical="center"/>
    </xf>
    <xf numFmtId="0" fontId="102" fillId="30" borderId="70" xfId="55" applyFont="1" applyFill="1" applyBorder="1" applyAlignment="1">
      <alignment horizontal="left" vertical="center"/>
    </xf>
    <xf numFmtId="0" fontId="102" fillId="30" borderId="46" xfId="55" applyFont="1" applyFill="1" applyBorder="1" applyAlignment="1">
      <alignment horizontal="left" vertical="center"/>
    </xf>
    <xf numFmtId="0" fontId="102" fillId="30" borderId="59" xfId="55" applyFont="1" applyFill="1" applyBorder="1" applyAlignment="1">
      <alignment horizontal="left" vertical="center"/>
    </xf>
    <xf numFmtId="0" fontId="100" fillId="0" borderId="71" xfId="43" applyNumberFormat="1" applyFont="1" applyFill="1" applyBorder="1" applyAlignment="1">
      <alignment horizontal="center" vertical="center"/>
    </xf>
    <xf numFmtId="0" fontId="102" fillId="30" borderId="71" xfId="55" applyFont="1" applyFill="1" applyBorder="1" applyAlignment="1">
      <alignment horizontal="left" vertical="center"/>
    </xf>
    <xf numFmtId="0" fontId="102" fillId="30" borderId="68" xfId="55" applyFont="1" applyFill="1" applyBorder="1" applyAlignment="1">
      <alignment horizontal="left" vertical="center"/>
    </xf>
    <xf numFmtId="0" fontId="102" fillId="30" borderId="76" xfId="55" applyFont="1" applyFill="1" applyBorder="1" applyAlignment="1">
      <alignment horizontal="left" vertical="center"/>
    </xf>
    <xf numFmtId="0" fontId="101" fillId="30" borderId="11" xfId="55" applyFont="1" applyFill="1" applyBorder="1" applyAlignment="1">
      <alignment horizontal="left" vertical="center"/>
    </xf>
    <xf numFmtId="0" fontId="107" fillId="30" borderId="0" xfId="55" applyFont="1" applyFill="1" applyBorder="1" applyAlignment="1">
      <alignment horizontal="left" vertical="center"/>
    </xf>
    <xf numFmtId="0" fontId="102" fillId="31" borderId="0" xfId="55" applyFont="1" applyFill="1" applyBorder="1" applyAlignment="1">
      <alignment horizontal="center" vertical="center"/>
    </xf>
    <xf numFmtId="0" fontId="102" fillId="31" borderId="76" xfId="55" applyFont="1" applyFill="1" applyBorder="1" applyAlignment="1">
      <alignment horizontal="center" vertical="center"/>
    </xf>
    <xf numFmtId="0" fontId="105" fillId="25" borderId="34" xfId="55" applyFont="1" applyFill="1" applyBorder="1" applyAlignment="1" applyProtection="1">
      <alignment horizontal="center" vertical="center"/>
      <protection locked="0"/>
    </xf>
    <xf numFmtId="165" fontId="108" fillId="25" borderId="34" xfId="55" applyNumberFormat="1" applyFont="1" applyFill="1" applyBorder="1" applyAlignment="1">
      <alignment horizontal="left" vertical="center"/>
    </xf>
    <xf numFmtId="165" fontId="108" fillId="25" borderId="34" xfId="55" applyNumberFormat="1" applyFont="1" applyFill="1" applyBorder="1" applyAlignment="1">
      <alignment horizontal="left" vertical="center" wrapText="1"/>
    </xf>
    <xf numFmtId="172" fontId="105" fillId="25" borderId="34" xfId="56" applyNumberFormat="1" applyFont="1" applyFill="1" applyBorder="1" applyAlignment="1">
      <alignment horizontal="center" vertical="center"/>
    </xf>
    <xf numFmtId="172" fontId="57" fillId="40" borderId="0" xfId="38" applyNumberFormat="1" applyFont="1" applyFill="1" applyBorder="1" applyAlignment="1">
      <alignment horizontal="center" vertical="center"/>
    </xf>
    <xf numFmtId="172" fontId="57" fillId="39" borderId="0" xfId="38" applyNumberFormat="1" applyFont="1" applyFill="1" applyBorder="1" applyAlignment="1">
      <alignment horizontal="center" vertical="center"/>
    </xf>
    <xf numFmtId="0" fontId="105" fillId="25" borderId="22" xfId="55" applyFont="1" applyFill="1" applyBorder="1" applyAlignment="1" applyProtection="1">
      <alignment horizontal="center" vertical="center"/>
      <protection locked="0"/>
    </xf>
    <xf numFmtId="0" fontId="105" fillId="25" borderId="23" xfId="40" applyFont="1" applyFill="1" applyBorder="1" applyAlignment="1" applyProtection="1">
      <alignment horizontal="center" vertical="center"/>
      <protection locked="0"/>
    </xf>
    <xf numFmtId="0" fontId="105" fillId="25" borderId="55" xfId="40" applyFont="1" applyFill="1" applyBorder="1" applyAlignment="1" applyProtection="1">
      <alignment horizontal="center" vertical="center"/>
      <protection locked="0"/>
    </xf>
    <xf numFmtId="0" fontId="35" fillId="33" borderId="0" xfId="38" applyFont="1" applyFill="1" applyProtection="1">
      <protection hidden="1"/>
    </xf>
    <xf numFmtId="0" fontId="57" fillId="33" borderId="0" xfId="38" applyFont="1" applyFill="1" applyAlignment="1">
      <alignment vertical="center"/>
    </xf>
    <xf numFmtId="0" fontId="2" fillId="33" borderId="0" xfId="40" applyFont="1" applyFill="1"/>
    <xf numFmtId="0" fontId="57" fillId="33" borderId="0" xfId="38" applyFont="1" applyFill="1" applyBorder="1" applyProtection="1">
      <protection hidden="1"/>
    </xf>
    <xf numFmtId="0" fontId="2" fillId="33" borderId="76" xfId="40" applyFont="1" applyFill="1" applyBorder="1"/>
    <xf numFmtId="0" fontId="109" fillId="23" borderId="76" xfId="38" applyFont="1" applyFill="1" applyBorder="1" applyAlignment="1">
      <alignment horizontal="center" vertical="center"/>
    </xf>
    <xf numFmtId="0" fontId="2" fillId="30" borderId="0" xfId="55" applyFont="1" applyFill="1" applyBorder="1"/>
    <xf numFmtId="0" fontId="73" fillId="48" borderId="44" xfId="38" applyFont="1" applyFill="1" applyBorder="1" applyAlignment="1" applyProtection="1">
      <alignment horizontal="center" vertical="center" wrapText="1"/>
      <protection hidden="1"/>
    </xf>
    <xf numFmtId="0" fontId="111" fillId="30" borderId="0" xfId="30" applyFont="1" applyFill="1" applyBorder="1" applyAlignment="1" applyProtection="1">
      <alignment horizontal="left" vertical="center"/>
    </xf>
    <xf numFmtId="0" fontId="111" fillId="30" borderId="76" xfId="30" applyFont="1" applyFill="1" applyBorder="1" applyAlignment="1" applyProtection="1">
      <alignment horizontal="left" vertical="center"/>
    </xf>
    <xf numFmtId="0" fontId="111" fillId="30" borderId="46" xfId="30" applyFont="1" applyFill="1" applyBorder="1" applyAlignment="1" applyProtection="1">
      <alignment horizontal="left" vertical="center"/>
    </xf>
    <xf numFmtId="0" fontId="111" fillId="30" borderId="71" xfId="30" applyFont="1" applyFill="1" applyBorder="1" applyAlignment="1" applyProtection="1">
      <alignment horizontal="left" vertical="center"/>
    </xf>
    <xf numFmtId="0" fontId="111" fillId="30" borderId="19" xfId="30" applyFont="1" applyFill="1" applyBorder="1" applyAlignment="1" applyProtection="1">
      <alignment horizontal="left" vertical="center"/>
    </xf>
    <xf numFmtId="0" fontId="112" fillId="23" borderId="76" xfId="38" applyFont="1" applyFill="1" applyBorder="1" applyAlignment="1">
      <alignment horizontal="center" vertical="center"/>
    </xf>
    <xf numFmtId="0" fontId="101" fillId="30" borderId="0" xfId="55" applyFont="1" applyFill="1" applyBorder="1" applyAlignment="1">
      <alignment horizontal="left" vertical="center"/>
    </xf>
    <xf numFmtId="0" fontId="2" fillId="0" borderId="0" xfId="55" applyFont="1" applyBorder="1"/>
    <xf numFmtId="0" fontId="99" fillId="0" borderId="0" xfId="0" applyFont="1" applyBorder="1"/>
    <xf numFmtId="0" fontId="99" fillId="30" borderId="0" xfId="0" applyFont="1" applyFill="1" applyBorder="1"/>
    <xf numFmtId="0" fontId="35" fillId="45" borderId="31" xfId="38" applyFont="1" applyFill="1" applyBorder="1" applyAlignment="1">
      <alignment horizontal="center" vertical="center"/>
    </xf>
    <xf numFmtId="0" fontId="58" fillId="45" borderId="32" xfId="38" applyFont="1" applyFill="1" applyBorder="1" applyAlignment="1">
      <alignment horizontal="left" vertical="center"/>
    </xf>
    <xf numFmtId="172" fontId="35" fillId="45" borderId="41" xfId="38" applyNumberFormat="1" applyFont="1" applyFill="1" applyBorder="1" applyAlignment="1">
      <alignment horizontal="center" vertical="center"/>
    </xf>
    <xf numFmtId="0" fontId="36" fillId="52" borderId="47" xfId="38" applyFont="1" applyFill="1" applyBorder="1" applyAlignment="1" applyProtection="1">
      <alignment horizontal="center" vertical="center"/>
      <protection hidden="1"/>
    </xf>
    <xf numFmtId="171" fontId="36" fillId="41" borderId="32" xfId="38" applyNumberFormat="1" applyFont="1" applyFill="1" applyBorder="1" applyAlignment="1">
      <alignment horizontal="center" vertical="center"/>
    </xf>
    <xf numFmtId="171" fontId="35" fillId="39" borderId="33" xfId="38" applyNumberFormat="1" applyFont="1" applyFill="1" applyBorder="1" applyAlignment="1">
      <alignment horizontal="center" vertical="center"/>
    </xf>
    <xf numFmtId="172" fontId="35" fillId="45" borderId="33" xfId="38" applyNumberFormat="1" applyFont="1" applyFill="1" applyBorder="1" applyAlignment="1">
      <alignment horizontal="center" vertical="center"/>
    </xf>
    <xf numFmtId="0" fontId="113" fillId="30" borderId="0" xfId="55" applyFont="1" applyFill="1" applyBorder="1" applyAlignment="1">
      <alignment horizontal="left" vertical="center"/>
    </xf>
    <xf numFmtId="0" fontId="114" fillId="23" borderId="76" xfId="38" applyFont="1" applyFill="1" applyBorder="1" applyAlignment="1">
      <alignment horizontal="center" vertical="center"/>
    </xf>
    <xf numFmtId="0" fontId="35" fillId="37" borderId="47" xfId="38" applyFont="1" applyFill="1" applyBorder="1" applyAlignment="1" applyProtection="1">
      <alignment horizontal="center" vertical="center"/>
      <protection hidden="1"/>
    </xf>
    <xf numFmtId="0" fontId="35" fillId="37" borderId="0" xfId="38" applyFont="1" applyFill="1" applyBorder="1" applyAlignment="1" applyProtection="1">
      <alignment horizontal="center" vertical="center"/>
      <protection hidden="1"/>
    </xf>
    <xf numFmtId="0" fontId="35" fillId="37" borderId="76" xfId="38" applyFont="1" applyFill="1" applyBorder="1" applyAlignment="1" applyProtection="1">
      <alignment horizontal="center" vertical="center"/>
      <protection hidden="1"/>
    </xf>
    <xf numFmtId="0" fontId="35" fillId="37" borderId="0" xfId="38" applyFont="1" applyFill="1" applyBorder="1" applyAlignment="1" applyProtection="1">
      <alignment horizontal="center" vertical="center" wrapText="1"/>
      <protection hidden="1"/>
    </xf>
    <xf numFmtId="0" fontId="35" fillId="37" borderId="76" xfId="38" applyFont="1" applyFill="1" applyBorder="1" applyAlignment="1" applyProtection="1">
      <alignment horizontal="center" vertical="center" wrapText="1"/>
      <protection hidden="1"/>
    </xf>
    <xf numFmtId="0" fontId="35" fillId="37" borderId="42" xfId="38" applyFont="1" applyFill="1" applyBorder="1" applyAlignment="1" applyProtection="1">
      <alignment horizontal="center" vertical="center"/>
      <protection hidden="1"/>
    </xf>
    <xf numFmtId="0" fontId="35" fillId="37" borderId="43" xfId="38" applyFont="1" applyFill="1" applyBorder="1" applyAlignment="1" applyProtection="1">
      <alignment horizontal="center" vertical="center" wrapText="1"/>
      <protection hidden="1"/>
    </xf>
    <xf numFmtId="0" fontId="35" fillId="37" borderId="41" xfId="38" applyFont="1" applyFill="1" applyBorder="1" applyAlignment="1" applyProtection="1">
      <alignment horizontal="center" vertical="center" wrapText="1"/>
      <protection hidden="1"/>
    </xf>
    <xf numFmtId="0" fontId="73" fillId="50" borderId="41" xfId="38" applyFont="1" applyFill="1" applyBorder="1" applyAlignment="1" applyProtection="1">
      <alignment horizontal="center" vertical="center" wrapText="1"/>
      <protection hidden="1"/>
    </xf>
    <xf numFmtId="0" fontId="35" fillId="39" borderId="31" xfId="38" applyFont="1" applyFill="1" applyBorder="1" applyAlignment="1">
      <alignment horizontal="center" vertical="center"/>
    </xf>
    <xf numFmtId="172" fontId="58" fillId="49" borderId="32" xfId="38" applyNumberFormat="1" applyFont="1" applyFill="1" applyBorder="1" applyAlignment="1">
      <alignment horizontal="left" vertical="center"/>
    </xf>
    <xf numFmtId="172" fontId="35" fillId="39" borderId="33" xfId="38" applyNumberFormat="1" applyFont="1" applyFill="1" applyBorder="1" applyAlignment="1">
      <alignment horizontal="center" vertical="center"/>
    </xf>
    <xf numFmtId="167" fontId="115" fillId="24" borderId="49" xfId="0" applyNumberFormat="1" applyFont="1" applyFill="1" applyBorder="1" applyAlignment="1" applyProtection="1">
      <alignment horizontal="center" vertical="center"/>
      <protection locked="0"/>
    </xf>
    <xf numFmtId="172" fontId="35" fillId="44" borderId="33" xfId="38" applyNumberFormat="1" applyFont="1" applyFill="1" applyBorder="1" applyAlignment="1">
      <alignment horizontal="center" vertical="center"/>
    </xf>
    <xf numFmtId="0" fontId="35" fillId="44" borderId="31" xfId="38" applyFont="1" applyFill="1" applyBorder="1" applyAlignment="1">
      <alignment horizontal="center" vertical="center"/>
    </xf>
    <xf numFmtId="0" fontId="58" fillId="44" borderId="32" xfId="38" applyFont="1" applyFill="1" applyBorder="1" applyAlignment="1">
      <alignment horizontal="left" vertical="center"/>
    </xf>
    <xf numFmtId="0" fontId="57" fillId="30" borderId="0" xfId="55" applyFont="1" applyFill="1" applyBorder="1" applyAlignment="1">
      <alignment horizontal="left" vertical="center"/>
    </xf>
    <xf numFmtId="0" fontId="116" fillId="23" borderId="76" xfId="38" applyFont="1" applyFill="1" applyBorder="1" applyAlignment="1">
      <alignment horizontal="center" vertical="center"/>
    </xf>
    <xf numFmtId="0" fontId="100" fillId="0" borderId="166" xfId="43" applyNumberFormat="1" applyFont="1" applyFill="1" applyBorder="1" applyAlignment="1">
      <alignment horizontal="center" vertical="center"/>
    </xf>
    <xf numFmtId="0" fontId="102" fillId="30" borderId="160" xfId="55" applyFont="1" applyFill="1" applyBorder="1" applyAlignment="1">
      <alignment horizontal="left" vertical="center"/>
    </xf>
    <xf numFmtId="0" fontId="116" fillId="23" borderId="143" xfId="38" applyFont="1" applyFill="1" applyBorder="1" applyAlignment="1">
      <alignment horizontal="center" vertical="center"/>
    </xf>
    <xf numFmtId="0" fontId="59" fillId="23" borderId="0" xfId="0" applyFont="1" applyFill="1" applyBorder="1" applyAlignment="1">
      <alignment vertical="center"/>
    </xf>
    <xf numFmtId="183" fontId="36" fillId="61" borderId="77" xfId="62" applyNumberFormat="1" applyFont="1" applyFill="1" applyBorder="1" applyAlignment="1" applyProtection="1">
      <alignment horizontal="center" vertical="center"/>
      <protection hidden="1"/>
    </xf>
    <xf numFmtId="184" fontId="73" fillId="29" borderId="78" xfId="62" applyNumberFormat="1" applyFont="1" applyFill="1" applyBorder="1" applyAlignment="1" applyProtection="1">
      <alignment horizontal="center" vertical="center"/>
      <protection hidden="1"/>
    </xf>
    <xf numFmtId="180" fontId="73" fillId="29" borderId="78" xfId="62" applyNumberFormat="1" applyFont="1" applyFill="1" applyBorder="1" applyAlignment="1" applyProtection="1">
      <alignment horizontal="center" vertical="center"/>
      <protection hidden="1"/>
    </xf>
    <xf numFmtId="181" fontId="73" fillId="29" borderId="77" xfId="62" applyNumberFormat="1" applyFont="1" applyFill="1" applyBorder="1" applyAlignment="1" applyProtection="1">
      <alignment horizontal="center" vertical="center"/>
      <protection hidden="1"/>
    </xf>
    <xf numFmtId="179" fontId="73" fillId="29" borderId="78" xfId="62" applyNumberFormat="1" applyFont="1" applyFill="1" applyBorder="1" applyAlignment="1" applyProtection="1">
      <alignment horizontal="center" vertical="center"/>
      <protection hidden="1"/>
    </xf>
    <xf numFmtId="179" fontId="36" fillId="30" borderId="0" xfId="62" applyNumberFormat="1" applyFont="1" applyFill="1" applyAlignment="1" applyProtection="1">
      <alignment horizontal="center" vertical="center"/>
      <protection hidden="1"/>
    </xf>
    <xf numFmtId="180" fontId="73" fillId="30" borderId="0" xfId="62" applyNumberFormat="1" applyFont="1" applyFill="1" applyAlignment="1" applyProtection="1">
      <alignment horizontal="center" vertical="center"/>
      <protection hidden="1"/>
    </xf>
    <xf numFmtId="172" fontId="73" fillId="30" borderId="0" xfId="62" applyNumberFormat="1" applyFont="1" applyFill="1" applyAlignment="1" applyProtection="1">
      <alignment horizontal="center" vertical="center"/>
      <protection hidden="1"/>
    </xf>
    <xf numFmtId="0" fontId="102" fillId="30" borderId="0" xfId="63" applyFont="1" applyFill="1" applyAlignment="1">
      <alignment horizontal="left" vertical="center"/>
    </xf>
    <xf numFmtId="180" fontId="36" fillId="61" borderId="77" xfId="62" applyNumberFormat="1" applyFont="1" applyFill="1" applyBorder="1" applyAlignment="1" applyProtection="1">
      <alignment horizontal="center" vertical="center"/>
      <protection hidden="1"/>
    </xf>
    <xf numFmtId="172" fontId="73" fillId="29" borderId="78" xfId="62" applyNumberFormat="1" applyFont="1" applyFill="1" applyBorder="1" applyAlignment="1" applyProtection="1">
      <alignment horizontal="center" vertical="center"/>
      <protection hidden="1"/>
    </xf>
    <xf numFmtId="182" fontId="73" fillId="29" borderId="77" xfId="62" applyNumberFormat="1" applyFont="1" applyFill="1" applyBorder="1" applyAlignment="1" applyProtection="1">
      <alignment horizontal="center" vertical="center"/>
      <protection hidden="1"/>
    </xf>
    <xf numFmtId="179" fontId="73" fillId="29" borderId="77" xfId="62" applyNumberFormat="1" applyFont="1" applyFill="1" applyBorder="1" applyAlignment="1" applyProtection="1">
      <alignment horizontal="center" vertical="center"/>
      <protection hidden="1"/>
    </xf>
    <xf numFmtId="179" fontId="36" fillId="30" borderId="0" xfId="62" applyNumberFormat="1" applyFont="1" applyFill="1" applyBorder="1" applyAlignment="1" applyProtection="1">
      <alignment horizontal="center" vertical="center"/>
      <protection hidden="1"/>
    </xf>
    <xf numFmtId="180" fontId="73" fillId="30" borderId="0" xfId="62" applyNumberFormat="1" applyFont="1" applyFill="1" applyBorder="1" applyAlignment="1" applyProtection="1">
      <alignment horizontal="center" vertical="center"/>
      <protection hidden="1"/>
    </xf>
    <xf numFmtId="172" fontId="73" fillId="30" borderId="0" xfId="62" applyNumberFormat="1" applyFont="1" applyFill="1" applyBorder="1" applyAlignment="1" applyProtection="1">
      <alignment horizontal="center" vertical="center"/>
      <protection hidden="1"/>
    </xf>
    <xf numFmtId="179" fontId="36" fillId="61" borderId="77" xfId="62" applyNumberFormat="1" applyFont="1" applyFill="1" applyBorder="1" applyAlignment="1" applyProtection="1">
      <alignment horizontal="center" vertical="center"/>
      <protection hidden="1"/>
    </xf>
    <xf numFmtId="0" fontId="2" fillId="0" borderId="0" xfId="55" applyFont="1"/>
    <xf numFmtId="0" fontId="2" fillId="30" borderId="0" xfId="55" applyFont="1" applyFill="1"/>
    <xf numFmtId="0" fontId="117" fillId="29" borderId="0" xfId="62" applyFont="1" applyFill="1" applyAlignment="1" applyProtection="1">
      <alignment vertical="center"/>
      <protection hidden="1"/>
    </xf>
    <xf numFmtId="181" fontId="36" fillId="61" borderId="77" xfId="62" applyNumberFormat="1" applyFont="1" applyFill="1" applyBorder="1" applyAlignment="1" applyProtection="1">
      <alignment horizontal="center" vertical="center"/>
      <protection hidden="1"/>
    </xf>
    <xf numFmtId="181" fontId="36" fillId="30" borderId="0" xfId="62" applyNumberFormat="1" applyFont="1" applyFill="1" applyBorder="1" applyAlignment="1" applyProtection="1">
      <alignment horizontal="center" vertical="center"/>
      <protection hidden="1"/>
    </xf>
    <xf numFmtId="0" fontId="100" fillId="0" borderId="69" xfId="43" applyFont="1" applyBorder="1" applyAlignment="1">
      <alignment horizontal="center" vertical="center"/>
    </xf>
    <xf numFmtId="0" fontId="99" fillId="0" borderId="0" xfId="62" applyFont="1" applyAlignment="1">
      <alignment vertical="center"/>
    </xf>
    <xf numFmtId="0" fontId="99" fillId="0" borderId="0" xfId="62" applyFont="1" applyAlignment="1">
      <alignment horizontal="center" vertical="center"/>
    </xf>
    <xf numFmtId="0" fontId="99" fillId="0" borderId="0" xfId="62" applyFont="1" applyAlignment="1">
      <alignment horizontal="left" vertical="center"/>
    </xf>
    <xf numFmtId="0" fontId="118" fillId="30" borderId="0" xfId="63" applyFont="1" applyFill="1" applyAlignment="1">
      <alignment horizontal="left" vertical="center"/>
    </xf>
    <xf numFmtId="0" fontId="102" fillId="30" borderId="76" xfId="63" applyFont="1" applyFill="1" applyBorder="1" applyAlignment="1">
      <alignment horizontal="left" vertical="center"/>
    </xf>
    <xf numFmtId="0" fontId="99" fillId="0" borderId="0" xfId="62" applyFont="1"/>
    <xf numFmtId="0" fontId="38" fillId="0" borderId="0" xfId="62" applyFont="1" applyAlignment="1">
      <alignment vertical="center"/>
    </xf>
    <xf numFmtId="0" fontId="38" fillId="0" borderId="0" xfId="62" applyFont="1" applyAlignment="1">
      <alignment horizontal="center" vertical="center"/>
    </xf>
    <xf numFmtId="0" fontId="38" fillId="0" borderId="0" xfId="62" applyFont="1" applyAlignment="1">
      <alignment horizontal="left" vertic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119" fillId="23" borderId="0" xfId="0" applyFont="1" applyFill="1" applyBorder="1" applyAlignment="1">
      <alignment vertical="center"/>
    </xf>
    <xf numFmtId="0" fontId="38" fillId="23" borderId="0" xfId="0" applyFont="1" applyFill="1" applyBorder="1" applyAlignment="1">
      <alignment vertical="center"/>
    </xf>
    <xf numFmtId="0" fontId="41" fillId="36" borderId="81" xfId="62" applyFont="1" applyFill="1" applyBorder="1" applyAlignment="1">
      <alignment horizontal="right" vertical="center"/>
    </xf>
    <xf numFmtId="0" fontId="37" fillId="36" borderId="0" xfId="62" applyFont="1" applyFill="1" applyAlignment="1">
      <alignment vertical="center"/>
    </xf>
    <xf numFmtId="0" fontId="37" fillId="36" borderId="12" xfId="62" applyFont="1" applyFill="1" applyBorder="1" applyAlignment="1">
      <alignment vertical="center"/>
    </xf>
    <xf numFmtId="0" fontId="102" fillId="30" borderId="80" xfId="63" applyFont="1" applyFill="1" applyBorder="1" applyAlignment="1">
      <alignment horizontal="left" vertical="center"/>
    </xf>
    <xf numFmtId="0" fontId="102" fillId="30" borderId="22" xfId="63" applyFont="1" applyFill="1" applyBorder="1" applyAlignment="1">
      <alignment horizontal="left" vertical="center"/>
    </xf>
    <xf numFmtId="0" fontId="102" fillId="30" borderId="73" xfId="63" applyFont="1" applyFill="1" applyBorder="1" applyAlignment="1">
      <alignment horizontal="left" vertical="center"/>
    </xf>
    <xf numFmtId="0" fontId="119" fillId="0" borderId="84" xfId="43" applyFont="1" applyBorder="1" applyAlignment="1">
      <alignment horizontal="center" vertical="center"/>
    </xf>
    <xf numFmtId="0" fontId="102" fillId="30" borderId="11" xfId="63" applyFont="1" applyFill="1" applyBorder="1" applyAlignment="1">
      <alignment horizontal="left" vertical="center"/>
    </xf>
    <xf numFmtId="0" fontId="102" fillId="30" borderId="74" xfId="63" applyFont="1" applyFill="1" applyBorder="1" applyAlignment="1">
      <alignment horizontal="left" vertical="center"/>
    </xf>
    <xf numFmtId="0" fontId="119" fillId="0" borderId="48" xfId="43" applyFont="1" applyBorder="1" applyAlignment="1">
      <alignment horizontal="center" vertical="center"/>
    </xf>
    <xf numFmtId="0" fontId="102" fillId="30" borderId="86" xfId="63" applyFont="1" applyFill="1" applyBorder="1" applyAlignment="1">
      <alignment horizontal="left" vertical="center"/>
    </xf>
    <xf numFmtId="0" fontId="102" fillId="30" borderId="46" xfId="63" applyFont="1" applyFill="1" applyBorder="1" applyAlignment="1">
      <alignment horizontal="left" vertical="center"/>
    </xf>
    <xf numFmtId="0" fontId="102" fillId="30" borderId="59" xfId="63" applyFont="1" applyFill="1" applyBorder="1" applyAlignment="1">
      <alignment horizontal="left" vertical="center"/>
    </xf>
    <xf numFmtId="0" fontId="2" fillId="0" borderId="0" xfId="63" applyFont="1"/>
    <xf numFmtId="0" fontId="120" fillId="0" borderId="0" xfId="0" applyFont="1"/>
    <xf numFmtId="0" fontId="124" fillId="0" borderId="0" xfId="62" applyFont="1" applyBorder="1" applyAlignment="1">
      <alignment horizontal="center" vertical="top" textRotation="255"/>
    </xf>
    <xf numFmtId="0" fontId="129" fillId="0" borderId="0" xfId="62" applyFont="1" applyBorder="1" applyAlignment="1">
      <alignment horizontal="center" vertical="top" textRotation="255"/>
    </xf>
    <xf numFmtId="0" fontId="138" fillId="87" borderId="0" xfId="42" applyFont="1" applyFill="1" applyBorder="1" applyAlignment="1">
      <alignment horizontal="center" vertical="center" textRotation="180"/>
    </xf>
    <xf numFmtId="0" fontId="124" fillId="0" borderId="122" xfId="62" applyFont="1" applyBorder="1" applyAlignment="1">
      <alignment vertical="top" textRotation="255"/>
    </xf>
    <xf numFmtId="0" fontId="124" fillId="0" borderId="0" xfId="62" applyFont="1" applyBorder="1" applyAlignment="1">
      <alignment vertical="top" textRotation="255"/>
    </xf>
    <xf numFmtId="0" fontId="2" fillId="0" borderId="0" xfId="66" applyFont="1"/>
    <xf numFmtId="0" fontId="98" fillId="32" borderId="100" xfId="42" applyFont="1" applyFill="1" applyBorder="1" applyAlignment="1">
      <alignment horizontal="center" vertical="center"/>
    </xf>
    <xf numFmtId="0" fontId="142" fillId="23" borderId="45" xfId="62" applyFont="1" applyFill="1" applyBorder="1" applyAlignment="1">
      <alignment horizontal="left" vertical="center"/>
    </xf>
    <xf numFmtId="0" fontId="143" fillId="23" borderId="57" xfId="62" applyFont="1" applyFill="1" applyBorder="1" applyAlignment="1">
      <alignment horizontal="left" vertical="center"/>
    </xf>
    <xf numFmtId="0" fontId="143" fillId="23" borderId="0" xfId="62" applyFont="1" applyFill="1" applyAlignment="1">
      <alignment horizontal="right" vertical="center"/>
    </xf>
    <xf numFmtId="0" fontId="58" fillId="23" borderId="0" xfId="62" applyFont="1" applyFill="1" applyAlignment="1">
      <alignment horizontal="center" vertical="center"/>
    </xf>
    <xf numFmtId="0" fontId="35" fillId="23" borderId="0" xfId="62" applyFont="1" applyFill="1" applyAlignment="1">
      <alignment horizontal="left" vertical="center"/>
    </xf>
    <xf numFmtId="0" fontId="143" fillId="23" borderId="0" xfId="62" applyFont="1" applyFill="1" applyAlignment="1">
      <alignment vertical="center"/>
    </xf>
    <xf numFmtId="0" fontId="146" fillId="23" borderId="0" xfId="62" applyFont="1" applyFill="1" applyAlignment="1">
      <alignment horizontal="right" vertical="center"/>
    </xf>
    <xf numFmtId="0" fontId="73" fillId="48" borderId="146" xfId="62" applyFont="1" applyFill="1" applyBorder="1" applyAlignment="1" applyProtection="1">
      <alignment horizontal="center" vertical="center" wrapText="1"/>
      <protection hidden="1"/>
    </xf>
    <xf numFmtId="0" fontId="37" fillId="23" borderId="0" xfId="62" applyFont="1" applyFill="1" applyAlignment="1">
      <alignment horizontal="center" vertical="center"/>
    </xf>
    <xf numFmtId="0" fontId="99" fillId="23" borderId="0" xfId="62" applyFont="1" applyFill="1" applyAlignment="1">
      <alignment horizontal="center" vertical="center"/>
    </xf>
    <xf numFmtId="0" fontId="149" fillId="30" borderId="0" xfId="62" applyFont="1" applyFill="1" applyAlignment="1">
      <alignment vertical="center"/>
    </xf>
    <xf numFmtId="0" fontId="77" fillId="36" borderId="0" xfId="42" applyFont="1" applyFill="1" applyAlignment="1">
      <alignment horizontal="centerContinuous" vertical="center" wrapText="1"/>
    </xf>
    <xf numFmtId="0" fontId="152" fillId="36" borderId="0" xfId="42" applyFont="1" applyFill="1" applyAlignment="1">
      <alignment horizontal="centerContinuous" vertical="center" wrapText="1"/>
    </xf>
    <xf numFmtId="0" fontId="77" fillId="36" borderId="0" xfId="62" applyFont="1" applyFill="1" applyAlignment="1">
      <alignment horizontal="center" vertical="center"/>
    </xf>
    <xf numFmtId="1" fontId="35" fillId="36" borderId="0" xfId="66" applyNumberFormat="1" applyFont="1" applyFill="1" applyAlignment="1">
      <alignment vertical="center" wrapText="1"/>
    </xf>
    <xf numFmtId="0" fontId="57" fillId="36" borderId="0" xfId="62" applyFont="1" applyFill="1" applyAlignment="1">
      <alignment horizontal="center" vertical="center"/>
    </xf>
    <xf numFmtId="0" fontId="141" fillId="34" borderId="141" xfId="62" applyFont="1" applyFill="1" applyBorder="1" applyAlignment="1" applyProtection="1">
      <alignment horizontal="center" vertical="center" wrapText="1"/>
      <protection hidden="1"/>
    </xf>
    <xf numFmtId="0" fontId="141" fillId="48" borderId="0" xfId="62" applyFont="1" applyFill="1" applyAlignment="1" applyProtection="1">
      <alignment horizontal="center" vertical="center" wrapText="1"/>
      <protection hidden="1"/>
    </xf>
    <xf numFmtId="0" fontId="79" fillId="37" borderId="0" xfId="62" applyFont="1" applyFill="1" applyAlignment="1" applyProtection="1">
      <alignment horizontal="center" vertical="center"/>
      <protection hidden="1"/>
    </xf>
    <xf numFmtId="0" fontId="38" fillId="31" borderId="141" xfId="62" applyFont="1" applyFill="1" applyBorder="1" applyAlignment="1" applyProtection="1">
      <alignment horizontal="center" vertical="center" wrapText="1"/>
      <protection hidden="1"/>
    </xf>
    <xf numFmtId="0" fontId="67" fillId="37" borderId="47" xfId="62" applyFont="1" applyFill="1" applyBorder="1" applyAlignment="1" applyProtection="1">
      <alignment horizontal="center"/>
      <protection hidden="1"/>
    </xf>
    <xf numFmtId="0" fontId="67" fillId="37" borderId="0" xfId="62" applyFont="1" applyFill="1" applyAlignment="1" applyProtection="1">
      <alignment horizontal="center" wrapText="1"/>
      <protection hidden="1"/>
    </xf>
    <xf numFmtId="0" fontId="79" fillId="37" borderId="0" xfId="62" applyFont="1" applyFill="1" applyAlignment="1" applyProtection="1">
      <alignment horizontal="center" vertical="center" wrapText="1"/>
      <protection hidden="1"/>
    </xf>
    <xf numFmtId="0" fontId="39" fillId="38" borderId="0" xfId="62" applyFont="1" applyFill="1" applyAlignment="1" applyProtection="1">
      <alignment horizontal="right" vertical="center" wrapText="1"/>
      <protection hidden="1"/>
    </xf>
    <xf numFmtId="171" fontId="72" fillId="38" borderId="119" xfId="62" applyNumberFormat="1" applyFont="1" applyFill="1" applyBorder="1" applyAlignment="1" applyProtection="1">
      <alignment horizontal="center" vertical="center" wrapText="1"/>
      <protection hidden="1"/>
    </xf>
    <xf numFmtId="172" fontId="105" fillId="50" borderId="141" xfId="64" applyNumberFormat="1" applyFont="1" applyFill="1" applyBorder="1" applyAlignment="1">
      <alignment horizontal="center" vertical="center"/>
    </xf>
    <xf numFmtId="0" fontId="37" fillId="50" borderId="0" xfId="62" applyFont="1" applyFill="1" applyAlignment="1" applyProtection="1">
      <alignment horizontal="center" vertical="center" wrapText="1"/>
      <protection hidden="1"/>
    </xf>
    <xf numFmtId="172" fontId="58" fillId="49" borderId="32" xfId="62" applyNumberFormat="1" applyFont="1" applyFill="1" applyBorder="1" applyAlignment="1">
      <alignment horizontal="left" vertical="center"/>
    </xf>
    <xf numFmtId="0" fontId="2" fillId="50" borderId="0" xfId="66" applyFont="1" applyFill="1"/>
    <xf numFmtId="172" fontId="35" fillId="39" borderId="0" xfId="62" applyNumberFormat="1" applyFont="1" applyFill="1" applyAlignment="1">
      <alignment horizontal="center" vertical="center"/>
    </xf>
    <xf numFmtId="0" fontId="105" fillId="25" borderId="34" xfId="66" applyFont="1" applyFill="1" applyBorder="1" applyAlignment="1" applyProtection="1">
      <alignment horizontal="center" vertical="center"/>
      <protection locked="0"/>
    </xf>
    <xf numFmtId="172" fontId="105" fillId="25" borderId="34" xfId="64" applyNumberFormat="1" applyFont="1" applyFill="1" applyBorder="1" applyAlignment="1">
      <alignment horizontal="center" vertical="center"/>
    </xf>
    <xf numFmtId="172" fontId="99" fillId="40" borderId="32" xfId="62" applyNumberFormat="1" applyFont="1" applyFill="1" applyBorder="1" applyAlignment="1">
      <alignment horizontal="center" vertical="center"/>
    </xf>
    <xf numFmtId="0" fontId="37" fillId="47" borderId="141" xfId="62" applyFont="1" applyFill="1" applyBorder="1" applyAlignment="1">
      <alignment horizontal="center" vertical="center"/>
    </xf>
    <xf numFmtId="167" fontId="84" fillId="24" borderId="49" xfId="62" applyNumberFormat="1" applyFont="1" applyFill="1" applyBorder="1" applyAlignment="1" applyProtection="1">
      <alignment horizontal="center" vertical="center"/>
      <protection locked="0"/>
    </xf>
    <xf numFmtId="172" fontId="67" fillId="44" borderId="33" xfId="62" applyNumberFormat="1" applyFont="1" applyFill="1" applyBorder="1" applyAlignment="1">
      <alignment horizontal="center" vertical="center"/>
    </xf>
    <xf numFmtId="0" fontId="67" fillId="44" borderId="31" xfId="62" applyFont="1" applyFill="1" applyBorder="1" applyAlignment="1">
      <alignment horizontal="center" vertical="center"/>
    </xf>
    <xf numFmtId="0" fontId="67" fillId="44" borderId="32" xfId="62" applyFont="1" applyFill="1" applyBorder="1" applyAlignment="1">
      <alignment horizontal="left" vertical="center"/>
    </xf>
    <xf numFmtId="172" fontId="67" fillId="44" borderId="32" xfId="62" applyNumberFormat="1" applyFont="1" applyFill="1" applyBorder="1" applyAlignment="1">
      <alignment horizontal="center" vertical="center"/>
    </xf>
    <xf numFmtId="171" fontId="92" fillId="41" borderId="32" xfId="62" applyNumberFormat="1" applyFont="1" applyFill="1" applyBorder="1" applyAlignment="1">
      <alignment horizontal="center" vertical="center"/>
    </xf>
    <xf numFmtId="171" fontId="67" fillId="40" borderId="33" xfId="62" applyNumberFormat="1" applyFont="1" applyFill="1" applyBorder="1" applyAlignment="1">
      <alignment horizontal="center" vertical="center"/>
    </xf>
    <xf numFmtId="0" fontId="83" fillId="0" borderId="84" xfId="43" applyFont="1" applyBorder="1" applyAlignment="1">
      <alignment horizontal="center" vertical="center"/>
    </xf>
    <xf numFmtId="0" fontId="158" fillId="30" borderId="0" xfId="66" applyFont="1" applyFill="1" applyAlignment="1">
      <alignment horizontal="left" vertical="center"/>
    </xf>
    <xf numFmtId="172" fontId="99" fillId="39" borderId="32" xfId="62" applyNumberFormat="1" applyFont="1" applyFill="1" applyBorder="1" applyAlignment="1">
      <alignment horizontal="center" vertical="center"/>
    </xf>
    <xf numFmtId="0" fontId="37" fillId="46" borderId="141" xfId="62" applyFont="1" applyFill="1" applyBorder="1" applyAlignment="1">
      <alignment horizontal="center" vertical="center"/>
    </xf>
    <xf numFmtId="172" fontId="67" fillId="45" borderId="33" xfId="62" applyNumberFormat="1" applyFont="1" applyFill="1" applyBorder="1" applyAlignment="1">
      <alignment horizontal="center" vertical="center"/>
    </xf>
    <xf numFmtId="0" fontId="67" fillId="45" borderId="31" xfId="62" applyFont="1" applyFill="1" applyBorder="1" applyAlignment="1">
      <alignment horizontal="center" vertical="center"/>
    </xf>
    <xf numFmtId="0" fontId="67" fillId="45" borderId="32" xfId="62" applyFont="1" applyFill="1" applyBorder="1" applyAlignment="1">
      <alignment horizontal="left" vertical="center"/>
    </xf>
    <xf numFmtId="172" fontId="67" fillId="45" borderId="32" xfId="62" applyNumberFormat="1" applyFont="1" applyFill="1" applyBorder="1" applyAlignment="1">
      <alignment horizontal="center" vertical="center"/>
    </xf>
    <xf numFmtId="171" fontId="67" fillId="39" borderId="33" xfId="62" applyNumberFormat="1" applyFont="1" applyFill="1" applyBorder="1" applyAlignment="1">
      <alignment horizontal="center" vertical="center"/>
    </xf>
    <xf numFmtId="0" fontId="159" fillId="0" borderId="84" xfId="43" applyFont="1" applyBorder="1" applyAlignment="1">
      <alignment horizontal="center" vertical="center"/>
    </xf>
    <xf numFmtId="171" fontId="92" fillId="42" borderId="32" xfId="62" applyNumberFormat="1" applyFont="1" applyFill="1" applyBorder="1" applyAlignment="1">
      <alignment horizontal="center" vertical="center"/>
    </xf>
    <xf numFmtId="0" fontId="105" fillId="33" borderId="34" xfId="66" applyFont="1" applyFill="1" applyBorder="1" applyAlignment="1" applyProtection="1">
      <alignment horizontal="center" vertical="center"/>
      <protection locked="0"/>
    </xf>
    <xf numFmtId="165" fontId="157" fillId="33" borderId="34" xfId="66" applyNumberFormat="1" applyFont="1" applyFill="1" applyBorder="1" applyAlignment="1">
      <alignment horizontal="left" vertical="center" wrapText="1"/>
    </xf>
    <xf numFmtId="172" fontId="105" fillId="33" borderId="34" xfId="64" applyNumberFormat="1" applyFont="1" applyFill="1" applyBorder="1" applyAlignment="1">
      <alignment horizontal="center" vertical="center"/>
    </xf>
    <xf numFmtId="172" fontId="99" fillId="43" borderId="54" xfId="62" applyNumberFormat="1" applyFont="1" applyFill="1" applyBorder="1" applyAlignment="1">
      <alignment horizontal="center" vertical="center"/>
    </xf>
    <xf numFmtId="172" fontId="99" fillId="43" borderId="141" xfId="62" applyNumberFormat="1" applyFont="1" applyFill="1" applyBorder="1" applyAlignment="1">
      <alignment horizontal="center" vertical="center"/>
    </xf>
    <xf numFmtId="0" fontId="160" fillId="33" borderId="0" xfId="66" applyFont="1" applyFill="1" applyAlignment="1">
      <alignment horizontal="left" vertical="center"/>
    </xf>
    <xf numFmtId="0" fontId="161" fillId="33" borderId="0" xfId="66" applyFont="1" applyFill="1" applyAlignment="1">
      <alignment horizontal="left" vertical="center"/>
    </xf>
    <xf numFmtId="172" fontId="67" fillId="43" borderId="33" xfId="62" applyNumberFormat="1" applyFont="1" applyFill="1" applyBorder="1" applyAlignment="1">
      <alignment horizontal="center" vertical="center"/>
    </xf>
    <xf numFmtId="0" fontId="67" fillId="43" borderId="31" xfId="62" applyFont="1" applyFill="1" applyBorder="1" applyAlignment="1">
      <alignment horizontal="center" vertical="center"/>
    </xf>
    <xf numFmtId="0" fontId="67" fillId="43" borderId="32" xfId="62" applyFont="1" applyFill="1" applyBorder="1" applyAlignment="1">
      <alignment horizontal="left" vertical="center"/>
    </xf>
    <xf numFmtId="172" fontId="67" fillId="43" borderId="32" xfId="62" applyNumberFormat="1" applyFont="1" applyFill="1" applyBorder="1" applyAlignment="1">
      <alignment horizontal="center" vertical="center"/>
    </xf>
    <xf numFmtId="172" fontId="67" fillId="43" borderId="31" xfId="62" applyNumberFormat="1" applyFont="1" applyFill="1" applyBorder="1" applyAlignment="1">
      <alignment horizontal="center" vertical="center"/>
    </xf>
    <xf numFmtId="171" fontId="92" fillId="43" borderId="32" xfId="62" applyNumberFormat="1" applyFont="1" applyFill="1" applyBorder="1" applyAlignment="1">
      <alignment horizontal="center" vertical="center"/>
    </xf>
    <xf numFmtId="171" fontId="67" fillId="43" borderId="33" xfId="62" applyNumberFormat="1" applyFont="1" applyFill="1" applyBorder="1" applyAlignment="1">
      <alignment horizontal="center" vertical="center"/>
    </xf>
    <xf numFmtId="0" fontId="105" fillId="25" borderId="35" xfId="66" applyFont="1" applyFill="1" applyBorder="1" applyAlignment="1" applyProtection="1">
      <alignment horizontal="center" vertical="center"/>
      <protection locked="0"/>
    </xf>
    <xf numFmtId="165" fontId="157" fillId="25" borderId="35" xfId="66" applyNumberFormat="1" applyFont="1" applyFill="1" applyBorder="1" applyAlignment="1">
      <alignment horizontal="left" vertical="center" wrapText="1"/>
    </xf>
    <xf numFmtId="172" fontId="105" fillId="25" borderId="35" xfId="64" applyNumberFormat="1" applyFont="1" applyFill="1" applyBorder="1" applyAlignment="1">
      <alignment horizontal="center" vertical="center"/>
    </xf>
    <xf numFmtId="172" fontId="35" fillId="39" borderId="53" xfId="62" applyNumberFormat="1" applyFont="1" applyFill="1" applyBorder="1" applyAlignment="1">
      <alignment horizontal="center" vertical="center"/>
    </xf>
    <xf numFmtId="172" fontId="99" fillId="39" borderId="46" xfId="62" applyNumberFormat="1" applyFont="1" applyFill="1" applyBorder="1" applyAlignment="1">
      <alignment horizontal="center" vertical="center"/>
    </xf>
    <xf numFmtId="0" fontId="104" fillId="0" borderId="46" xfId="66" applyFont="1" applyBorder="1" applyAlignment="1">
      <alignment horizontal="left" vertical="center"/>
    </xf>
    <xf numFmtId="0" fontId="161" fillId="0" borderId="46" xfId="66" applyFont="1" applyBorder="1" applyAlignment="1">
      <alignment horizontal="left" vertical="center"/>
    </xf>
    <xf numFmtId="172" fontId="67" fillId="39" borderId="53" xfId="62" applyNumberFormat="1" applyFont="1" applyFill="1" applyBorder="1" applyAlignment="1">
      <alignment horizontal="center" vertical="center"/>
    </xf>
    <xf numFmtId="0" fontId="67" fillId="39" borderId="37" xfId="62" applyFont="1" applyFill="1" applyBorder="1" applyAlignment="1">
      <alignment horizontal="center" vertical="center"/>
    </xf>
    <xf numFmtId="0" fontId="67" fillId="39" borderId="38" xfId="62" applyFont="1" applyFill="1" applyBorder="1" applyAlignment="1">
      <alignment horizontal="left" vertical="center"/>
    </xf>
    <xf numFmtId="172" fontId="67" fillId="39" borderId="38" xfId="62" applyNumberFormat="1" applyFont="1" applyFill="1" applyBorder="1" applyAlignment="1">
      <alignment horizontal="center" vertical="center"/>
    </xf>
    <xf numFmtId="172" fontId="67" fillId="39" borderId="37" xfId="62" applyNumberFormat="1" applyFont="1" applyFill="1" applyBorder="1" applyAlignment="1">
      <alignment horizontal="center" vertical="center"/>
    </xf>
    <xf numFmtId="0" fontId="67" fillId="39" borderId="38" xfId="62" applyFont="1" applyFill="1" applyBorder="1" applyAlignment="1">
      <alignment horizontal="center" vertical="center"/>
    </xf>
    <xf numFmtId="171" fontId="67" fillId="39" borderId="36" xfId="62" applyNumberFormat="1" applyFont="1" applyFill="1" applyBorder="1" applyAlignment="1">
      <alignment horizontal="center" vertical="center"/>
    </xf>
    <xf numFmtId="0" fontId="102" fillId="30" borderId="0" xfId="66" applyFont="1" applyFill="1" applyAlignment="1">
      <alignment horizontal="left" vertical="center"/>
    </xf>
    <xf numFmtId="0" fontId="2" fillId="30" borderId="0" xfId="66" applyFont="1" applyFill="1"/>
    <xf numFmtId="0" fontId="143" fillId="23" borderId="12" xfId="62" applyFont="1" applyFill="1" applyBorder="1" applyAlignment="1">
      <alignment horizontal="right" vertical="center"/>
    </xf>
    <xf numFmtId="0" fontId="42" fillId="52" borderId="150" xfId="62" applyFont="1" applyFill="1" applyBorder="1" applyAlignment="1" applyProtection="1">
      <alignment horizontal="center" vertical="center"/>
      <protection hidden="1"/>
    </xf>
    <xf numFmtId="0" fontId="105" fillId="36" borderId="167" xfId="68" applyFont="1" applyFill="1" applyBorder="1" applyAlignment="1" applyProtection="1">
      <alignment horizontal="center" vertical="center"/>
      <protection locked="0"/>
    </xf>
    <xf numFmtId="165" fontId="157" fillId="36" borderId="167" xfId="68" applyNumberFormat="1" applyFont="1" applyFill="1" applyBorder="1" applyAlignment="1">
      <alignment horizontal="left" vertical="center"/>
    </xf>
    <xf numFmtId="172" fontId="105" fillId="36" borderId="167" xfId="64" applyNumberFormat="1" applyFont="1" applyFill="1" applyBorder="1" applyAlignment="1">
      <alignment horizontal="center" vertical="center"/>
    </xf>
    <xf numFmtId="0" fontId="73" fillId="50" borderId="41" xfId="62" applyFont="1" applyFill="1" applyBorder="1" applyAlignment="1" applyProtection="1">
      <alignment horizontal="center" vertical="center" wrapText="1"/>
      <protection hidden="1"/>
    </xf>
    <xf numFmtId="0" fontId="35" fillId="39" borderId="31" xfId="62" applyFont="1" applyFill="1" applyBorder="1" applyAlignment="1">
      <alignment horizontal="center" vertical="center"/>
    </xf>
    <xf numFmtId="172" fontId="35" fillId="39" borderId="32" xfId="62" applyNumberFormat="1" applyFont="1" applyFill="1" applyBorder="1" applyAlignment="1">
      <alignment horizontal="center" vertical="center"/>
    </xf>
    <xf numFmtId="165" fontId="75" fillId="36" borderId="181" xfId="68" applyNumberFormat="1" applyFont="1" applyFill="1" applyBorder="1" applyAlignment="1">
      <alignment horizontal="left" vertical="top" wrapText="1"/>
    </xf>
    <xf numFmtId="0" fontId="92" fillId="52" borderId="165" xfId="62" applyFont="1" applyFill="1" applyBorder="1" applyAlignment="1" applyProtection="1">
      <alignment horizontal="center" vertical="center"/>
      <protection hidden="1"/>
    </xf>
    <xf numFmtId="0" fontId="158" fillId="30" borderId="160" xfId="66" applyFont="1" applyFill="1" applyBorder="1" applyAlignment="1">
      <alignment horizontal="left" vertical="center"/>
    </xf>
    <xf numFmtId="2" fontId="67" fillId="44" borderId="31" xfId="62" applyNumberFormat="1" applyFont="1" applyFill="1" applyBorder="1" applyAlignment="1">
      <alignment horizontal="center" vertical="center"/>
    </xf>
    <xf numFmtId="0" fontId="2" fillId="36" borderId="0" xfId="66" applyFont="1" applyFill="1"/>
    <xf numFmtId="0" fontId="67" fillId="0" borderId="96" xfId="62" applyFont="1" applyBorder="1" applyAlignment="1">
      <alignment horizontal="left" vertical="center"/>
    </xf>
    <xf numFmtId="0" fontId="99" fillId="0" borderId="96" xfId="62" applyFont="1" applyBorder="1" applyAlignment="1">
      <alignment horizontal="center" vertical="center"/>
    </xf>
    <xf numFmtId="0" fontId="99" fillId="0" borderId="95" xfId="62" applyFont="1" applyBorder="1" applyAlignment="1">
      <alignment horizontal="centerContinuous" vertical="center"/>
    </xf>
    <xf numFmtId="0" fontId="79" fillId="0" borderId="138" xfId="42" applyFont="1" applyBorder="1" applyAlignment="1">
      <alignment horizontal="right" vertical="center"/>
    </xf>
    <xf numFmtId="0" fontId="166" fillId="0" borderId="0" xfId="66" applyFont="1" applyAlignment="1">
      <alignment horizontal="left" vertical="center"/>
    </xf>
    <xf numFmtId="0" fontId="167" fillId="23" borderId="0" xfId="62" applyFont="1" applyFill="1" applyAlignment="1">
      <alignment vertical="center"/>
    </xf>
    <xf numFmtId="0" fontId="77" fillId="23" borderId="0" xfId="62" applyFont="1" applyFill="1" applyAlignment="1">
      <alignment vertical="center"/>
    </xf>
    <xf numFmtId="0" fontId="158" fillId="30" borderId="129" xfId="66" applyFont="1" applyFill="1" applyBorder="1" applyAlignment="1">
      <alignment horizontal="left" vertical="center"/>
    </xf>
    <xf numFmtId="0" fontId="166" fillId="0" borderId="46" xfId="66" applyFont="1" applyBorder="1" applyAlignment="1">
      <alignment horizontal="left" vertical="center"/>
    </xf>
    <xf numFmtId="0" fontId="83" fillId="0" borderId="125" xfId="43" applyFont="1" applyBorder="1" applyAlignment="1">
      <alignment horizontal="center" vertical="center"/>
    </xf>
    <xf numFmtId="0" fontId="158" fillId="30" borderId="59" xfId="66" applyFont="1" applyFill="1" applyBorder="1" applyAlignment="1">
      <alignment horizontal="left" vertical="center"/>
    </xf>
    <xf numFmtId="0" fontId="102" fillId="30" borderId="160" xfId="66" applyFont="1" applyFill="1" applyBorder="1" applyAlignment="1">
      <alignment horizontal="left" vertical="center"/>
    </xf>
    <xf numFmtId="0" fontId="99" fillId="0" borderId="0" xfId="42" applyFont="1" applyAlignment="1">
      <alignment horizontal="center" vertical="center"/>
    </xf>
    <xf numFmtId="0" fontId="84" fillId="0" borderId="0" xfId="62" applyFont="1"/>
    <xf numFmtId="0" fontId="99" fillId="0" borderId="0" xfId="62" applyFont="1" applyAlignment="1">
      <alignment horizontal="right" vertical="center"/>
    </xf>
    <xf numFmtId="0" fontId="99" fillId="0" borderId="110" xfId="42" applyFont="1" applyBorder="1" applyAlignment="1">
      <alignment horizontal="center" vertical="center"/>
    </xf>
    <xf numFmtId="0" fontId="168" fillId="0" borderId="0" xfId="42" applyFont="1" applyAlignment="1">
      <alignment horizontal="centerContinuous" vertical="center"/>
    </xf>
    <xf numFmtId="0" fontId="143" fillId="23" borderId="0" xfId="62" applyFont="1" applyFill="1" applyAlignment="1">
      <alignment horizontal="centerContinuous" vertical="center"/>
    </xf>
    <xf numFmtId="0" fontId="78" fillId="0" borderId="0" xfId="42" applyFont="1" applyAlignment="1">
      <alignment horizontal="centerContinuous" vertical="center"/>
    </xf>
    <xf numFmtId="0" fontId="169" fillId="0" borderId="0" xfId="42" applyFont="1" applyAlignment="1">
      <alignment horizontal="centerContinuous" vertical="center"/>
    </xf>
    <xf numFmtId="0" fontId="169" fillId="0" borderId="114" xfId="42" applyFont="1" applyBorder="1" applyAlignment="1">
      <alignment horizontal="centerContinuous" vertical="center"/>
    </xf>
    <xf numFmtId="0" fontId="170" fillId="23" borderId="97" xfId="42" applyFont="1" applyFill="1" applyBorder="1" applyAlignment="1">
      <alignment horizontal="center" vertical="center"/>
    </xf>
    <xf numFmtId="0" fontId="171" fillId="65" borderId="113" xfId="42" applyFont="1" applyFill="1" applyBorder="1" applyAlignment="1">
      <alignment horizontal="center" vertical="center"/>
    </xf>
    <xf numFmtId="0" fontId="172" fillId="65" borderId="110" xfId="62" applyFont="1" applyFill="1" applyBorder="1" applyAlignment="1">
      <alignment horizontal="centerContinuous" vertical="center"/>
    </xf>
    <xf numFmtId="0" fontId="173" fillId="65" borderId="120" xfId="62" applyFont="1" applyFill="1" applyBorder="1" applyAlignment="1">
      <alignment horizontal="centerContinuous" vertical="center"/>
    </xf>
    <xf numFmtId="0" fontId="173" fillId="65" borderId="110" xfId="62" applyFont="1" applyFill="1" applyBorder="1" applyAlignment="1">
      <alignment horizontal="centerContinuous" vertical="center"/>
    </xf>
    <xf numFmtId="0" fontId="173" fillId="65" borderId="109" xfId="62" applyFont="1" applyFill="1" applyBorder="1" applyAlignment="1">
      <alignment horizontal="centerContinuous" vertical="center"/>
    </xf>
    <xf numFmtId="0" fontId="99" fillId="64" borderId="102" xfId="42" applyFont="1" applyFill="1" applyBorder="1" applyAlignment="1">
      <alignment horizontal="center" vertical="center"/>
    </xf>
    <xf numFmtId="0" fontId="99" fillId="64" borderId="0" xfId="62" applyFont="1" applyFill="1" applyAlignment="1">
      <alignment horizontal="right" vertical="center"/>
    </xf>
    <xf numFmtId="0" fontId="99" fillId="64" borderId="119" xfId="62" applyFont="1" applyFill="1" applyBorder="1" applyAlignment="1">
      <alignment horizontal="right" vertical="center"/>
    </xf>
    <xf numFmtId="0" fontId="99" fillId="64" borderId="0" xfId="42" applyFont="1" applyFill="1" applyAlignment="1">
      <alignment horizontal="center" vertical="center"/>
    </xf>
    <xf numFmtId="0" fontId="35" fillId="0" borderId="96" xfId="62" applyFont="1" applyBorder="1" applyAlignment="1">
      <alignment horizontal="centerContinuous" vertical="center"/>
    </xf>
    <xf numFmtId="0" fontId="99" fillId="0" borderId="96" xfId="62" applyFont="1" applyBorder="1" applyAlignment="1">
      <alignment horizontal="centerContinuous" vertical="center"/>
    </xf>
    <xf numFmtId="0" fontId="174" fillId="0" borderId="96" xfId="62" applyFont="1" applyBorder="1" applyAlignment="1">
      <alignment horizontal="centerContinuous" vertical="center"/>
    </xf>
    <xf numFmtId="0" fontId="173" fillId="23" borderId="96" xfId="62" applyFont="1" applyFill="1" applyBorder="1" applyAlignment="1">
      <alignment horizontal="centerContinuous" vertical="center"/>
    </xf>
    <xf numFmtId="0" fontId="173" fillId="23" borderId="159" xfId="62" applyFont="1" applyFill="1" applyBorder="1" applyAlignment="1">
      <alignment horizontal="centerContinuous" vertical="center"/>
    </xf>
    <xf numFmtId="0" fontId="119" fillId="0" borderId="97" xfId="42" applyFont="1" applyBorder="1" applyAlignment="1">
      <alignment horizontal="center" vertical="center"/>
    </xf>
    <xf numFmtId="189" fontId="172" fillId="0" borderId="0" xfId="42" applyNumberFormat="1" applyFont="1" applyAlignment="1">
      <alignment horizontal="center" vertical="center"/>
    </xf>
    <xf numFmtId="0" fontId="175" fillId="0" borderId="0" xfId="62" applyFont="1" applyAlignment="1">
      <alignment horizontal="right" vertical="center"/>
    </xf>
    <xf numFmtId="0" fontId="175" fillId="0" borderId="115" xfId="62" applyFont="1" applyBorder="1" applyAlignment="1">
      <alignment horizontal="centerContinuous" vertical="center"/>
    </xf>
    <xf numFmtId="0" fontId="175" fillId="0" borderId="0" xfId="42" applyFont="1" applyAlignment="1">
      <alignment horizontal="centerContinuous" vertical="center" wrapText="1"/>
    </xf>
    <xf numFmtId="0" fontId="175" fillId="0" borderId="0" xfId="62" applyFont="1" applyAlignment="1">
      <alignment horizontal="centerContinuous" vertical="center"/>
    </xf>
    <xf numFmtId="0" fontId="176" fillId="0" borderId="158" xfId="62" applyFont="1" applyBorder="1" applyAlignment="1">
      <alignment horizontal="centerContinuous" vertical="center"/>
    </xf>
    <xf numFmtId="0" fontId="177" fillId="23" borderId="116" xfId="42" applyFont="1" applyFill="1" applyBorder="1" applyAlignment="1">
      <alignment vertical="center"/>
    </xf>
    <xf numFmtId="0" fontId="143" fillId="23" borderId="114" xfId="62" applyFont="1" applyFill="1" applyBorder="1" applyAlignment="1">
      <alignment horizontal="centerContinuous" vertical="center"/>
    </xf>
    <xf numFmtId="0" fontId="35" fillId="0" borderId="0" xfId="42" applyFont="1" applyAlignment="1">
      <alignment horizontal="centerContinuous" vertical="center"/>
    </xf>
    <xf numFmtId="0" fontId="169" fillId="26" borderId="105" xfId="62" applyFont="1" applyFill="1" applyBorder="1" applyAlignment="1">
      <alignment horizontal="centerContinuous" vertical="center"/>
    </xf>
    <xf numFmtId="0" fontId="169" fillId="26" borderId="104" xfId="62" applyFont="1" applyFill="1" applyBorder="1" applyAlignment="1">
      <alignment horizontal="centerContinuous" vertical="center"/>
    </xf>
    <xf numFmtId="0" fontId="178" fillId="0" borderId="0" xfId="42" applyFont="1" applyAlignment="1">
      <alignment vertical="center" wrapText="1"/>
    </xf>
    <xf numFmtId="0" fontId="174" fillId="0" borderId="0" xfId="42" applyFont="1" applyAlignment="1">
      <alignment vertical="center" wrapText="1"/>
    </xf>
    <xf numFmtId="0" fontId="34" fillId="0" borderId="88" xfId="62" applyFont="1" applyBorder="1" applyAlignment="1">
      <alignment horizontal="right" vertical="center"/>
    </xf>
    <xf numFmtId="0" fontId="175" fillId="0" borderId="0" xfId="62" applyFont="1" applyAlignment="1">
      <alignment horizontal="center" vertical="center"/>
    </xf>
    <xf numFmtId="188" fontId="169" fillId="26" borderId="105" xfId="62" applyNumberFormat="1" applyFont="1" applyFill="1" applyBorder="1" applyAlignment="1">
      <alignment horizontal="centerContinuous" vertical="center"/>
    </xf>
    <xf numFmtId="188" fontId="169" fillId="26" borderId="104" xfId="62" applyNumberFormat="1" applyFont="1" applyFill="1" applyBorder="1" applyAlignment="1">
      <alignment horizontal="centerContinuous" vertical="center"/>
    </xf>
    <xf numFmtId="177" fontId="169" fillId="26" borderId="103" xfId="62" applyNumberFormat="1" applyFont="1" applyFill="1" applyBorder="1" applyAlignment="1">
      <alignment horizontal="center" vertical="center"/>
    </xf>
    <xf numFmtId="0" fontId="78" fillId="0" borderId="0" xfId="62" applyFont="1" applyAlignment="1">
      <alignment horizontal="right" vertical="center"/>
    </xf>
    <xf numFmtId="0" fontId="37" fillId="0" borderId="0" xfId="62" applyFont="1" applyAlignment="1">
      <alignment horizontal="left" vertical="center"/>
    </xf>
    <xf numFmtId="0" fontId="179" fillId="0" borderId="0" xfId="62" applyFont="1" applyAlignment="1">
      <alignment horizontal="center" vertical="center"/>
    </xf>
    <xf numFmtId="0" fontId="174" fillId="0" borderId="14" xfId="42" applyFont="1" applyBorder="1" applyAlignment="1">
      <alignment vertical="center" wrapText="1"/>
    </xf>
    <xf numFmtId="0" fontId="119" fillId="0" borderId="113" xfId="42" applyFont="1" applyBorder="1" applyAlignment="1">
      <alignment horizontal="center" vertical="center"/>
    </xf>
    <xf numFmtId="0" fontId="168" fillId="0" borderId="110" xfId="62" applyFont="1" applyBorder="1" applyAlignment="1">
      <alignment horizontal="right" vertical="center"/>
    </xf>
    <xf numFmtId="188" fontId="169" fillId="26" borderId="112" xfId="62" applyNumberFormat="1" applyFont="1" applyFill="1" applyBorder="1" applyAlignment="1">
      <alignment horizontal="centerContinuous" vertical="center"/>
    </xf>
    <xf numFmtId="188" fontId="169" fillId="26" borderId="111" xfId="62" applyNumberFormat="1" applyFont="1" applyFill="1" applyBorder="1" applyAlignment="1">
      <alignment horizontal="centerContinuous" vertical="center"/>
    </xf>
    <xf numFmtId="0" fontId="37" fillId="0" borderId="110" xfId="62" applyFont="1" applyBorder="1" applyAlignment="1">
      <alignment horizontal="left" vertical="center"/>
    </xf>
    <xf numFmtId="0" fontId="174" fillId="0" borderId="110" xfId="42" applyFont="1" applyBorder="1" applyAlignment="1">
      <alignment vertical="center" wrapText="1"/>
    </xf>
    <xf numFmtId="0" fontId="34" fillId="0" borderId="157" xfId="62" applyFont="1" applyBorder="1" applyAlignment="1">
      <alignment horizontal="center" vertical="center"/>
    </xf>
    <xf numFmtId="0" fontId="99" fillId="0" borderId="157" xfId="62" applyFont="1" applyBorder="1" applyAlignment="1">
      <alignment horizontal="center" vertical="center" wrapText="1"/>
    </xf>
    <xf numFmtId="0" fontId="58" fillId="0" borderId="157" xfId="62" applyFont="1" applyBorder="1" applyAlignment="1">
      <alignment horizontal="center" vertical="center" wrapText="1"/>
    </xf>
    <xf numFmtId="0" fontId="57" fillId="0" borderId="157" xfId="62" applyFont="1" applyBorder="1" applyAlignment="1">
      <alignment horizontal="center" vertical="center" wrapText="1"/>
    </xf>
    <xf numFmtId="0" fontId="34" fillId="0" borderId="157" xfId="62" applyFont="1" applyBorder="1" applyAlignment="1">
      <alignment horizontal="centerContinuous" vertical="center"/>
    </xf>
    <xf numFmtId="0" fontId="99" fillId="0" borderId="156" xfId="62" applyFont="1" applyBorder="1" applyAlignment="1">
      <alignment horizontal="centerContinuous" vertical="center"/>
    </xf>
    <xf numFmtId="0" fontId="99" fillId="0" borderId="106" xfId="62" applyFont="1" applyBorder="1" applyAlignment="1">
      <alignment horizontal="center" vertical="center"/>
    </xf>
    <xf numFmtId="0" fontId="175" fillId="0" borderId="104" xfId="62" applyFont="1" applyBorder="1" applyAlignment="1">
      <alignment horizontal="center" vertical="center" wrapText="1"/>
    </xf>
    <xf numFmtId="187" fontId="169" fillId="0" borderId="103" xfId="62" applyNumberFormat="1" applyFont="1" applyBorder="1" applyAlignment="1">
      <alignment horizontal="center" vertical="center" wrapText="1"/>
    </xf>
    <xf numFmtId="167" fontId="169" fillId="0" borderId="103" xfId="62" applyNumberFormat="1" applyFont="1" applyBorder="1" applyAlignment="1">
      <alignment horizontal="center" vertical="center" wrapText="1"/>
    </xf>
    <xf numFmtId="186" fontId="169" fillId="0" borderId="103" xfId="62" applyNumberFormat="1" applyFont="1" applyBorder="1" applyAlignment="1">
      <alignment horizontal="center" vertical="center" wrapText="1"/>
    </xf>
    <xf numFmtId="0" fontId="99" fillId="0" borderId="155" xfId="62" applyFont="1" applyBorder="1" applyAlignment="1">
      <alignment horizontal="center" vertical="center"/>
    </xf>
    <xf numFmtId="0" fontId="175" fillId="0" borderId="90" xfId="62" applyFont="1" applyBorder="1" applyAlignment="1">
      <alignment horizontal="center" vertical="center" wrapText="1"/>
    </xf>
    <xf numFmtId="187" fontId="169" fillId="0" borderId="89" xfId="62" applyNumberFormat="1" applyFont="1" applyBorder="1" applyAlignment="1">
      <alignment horizontal="center" vertical="center" wrapText="1"/>
    </xf>
    <xf numFmtId="167" fontId="169" fillId="0" borderId="89" xfId="62" applyNumberFormat="1" applyFont="1" applyBorder="1" applyAlignment="1">
      <alignment horizontal="center" vertical="center" wrapText="1"/>
    </xf>
    <xf numFmtId="186" fontId="169" fillId="0" borderId="89" xfId="62" applyNumberFormat="1" applyFont="1" applyBorder="1" applyAlignment="1">
      <alignment horizontal="center" vertical="center" wrapText="1"/>
    </xf>
    <xf numFmtId="0" fontId="99" fillId="0" borderId="85" xfId="62" applyFont="1" applyBorder="1" applyAlignment="1">
      <alignment horizontal="left" vertical="center"/>
    </xf>
    <xf numFmtId="0" fontId="99" fillId="0" borderId="83" xfId="62" applyFont="1" applyBorder="1" applyAlignment="1">
      <alignment horizontal="left" vertical="center"/>
    </xf>
    <xf numFmtId="0" fontId="99" fillId="0" borderId="75" xfId="62" applyFont="1" applyBorder="1" applyAlignment="1">
      <alignment horizontal="left" vertical="center"/>
    </xf>
    <xf numFmtId="0" fontId="79" fillId="0" borderId="93" xfId="42" applyFont="1" applyBorder="1" applyAlignment="1">
      <alignment horizontal="right" vertical="center"/>
    </xf>
    <xf numFmtId="0" fontId="166" fillId="0" borderId="149" xfId="66" applyFont="1" applyBorder="1" applyAlignment="1">
      <alignment horizontal="left" vertical="center"/>
    </xf>
    <xf numFmtId="0" fontId="33" fillId="0" borderId="0" xfId="40" applyFont="1"/>
    <xf numFmtId="0" fontId="99" fillId="29" borderId="0" xfId="38" applyFont="1" applyFill="1" applyProtection="1">
      <protection hidden="1"/>
    </xf>
    <xf numFmtId="0" fontId="180" fillId="29" borderId="0" xfId="38" applyFont="1" applyFill="1" applyBorder="1" applyAlignment="1">
      <alignment vertical="center"/>
    </xf>
    <xf numFmtId="0" fontId="181" fillId="29" borderId="0" xfId="38" applyFont="1" applyFill="1" applyBorder="1" applyAlignment="1">
      <alignment vertical="center"/>
    </xf>
    <xf numFmtId="0" fontId="99" fillId="29" borderId="0" xfId="38" applyFont="1" applyFill="1" applyBorder="1" applyAlignment="1">
      <alignment vertical="center"/>
    </xf>
    <xf numFmtId="0" fontId="182" fillId="29" borderId="0" xfId="38" applyFont="1" applyFill="1" applyBorder="1" applyAlignment="1">
      <alignment vertical="center"/>
    </xf>
    <xf numFmtId="0" fontId="99" fillId="0" borderId="0" xfId="38" applyFont="1"/>
    <xf numFmtId="0" fontId="181" fillId="29" borderId="0" xfId="38" applyFont="1" applyFill="1" applyBorder="1" applyAlignment="1">
      <alignment horizontal="left" vertical="center"/>
    </xf>
    <xf numFmtId="0" fontId="181" fillId="29" borderId="0" xfId="38" applyFont="1" applyFill="1" applyBorder="1" applyAlignment="1">
      <alignment horizontal="right" vertical="center"/>
    </xf>
    <xf numFmtId="0" fontId="48" fillId="29" borderId="0" xfId="38" applyFont="1" applyFill="1" applyBorder="1" applyAlignment="1">
      <alignment vertical="center"/>
    </xf>
    <xf numFmtId="0" fontId="183" fillId="29" borderId="0" xfId="38" applyFont="1" applyFill="1" applyAlignment="1">
      <alignment vertical="center"/>
    </xf>
    <xf numFmtId="0" fontId="185" fillId="29" borderId="0" xfId="38" applyFont="1" applyFill="1" applyBorder="1" applyAlignment="1">
      <alignment horizontal="left" vertical="center"/>
    </xf>
    <xf numFmtId="0" fontId="186" fillId="29" borderId="0" xfId="38" applyFont="1" applyFill="1" applyAlignment="1">
      <alignment vertical="center"/>
    </xf>
    <xf numFmtId="0" fontId="187" fillId="29" borderId="0" xfId="38" applyFont="1" applyFill="1" applyProtection="1">
      <protection hidden="1"/>
    </xf>
    <xf numFmtId="0" fontId="99" fillId="30" borderId="0" xfId="38" applyFont="1" applyFill="1" applyProtection="1">
      <protection hidden="1"/>
    </xf>
    <xf numFmtId="0" fontId="48" fillId="30" borderId="0" xfId="38" applyFont="1" applyFill="1" applyAlignment="1">
      <alignment vertical="center"/>
    </xf>
    <xf numFmtId="0" fontId="183" fillId="30" borderId="0" xfId="38" applyFont="1" applyFill="1" applyAlignment="1">
      <alignment vertical="center"/>
    </xf>
    <xf numFmtId="0" fontId="33" fillId="30" borderId="0" xfId="40" applyFont="1" applyFill="1"/>
    <xf numFmtId="0" fontId="99" fillId="30" borderId="0" xfId="38" applyFont="1" applyFill="1" applyAlignment="1">
      <alignment vertical="center"/>
    </xf>
    <xf numFmtId="0" fontId="184" fillId="30" borderId="0" xfId="38" applyFont="1" applyFill="1" applyAlignment="1">
      <alignment vertical="center"/>
    </xf>
    <xf numFmtId="0" fontId="99" fillId="0" borderId="0" xfId="38" applyFont="1" applyAlignment="1">
      <alignment vertical="center"/>
    </xf>
    <xf numFmtId="0" fontId="99" fillId="29" borderId="0" xfId="38" applyFont="1" applyFill="1" applyAlignment="1">
      <alignment vertical="center"/>
    </xf>
    <xf numFmtId="0" fontId="189" fillId="29" borderId="0" xfId="38" applyFont="1" applyFill="1" applyAlignment="1">
      <alignment vertical="center"/>
    </xf>
    <xf numFmtId="0" fontId="184" fillId="29" borderId="0" xfId="38" applyFont="1" applyFill="1" applyAlignment="1">
      <alignment vertical="center"/>
    </xf>
    <xf numFmtId="0" fontId="77" fillId="29" borderId="0" xfId="38" applyFont="1" applyFill="1" applyProtection="1">
      <protection hidden="1"/>
    </xf>
    <xf numFmtId="0" fontId="49" fillId="29" borderId="0" xfId="38" applyFont="1" applyFill="1" applyAlignment="1">
      <alignment vertical="center"/>
    </xf>
    <xf numFmtId="0" fontId="46" fillId="38" borderId="15" xfId="38" applyFont="1" applyFill="1" applyBorder="1" applyAlignment="1">
      <alignment horizontal="center" vertical="center"/>
    </xf>
    <xf numFmtId="1" fontId="191" fillId="27" borderId="0" xfId="55" applyNumberFormat="1" applyFont="1" applyFill="1" applyBorder="1" applyAlignment="1">
      <alignment vertical="center"/>
    </xf>
    <xf numFmtId="1" fontId="191" fillId="27" borderId="0" xfId="55" applyNumberFormat="1" applyFont="1" applyFill="1" applyBorder="1" applyAlignment="1">
      <alignment vertical="center" wrapText="1"/>
    </xf>
    <xf numFmtId="0" fontId="192" fillId="29" borderId="0" xfId="44" applyFont="1" applyFill="1" applyAlignment="1">
      <alignment vertical="center"/>
    </xf>
    <xf numFmtId="0" fontId="48" fillId="29" borderId="0" xfId="38" applyFont="1" applyFill="1" applyAlignment="1" applyProtection="1">
      <alignment horizontal="left" vertical="center"/>
      <protection hidden="1"/>
    </xf>
    <xf numFmtId="0" fontId="109" fillId="29" borderId="0" xfId="38" applyFont="1" applyFill="1" applyAlignment="1">
      <alignment vertical="center"/>
    </xf>
    <xf numFmtId="1" fontId="191" fillId="27" borderId="0" xfId="55" applyNumberFormat="1" applyFont="1" applyFill="1" applyAlignment="1">
      <alignment vertical="center"/>
    </xf>
    <xf numFmtId="1" fontId="191" fillId="27" borderId="0" xfId="55" applyNumberFormat="1" applyFont="1" applyFill="1" applyAlignment="1">
      <alignment vertical="center" wrapText="1"/>
    </xf>
    <xf numFmtId="1" fontId="55" fillId="27" borderId="0" xfId="55" applyNumberFormat="1" applyFont="1" applyFill="1" applyAlignment="1">
      <alignment horizontal="center" vertical="center"/>
    </xf>
    <xf numFmtId="1" fontId="51" fillId="36" borderId="0" xfId="55" applyNumberFormat="1" applyFont="1" applyFill="1" applyAlignment="1">
      <alignment vertical="center"/>
    </xf>
    <xf numFmtId="1" fontId="51" fillId="36" borderId="0" xfId="55" applyNumberFormat="1" applyFont="1" applyFill="1" applyAlignment="1">
      <alignment vertical="center" wrapText="1"/>
    </xf>
    <xf numFmtId="0" fontId="94" fillId="48" borderId="0" xfId="38" applyFont="1" applyFill="1" applyAlignment="1" applyProtection="1">
      <alignment horizontal="center" vertical="center" wrapText="1"/>
      <protection hidden="1"/>
    </xf>
    <xf numFmtId="166" fontId="191" fillId="27" borderId="0" xfId="55" applyNumberFormat="1" applyFont="1" applyFill="1" applyAlignment="1">
      <alignment vertical="center"/>
    </xf>
    <xf numFmtId="0" fontId="109" fillId="29" borderId="0" xfId="38" applyFont="1" applyFill="1" applyAlignment="1">
      <alignment horizontal="center" vertical="center"/>
    </xf>
    <xf numFmtId="0" fontId="192" fillId="29" borderId="0" xfId="44" applyFont="1" applyFill="1" applyBorder="1" applyAlignment="1">
      <alignment vertical="center"/>
    </xf>
    <xf numFmtId="0" fontId="162" fillId="25" borderId="34" xfId="55" applyFont="1" applyFill="1" applyBorder="1" applyAlignment="1" applyProtection="1">
      <alignment horizontal="center" vertical="center"/>
      <protection locked="0"/>
    </xf>
    <xf numFmtId="165" fontId="163" fillId="25" borderId="34" xfId="55" applyNumberFormat="1" applyFont="1" applyFill="1" applyBorder="1" applyAlignment="1">
      <alignment horizontal="left" vertical="center"/>
    </xf>
    <xf numFmtId="165" fontId="163" fillId="25" borderId="34" xfId="55" applyNumberFormat="1" applyFont="1" applyFill="1" applyBorder="1" applyAlignment="1">
      <alignment horizontal="left" vertical="center" wrapText="1"/>
    </xf>
    <xf numFmtId="0" fontId="195" fillId="30" borderId="0" xfId="55" applyFont="1" applyFill="1" applyBorder="1" applyAlignment="1">
      <alignment horizontal="left" vertical="center"/>
    </xf>
    <xf numFmtId="0" fontId="51" fillId="33" borderId="0" xfId="38" applyFont="1" applyFill="1" applyProtection="1">
      <protection hidden="1"/>
    </xf>
    <xf numFmtId="0" fontId="99" fillId="33" borderId="0" xfId="38" applyFont="1" applyFill="1" applyAlignment="1">
      <alignment vertical="center"/>
    </xf>
    <xf numFmtId="0" fontId="33" fillId="33" borderId="0" xfId="40" applyFont="1" applyFill="1"/>
    <xf numFmtId="0" fontId="99" fillId="33" borderId="0" xfId="38" applyFont="1" applyFill="1" applyProtection="1">
      <protection hidden="1"/>
    </xf>
    <xf numFmtId="0" fontId="162" fillId="25" borderId="55" xfId="40" applyFont="1" applyFill="1" applyBorder="1" applyAlignment="1" applyProtection="1">
      <alignment horizontal="center" vertical="center"/>
      <protection locked="0"/>
    </xf>
    <xf numFmtId="0" fontId="48" fillId="29" borderId="0" xfId="38" applyFont="1" applyFill="1" applyProtection="1">
      <protection hidden="1"/>
    </xf>
    <xf numFmtId="0" fontId="49" fillId="29" borderId="0" xfId="38" applyFont="1" applyFill="1" applyProtection="1">
      <protection hidden="1"/>
    </xf>
    <xf numFmtId="0" fontId="49" fillId="29" borderId="0" xfId="44" applyFont="1" applyFill="1" applyBorder="1" applyAlignment="1">
      <alignment vertical="top"/>
    </xf>
    <xf numFmtId="0" fontId="96" fillId="29" borderId="0" xfId="44" applyFont="1" applyFill="1" applyBorder="1" applyAlignment="1">
      <alignment vertical="center"/>
    </xf>
    <xf numFmtId="0" fontId="48" fillId="29" borderId="0" xfId="62" applyFont="1" applyFill="1" applyAlignment="1">
      <alignment vertical="center"/>
    </xf>
    <xf numFmtId="0" fontId="99" fillId="0" borderId="0" xfId="38" applyFont="1" applyProtection="1">
      <protection hidden="1"/>
    </xf>
    <xf numFmtId="0" fontId="196" fillId="29" borderId="171" xfId="0" applyFont="1" applyFill="1" applyBorder="1"/>
    <xf numFmtId="0" fontId="99" fillId="29" borderId="0" xfId="0" applyFont="1" applyFill="1" applyBorder="1"/>
    <xf numFmtId="0" fontId="99" fillId="29" borderId="143" xfId="0" applyFont="1" applyFill="1" applyBorder="1"/>
    <xf numFmtId="0" fontId="197" fillId="29" borderId="171" xfId="0" applyFont="1" applyFill="1" applyBorder="1"/>
    <xf numFmtId="0" fontId="199" fillId="29" borderId="171" xfId="0" applyFont="1" applyFill="1" applyBorder="1"/>
    <xf numFmtId="0" fontId="200" fillId="29" borderId="171" xfId="0" applyFont="1" applyFill="1" applyBorder="1"/>
    <xf numFmtId="0" fontId="203" fillId="29" borderId="182" xfId="0" applyFont="1" applyFill="1" applyBorder="1"/>
    <xf numFmtId="0" fontId="99" fillId="29" borderId="183" xfId="0" applyFont="1" applyFill="1" applyBorder="1"/>
    <xf numFmtId="0" fontId="99" fillId="29" borderId="184" xfId="0" applyFont="1" applyFill="1" applyBorder="1"/>
    <xf numFmtId="0" fontId="201" fillId="98" borderId="171" xfId="0" applyFont="1" applyFill="1" applyBorder="1"/>
    <xf numFmtId="0" fontId="99" fillId="98" borderId="0" xfId="0" applyFont="1" applyFill="1" applyBorder="1"/>
    <xf numFmtId="0" fontId="99" fillId="98" borderId="143" xfId="0" applyFont="1" applyFill="1" applyBorder="1"/>
    <xf numFmtId="0" fontId="8" fillId="29" borderId="0" xfId="62" applyFill="1" applyAlignment="1">
      <alignment vertical="center"/>
    </xf>
    <xf numFmtId="0" fontId="8" fillId="0" borderId="0" xfId="62"/>
    <xf numFmtId="0" fontId="204" fillId="29" borderId="0" xfId="62" applyFont="1" applyFill="1" applyAlignment="1">
      <alignment vertical="center"/>
    </xf>
    <xf numFmtId="0" fontId="206" fillId="29" borderId="0" xfId="65" applyFont="1" applyFill="1" applyAlignment="1">
      <alignment vertical="center"/>
    </xf>
    <xf numFmtId="0" fontId="33" fillId="29" borderId="0" xfId="71" applyFill="1"/>
    <xf numFmtId="0" fontId="8" fillId="0" borderId="0" xfId="62" applyAlignment="1">
      <alignment vertical="center"/>
    </xf>
    <xf numFmtId="0" fontId="208" fillId="29" borderId="0" xfId="38" applyFont="1" applyFill="1" applyAlignment="1">
      <alignment vertical="center"/>
    </xf>
    <xf numFmtId="0" fontId="209" fillId="29" borderId="0" xfId="38" applyFont="1" applyFill="1" applyAlignment="1">
      <alignment vertical="center"/>
    </xf>
    <xf numFmtId="0" fontId="210" fillId="29" borderId="0" xfId="38" applyFont="1" applyFill="1" applyAlignment="1">
      <alignment vertical="center"/>
    </xf>
    <xf numFmtId="0" fontId="164" fillId="29" borderId="0" xfId="38" applyFont="1" applyFill="1" applyAlignment="1">
      <alignment vertical="center"/>
    </xf>
    <xf numFmtId="0" fontId="164" fillId="29" borderId="0" xfId="38" applyFont="1" applyFill="1" applyProtection="1">
      <protection hidden="1"/>
    </xf>
    <xf numFmtId="0" fontId="8" fillId="30" borderId="0" xfId="62" applyFill="1" applyAlignment="1">
      <alignment vertical="center"/>
    </xf>
    <xf numFmtId="0" fontId="8" fillId="0" borderId="0" xfId="62" applyProtection="1">
      <protection hidden="1"/>
    </xf>
    <xf numFmtId="0" fontId="8" fillId="30" borderId="0" xfId="62" applyFill="1" applyProtection="1">
      <protection hidden="1"/>
    </xf>
    <xf numFmtId="0" fontId="8" fillId="30" borderId="0" xfId="62" applyFill="1"/>
    <xf numFmtId="168" fontId="75" fillId="36" borderId="0" xfId="42" applyNumberFormat="1" applyFont="1" applyFill="1" applyAlignment="1">
      <alignment horizontal="center" vertical="center"/>
    </xf>
    <xf numFmtId="0" fontId="75" fillId="36" borderId="91" xfId="42" applyFont="1" applyFill="1" applyBorder="1" applyAlignment="1">
      <alignment horizontal="center" vertical="center"/>
    </xf>
    <xf numFmtId="0" fontId="75" fillId="36" borderId="136" xfId="42" applyFont="1" applyFill="1" applyBorder="1" applyAlignment="1">
      <alignment horizontal="center" vertical="center"/>
    </xf>
    <xf numFmtId="171" fontId="72" fillId="38" borderId="119" xfId="62" applyNumberFormat="1" applyFont="1" applyFill="1" applyBorder="1" applyAlignment="1" applyProtection="1">
      <alignment horizontal="center" vertical="center" wrapText="1"/>
      <protection hidden="1"/>
    </xf>
    <xf numFmtId="0" fontId="37" fillId="23" borderId="0" xfId="62" applyFont="1" applyFill="1" applyAlignment="1">
      <alignment horizontal="center" vertical="center"/>
    </xf>
    <xf numFmtId="0" fontId="79" fillId="37" borderId="0" xfId="62" applyFont="1" applyFill="1" applyAlignment="1" applyProtection="1">
      <alignment horizontal="center" vertical="center"/>
      <protection hidden="1"/>
    </xf>
    <xf numFmtId="0" fontId="79" fillId="37" borderId="0" xfId="62" applyFont="1" applyFill="1" applyAlignment="1" applyProtection="1">
      <alignment horizontal="center" vertical="center" wrapText="1"/>
      <protection hidden="1"/>
    </xf>
    <xf numFmtId="0" fontId="216" fillId="29" borderId="0" xfId="62" applyFont="1" applyFill="1" applyAlignment="1">
      <alignment vertical="center"/>
    </xf>
    <xf numFmtId="0" fontId="218" fillId="29" borderId="0" xfId="44" applyFont="1" applyFill="1" applyAlignment="1">
      <alignment vertical="center"/>
    </xf>
    <xf numFmtId="0" fontId="8" fillId="29" borderId="0" xfId="62" applyFill="1" applyProtection="1">
      <protection hidden="1"/>
    </xf>
    <xf numFmtId="0" fontId="206" fillId="29" borderId="0" xfId="44" applyFont="1" applyFill="1" applyAlignment="1">
      <alignment horizontal="center" vertical="top"/>
    </xf>
    <xf numFmtId="0" fontId="46" fillId="55" borderId="0" xfId="62" applyFont="1" applyFill="1" applyAlignment="1" applyProtection="1">
      <alignment horizontal="center" vertical="center"/>
      <protection hidden="1"/>
    </xf>
    <xf numFmtId="0" fontId="220" fillId="29" borderId="0" xfId="62" applyFont="1" applyFill="1" applyAlignment="1">
      <alignment vertical="center"/>
    </xf>
    <xf numFmtId="0" fontId="206" fillId="29" borderId="0" xfId="62" applyFont="1" applyFill="1" applyAlignment="1">
      <alignment vertical="center"/>
    </xf>
    <xf numFmtId="0" fontId="221" fillId="29" borderId="0" xfId="55" applyFont="1" applyFill="1" applyAlignment="1">
      <alignment horizontal="left" vertical="center"/>
    </xf>
    <xf numFmtId="0" fontId="48" fillId="29" borderId="0" xfId="62" applyFont="1" applyFill="1" applyAlignment="1">
      <alignment horizontal="center" vertical="center"/>
    </xf>
    <xf numFmtId="0" fontId="219" fillId="29" borderId="0" xfId="62" applyFont="1" applyFill="1" applyAlignment="1">
      <alignment vertical="center"/>
    </xf>
    <xf numFmtId="172" fontId="222" fillId="29" borderId="34" xfId="64" applyNumberFormat="1" applyFont="1" applyFill="1" applyBorder="1" applyAlignment="1">
      <alignment horizontal="center" vertical="center"/>
    </xf>
    <xf numFmtId="171" fontId="224" fillId="57" borderId="32" xfId="62" applyNumberFormat="1" applyFont="1" applyFill="1" applyBorder="1" applyAlignment="1">
      <alignment horizontal="center" vertical="center"/>
    </xf>
    <xf numFmtId="0" fontId="225" fillId="29" borderId="0" xfId="62" applyFont="1" applyFill="1" applyAlignment="1">
      <alignment horizontal="right" vertical="center"/>
    </xf>
    <xf numFmtId="0" fontId="206" fillId="29" borderId="0" xfId="62" applyFont="1" applyFill="1" applyAlignment="1">
      <alignment horizontal="center" vertical="center"/>
    </xf>
    <xf numFmtId="0" fontId="235" fillId="23" borderId="0" xfId="62" applyFont="1" applyFill="1" applyAlignment="1">
      <alignment horizontal="center" vertical="center"/>
    </xf>
    <xf numFmtId="0" fontId="236" fillId="23" borderId="0" xfId="62" applyFont="1" applyFill="1" applyAlignment="1">
      <alignment horizontal="center" vertical="center"/>
    </xf>
    <xf numFmtId="0" fontId="237" fillId="23" borderId="0" xfId="62" applyFont="1" applyFill="1" applyAlignment="1">
      <alignment horizontal="center" vertical="center"/>
    </xf>
    <xf numFmtId="0" fontId="238" fillId="23" borderId="0" xfId="62" applyFont="1" applyFill="1" applyAlignment="1">
      <alignment horizontal="center" vertical="center"/>
    </xf>
    <xf numFmtId="0" fontId="239" fillId="23" borderId="0" xfId="62" applyFont="1" applyFill="1" applyAlignment="1">
      <alignment horizontal="center" vertical="center"/>
    </xf>
    <xf numFmtId="0" fontId="240" fillId="23" borderId="0" xfId="62" applyFont="1" applyFill="1" applyAlignment="1">
      <alignment horizontal="center" vertical="center"/>
    </xf>
    <xf numFmtId="0" fontId="241" fillId="23" borderId="0" xfId="62" applyFont="1" applyFill="1" applyAlignment="1">
      <alignment horizontal="center" vertical="center"/>
    </xf>
    <xf numFmtId="0" fontId="242" fillId="23" borderId="0" xfId="62" applyFont="1" applyFill="1" applyAlignment="1">
      <alignment horizontal="center" vertical="center"/>
    </xf>
    <xf numFmtId="0" fontId="243" fillId="23" borderId="0" xfId="62" applyFont="1" applyFill="1" applyAlignment="1">
      <alignment horizontal="center" vertical="center"/>
    </xf>
    <xf numFmtId="0" fontId="244" fillId="23" borderId="0" xfId="62" applyFont="1" applyFill="1" applyAlignment="1">
      <alignment horizontal="center" vertical="center"/>
    </xf>
    <xf numFmtId="0" fontId="245" fillId="23" borderId="0" xfId="62" applyFont="1" applyFill="1" applyAlignment="1">
      <alignment horizontal="center" vertical="center"/>
    </xf>
    <xf numFmtId="0" fontId="246" fillId="23" borderId="0" xfId="62" applyFont="1" applyFill="1" applyAlignment="1">
      <alignment horizontal="center" vertical="center"/>
    </xf>
    <xf numFmtId="0" fontId="247" fillId="23" borderId="0" xfId="62" applyFont="1" applyFill="1" applyAlignment="1">
      <alignment horizontal="center" vertical="center"/>
    </xf>
    <xf numFmtId="0" fontId="248" fillId="23" borderId="0" xfId="62" applyFont="1" applyFill="1" applyAlignment="1">
      <alignment horizontal="center" vertical="center"/>
    </xf>
    <xf numFmtId="0" fontId="249" fillId="23" borderId="0" xfId="62" applyFont="1" applyFill="1" applyAlignment="1">
      <alignment horizontal="center" vertical="center"/>
    </xf>
    <xf numFmtId="0" fontId="250" fillId="23" borderId="0" xfId="62" applyFont="1" applyFill="1" applyAlignment="1">
      <alignment horizontal="center" vertical="center"/>
    </xf>
    <xf numFmtId="0" fontId="251" fillId="23" borderId="0" xfId="62" applyFont="1" applyFill="1" applyAlignment="1">
      <alignment horizontal="center" vertical="center"/>
    </xf>
    <xf numFmtId="0" fontId="252" fillId="23" borderId="0" xfId="62" applyFont="1" applyFill="1" applyAlignment="1">
      <alignment horizontal="center" vertical="center"/>
    </xf>
    <xf numFmtId="0" fontId="74" fillId="30" borderId="174" xfId="62" applyFont="1" applyFill="1" applyBorder="1" applyAlignment="1">
      <alignment horizontal="center" vertical="center"/>
    </xf>
    <xf numFmtId="0" fontId="253" fillId="0" borderId="169" xfId="43" applyFont="1" applyBorder="1" applyAlignment="1">
      <alignment horizontal="center" vertical="center"/>
    </xf>
    <xf numFmtId="0" fontId="254" fillId="47" borderId="174" xfId="62" applyFont="1" applyFill="1" applyBorder="1" applyAlignment="1">
      <alignment horizontal="center" vertical="center"/>
    </xf>
    <xf numFmtId="0" fontId="254" fillId="46" borderId="174" xfId="62" applyFont="1" applyFill="1" applyBorder="1" applyAlignment="1">
      <alignment horizontal="center" vertical="center"/>
    </xf>
    <xf numFmtId="0" fontId="185" fillId="29" borderId="0" xfId="62" applyFont="1" applyFill="1" applyAlignment="1" applyProtection="1">
      <alignment horizontal="left" vertical="center"/>
      <protection hidden="1"/>
    </xf>
    <xf numFmtId="0" fontId="212" fillId="29" borderId="0" xfId="62" applyFont="1" applyFill="1" applyProtection="1">
      <protection hidden="1"/>
    </xf>
    <xf numFmtId="0" fontId="48" fillId="29" borderId="0" xfId="71" applyFont="1" applyFill="1" applyAlignment="1">
      <alignment vertical="center"/>
    </xf>
    <xf numFmtId="0" fontId="255" fillId="29" borderId="0" xfId="71" applyFont="1" applyFill="1" applyAlignment="1">
      <alignment vertical="center"/>
    </xf>
    <xf numFmtId="0" fontId="185" fillId="29" borderId="0" xfId="62" applyFont="1" applyFill="1" applyAlignment="1" applyProtection="1">
      <alignment vertical="center"/>
      <protection hidden="1"/>
    </xf>
    <xf numFmtId="0" fontId="185" fillId="29" borderId="0" xfId="0" applyFont="1" applyFill="1" applyAlignment="1">
      <alignment horizontal="left" vertical="center"/>
    </xf>
    <xf numFmtId="0" fontId="256" fillId="29" borderId="0" xfId="62" applyFont="1" applyFill="1" applyAlignment="1">
      <alignment horizontal="center" vertical="center"/>
    </xf>
    <xf numFmtId="0" fontId="257" fillId="30" borderId="0" xfId="62" applyFont="1" applyFill="1" applyAlignment="1">
      <alignment vertical="center"/>
    </xf>
    <xf numFmtId="0" fontId="258" fillId="30" borderId="174" xfId="62" applyFont="1" applyFill="1" applyBorder="1" applyAlignment="1">
      <alignment vertical="center"/>
    </xf>
    <xf numFmtId="175" fontId="259" fillId="30" borderId="0" xfId="62" applyNumberFormat="1" applyFont="1" applyFill="1" applyAlignment="1">
      <alignment vertical="center"/>
    </xf>
    <xf numFmtId="0" fontId="258" fillId="30" borderId="0" xfId="62" applyFont="1" applyFill="1" applyAlignment="1">
      <alignment horizontal="left" vertical="center"/>
    </xf>
    <xf numFmtId="0" fontId="260" fillId="54" borderId="0" xfId="62" applyFont="1" applyFill="1" applyAlignment="1">
      <alignment horizontal="center" vertical="center"/>
    </xf>
    <xf numFmtId="0" fontId="261" fillId="60" borderId="143" xfId="62" applyFont="1" applyFill="1" applyBorder="1" applyAlignment="1">
      <alignment horizontal="center" vertical="center"/>
    </xf>
    <xf numFmtId="0" fontId="261" fillId="60" borderId="0" xfId="62" applyFont="1" applyFill="1" applyAlignment="1">
      <alignment horizontal="center" vertical="center"/>
    </xf>
    <xf numFmtId="0" fontId="206" fillId="29" borderId="174" xfId="62" applyFont="1" applyFill="1" applyBorder="1" applyAlignment="1">
      <alignment vertical="center"/>
    </xf>
    <xf numFmtId="0" fontId="206" fillId="29" borderId="0" xfId="62" applyFont="1" applyFill="1" applyAlignment="1">
      <alignment horizontal="right" vertical="center"/>
    </xf>
    <xf numFmtId="0" fontId="8" fillId="29" borderId="0" xfId="62" applyFill="1"/>
    <xf numFmtId="0" fontId="213" fillId="29" borderId="0" xfId="62" applyFont="1" applyFill="1"/>
    <xf numFmtId="0" fontId="217" fillId="29" borderId="0" xfId="62" applyFont="1" applyFill="1"/>
    <xf numFmtId="0" fontId="217" fillId="29" borderId="0" xfId="64" applyFont="1" applyFill="1" applyAlignment="1">
      <alignment horizontal="left" vertical="center"/>
    </xf>
    <xf numFmtId="0" fontId="217" fillId="36" borderId="0" xfId="64" applyFont="1" applyFill="1" applyAlignment="1">
      <alignment horizontal="left" vertical="center"/>
    </xf>
    <xf numFmtId="0" fontId="88" fillId="52" borderId="0" xfId="82" applyFont="1" applyFill="1" applyBorder="1" applyAlignment="1">
      <alignment horizontal="left" vertical="center"/>
    </xf>
    <xf numFmtId="0" fontId="217" fillId="29" borderId="0" xfId="62" applyFont="1" applyFill="1" applyAlignment="1">
      <alignment vertical="center"/>
    </xf>
    <xf numFmtId="0" fontId="213" fillId="30" borderId="0" xfId="62" applyFont="1" applyFill="1"/>
    <xf numFmtId="0" fontId="217" fillId="36" borderId="0" xfId="64" applyFont="1" applyFill="1" applyAlignment="1">
      <alignment horizontal="right" vertical="center"/>
    </xf>
    <xf numFmtId="0" fontId="217" fillId="36" borderId="0" xfId="62" applyFont="1" applyFill="1"/>
    <xf numFmtId="0" fontId="94" fillId="55" borderId="0" xfId="0" applyFont="1" applyFill="1" applyAlignment="1">
      <alignment horizontal="center" vertical="center"/>
    </xf>
    <xf numFmtId="0" fontId="206" fillId="29" borderId="0" xfId="44" applyFont="1" applyFill="1" applyAlignment="1">
      <alignment horizontal="center" vertical="center"/>
    </xf>
    <xf numFmtId="0" fontId="262" fillId="29" borderId="0" xfId="71" applyFont="1" applyFill="1"/>
    <xf numFmtId="0" fontId="204" fillId="36" borderId="0" xfId="62" applyFont="1" applyFill="1" applyAlignment="1">
      <alignment vertical="center"/>
    </xf>
    <xf numFmtId="0" fontId="205" fillId="36" borderId="0" xfId="70" applyFont="1" applyFill="1" applyAlignment="1" applyProtection="1">
      <alignment vertical="center"/>
    </xf>
    <xf numFmtId="0" fontId="97" fillId="36" borderId="0" xfId="76" applyFont="1" applyFill="1" applyAlignment="1">
      <alignment vertical="center"/>
    </xf>
    <xf numFmtId="0" fontId="205" fillId="36" borderId="0" xfId="70" applyFont="1" applyFill="1" applyAlignment="1">
      <alignment vertical="center"/>
    </xf>
    <xf numFmtId="0" fontId="216" fillId="29" borderId="0" xfId="62" applyFont="1" applyFill="1" applyProtection="1">
      <protection hidden="1"/>
    </xf>
    <xf numFmtId="0" fontId="263" fillId="29" borderId="0" xfId="62" applyFont="1" applyFill="1" applyAlignment="1">
      <alignment vertical="center"/>
    </xf>
    <xf numFmtId="0" fontId="264" fillId="29" borderId="0" xfId="62" applyFont="1" applyFill="1" applyAlignment="1">
      <alignment vertical="center"/>
    </xf>
    <xf numFmtId="0" fontId="211" fillId="29" borderId="0" xfId="62" applyFont="1" applyFill="1" applyAlignment="1">
      <alignment horizontal="center" vertical="center"/>
    </xf>
    <xf numFmtId="0" fontId="33" fillId="29" borderId="0" xfId="40" applyFill="1"/>
    <xf numFmtId="174" fontId="223" fillId="56" borderId="49" xfId="0" applyNumberFormat="1" applyFont="1" applyFill="1" applyBorder="1" applyAlignment="1" applyProtection="1">
      <alignment horizontal="center" vertical="center"/>
      <protection locked="0"/>
    </xf>
    <xf numFmtId="0" fontId="226" fillId="29" borderId="0" xfId="0" applyFont="1" applyFill="1" applyAlignment="1">
      <alignment horizontal="left" vertical="center"/>
    </xf>
    <xf numFmtId="0" fontId="227" fillId="29" borderId="0" xfId="0" applyFont="1" applyFill="1" applyAlignment="1">
      <alignment horizontal="left" vertical="center"/>
    </xf>
    <xf numFmtId="0" fontId="228" fillId="29" borderId="0" xfId="0" applyFont="1" applyFill="1" applyAlignment="1">
      <alignment horizontal="left" vertical="center"/>
    </xf>
    <xf numFmtId="0" fontId="229" fillId="29" borderId="0" xfId="0" applyFont="1" applyFill="1" applyAlignment="1">
      <alignment horizontal="left" vertical="center"/>
    </xf>
    <xf numFmtId="0" fontId="230" fillId="29" borderId="0" xfId="0" applyFont="1" applyFill="1" applyAlignment="1">
      <alignment horizontal="left" vertical="center"/>
    </xf>
    <xf numFmtId="0" fontId="231" fillId="29" borderId="0" xfId="0" applyFont="1" applyFill="1" applyAlignment="1">
      <alignment horizontal="left" vertical="center"/>
    </xf>
    <xf numFmtId="0" fontId="232" fillId="29" borderId="0" xfId="0" applyFont="1" applyFill="1" applyAlignment="1">
      <alignment horizontal="left" vertical="center"/>
    </xf>
    <xf numFmtId="0" fontId="233" fillId="29" borderId="0" xfId="0" applyFont="1" applyFill="1" applyAlignment="1">
      <alignment horizontal="left" vertical="center"/>
    </xf>
    <xf numFmtId="0" fontId="234" fillId="29" borderId="0" xfId="0" applyFont="1" applyFill="1" applyAlignment="1">
      <alignment horizontal="left" vertical="center"/>
    </xf>
    <xf numFmtId="0" fontId="1" fillId="29" borderId="0" xfId="71" applyFont="1" applyFill="1"/>
    <xf numFmtId="0" fontId="72" fillId="29" borderId="0" xfId="0" applyFont="1" applyFill="1" applyAlignment="1">
      <alignment horizontal="left" vertical="top"/>
    </xf>
    <xf numFmtId="0" fontId="217" fillId="30" borderId="0" xfId="62" applyFont="1" applyFill="1"/>
    <xf numFmtId="0" fontId="184" fillId="30" borderId="0" xfId="64" applyFont="1" applyFill="1" applyAlignment="1">
      <alignment horizontal="right" vertical="center"/>
    </xf>
    <xf numFmtId="0" fontId="217" fillId="30" borderId="0" xfId="64" applyFont="1" applyFill="1" applyAlignment="1">
      <alignment horizontal="right" vertical="center"/>
    </xf>
    <xf numFmtId="0" fontId="217" fillId="30" borderId="0" xfId="62" applyFont="1" applyFill="1" applyAlignment="1">
      <alignment vertical="center"/>
    </xf>
    <xf numFmtId="0" fontId="207" fillId="29" borderId="0" xfId="83" applyFont="1" applyFill="1" applyAlignment="1" applyProtection="1">
      <alignment vertical="center"/>
    </xf>
    <xf numFmtId="0" fontId="47" fillId="30" borderId="0" xfId="70" applyFont="1" applyFill="1" applyAlignment="1" applyProtection="1">
      <alignment vertical="center"/>
      <protection hidden="1"/>
    </xf>
    <xf numFmtId="0" fontId="265" fillId="29" borderId="0" xfId="62" applyFont="1" applyFill="1" applyAlignment="1">
      <alignment vertical="center"/>
    </xf>
    <xf numFmtId="0" fontId="94" fillId="55" borderId="0" xfId="62" applyFont="1" applyFill="1" applyAlignment="1" applyProtection="1">
      <alignment vertical="center"/>
      <protection hidden="1"/>
    </xf>
    <xf numFmtId="0" fontId="266" fillId="52" borderId="0" xfId="70" applyFont="1" applyFill="1" applyAlignment="1">
      <alignment vertical="center"/>
    </xf>
    <xf numFmtId="0" fontId="267" fillId="36" borderId="0" xfId="62" applyFont="1" applyFill="1" applyAlignment="1">
      <alignment vertical="center"/>
    </xf>
    <xf numFmtId="0" fontId="268" fillId="36" borderId="0" xfId="62" applyFont="1" applyFill="1"/>
    <xf numFmtId="0" fontId="269" fillId="29" borderId="0" xfId="62" applyFont="1" applyFill="1" applyAlignment="1">
      <alignment vertical="center"/>
    </xf>
    <xf numFmtId="0" fontId="267" fillId="29" borderId="0" xfId="62" applyFont="1" applyFill="1" applyAlignment="1">
      <alignment vertical="center"/>
    </xf>
    <xf numFmtId="0" fontId="268" fillId="29" borderId="0" xfId="62" applyFont="1" applyFill="1"/>
    <xf numFmtId="0" fontId="8" fillId="36" borderId="0" xfId="62" applyFill="1"/>
    <xf numFmtId="0" fontId="269" fillId="29" borderId="0" xfId="62" applyFont="1" applyFill="1"/>
    <xf numFmtId="0" fontId="266" fillId="52" borderId="0" xfId="70" applyFont="1" applyFill="1" applyAlignment="1" applyProtection="1">
      <alignment vertical="center"/>
    </xf>
    <xf numFmtId="0" fontId="94" fillId="55" borderId="0" xfId="62" applyFont="1" applyFill="1" applyAlignment="1" applyProtection="1">
      <alignment horizontal="center" vertical="center"/>
      <protection hidden="1"/>
    </xf>
    <xf numFmtId="0" fontId="270" fillId="52" borderId="0" xfId="76" applyFont="1" applyFill="1" applyAlignment="1">
      <alignment vertical="center"/>
    </xf>
    <xf numFmtId="0" fontId="185" fillId="29" borderId="0" xfId="62" applyFont="1" applyFill="1" applyAlignment="1">
      <alignment vertical="center"/>
    </xf>
    <xf numFmtId="0" fontId="99" fillId="29" borderId="0" xfId="62" applyFont="1" applyFill="1" applyAlignment="1">
      <alignment vertical="center"/>
    </xf>
    <xf numFmtId="0" fontId="184" fillId="36" borderId="0" xfId="62" applyFont="1" applyFill="1"/>
    <xf numFmtId="0" fontId="184" fillId="36" borderId="0" xfId="0" applyFont="1" applyFill="1"/>
    <xf numFmtId="0" fontId="94" fillId="36" borderId="0" xfId="71" applyFont="1" applyFill="1" applyAlignment="1">
      <alignment horizontal="center" vertical="center"/>
    </xf>
    <xf numFmtId="0" fontId="46" fillId="38" borderId="40" xfId="62" applyFont="1" applyFill="1" applyBorder="1" applyAlignment="1" applyProtection="1">
      <alignment horizontal="center" vertical="center"/>
      <protection locked="0"/>
    </xf>
    <xf numFmtId="171" fontId="151" fillId="33" borderId="0" xfId="62" applyNumberFormat="1" applyFont="1" applyFill="1" applyAlignment="1" applyProtection="1">
      <alignment horizontal="left" vertical="center"/>
      <protection locked="0"/>
    </xf>
    <xf numFmtId="165" fontId="271" fillId="33" borderId="0" xfId="62" applyNumberFormat="1" applyFont="1" applyFill="1" applyAlignment="1" applyProtection="1">
      <alignment horizontal="center" vertical="center"/>
      <protection locked="0"/>
    </xf>
    <xf numFmtId="0" fontId="272" fillId="33" borderId="0" xfId="64" applyFont="1" applyFill="1" applyAlignment="1" applyProtection="1">
      <alignment vertical="center"/>
      <protection locked="0"/>
    </xf>
    <xf numFmtId="0" fontId="272" fillId="33" borderId="143" xfId="64" applyFont="1" applyFill="1" applyBorder="1" applyAlignment="1" applyProtection="1">
      <alignment vertical="center"/>
      <protection locked="0"/>
    </xf>
    <xf numFmtId="0" fontId="272" fillId="30" borderId="0" xfId="79" applyFont="1" applyFill="1" applyProtection="1">
      <protection locked="0"/>
    </xf>
    <xf numFmtId="0" fontId="272" fillId="30" borderId="0" xfId="64" applyFont="1" applyFill="1" applyAlignment="1" applyProtection="1">
      <alignment vertical="center"/>
      <protection locked="0"/>
    </xf>
    <xf numFmtId="0" fontId="272" fillId="30" borderId="143" xfId="64" applyFont="1" applyFill="1" applyBorder="1" applyAlignment="1" applyProtection="1">
      <alignment vertical="center"/>
      <protection locked="0"/>
    </xf>
    <xf numFmtId="0" fontId="215" fillId="30" borderId="0" xfId="62" applyFont="1" applyFill="1" applyAlignment="1" applyProtection="1">
      <alignment horizontal="center" vertical="center"/>
      <protection locked="0"/>
    </xf>
    <xf numFmtId="0" fontId="272" fillId="30" borderId="0" xfId="62" applyFont="1" applyFill="1" applyAlignment="1" applyProtection="1">
      <alignment horizontal="left" vertical="center"/>
      <protection locked="0"/>
    </xf>
    <xf numFmtId="0" fontId="272" fillId="30" borderId="0" xfId="80" applyFont="1" applyFill="1" applyAlignment="1" applyProtection="1">
      <alignment horizontal="left" vertical="center"/>
      <protection locked="0"/>
    </xf>
    <xf numFmtId="0" fontId="273" fillId="30" borderId="0" xfId="62" applyFont="1" applyFill="1" applyAlignment="1" applyProtection="1">
      <alignment horizontal="center" vertical="center"/>
      <protection locked="0"/>
    </xf>
    <xf numFmtId="0" fontId="151" fillId="30" borderId="0" xfId="62" applyFont="1" applyFill="1" applyAlignment="1" applyProtection="1">
      <alignment horizontal="left" vertical="center"/>
      <protection locked="0"/>
    </xf>
    <xf numFmtId="0" fontId="272" fillId="30" borderId="0" xfId="79" applyFont="1" applyFill="1" applyAlignment="1" applyProtection="1">
      <alignment horizontal="center" vertical="center"/>
      <protection hidden="1"/>
    </xf>
    <xf numFmtId="0" fontId="272" fillId="30" borderId="0" xfId="64" applyFont="1" applyFill="1" applyAlignment="1" applyProtection="1">
      <alignment horizontal="center" vertical="center"/>
      <protection locked="0"/>
    </xf>
    <xf numFmtId="0" fontId="272" fillId="30" borderId="143" xfId="80" applyFont="1" applyFill="1" applyBorder="1" applyAlignment="1" applyProtection="1">
      <alignment horizontal="left" vertical="center"/>
      <protection locked="0"/>
    </xf>
    <xf numFmtId="0" fontId="274" fillId="30" borderId="0" xfId="62" applyFont="1" applyFill="1" applyAlignment="1" applyProtection="1">
      <alignment horizontal="center"/>
      <protection locked="0"/>
    </xf>
    <xf numFmtId="1" fontId="215" fillId="30" borderId="0" xfId="79" applyNumberFormat="1" applyFont="1" applyFill="1" applyAlignment="1" applyProtection="1">
      <alignment horizontal="center" vertical="center"/>
      <protection hidden="1"/>
    </xf>
    <xf numFmtId="0" fontId="272" fillId="0" borderId="0" xfId="80" applyFont="1"/>
    <xf numFmtId="0" fontId="272" fillId="30" borderId="143" xfId="79" applyFont="1" applyFill="1" applyBorder="1" applyProtection="1">
      <protection locked="0"/>
    </xf>
    <xf numFmtId="0" fontId="275" fillId="30" borderId="0" xfId="79" applyFont="1" applyFill="1" applyAlignment="1" applyProtection="1">
      <alignment vertical="top"/>
      <protection hidden="1"/>
    </xf>
    <xf numFmtId="0" fontId="276" fillId="30" borderId="0" xfId="62" applyFont="1" applyFill="1" applyAlignment="1">
      <alignment horizontal="left"/>
    </xf>
    <xf numFmtId="0" fontId="272" fillId="30" borderId="143" xfId="62" applyFont="1" applyFill="1" applyBorder="1" applyProtection="1">
      <protection locked="0"/>
    </xf>
    <xf numFmtId="1" fontId="215" fillId="30" borderId="186" xfId="79" applyNumberFormat="1" applyFont="1" applyFill="1" applyBorder="1" applyAlignment="1" applyProtection="1">
      <alignment horizontal="center" vertical="center"/>
      <protection hidden="1"/>
    </xf>
    <xf numFmtId="0" fontId="215" fillId="30" borderId="0" xfId="80" applyFont="1" applyFill="1" applyAlignment="1" applyProtection="1">
      <alignment horizontal="left" vertical="center"/>
      <protection locked="0"/>
    </xf>
    <xf numFmtId="0" fontId="215" fillId="30" borderId="0" xfId="79" applyFont="1" applyFill="1" applyProtection="1">
      <protection locked="0"/>
    </xf>
    <xf numFmtId="0" fontId="275" fillId="30" borderId="183" xfId="79" applyFont="1" applyFill="1" applyBorder="1" applyAlignment="1" applyProtection="1">
      <alignment vertical="top"/>
      <protection hidden="1"/>
    </xf>
    <xf numFmtId="0" fontId="272" fillId="30" borderId="183" xfId="79" applyFont="1" applyFill="1" applyBorder="1" applyProtection="1">
      <protection locked="0"/>
    </xf>
    <xf numFmtId="0" fontId="272" fillId="30" borderId="184" xfId="79" applyFont="1" applyFill="1" applyBorder="1" applyProtection="1">
      <protection locked="0"/>
    </xf>
    <xf numFmtId="0" fontId="151" fillId="59" borderId="100" xfId="79" applyFont="1" applyFill="1" applyBorder="1" applyAlignment="1" applyProtection="1">
      <alignment horizontal="center" vertical="center" textRotation="90"/>
      <protection locked="0"/>
    </xf>
    <xf numFmtId="0" fontId="151" fillId="30" borderId="99" xfId="80" applyFont="1" applyFill="1" applyBorder="1" applyAlignment="1" applyProtection="1">
      <alignment vertical="center"/>
      <protection locked="0"/>
    </xf>
    <xf numFmtId="0" fontId="151" fillId="30" borderId="98" xfId="80" applyFont="1" applyFill="1" applyBorder="1" applyAlignment="1" applyProtection="1">
      <alignment vertical="center"/>
      <protection locked="0"/>
    </xf>
    <xf numFmtId="0" fontId="46" fillId="55" borderId="174" xfId="62" applyFont="1" applyFill="1" applyBorder="1" applyAlignment="1" applyProtection="1">
      <alignment horizontal="center" vertical="center" textRotation="90"/>
      <protection locked="0"/>
    </xf>
    <xf numFmtId="0" fontId="46" fillId="55" borderId="185" xfId="62" applyFont="1" applyFill="1" applyBorder="1" applyAlignment="1" applyProtection="1">
      <alignment horizontal="center" vertical="center" textRotation="90"/>
      <protection locked="0"/>
    </xf>
    <xf numFmtId="0" fontId="180" fillId="29" borderId="0" xfId="0" applyFont="1" applyFill="1" applyAlignment="1">
      <alignment horizontal="center" vertical="center"/>
    </xf>
    <xf numFmtId="0" fontId="182" fillId="29" borderId="0" xfId="62" applyFont="1" applyFill="1" applyAlignment="1" applyProtection="1">
      <alignment horizontal="center" vertical="center"/>
      <protection hidden="1"/>
    </xf>
    <xf numFmtId="0" fontId="44" fillId="54" borderId="0" xfId="38" applyFont="1" applyFill="1" applyBorder="1" applyAlignment="1">
      <alignment horizontal="center" vertical="center" textRotation="90"/>
    </xf>
    <xf numFmtId="0" fontId="51" fillId="30" borderId="0" xfId="40" applyFont="1" applyFill="1" applyBorder="1" applyAlignment="1">
      <alignment horizontal="center" vertical="center" wrapText="1"/>
    </xf>
    <xf numFmtId="0" fontId="51" fillId="36" borderId="0" xfId="38" applyFont="1" applyFill="1" applyBorder="1" applyAlignment="1" applyProtection="1">
      <alignment horizontal="left" vertical="center"/>
      <protection hidden="1"/>
    </xf>
    <xf numFmtId="0" fontId="52" fillId="30" borderId="45" xfId="40" applyFont="1" applyFill="1" applyBorder="1" applyAlignment="1">
      <alignment horizontal="center" vertical="center" wrapText="1"/>
    </xf>
    <xf numFmtId="0" fontId="52" fillId="30" borderId="29" xfId="40" applyFont="1" applyFill="1" applyBorder="1" applyAlignment="1">
      <alignment horizontal="center" vertical="center" wrapText="1"/>
    </xf>
    <xf numFmtId="0" fontId="52" fillId="30" borderId="39" xfId="40" applyFont="1" applyFill="1" applyBorder="1" applyAlignment="1">
      <alignment horizontal="center" vertical="center" wrapText="1"/>
    </xf>
    <xf numFmtId="0" fontId="52" fillId="30" borderId="40" xfId="40" applyFont="1" applyFill="1" applyBorder="1" applyAlignment="1">
      <alignment horizontal="center" vertical="center" wrapText="1"/>
    </xf>
    <xf numFmtId="0" fontId="52" fillId="30" borderId="0" xfId="40" applyFont="1" applyFill="1" applyAlignment="1">
      <alignment horizontal="center" vertical="center" wrapText="1"/>
    </xf>
    <xf numFmtId="0" fontId="52" fillId="30" borderId="13" xfId="40" applyFont="1" applyFill="1" applyBorder="1" applyAlignment="1">
      <alignment horizontal="center" vertical="center" wrapText="1"/>
    </xf>
    <xf numFmtId="0" fontId="49" fillId="55" borderId="40" xfId="40" applyFont="1" applyFill="1" applyBorder="1" applyAlignment="1">
      <alignment horizontal="center" vertical="center"/>
    </xf>
    <xf numFmtId="0" fontId="49" fillId="55" borderId="0" xfId="40" applyFont="1" applyFill="1" applyAlignment="1">
      <alignment horizontal="center" vertical="center"/>
    </xf>
    <xf numFmtId="0" fontId="49" fillId="55" borderId="13" xfId="40" applyFont="1" applyFill="1" applyBorder="1" applyAlignment="1">
      <alignment horizontal="center" vertical="center"/>
    </xf>
    <xf numFmtId="0" fontId="51" fillId="30" borderId="40" xfId="40" applyFont="1" applyFill="1" applyBorder="1" applyAlignment="1">
      <alignment horizontal="center" vertical="center" wrapText="1"/>
    </xf>
    <xf numFmtId="0" fontId="51" fillId="30" borderId="0" xfId="40" applyFont="1" applyFill="1" applyAlignment="1">
      <alignment horizontal="center" vertical="center" wrapText="1"/>
    </xf>
    <xf numFmtId="0" fontId="51" fillId="30" borderId="13" xfId="40" applyFont="1" applyFill="1" applyBorder="1" applyAlignment="1">
      <alignment horizontal="center" vertical="center" wrapText="1"/>
    </xf>
    <xf numFmtId="0" fontId="51" fillId="59" borderId="40" xfId="40" applyFont="1" applyFill="1" applyBorder="1" applyAlignment="1">
      <alignment horizontal="center" vertical="center" wrapText="1"/>
    </xf>
    <xf numFmtId="0" fontId="51" fillId="59" borderId="0" xfId="40" applyFont="1" applyFill="1" applyAlignment="1">
      <alignment horizontal="center" vertical="center" wrapText="1"/>
    </xf>
    <xf numFmtId="0" fontId="51" fillId="59" borderId="13" xfId="40" applyFont="1" applyFill="1" applyBorder="1" applyAlignment="1">
      <alignment horizontal="center" vertical="center" wrapText="1"/>
    </xf>
    <xf numFmtId="173" fontId="184" fillId="29" borderId="0" xfId="38" applyNumberFormat="1" applyFont="1" applyFill="1" applyBorder="1" applyAlignment="1">
      <alignment horizontal="center" vertical="center"/>
    </xf>
    <xf numFmtId="0" fontId="190" fillId="36" borderId="0" xfId="30" applyFont="1" applyFill="1" applyAlignment="1" applyProtection="1">
      <alignment horizontal="left" vertical="center"/>
    </xf>
    <xf numFmtId="0" fontId="181" fillId="29" borderId="0" xfId="38" applyFont="1" applyFill="1" applyBorder="1" applyAlignment="1">
      <alignment horizontal="left" vertical="center"/>
    </xf>
    <xf numFmtId="0" fontId="188" fillId="29" borderId="0" xfId="38" applyFont="1" applyFill="1" applyBorder="1" applyAlignment="1">
      <alignment horizontal="center" vertical="center"/>
    </xf>
    <xf numFmtId="0" fontId="194" fillId="48" borderId="0" xfId="38" applyFont="1" applyFill="1" applyBorder="1" applyAlignment="1" applyProtection="1">
      <alignment horizontal="center" vertical="center" wrapText="1"/>
      <protection hidden="1"/>
    </xf>
    <xf numFmtId="0" fontId="195" fillId="31" borderId="0" xfId="55" applyFont="1" applyFill="1" applyBorder="1" applyAlignment="1">
      <alignment horizontal="center" vertical="center"/>
    </xf>
    <xf numFmtId="0" fontId="52" fillId="30" borderId="0" xfId="40" applyFont="1" applyFill="1" applyBorder="1" applyAlignment="1">
      <alignment horizontal="center" vertical="center" wrapText="1"/>
    </xf>
    <xf numFmtId="0" fontId="53" fillId="52" borderId="45" xfId="0" applyFont="1" applyFill="1" applyBorder="1" applyAlignment="1">
      <alignment horizontal="center" vertical="center" wrapText="1"/>
    </xf>
    <xf numFmtId="0" fontId="53" fillId="52" borderId="29" xfId="0" applyFont="1" applyFill="1" applyBorder="1" applyAlignment="1">
      <alignment horizontal="center" vertical="center" wrapText="1"/>
    </xf>
    <xf numFmtId="0" fontId="53" fillId="52" borderId="39" xfId="0" applyFont="1" applyFill="1" applyBorder="1" applyAlignment="1">
      <alignment horizontal="center" vertical="center" wrapText="1"/>
    </xf>
    <xf numFmtId="0" fontId="53" fillId="52" borderId="40" xfId="0" applyFont="1" applyFill="1" applyBorder="1" applyAlignment="1">
      <alignment horizontal="center" vertical="center" wrapText="1"/>
    </xf>
    <xf numFmtId="0" fontId="53" fillId="52" borderId="0" xfId="0" applyFont="1" applyFill="1" applyAlignment="1">
      <alignment horizontal="center" vertical="center" wrapText="1"/>
    </xf>
    <xf numFmtId="0" fontId="53" fillId="52" borderId="13" xfId="0" applyFont="1" applyFill="1" applyBorder="1" applyAlignment="1">
      <alignment horizontal="center" vertical="center" wrapText="1"/>
    </xf>
    <xf numFmtId="0" fontId="53" fillId="52" borderId="24" xfId="0" applyFont="1" applyFill="1" applyBorder="1" applyAlignment="1">
      <alignment horizontal="center" vertical="center" wrapText="1"/>
    </xf>
    <xf numFmtId="0" fontId="53" fillId="52" borderId="17" xfId="0" applyFont="1" applyFill="1" applyBorder="1" applyAlignment="1">
      <alignment horizontal="center" vertical="center" wrapText="1"/>
    </xf>
    <xf numFmtId="0" fontId="53" fillId="52" borderId="18" xfId="0" applyFont="1" applyFill="1" applyBorder="1" applyAlignment="1">
      <alignment horizontal="center" vertical="center" wrapText="1"/>
    </xf>
    <xf numFmtId="0" fontId="43" fillId="53" borderId="47" xfId="42" applyFont="1" applyFill="1" applyBorder="1" applyAlignment="1" applyProtection="1">
      <alignment horizontal="center" vertical="center"/>
      <protection locked="0"/>
    </xf>
    <xf numFmtId="0" fontId="43" fillId="53" borderId="0" xfId="42" applyFont="1" applyFill="1" applyAlignment="1" applyProtection="1">
      <alignment horizontal="center" vertical="center"/>
      <protection locked="0"/>
    </xf>
    <xf numFmtId="0" fontId="43" fillId="53" borderId="51" xfId="42" applyFont="1" applyFill="1" applyBorder="1" applyAlignment="1" applyProtection="1">
      <alignment horizontal="center" vertical="center"/>
      <protection locked="0"/>
    </xf>
    <xf numFmtId="0" fontId="193" fillId="30" borderId="0" xfId="30" applyFont="1" applyFill="1" applyAlignment="1" applyProtection="1">
      <alignment horizontal="left" vertical="center"/>
      <protection hidden="1"/>
    </xf>
    <xf numFmtId="0" fontId="50" fillId="30" borderId="0" xfId="38" applyFont="1" applyFill="1" applyAlignment="1" applyProtection="1">
      <alignment horizontal="left" vertical="center"/>
      <protection hidden="1"/>
    </xf>
    <xf numFmtId="0" fontId="51" fillId="36" borderId="0" xfId="38" applyFont="1" applyFill="1" applyAlignment="1" applyProtection="1">
      <alignment horizontal="center" vertical="center"/>
      <protection hidden="1"/>
    </xf>
    <xf numFmtId="172" fontId="162" fillId="25" borderId="34" xfId="56" applyNumberFormat="1" applyFont="1" applyFill="1" applyBorder="1" applyAlignment="1">
      <alignment horizontal="center" vertical="center"/>
    </xf>
    <xf numFmtId="172" fontId="50" fillId="39" borderId="0" xfId="38" applyNumberFormat="1" applyFont="1" applyFill="1" applyBorder="1" applyAlignment="1">
      <alignment horizontal="center" vertical="center"/>
    </xf>
    <xf numFmtId="0" fontId="51" fillId="37" borderId="0" xfId="38" applyFont="1" applyFill="1" applyBorder="1" applyAlignment="1" applyProtection="1">
      <alignment horizontal="center" vertical="center"/>
      <protection hidden="1"/>
    </xf>
    <xf numFmtId="0" fontId="51" fillId="37" borderId="0" xfId="38" applyFont="1" applyFill="1" applyBorder="1" applyAlignment="1" applyProtection="1">
      <alignment horizontal="center" vertical="center" wrapText="1"/>
      <protection hidden="1"/>
    </xf>
    <xf numFmtId="0" fontId="50" fillId="36" borderId="0" xfId="38" applyFont="1" applyFill="1" applyBorder="1" applyAlignment="1" applyProtection="1">
      <alignment horizontal="center" vertical="center" wrapText="1"/>
      <protection hidden="1"/>
    </xf>
    <xf numFmtId="0" fontId="54" fillId="58" borderId="40" xfId="40" applyFont="1" applyFill="1" applyBorder="1" applyAlignment="1">
      <alignment horizontal="center" vertical="center" wrapText="1"/>
    </xf>
    <xf numFmtId="0" fontId="54" fillId="58" borderId="0" xfId="40" applyFont="1" applyFill="1" applyAlignment="1">
      <alignment horizontal="center" vertical="center" wrapText="1"/>
    </xf>
    <xf numFmtId="0" fontId="54" fillId="58" borderId="13" xfId="40" applyFont="1" applyFill="1" applyBorder="1" applyAlignment="1">
      <alignment horizontal="center" vertical="center" wrapText="1"/>
    </xf>
    <xf numFmtId="0" fontId="54" fillId="58" borderId="24" xfId="40" applyFont="1" applyFill="1" applyBorder="1" applyAlignment="1">
      <alignment horizontal="center" vertical="center" wrapText="1"/>
    </xf>
    <xf numFmtId="0" fontId="54" fillId="58" borderId="17" xfId="40" applyFont="1" applyFill="1" applyBorder="1" applyAlignment="1">
      <alignment horizontal="center" vertical="center" wrapText="1"/>
    </xf>
    <xf numFmtId="0" fontId="54" fillId="58" borderId="18" xfId="40" applyFont="1" applyFill="1" applyBorder="1" applyAlignment="1">
      <alignment horizontal="center" vertical="center" wrapText="1"/>
    </xf>
    <xf numFmtId="0" fontId="207" fillId="29" borderId="0" xfId="83" applyFont="1" applyFill="1" applyAlignment="1" applyProtection="1">
      <alignment horizontal="left" vertical="center"/>
    </xf>
    <xf numFmtId="0" fontId="98" fillId="32" borderId="19" xfId="42" applyFont="1" applyFill="1" applyBorder="1" applyAlignment="1">
      <alignment horizontal="center" vertical="center"/>
    </xf>
    <xf numFmtId="0" fontId="98" fillId="32" borderId="0" xfId="42" applyFont="1" applyFill="1" applyBorder="1" applyAlignment="1">
      <alignment horizontal="center" vertical="center"/>
    </xf>
    <xf numFmtId="0" fontId="71" fillId="38" borderId="0" xfId="0" applyFont="1" applyFill="1" applyBorder="1" applyAlignment="1">
      <alignment horizontal="center" vertical="center"/>
    </xf>
    <xf numFmtId="0" fontId="71" fillId="38" borderId="76" xfId="0" applyFont="1" applyFill="1" applyBorder="1" applyAlignment="1">
      <alignment horizontal="center" vertical="center"/>
    </xf>
    <xf numFmtId="0" fontId="67" fillId="36" borderId="20" xfId="38" applyFont="1" applyFill="1" applyBorder="1" applyAlignment="1" applyProtection="1">
      <alignment horizontal="center" vertical="center"/>
      <protection hidden="1"/>
    </xf>
    <xf numFmtId="0" fontId="67" fillId="36" borderId="19" xfId="38" applyFont="1" applyFill="1" applyBorder="1" applyAlignment="1" applyProtection="1">
      <alignment horizontal="center" vertical="center"/>
      <protection hidden="1"/>
    </xf>
    <xf numFmtId="0" fontId="67" fillId="36" borderId="21" xfId="38" applyFont="1" applyFill="1" applyBorder="1" applyAlignment="1" applyProtection="1">
      <alignment horizontal="center" vertical="center"/>
      <protection hidden="1"/>
    </xf>
    <xf numFmtId="0" fontId="67" fillId="36" borderId="47" xfId="38" applyFont="1" applyFill="1" applyBorder="1" applyAlignment="1" applyProtection="1">
      <alignment horizontal="center" vertical="center"/>
      <protection hidden="1"/>
    </xf>
    <xf numFmtId="0" fontId="67" fillId="36" borderId="0" xfId="38" applyFont="1" applyFill="1" applyBorder="1" applyAlignment="1" applyProtection="1">
      <alignment horizontal="center" vertical="center"/>
      <protection hidden="1"/>
    </xf>
    <xf numFmtId="0" fontId="67" fillId="36" borderId="76" xfId="38" applyFont="1" applyFill="1" applyBorder="1" applyAlignment="1" applyProtection="1">
      <alignment horizontal="center" vertical="center"/>
      <protection hidden="1"/>
    </xf>
    <xf numFmtId="0" fontId="106" fillId="23" borderId="21" xfId="38" applyFont="1" applyFill="1" applyBorder="1" applyAlignment="1">
      <alignment horizontal="center" vertical="center"/>
    </xf>
    <xf numFmtId="0" fontId="106" fillId="23" borderId="76" xfId="38" applyFont="1" applyFill="1" applyBorder="1" applyAlignment="1">
      <alignment horizontal="center" vertical="center"/>
    </xf>
    <xf numFmtId="0" fontId="67" fillId="31" borderId="47" xfId="37" applyFont="1" applyFill="1" applyBorder="1" applyAlignment="1">
      <alignment horizontal="center" vertical="center" textRotation="90"/>
    </xf>
    <xf numFmtId="0" fontId="67" fillId="31" borderId="165" xfId="37" applyFont="1" applyFill="1" applyBorder="1" applyAlignment="1">
      <alignment horizontal="center" vertical="center" textRotation="90"/>
    </xf>
    <xf numFmtId="0" fontId="67" fillId="31" borderId="75" xfId="37" applyFont="1" applyFill="1" applyBorder="1" applyAlignment="1">
      <alignment horizontal="center" vertical="center" textRotation="90"/>
    </xf>
    <xf numFmtId="0" fontId="37" fillId="30" borderId="0" xfId="30" applyFont="1" applyFill="1" applyAlignment="1" applyProtection="1">
      <alignment horizontal="left"/>
    </xf>
    <xf numFmtId="0" fontId="35" fillId="37" borderId="173" xfId="38" applyFont="1" applyFill="1" applyBorder="1" applyAlignment="1" applyProtection="1">
      <alignment horizontal="center" vertical="center"/>
      <protection hidden="1"/>
    </xf>
    <xf numFmtId="0" fontId="35" fillId="37" borderId="80" xfId="38" applyFont="1" applyFill="1" applyBorder="1" applyAlignment="1" applyProtection="1">
      <alignment horizontal="center" vertical="center"/>
      <protection hidden="1"/>
    </xf>
    <xf numFmtId="0" fontId="73" fillId="38" borderId="30" xfId="42" quotePrefix="1" applyFont="1" applyFill="1" applyBorder="1" applyAlignment="1">
      <alignment horizontal="center" vertical="center" textRotation="180" wrapText="1"/>
    </xf>
    <xf numFmtId="0" fontId="73" fillId="38" borderId="72" xfId="42" quotePrefix="1" applyFont="1" applyFill="1" applyBorder="1" applyAlignment="1">
      <alignment horizontal="center" vertical="center" textRotation="180" wrapText="1"/>
    </xf>
    <xf numFmtId="0" fontId="202" fillId="23" borderId="21" xfId="38" applyFont="1" applyFill="1" applyBorder="1" applyAlignment="1">
      <alignment horizontal="center" vertical="center"/>
    </xf>
    <xf numFmtId="0" fontId="202" fillId="23" borderId="76" xfId="38" applyFont="1" applyFill="1" applyBorder="1" applyAlignment="1">
      <alignment horizontal="center" vertical="center"/>
    </xf>
    <xf numFmtId="0" fontId="114" fillId="23" borderId="21" xfId="38" applyFont="1" applyFill="1" applyBorder="1" applyAlignment="1">
      <alignment horizontal="center" vertical="center"/>
    </xf>
    <xf numFmtId="0" fontId="114" fillId="23" borderId="76" xfId="38" applyFont="1" applyFill="1" applyBorder="1" applyAlignment="1">
      <alignment horizontal="center" vertical="center"/>
    </xf>
    <xf numFmtId="165" fontId="39" fillId="51" borderId="0" xfId="0" applyNumberFormat="1" applyFont="1" applyFill="1" applyBorder="1" applyAlignment="1">
      <alignment horizontal="center" vertical="center" wrapText="1"/>
    </xf>
    <xf numFmtId="0" fontId="73" fillId="37" borderId="76" xfId="38" applyFont="1" applyFill="1" applyBorder="1" applyAlignment="1" applyProtection="1">
      <alignment horizontal="center" vertical="center" wrapText="1"/>
      <protection hidden="1"/>
    </xf>
    <xf numFmtId="0" fontId="39" fillId="29" borderId="100" xfId="0" applyFont="1" applyFill="1" applyBorder="1" applyAlignment="1">
      <alignment horizontal="center" vertical="center"/>
    </xf>
    <xf numFmtId="0" fontId="39" fillId="29" borderId="99" xfId="0" applyFont="1" applyFill="1" applyBorder="1" applyAlignment="1">
      <alignment horizontal="center" vertical="center"/>
    </xf>
    <xf numFmtId="0" fontId="39" fillId="29" borderId="98" xfId="0" applyFont="1" applyFill="1" applyBorder="1" applyAlignment="1">
      <alignment horizontal="center" vertical="center"/>
    </xf>
    <xf numFmtId="0" fontId="42" fillId="36" borderId="0" xfId="38" applyFont="1" applyFill="1" applyBorder="1" applyAlignment="1" applyProtection="1">
      <alignment horizontal="center" vertical="center"/>
      <protection hidden="1"/>
    </xf>
    <xf numFmtId="1" fontId="92" fillId="27" borderId="0" xfId="55" applyNumberFormat="1" applyFont="1" applyFill="1" applyBorder="1" applyAlignment="1">
      <alignment horizontal="center" vertical="center"/>
    </xf>
    <xf numFmtId="1" fontId="35" fillId="36" borderId="0" xfId="55" applyNumberFormat="1" applyFont="1" applyFill="1" applyBorder="1" applyAlignment="1">
      <alignment horizontal="center" vertical="center"/>
    </xf>
    <xf numFmtId="0" fontId="198" fillId="23" borderId="21" xfId="38" applyFont="1" applyFill="1" applyBorder="1" applyAlignment="1">
      <alignment horizontal="center" vertical="center"/>
    </xf>
    <xf numFmtId="0" fontId="198" fillId="23" borderId="76" xfId="38" applyFont="1" applyFill="1" applyBorder="1" applyAlignment="1">
      <alignment horizontal="center" vertical="center"/>
    </xf>
    <xf numFmtId="0" fontId="103" fillId="23" borderId="21" xfId="38" applyFont="1" applyFill="1" applyBorder="1" applyAlignment="1">
      <alignment horizontal="center" vertical="center"/>
    </xf>
    <xf numFmtId="0" fontId="103" fillId="23" borderId="76" xfId="38" applyFont="1" applyFill="1" applyBorder="1" applyAlignment="1">
      <alignment horizontal="center" vertical="center"/>
    </xf>
    <xf numFmtId="0" fontId="98" fillId="48" borderId="0" xfId="38" applyFont="1" applyFill="1" applyBorder="1" applyAlignment="1" applyProtection="1">
      <alignment horizontal="center" vertical="center" wrapText="1"/>
      <protection hidden="1"/>
    </xf>
    <xf numFmtId="0" fontId="98" fillId="48" borderId="76" xfId="38" applyFont="1" applyFill="1" applyBorder="1" applyAlignment="1" applyProtection="1">
      <alignment horizontal="center" vertical="center" wrapText="1"/>
      <protection hidden="1"/>
    </xf>
    <xf numFmtId="0" fontId="73" fillId="48" borderId="0" xfId="38" applyFont="1" applyFill="1" applyBorder="1" applyAlignment="1" applyProtection="1">
      <alignment horizontal="center" vertical="center" wrapText="1"/>
      <protection hidden="1"/>
    </xf>
    <xf numFmtId="0" fontId="112" fillId="23" borderId="21" xfId="38" applyFont="1" applyFill="1" applyBorder="1" applyAlignment="1">
      <alignment horizontal="center" vertical="center"/>
    </xf>
    <xf numFmtId="0" fontId="112" fillId="23" borderId="76" xfId="38" applyFont="1" applyFill="1" applyBorder="1" applyAlignment="1">
      <alignment horizontal="center" vertical="center"/>
    </xf>
    <xf numFmtId="0" fontId="35" fillId="37" borderId="0" xfId="38" applyFont="1" applyFill="1" applyBorder="1" applyAlignment="1" applyProtection="1">
      <alignment horizontal="center" vertical="center" wrapText="1"/>
      <protection hidden="1"/>
    </xf>
    <xf numFmtId="0" fontId="35" fillId="37" borderId="167" xfId="38" applyFont="1" applyFill="1" applyBorder="1" applyAlignment="1" applyProtection="1">
      <alignment horizontal="center" vertical="center" wrapText="1"/>
      <protection hidden="1"/>
    </xf>
    <xf numFmtId="0" fontId="35" fillId="37" borderId="22" xfId="38" applyFont="1" applyFill="1" applyBorder="1" applyAlignment="1" applyProtection="1">
      <alignment horizontal="center" vertical="center" wrapText="1"/>
      <protection hidden="1"/>
    </xf>
    <xf numFmtId="0" fontId="57" fillId="36" borderId="0" xfId="38" applyFont="1" applyFill="1" applyBorder="1" applyAlignment="1" applyProtection="1">
      <alignment horizontal="center" vertical="center" wrapText="1"/>
      <protection hidden="1"/>
    </xf>
    <xf numFmtId="1" fontId="110" fillId="27" borderId="0" xfId="55" applyNumberFormat="1" applyFont="1" applyFill="1" applyBorder="1" applyAlignment="1">
      <alignment horizontal="center" vertical="center" wrapText="1"/>
    </xf>
    <xf numFmtId="1" fontId="110" fillId="27" borderId="0" xfId="55" applyNumberFormat="1" applyFont="1" applyFill="1" applyBorder="1" applyAlignment="1">
      <alignment horizontal="center" vertical="center"/>
    </xf>
    <xf numFmtId="0" fontId="101" fillId="30" borderId="11" xfId="63" applyFont="1" applyFill="1" applyBorder="1" applyAlignment="1">
      <alignment horizontal="center" vertical="center"/>
    </xf>
    <xf numFmtId="0" fontId="101" fillId="30" borderId="0" xfId="63" applyFont="1" applyFill="1" applyAlignment="1">
      <alignment horizontal="center" vertical="center"/>
    </xf>
    <xf numFmtId="0" fontId="101" fillId="30" borderId="76" xfId="63" applyFont="1" applyFill="1" applyBorder="1" applyAlignment="1">
      <alignment horizontal="center" vertical="center"/>
    </xf>
    <xf numFmtId="0" fontId="68" fillId="50" borderId="81" xfId="63" applyFont="1" applyFill="1" applyBorder="1" applyAlignment="1">
      <alignment horizontal="center" vertical="center"/>
    </xf>
    <xf numFmtId="0" fontId="68" fillId="50" borderId="0" xfId="63" applyFont="1" applyFill="1" applyAlignment="1">
      <alignment horizontal="center" vertical="center"/>
    </xf>
    <xf numFmtId="0" fontId="68" fillId="50" borderId="74" xfId="63" applyFont="1" applyFill="1" applyBorder="1" applyAlignment="1">
      <alignment horizontal="center" vertical="center"/>
    </xf>
    <xf numFmtId="0" fontId="100" fillId="0" borderId="85" xfId="43" applyFont="1" applyBorder="1" applyAlignment="1">
      <alignment horizontal="center" vertical="center"/>
    </xf>
    <xf numFmtId="0" fontId="100" fillId="0" borderId="14" xfId="43" applyFont="1" applyBorder="1" applyAlignment="1">
      <alignment horizontal="center" vertical="center"/>
    </xf>
    <xf numFmtId="0" fontId="100" fillId="0" borderId="82" xfId="43" applyFont="1" applyBorder="1" applyAlignment="1">
      <alignment horizontal="center" vertical="center"/>
    </xf>
    <xf numFmtId="0" fontId="37" fillId="62" borderId="9" xfId="62" applyFont="1" applyFill="1" applyBorder="1" applyAlignment="1">
      <alignment horizontal="center" vertical="center"/>
    </xf>
    <xf numFmtId="0" fontId="37" fillId="62" borderId="10" xfId="62" applyFont="1" applyFill="1" applyBorder="1" applyAlignment="1">
      <alignment horizontal="center" vertical="center"/>
    </xf>
    <xf numFmtId="0" fontId="37" fillId="62" borderId="16" xfId="62" applyFont="1" applyFill="1" applyBorder="1" applyAlignment="1">
      <alignment horizontal="center" vertical="center"/>
    </xf>
    <xf numFmtId="177" fontId="67" fillId="36" borderId="29" xfId="62" applyNumberFormat="1" applyFont="1" applyFill="1" applyBorder="1" applyAlignment="1">
      <alignment horizontal="center" vertical="center"/>
    </xf>
    <xf numFmtId="177" fontId="67" fillId="36" borderId="22" xfId="62" applyNumberFormat="1" applyFont="1" applyFill="1" applyBorder="1" applyAlignment="1">
      <alignment horizontal="center" vertical="center"/>
    </xf>
    <xf numFmtId="0" fontId="169" fillId="0" borderId="105" xfId="62" applyFont="1" applyBorder="1" applyAlignment="1">
      <alignment horizontal="center" vertical="center" wrapText="1"/>
    </xf>
    <xf numFmtId="0" fontId="169" fillId="0" borderId="104" xfId="62" applyFont="1" applyBorder="1" applyAlignment="1">
      <alignment horizontal="center" vertical="center" wrapText="1"/>
    </xf>
    <xf numFmtId="185" fontId="77" fillId="30" borderId="123" xfId="42" applyNumberFormat="1" applyFont="1" applyFill="1" applyBorder="1" applyAlignment="1">
      <alignment horizontal="center" vertical="center"/>
    </xf>
    <xf numFmtId="185" fontId="77" fillId="30" borderId="88" xfId="42" applyNumberFormat="1" applyFont="1" applyFill="1" applyBorder="1" applyAlignment="1">
      <alignment horizontal="center" vertical="center"/>
    </xf>
    <xf numFmtId="0" fontId="75" fillId="30" borderId="83" xfId="42" applyFont="1" applyFill="1" applyBorder="1" applyAlignment="1">
      <alignment horizontal="center" vertical="center"/>
    </xf>
    <xf numFmtId="0" fontId="75" fillId="30" borderId="0" xfId="42" applyFont="1" applyFill="1" applyAlignment="1">
      <alignment horizontal="center" vertical="center"/>
    </xf>
    <xf numFmtId="0" fontId="75" fillId="30" borderId="143" xfId="42" applyFont="1" applyFill="1" applyBorder="1" applyAlignment="1">
      <alignment horizontal="center" vertical="center"/>
    </xf>
    <xf numFmtId="168" fontId="75" fillId="36" borderId="0" xfId="42" applyNumberFormat="1" applyFont="1" applyFill="1" applyAlignment="1">
      <alignment horizontal="center" vertical="center"/>
    </xf>
    <xf numFmtId="0" fontId="81" fillId="30" borderId="83" xfId="66" applyFont="1" applyFill="1" applyBorder="1" applyAlignment="1">
      <alignment horizontal="right" vertical="center"/>
    </xf>
    <xf numFmtId="0" fontId="67" fillId="30" borderId="0" xfId="62" applyFont="1" applyFill="1" applyAlignment="1">
      <alignment horizontal="center" vertical="center"/>
    </xf>
    <xf numFmtId="167" fontId="67" fillId="30" borderId="0" xfId="62" applyNumberFormat="1" applyFont="1" applyFill="1" applyAlignment="1" applyProtection="1">
      <alignment horizontal="right" vertical="center"/>
      <protection locked="0"/>
    </xf>
    <xf numFmtId="185" fontId="67" fillId="30" borderId="143" xfId="42" applyNumberFormat="1" applyFont="1" applyFill="1" applyBorder="1" applyAlignment="1">
      <alignment horizontal="center" vertical="center"/>
    </xf>
    <xf numFmtId="0" fontId="75" fillId="36" borderId="91" xfId="42" applyFont="1" applyFill="1" applyBorder="1" applyAlignment="1">
      <alignment horizontal="center" vertical="center"/>
    </xf>
    <xf numFmtId="0" fontId="75" fillId="36" borderId="90" xfId="42" applyFont="1" applyFill="1" applyBorder="1" applyAlignment="1">
      <alignment horizontal="center" vertical="center"/>
    </xf>
    <xf numFmtId="0" fontId="84" fillId="26" borderId="154" xfId="42" applyFont="1" applyFill="1" applyBorder="1" applyAlignment="1">
      <alignment horizontal="center" vertical="center"/>
    </xf>
    <xf numFmtId="0" fontId="84" fillId="26" borderId="92" xfId="42" applyFont="1" applyFill="1" applyBorder="1" applyAlignment="1">
      <alignment horizontal="center" vertical="center"/>
    </xf>
    <xf numFmtId="168" fontId="82" fillId="58" borderId="154" xfId="42" applyNumberFormat="1" applyFont="1" applyFill="1" applyBorder="1" applyAlignment="1">
      <alignment horizontal="center" vertical="center"/>
    </xf>
    <xf numFmtId="168" fontId="82" fillId="58" borderId="92" xfId="42" applyNumberFormat="1" applyFont="1" applyFill="1" applyBorder="1" applyAlignment="1">
      <alignment horizontal="center" vertical="center"/>
    </xf>
    <xf numFmtId="0" fontId="168" fillId="23" borderId="0" xfId="62" applyFont="1" applyFill="1" applyAlignment="1">
      <alignment horizontal="left" vertical="center"/>
    </xf>
    <xf numFmtId="0" fontId="168" fillId="23" borderId="121" xfId="62" applyFont="1" applyFill="1" applyBorder="1" applyAlignment="1">
      <alignment horizontal="left" vertical="center"/>
    </xf>
    <xf numFmtId="0" fontId="78" fillId="23" borderId="158" xfId="62" applyFont="1" applyFill="1" applyBorder="1" applyAlignment="1">
      <alignment horizontal="left" vertical="center"/>
    </xf>
    <xf numFmtId="0" fontId="78" fillId="23" borderId="0" xfId="62" applyFont="1" applyFill="1" applyAlignment="1">
      <alignment horizontal="left" vertical="center"/>
    </xf>
    <xf numFmtId="0" fontId="78" fillId="23" borderId="114" xfId="62" applyFont="1" applyFill="1" applyBorder="1" applyAlignment="1">
      <alignment horizontal="left" vertical="center"/>
    </xf>
    <xf numFmtId="0" fontId="165" fillId="38" borderId="101" xfId="62" applyFont="1" applyFill="1" applyBorder="1" applyAlignment="1">
      <alignment horizontal="center" vertical="center"/>
    </xf>
    <xf numFmtId="0" fontId="165" fillId="38" borderId="97" xfId="62" applyFont="1" applyFill="1" applyBorder="1" applyAlignment="1">
      <alignment horizontal="center" vertical="center"/>
    </xf>
    <xf numFmtId="0" fontId="83" fillId="0" borderId="99" xfId="62" applyFont="1" applyBorder="1" applyAlignment="1">
      <alignment horizontal="left" vertical="center"/>
    </xf>
    <xf numFmtId="0" fontId="83" fillId="0" borderId="98" xfId="62" applyFont="1" applyBorder="1" applyAlignment="1">
      <alignment horizontal="left" vertical="center"/>
    </xf>
    <xf numFmtId="186" fontId="169" fillId="0" borderId="91" xfId="62" applyNumberFormat="1" applyFont="1" applyBorder="1" applyAlignment="1">
      <alignment horizontal="left" vertical="center"/>
    </xf>
    <xf numFmtId="186" fontId="169" fillId="0" borderId="14" xfId="62" applyNumberFormat="1" applyFont="1" applyBorder="1" applyAlignment="1">
      <alignment horizontal="left" vertical="center"/>
    </xf>
    <xf numFmtId="186" fontId="169" fillId="0" borderId="82" xfId="62" applyNumberFormat="1" applyFont="1" applyBorder="1" applyAlignment="1">
      <alignment horizontal="left" vertical="center"/>
    </xf>
    <xf numFmtId="0" fontId="75" fillId="0" borderId="118" xfId="62" applyFont="1" applyBorder="1" applyAlignment="1">
      <alignment horizontal="center" vertical="center"/>
    </xf>
    <xf numFmtId="0" fontId="75" fillId="0" borderId="117" xfId="62" applyFont="1" applyBorder="1" applyAlignment="1">
      <alignment horizontal="center" vertical="center"/>
    </xf>
    <xf numFmtId="0" fontId="165" fillId="38" borderId="100" xfId="62" applyFont="1" applyFill="1" applyBorder="1" applyAlignment="1">
      <alignment horizontal="center" vertical="center"/>
    </xf>
    <xf numFmtId="0" fontId="165" fillId="38" borderId="83" xfId="62" applyFont="1" applyFill="1" applyBorder="1" applyAlignment="1">
      <alignment horizontal="center" vertical="center"/>
    </xf>
    <xf numFmtId="0" fontId="37" fillId="0" borderId="108" xfId="67" applyFont="1" applyBorder="1" applyAlignment="1">
      <alignment horizontal="center" vertical="center"/>
    </xf>
    <xf numFmtId="0" fontId="37" fillId="0" borderId="107" xfId="67" applyFont="1" applyBorder="1" applyAlignment="1">
      <alignment horizontal="center" vertical="center"/>
    </xf>
    <xf numFmtId="0" fontId="58" fillId="0" borderId="34" xfId="62" applyFont="1" applyBorder="1" applyAlignment="1">
      <alignment horizontal="center" vertical="center" wrapText="1"/>
    </xf>
    <xf numFmtId="0" fontId="169" fillId="0" borderId="91" xfId="62" applyFont="1" applyBorder="1" applyAlignment="1">
      <alignment horizontal="center" vertical="center" wrapText="1"/>
    </xf>
    <xf numFmtId="0" fontId="169" fillId="0" borderId="90" xfId="62" applyFont="1" applyBorder="1" applyAlignment="1">
      <alignment horizontal="center" vertical="center" wrapText="1"/>
    </xf>
    <xf numFmtId="0" fontId="34" fillId="0" borderId="14" xfId="62" applyFont="1" applyBorder="1" applyAlignment="1">
      <alignment horizontal="left" vertical="center"/>
    </xf>
    <xf numFmtId="0" fontId="34" fillId="0" borderId="82" xfId="62" applyFont="1" applyBorder="1" applyAlignment="1">
      <alignment horizontal="left" vertical="center"/>
    </xf>
    <xf numFmtId="0" fontId="34" fillId="0" borderId="0" xfId="62" applyFont="1" applyAlignment="1">
      <alignment horizontal="left" vertical="center"/>
    </xf>
    <xf numFmtId="0" fontId="34" fillId="0" borderId="143" xfId="62" applyFont="1" applyBorder="1" applyAlignment="1">
      <alignment horizontal="left" vertical="center"/>
    </xf>
    <xf numFmtId="0" fontId="34" fillId="0" borderId="149" xfId="62" applyFont="1" applyBorder="1" applyAlignment="1">
      <alignment horizontal="left" vertical="center"/>
    </xf>
    <xf numFmtId="0" fontId="34" fillId="0" borderId="151" xfId="62" applyFont="1" applyBorder="1" applyAlignment="1">
      <alignment horizontal="left" vertical="center"/>
    </xf>
    <xf numFmtId="0" fontId="138" fillId="48" borderId="130" xfId="42" applyFont="1" applyFill="1" applyBorder="1" applyAlignment="1">
      <alignment horizontal="center" vertical="center" textRotation="180"/>
    </xf>
    <xf numFmtId="0" fontId="138" fillId="48" borderId="128" xfId="42" applyFont="1" applyFill="1" applyBorder="1" applyAlignment="1">
      <alignment horizontal="center" vertical="center" textRotation="180"/>
    </xf>
    <xf numFmtId="0" fontId="138" fillId="48" borderId="124" xfId="42" applyFont="1" applyFill="1" applyBorder="1" applyAlignment="1">
      <alignment horizontal="center" vertical="center" textRotation="180"/>
    </xf>
    <xf numFmtId="49" fontId="90" fillId="30" borderId="0" xfId="33" applyNumberFormat="1" applyFont="1" applyFill="1" applyAlignment="1">
      <alignment horizontal="left" vertical="center"/>
    </xf>
    <xf numFmtId="0" fontId="75" fillId="30" borderId="47" xfId="42" applyFont="1" applyFill="1" applyBorder="1" applyAlignment="1">
      <alignment horizontal="center" vertical="center"/>
    </xf>
    <xf numFmtId="0" fontId="75" fillId="30" borderId="129" xfId="42" applyFont="1" applyFill="1" applyBorder="1" applyAlignment="1">
      <alignment horizontal="center" vertical="center"/>
    </xf>
    <xf numFmtId="0" fontId="88" fillId="0" borderId="0" xfId="57" applyFont="1" applyAlignment="1">
      <alignment horizontal="left" vertical="center"/>
    </xf>
    <xf numFmtId="0" fontId="88" fillId="0" borderId="46" xfId="57" applyFont="1" applyBorder="1" applyAlignment="1">
      <alignment horizontal="left" vertical="center"/>
    </xf>
    <xf numFmtId="0" fontId="173" fillId="23" borderId="0" xfId="62" applyFont="1" applyFill="1" applyAlignment="1">
      <alignment horizontal="center" vertical="center"/>
    </xf>
    <xf numFmtId="0" fontId="173" fillId="23" borderId="114" xfId="62" applyFont="1" applyFill="1" applyBorder="1" applyAlignment="1">
      <alignment horizontal="center" vertical="center"/>
    </xf>
    <xf numFmtId="0" fontId="173" fillId="23" borderId="110" xfId="62" applyFont="1" applyFill="1" applyBorder="1" applyAlignment="1">
      <alignment horizontal="center" vertical="center"/>
    </xf>
    <xf numFmtId="0" fontId="173" fillId="23" borderId="109" xfId="62" applyFont="1" applyFill="1" applyBorder="1" applyAlignment="1">
      <alignment horizontal="center" vertical="center"/>
    </xf>
    <xf numFmtId="0" fontId="83" fillId="0" borderId="118" xfId="62" applyFont="1" applyBorder="1" applyAlignment="1">
      <alignment horizontal="center" vertical="center"/>
    </xf>
    <xf numFmtId="0" fontId="83" fillId="0" borderId="117" xfId="62" applyFont="1" applyBorder="1" applyAlignment="1">
      <alignment horizontal="center" vertical="center"/>
    </xf>
    <xf numFmtId="0" fontId="81" fillId="30" borderId="47" xfId="66" applyFont="1" applyFill="1" applyBorder="1" applyAlignment="1">
      <alignment horizontal="right" vertical="center"/>
    </xf>
    <xf numFmtId="185" fontId="67" fillId="30" borderId="129" xfId="42" applyNumberFormat="1" applyFont="1" applyFill="1" applyBorder="1" applyAlignment="1">
      <alignment horizontal="center" vertical="center"/>
    </xf>
    <xf numFmtId="0" fontId="75" fillId="36" borderId="136" xfId="42" applyFont="1" applyFill="1" applyBorder="1" applyAlignment="1">
      <alignment horizontal="center" vertical="center"/>
    </xf>
    <xf numFmtId="0" fontId="75" fillId="36" borderId="135" xfId="42" applyFont="1" applyFill="1" applyBorder="1" applyAlignment="1">
      <alignment horizontal="center" vertical="center"/>
    </xf>
    <xf numFmtId="185" fontId="77" fillId="30" borderId="160" xfId="42" applyNumberFormat="1" applyFont="1" applyFill="1" applyBorder="1" applyAlignment="1">
      <alignment horizontal="center" vertical="center"/>
    </xf>
    <xf numFmtId="0" fontId="37" fillId="97" borderId="0" xfId="62" applyFont="1" applyFill="1" applyAlignment="1" applyProtection="1">
      <alignment horizontal="center" vertical="center" wrapText="1"/>
      <protection hidden="1"/>
    </xf>
    <xf numFmtId="0" fontId="79" fillId="36" borderId="0" xfId="62" applyFont="1" applyFill="1" applyAlignment="1" applyProtection="1">
      <alignment horizontal="center" vertical="center" wrapText="1"/>
      <protection hidden="1"/>
    </xf>
    <xf numFmtId="0" fontId="79" fillId="97" borderId="0" xfId="62" applyFont="1" applyFill="1" applyAlignment="1" applyProtection="1">
      <alignment horizontal="center" vertical="center" wrapText="1"/>
      <protection hidden="1"/>
    </xf>
    <xf numFmtId="165" fontId="79" fillId="51" borderId="0" xfId="62" applyNumberFormat="1" applyFont="1" applyFill="1" applyAlignment="1">
      <alignment horizontal="center" vertical="center" wrapText="1"/>
    </xf>
    <xf numFmtId="0" fontId="79" fillId="37" borderId="143" xfId="62" applyFont="1" applyFill="1" applyBorder="1" applyAlignment="1" applyProtection="1">
      <alignment horizontal="center" vertical="center" wrapText="1"/>
      <protection hidden="1"/>
    </xf>
    <xf numFmtId="0" fontId="156" fillId="31" borderId="0" xfId="62" applyFont="1" applyFill="1" applyAlignment="1">
      <alignment horizontal="center" vertical="center" wrapText="1"/>
    </xf>
    <xf numFmtId="0" fontId="72" fillId="38" borderId="0" xfId="62" applyFont="1" applyFill="1" applyAlignment="1" applyProtection="1">
      <alignment horizontal="center" vertical="center" wrapText="1"/>
      <protection hidden="1"/>
    </xf>
    <xf numFmtId="0" fontId="72" fillId="38" borderId="119" xfId="62" applyFont="1" applyFill="1" applyBorder="1" applyAlignment="1" applyProtection="1">
      <alignment horizontal="center" vertical="center" wrapText="1"/>
      <protection hidden="1"/>
    </xf>
    <xf numFmtId="0" fontId="57" fillId="52" borderId="150" xfId="62" applyFont="1" applyFill="1" applyBorder="1" applyAlignment="1" applyProtection="1">
      <alignment horizontal="center" vertical="center" wrapText="1"/>
      <protection hidden="1"/>
    </xf>
    <xf numFmtId="171" fontId="72" fillId="38" borderId="0" xfId="62" applyNumberFormat="1" applyFont="1" applyFill="1" applyAlignment="1" applyProtection="1">
      <alignment horizontal="center" vertical="center" wrapText="1"/>
      <protection hidden="1"/>
    </xf>
    <xf numFmtId="171" fontId="72" fillId="38" borderId="119" xfId="62" applyNumberFormat="1" applyFont="1" applyFill="1" applyBorder="1" applyAlignment="1" applyProtection="1">
      <alignment horizontal="center" vertical="center" wrapText="1"/>
      <protection hidden="1"/>
    </xf>
    <xf numFmtId="0" fontId="37" fillId="36" borderId="178" xfId="62" applyFont="1" applyFill="1" applyBorder="1" applyAlignment="1" applyProtection="1">
      <alignment horizontal="center" vertical="center" wrapText="1"/>
      <protection hidden="1"/>
    </xf>
    <xf numFmtId="0" fontId="37" fillId="36" borderId="119" xfId="62" applyFont="1" applyFill="1" applyBorder="1" applyAlignment="1" applyProtection="1">
      <alignment horizontal="center" vertical="center" wrapText="1"/>
      <protection hidden="1"/>
    </xf>
    <xf numFmtId="0" fontId="37" fillId="36" borderId="179" xfId="62" applyFont="1" applyFill="1" applyBorder="1" applyAlignment="1" applyProtection="1">
      <alignment horizontal="center" vertical="center" wrapText="1"/>
      <protection hidden="1"/>
    </xf>
    <xf numFmtId="0" fontId="144" fillId="23" borderId="141" xfId="62" applyFont="1" applyFill="1" applyBorder="1" applyAlignment="1">
      <alignment horizontal="center" vertical="center"/>
    </xf>
    <xf numFmtId="0" fontId="144" fillId="23" borderId="119" xfId="62" applyFont="1" applyFill="1" applyBorder="1" applyAlignment="1">
      <alignment horizontal="center" vertical="center"/>
    </xf>
    <xf numFmtId="0" fontId="144" fillId="23" borderId="58" xfId="62" applyFont="1" applyFill="1" applyBorder="1" applyAlignment="1">
      <alignment horizontal="center" vertical="center"/>
    </xf>
    <xf numFmtId="0" fontId="144" fillId="23" borderId="62" xfId="62" applyFont="1" applyFill="1" applyBorder="1" applyAlignment="1">
      <alignment horizontal="center" vertical="center"/>
    </xf>
    <xf numFmtId="0" fontId="82" fillId="23" borderId="0" xfId="62" applyFont="1" applyFill="1" applyAlignment="1">
      <alignment horizontal="left" vertical="center"/>
    </xf>
    <xf numFmtId="0" fontId="37" fillId="23" borderId="0" xfId="62" applyFont="1" applyFill="1" applyAlignment="1">
      <alignment horizontal="left" vertical="center"/>
    </xf>
    <xf numFmtId="0" fontId="92" fillId="36" borderId="0" xfId="62" applyFont="1" applyFill="1" applyAlignment="1" applyProtection="1">
      <alignment horizontal="right" vertical="center" wrapText="1"/>
      <protection hidden="1"/>
    </xf>
    <xf numFmtId="1" fontId="150" fillId="27" borderId="0" xfId="66" applyNumberFormat="1" applyFont="1" applyFill="1" applyAlignment="1">
      <alignment horizontal="center" vertical="center"/>
    </xf>
    <xf numFmtId="1" fontId="151" fillId="36" borderId="0" xfId="66" applyNumberFormat="1" applyFont="1" applyFill="1" applyAlignment="1">
      <alignment horizontal="left" vertical="center"/>
    </xf>
    <xf numFmtId="1" fontId="153" fillId="27" borderId="0" xfId="68" applyNumberFormat="1" applyFont="1" applyFill="1" applyAlignment="1">
      <alignment horizontal="center" vertical="center"/>
    </xf>
    <xf numFmtId="1" fontId="153" fillId="27" borderId="0" xfId="68" applyNumberFormat="1" applyFont="1" applyFill="1" applyAlignment="1">
      <alignment horizontal="left" vertical="center" wrapText="1"/>
    </xf>
    <xf numFmtId="178" fontId="77" fillId="36" borderId="0" xfId="62" applyNumberFormat="1" applyFont="1" applyFill="1" applyAlignment="1">
      <alignment horizontal="center" vertical="center" wrapText="1"/>
    </xf>
    <xf numFmtId="0" fontId="94" fillId="96" borderId="177" xfId="62" applyFont="1" applyFill="1" applyBorder="1" applyAlignment="1" applyProtection="1">
      <alignment horizontal="center" vertical="center"/>
      <protection hidden="1"/>
    </xf>
    <xf numFmtId="0" fontId="94" fillId="96" borderId="10" xfId="62" applyFont="1" applyFill="1" applyBorder="1" applyAlignment="1" applyProtection="1">
      <alignment horizontal="center" vertical="center"/>
      <protection hidden="1"/>
    </xf>
    <xf numFmtId="0" fontId="94" fillId="96" borderId="141" xfId="62" applyFont="1" applyFill="1" applyBorder="1" applyAlignment="1" applyProtection="1">
      <alignment horizontal="center" vertical="center"/>
      <protection hidden="1"/>
    </xf>
    <xf numFmtId="0" fontId="94" fillId="96" borderId="0" xfId="62" applyFont="1" applyFill="1" applyBorder="1" applyAlignment="1" applyProtection="1">
      <alignment horizontal="center" vertical="center"/>
      <protection hidden="1"/>
    </xf>
    <xf numFmtId="172" fontId="37" fillId="36" borderId="119" xfId="64" applyNumberFormat="1" applyFont="1" applyFill="1" applyBorder="1" applyAlignment="1">
      <alignment horizontal="center" vertical="center"/>
    </xf>
    <xf numFmtId="172" fontId="37" fillId="36" borderId="180" xfId="64" applyNumberFormat="1" applyFont="1" applyFill="1" applyBorder="1" applyAlignment="1">
      <alignment horizontal="center" vertical="center"/>
    </xf>
    <xf numFmtId="2" fontId="67" fillId="70" borderId="0" xfId="0" applyNumberFormat="1" applyFont="1" applyFill="1" applyBorder="1" applyAlignment="1" applyProtection="1">
      <alignment horizontal="center" vertical="center"/>
      <protection locked="0"/>
    </xf>
    <xf numFmtId="0" fontId="67" fillId="36" borderId="29" xfId="42" applyFont="1" applyFill="1" applyBorder="1" applyAlignment="1">
      <alignment horizontal="center" vertical="center"/>
    </xf>
    <xf numFmtId="0" fontId="67" fillId="36" borderId="157" xfId="42" applyFont="1" applyFill="1" applyBorder="1" applyAlignment="1">
      <alignment horizontal="center" vertical="center"/>
    </xf>
    <xf numFmtId="177" fontId="155" fillId="52" borderId="29" xfId="62" applyNumberFormat="1" applyFont="1" applyFill="1" applyBorder="1" applyAlignment="1">
      <alignment horizontal="center" vertical="center"/>
    </xf>
    <xf numFmtId="177" fontId="155" fillId="52" borderId="22" xfId="62" applyNumberFormat="1" applyFont="1" applyFill="1" applyBorder="1" applyAlignment="1">
      <alignment horizontal="center" vertical="center"/>
    </xf>
    <xf numFmtId="0" fontId="94" fillId="48" borderId="150" xfId="62" applyFont="1" applyFill="1" applyBorder="1" applyAlignment="1">
      <alignment horizontal="center" vertical="center"/>
    </xf>
    <xf numFmtId="0" fontId="94" fillId="48" borderId="0" xfId="62" applyFont="1" applyFill="1" applyAlignment="1">
      <alignment horizontal="center" vertical="center"/>
    </xf>
    <xf numFmtId="0" fontId="94" fillId="48" borderId="148" xfId="62" applyFont="1" applyFill="1" applyBorder="1" applyAlignment="1">
      <alignment horizontal="center" vertical="center"/>
    </xf>
    <xf numFmtId="0" fontId="141" fillId="48" borderId="163" xfId="62" applyFont="1" applyFill="1" applyBorder="1" applyAlignment="1" applyProtection="1">
      <alignment horizontal="center" vertical="center" wrapText="1"/>
      <protection hidden="1"/>
    </xf>
    <xf numFmtId="0" fontId="37" fillId="23" borderId="0" xfId="62" applyFont="1" applyFill="1" applyAlignment="1">
      <alignment horizontal="center" vertical="center"/>
    </xf>
    <xf numFmtId="0" fontId="37" fillId="23" borderId="170" xfId="62" applyFont="1" applyFill="1" applyBorder="1" applyAlignment="1">
      <alignment horizontal="center" vertical="center"/>
    </xf>
    <xf numFmtId="0" fontId="124" fillId="0" borderId="147" xfId="62" applyFont="1" applyBorder="1" applyAlignment="1">
      <alignment horizontal="center" vertical="top" textRotation="255"/>
    </xf>
    <xf numFmtId="0" fontId="124" fillId="0" borderId="164" xfId="62" applyFont="1" applyBorder="1" applyAlignment="1">
      <alignment horizontal="center" vertical="top" textRotation="255"/>
    </xf>
    <xf numFmtId="0" fontId="124" fillId="0" borderId="128" xfId="62" applyFont="1" applyBorder="1" applyAlignment="1">
      <alignment horizontal="center" vertical="top" textRotation="255"/>
    </xf>
    <xf numFmtId="0" fontId="67" fillId="0" borderId="163" xfId="62" applyFont="1" applyBorder="1" applyAlignment="1">
      <alignment horizontal="center" vertical="center" textRotation="180"/>
    </xf>
    <xf numFmtId="0" fontId="67" fillId="0" borderId="50" xfId="62" applyFont="1" applyBorder="1" applyAlignment="1">
      <alignment horizontal="center" vertical="center" textRotation="180"/>
    </xf>
    <xf numFmtId="0" fontId="67" fillId="0" borderId="127" xfId="62" applyFont="1" applyBorder="1" applyAlignment="1">
      <alignment horizontal="center" vertical="center" textRotation="180"/>
    </xf>
    <xf numFmtId="0" fontId="145" fillId="35" borderId="0" xfId="42" applyFont="1" applyFill="1" applyAlignment="1">
      <alignment horizontal="center" vertical="center" wrapText="1"/>
    </xf>
    <xf numFmtId="0" fontId="148" fillId="30" borderId="0" xfId="42" applyFont="1" applyFill="1" applyAlignment="1">
      <alignment horizontal="center" vertical="center"/>
    </xf>
    <xf numFmtId="0" fontId="148" fillId="30" borderId="12" xfId="42" applyFont="1" applyFill="1" applyBorder="1" applyAlignment="1">
      <alignment horizontal="center" vertical="center"/>
    </xf>
    <xf numFmtId="0" fontId="67" fillId="37" borderId="165" xfId="62" applyFont="1" applyFill="1" applyBorder="1" applyAlignment="1" applyProtection="1">
      <alignment horizontal="center" vertical="center"/>
      <protection hidden="1"/>
    </xf>
    <xf numFmtId="0" fontId="67" fillId="37" borderId="0" xfId="62" applyFont="1" applyFill="1" applyAlignment="1" applyProtection="1">
      <alignment horizontal="center" vertical="center"/>
      <protection hidden="1"/>
    </xf>
    <xf numFmtId="0" fontId="67" fillId="36" borderId="45" xfId="42" applyFont="1" applyFill="1" applyBorder="1" applyAlignment="1">
      <alignment horizontal="right" vertical="center"/>
    </xf>
    <xf numFmtId="0" fontId="67" fillId="36" borderId="29" xfId="42" applyFont="1" applyFill="1" applyBorder="1" applyAlignment="1">
      <alignment horizontal="right" vertical="center"/>
    </xf>
    <xf numFmtId="0" fontId="67" fillId="36" borderId="144" xfId="42" applyFont="1" applyFill="1" applyBorder="1" applyAlignment="1">
      <alignment horizontal="right" vertical="center"/>
    </xf>
    <xf numFmtId="0" fontId="67" fillId="36" borderId="22" xfId="42" applyFont="1" applyFill="1" applyBorder="1" applyAlignment="1">
      <alignment horizontal="right" vertical="center"/>
    </xf>
    <xf numFmtId="177" fontId="80" fillId="52" borderId="29" xfId="62" applyNumberFormat="1" applyFont="1" applyFill="1" applyBorder="1" applyAlignment="1">
      <alignment horizontal="center" vertical="center"/>
    </xf>
    <xf numFmtId="177" fontId="80" fillId="52" borderId="22" xfId="62" applyNumberFormat="1" applyFont="1" applyFill="1" applyBorder="1" applyAlignment="1">
      <alignment horizontal="center" vertical="center"/>
    </xf>
    <xf numFmtId="0" fontId="147" fillId="0" borderId="0" xfId="62" applyFont="1" applyAlignment="1">
      <alignment horizontal="left" vertical="center"/>
    </xf>
    <xf numFmtId="0" fontId="124" fillId="23" borderId="0" xfId="62" applyFont="1" applyFill="1" applyAlignment="1">
      <alignment horizontal="right" vertical="center"/>
    </xf>
    <xf numFmtId="0" fontId="34" fillId="36" borderId="143" xfId="62" applyFont="1" applyFill="1" applyBorder="1" applyAlignment="1">
      <alignment horizontal="right" vertical="center"/>
    </xf>
    <xf numFmtId="0" fontId="34" fillId="36" borderId="63" xfId="62" applyFont="1" applyFill="1" applyBorder="1" applyAlignment="1">
      <alignment horizontal="right" vertical="center"/>
    </xf>
    <xf numFmtId="0" fontId="154" fillId="28" borderId="143" xfId="62" applyFont="1" applyFill="1" applyBorder="1" applyAlignment="1">
      <alignment horizontal="center" vertical="center"/>
    </xf>
    <xf numFmtId="0" fontId="154" fillId="28" borderId="63" xfId="62" applyFont="1" applyFill="1" applyBorder="1" applyAlignment="1">
      <alignment horizontal="center" vertical="center"/>
    </xf>
    <xf numFmtId="0" fontId="91" fillId="50" borderId="165" xfId="66" applyFont="1" applyFill="1" applyBorder="1" applyAlignment="1">
      <alignment horizontal="center" vertical="center"/>
    </xf>
    <xf numFmtId="0" fontId="91" fillId="50" borderId="0" xfId="66" applyFont="1" applyFill="1" applyAlignment="1">
      <alignment horizontal="center" vertical="center"/>
    </xf>
    <xf numFmtId="0" fontId="91" fillId="50" borderId="129" xfId="66" applyFont="1" applyFill="1" applyBorder="1" applyAlignment="1">
      <alignment horizontal="center" vertical="center"/>
    </xf>
    <xf numFmtId="0" fontId="124" fillId="0" borderId="140" xfId="62" applyFont="1" applyBorder="1" applyAlignment="1">
      <alignment horizontal="center" vertical="top" textRotation="255"/>
    </xf>
    <xf numFmtId="2" fontId="67" fillId="80" borderId="0" xfId="0" applyNumberFormat="1" applyFont="1" applyFill="1" applyBorder="1" applyAlignment="1" applyProtection="1">
      <alignment horizontal="center" vertical="center"/>
      <protection locked="0"/>
    </xf>
    <xf numFmtId="0" fontId="124" fillId="0" borderId="172" xfId="62" applyFont="1" applyBorder="1" applyAlignment="1">
      <alignment horizontal="center" vertical="top" textRotation="255"/>
    </xf>
    <xf numFmtId="0" fontId="124" fillId="0" borderId="168" xfId="62" applyFont="1" applyBorder="1" applyAlignment="1">
      <alignment horizontal="center" vertical="top" textRotation="255"/>
    </xf>
    <xf numFmtId="0" fontId="124" fillId="0" borderId="145" xfId="62" applyFont="1" applyBorder="1" applyAlignment="1">
      <alignment horizontal="center" vertical="top" textRotation="255"/>
    </xf>
    <xf numFmtId="2" fontId="94" fillId="68" borderId="0" xfId="0" applyNumberFormat="1" applyFont="1" applyFill="1" applyBorder="1" applyAlignment="1" applyProtection="1">
      <alignment horizontal="center" vertical="center"/>
      <protection locked="0"/>
    </xf>
    <xf numFmtId="2" fontId="79" fillId="72" borderId="0" xfId="0" applyNumberFormat="1" applyFont="1" applyFill="1" applyBorder="1" applyAlignment="1" applyProtection="1">
      <alignment horizontal="center" vertical="center"/>
      <protection locked="0"/>
    </xf>
    <xf numFmtId="2" fontId="67" fillId="71" borderId="0" xfId="0" applyNumberFormat="1" applyFont="1" applyFill="1" applyBorder="1" applyAlignment="1" applyProtection="1">
      <alignment horizontal="center" vertical="center"/>
      <protection locked="0"/>
    </xf>
    <xf numFmtId="0" fontId="138" fillId="0" borderId="147" xfId="62" applyFont="1" applyBorder="1" applyAlignment="1">
      <alignment horizontal="center" vertical="top" textRotation="255"/>
    </xf>
    <xf numFmtId="0" fontId="138" fillId="0" borderId="145" xfId="62" applyFont="1" applyBorder="1" applyAlignment="1">
      <alignment horizontal="center" vertical="top" textRotation="255"/>
    </xf>
    <xf numFmtId="0" fontId="138" fillId="0" borderId="140" xfId="62" applyFont="1" applyBorder="1" applyAlignment="1">
      <alignment horizontal="center" vertical="top" textRotation="255"/>
    </xf>
    <xf numFmtId="0" fontId="138" fillId="0" borderId="128" xfId="62" applyFont="1" applyBorder="1" applyAlignment="1">
      <alignment horizontal="center" vertical="top" textRotation="255"/>
    </xf>
    <xf numFmtId="0" fontId="138" fillId="31" borderId="130" xfId="42" applyFont="1" applyFill="1" applyBorder="1" applyAlignment="1">
      <alignment horizontal="center" vertical="center" textRotation="180"/>
    </xf>
    <xf numFmtId="0" fontId="138" fillId="31" borderId="128" xfId="42" applyFont="1" applyFill="1" applyBorder="1" applyAlignment="1">
      <alignment horizontal="center" vertical="center" textRotation="180"/>
    </xf>
    <xf numFmtId="0" fontId="138" fillId="31" borderId="124" xfId="42" applyFont="1" applyFill="1" applyBorder="1" applyAlignment="1">
      <alignment horizontal="center" vertical="center" textRotation="180"/>
    </xf>
    <xf numFmtId="2" fontId="94" fillId="78" borderId="0" xfId="0" applyNumberFormat="1" applyFont="1" applyFill="1" applyBorder="1" applyAlignment="1" applyProtection="1">
      <alignment horizontal="center" vertical="center"/>
      <protection locked="0"/>
    </xf>
    <xf numFmtId="2" fontId="67" fillId="82" borderId="0" xfId="0" applyNumberFormat="1" applyFont="1" applyFill="1" applyBorder="1" applyAlignment="1" applyProtection="1">
      <alignment horizontal="center" vertical="center"/>
      <protection locked="0"/>
    </xf>
    <xf numFmtId="2" fontId="67" fillId="67" borderId="0" xfId="0" applyNumberFormat="1" applyFont="1" applyFill="1" applyBorder="1" applyAlignment="1" applyProtection="1">
      <alignment horizontal="center" vertical="center"/>
      <protection locked="0"/>
    </xf>
    <xf numFmtId="2" fontId="67" fillId="69" borderId="0" xfId="0" applyNumberFormat="1" applyFont="1" applyFill="1" applyBorder="1" applyAlignment="1" applyProtection="1">
      <alignment horizontal="center" vertical="center"/>
      <protection locked="0"/>
    </xf>
    <xf numFmtId="2" fontId="72" fillId="73" borderId="0" xfId="0" applyNumberFormat="1" applyFont="1" applyFill="1" applyBorder="1" applyAlignment="1" applyProtection="1">
      <alignment horizontal="center" vertical="center"/>
      <protection locked="0"/>
    </xf>
    <xf numFmtId="2" fontId="94" fillId="74" borderId="0" xfId="0" applyNumberFormat="1" applyFont="1" applyFill="1" applyBorder="1" applyAlignment="1" applyProtection="1">
      <alignment horizontal="center" vertical="center"/>
      <protection locked="0"/>
    </xf>
    <xf numFmtId="2" fontId="94" fillId="74" borderId="143" xfId="0" applyNumberFormat="1" applyFont="1" applyFill="1" applyBorder="1" applyAlignment="1" applyProtection="1">
      <alignment horizontal="center" vertical="center"/>
      <protection locked="0"/>
    </xf>
    <xf numFmtId="2" fontId="94" fillId="75" borderId="0" xfId="0" applyNumberFormat="1" applyFont="1" applyFill="1" applyBorder="1" applyAlignment="1" applyProtection="1">
      <alignment horizontal="center" vertical="center"/>
      <protection locked="0"/>
    </xf>
    <xf numFmtId="2" fontId="94" fillId="76" borderId="0" xfId="0" applyNumberFormat="1" applyFont="1" applyFill="1" applyBorder="1" applyAlignment="1" applyProtection="1">
      <alignment horizontal="center" vertical="center"/>
      <protection locked="0"/>
    </xf>
    <xf numFmtId="2" fontId="67" fillId="77" borderId="0" xfId="0" applyNumberFormat="1" applyFont="1" applyFill="1" applyBorder="1" applyAlignment="1" applyProtection="1">
      <alignment horizontal="center" vertical="center"/>
      <protection locked="0"/>
    </xf>
    <xf numFmtId="2" fontId="37" fillId="80" borderId="0" xfId="0" applyNumberFormat="1" applyFont="1" applyFill="1" applyBorder="1" applyAlignment="1" applyProtection="1">
      <alignment horizontal="center" vertical="center"/>
      <protection locked="0"/>
    </xf>
    <xf numFmtId="2" fontId="35" fillId="79" borderId="0" xfId="0" applyNumberFormat="1" applyFont="1" applyFill="1" applyBorder="1" applyAlignment="1" applyProtection="1">
      <alignment horizontal="center" vertical="center"/>
      <protection locked="0"/>
    </xf>
    <xf numFmtId="0" fontId="139" fillId="0" borderId="147" xfId="62" applyFont="1" applyBorder="1" applyAlignment="1">
      <alignment horizontal="center" vertical="top" textRotation="255"/>
    </xf>
    <xf numFmtId="0" fontId="139" fillId="0" borderId="145" xfId="62" applyFont="1" applyBorder="1" applyAlignment="1">
      <alignment horizontal="center" vertical="top" textRotation="255"/>
    </xf>
    <xf numFmtId="0" fontId="139" fillId="0" borderId="140" xfId="62" applyFont="1" applyBorder="1" applyAlignment="1">
      <alignment horizontal="center" vertical="top" textRotation="255"/>
    </xf>
    <xf numFmtId="0" fontId="139" fillId="0" borderId="128" xfId="62" applyFont="1" applyBorder="1" applyAlignment="1">
      <alignment horizontal="center" vertical="top" textRotation="255"/>
    </xf>
    <xf numFmtId="0" fontId="140" fillId="90" borderId="130" xfId="42" applyFont="1" applyFill="1" applyBorder="1" applyAlignment="1">
      <alignment horizontal="center" vertical="center" textRotation="180"/>
    </xf>
    <xf numFmtId="0" fontId="140" fillId="90" borderId="128" xfId="42" applyFont="1" applyFill="1" applyBorder="1" applyAlignment="1">
      <alignment horizontal="center" vertical="center" textRotation="180"/>
    </xf>
    <xf numFmtId="0" fontId="140" fillId="90" borderId="124" xfId="42" applyFont="1" applyFill="1" applyBorder="1" applyAlignment="1">
      <alignment horizontal="center" vertical="center" textRotation="180"/>
    </xf>
    <xf numFmtId="0" fontId="132" fillId="0" borderId="147" xfId="62" applyFont="1" applyBorder="1" applyAlignment="1">
      <alignment horizontal="center" vertical="top" textRotation="255"/>
    </xf>
    <xf numFmtId="0" fontId="132" fillId="0" borderId="145" xfId="62" applyFont="1" applyBorder="1" applyAlignment="1">
      <alignment horizontal="center" vertical="top" textRotation="255"/>
    </xf>
    <xf numFmtId="0" fontId="132" fillId="0" borderId="140" xfId="62" applyFont="1" applyBorder="1" applyAlignment="1">
      <alignment horizontal="center" vertical="top" textRotation="255"/>
    </xf>
    <xf numFmtId="0" fontId="132" fillId="0" borderId="128" xfId="62" applyFont="1" applyBorder="1" applyAlignment="1">
      <alignment horizontal="center" vertical="top" textRotation="255"/>
    </xf>
    <xf numFmtId="0" fontId="138" fillId="51" borderId="130" xfId="42" applyFont="1" applyFill="1" applyBorder="1" applyAlignment="1">
      <alignment horizontal="center" vertical="center" textRotation="180"/>
    </xf>
    <xf numFmtId="0" fontId="138" fillId="51" borderId="128" xfId="42" applyFont="1" applyFill="1" applyBorder="1" applyAlignment="1">
      <alignment horizontal="center" vertical="center" textRotation="180"/>
    </xf>
    <xf numFmtId="0" fontId="138" fillId="51" borderId="124" xfId="42" applyFont="1" applyFill="1" applyBorder="1" applyAlignment="1">
      <alignment horizontal="center" vertical="center" textRotation="180"/>
    </xf>
    <xf numFmtId="0" fontId="133" fillId="0" borderId="147" xfId="62" applyFont="1" applyBorder="1" applyAlignment="1">
      <alignment horizontal="center" vertical="top" textRotation="255"/>
    </xf>
    <xf numFmtId="0" fontId="133" fillId="0" borderId="145" xfId="62" applyFont="1" applyBorder="1" applyAlignment="1">
      <alignment horizontal="center" vertical="top" textRotation="255"/>
    </xf>
    <xf numFmtId="0" fontId="133" fillId="0" borderId="140" xfId="62" applyFont="1" applyBorder="1" applyAlignment="1">
      <alignment horizontal="center" vertical="top" textRotation="255"/>
    </xf>
    <xf numFmtId="0" fontId="133" fillId="0" borderId="128" xfId="62" applyFont="1" applyBorder="1" applyAlignment="1">
      <alignment horizontal="center" vertical="top" textRotation="255"/>
    </xf>
    <xf numFmtId="0" fontId="140" fillId="91" borderId="130" xfId="42" applyFont="1" applyFill="1" applyBorder="1" applyAlignment="1">
      <alignment horizontal="center" vertical="center" textRotation="180"/>
    </xf>
    <xf numFmtId="0" fontId="140" fillId="91" borderId="128" xfId="42" applyFont="1" applyFill="1" applyBorder="1" applyAlignment="1">
      <alignment horizontal="center" vertical="center" textRotation="180"/>
    </xf>
    <xf numFmtId="0" fontId="140" fillId="91" borderId="124" xfId="42" applyFont="1" applyFill="1" applyBorder="1" applyAlignment="1">
      <alignment horizontal="center" vertical="center" textRotation="180"/>
    </xf>
    <xf numFmtId="0" fontId="140" fillId="92" borderId="130" xfId="42" applyFont="1" applyFill="1" applyBorder="1" applyAlignment="1">
      <alignment horizontal="center" vertical="center" textRotation="180"/>
    </xf>
    <xf numFmtId="0" fontId="140" fillId="92" borderId="128" xfId="42" applyFont="1" applyFill="1" applyBorder="1" applyAlignment="1">
      <alignment horizontal="center" vertical="center" textRotation="180"/>
    </xf>
    <xf numFmtId="0" fontId="140" fillId="92" borderId="124" xfId="42" applyFont="1" applyFill="1" applyBorder="1" applyAlignment="1">
      <alignment horizontal="center" vertical="center" textRotation="180"/>
    </xf>
    <xf numFmtId="0" fontId="135" fillId="0" borderId="147" xfId="62" applyFont="1" applyBorder="1" applyAlignment="1">
      <alignment horizontal="center" vertical="top" textRotation="255"/>
    </xf>
    <xf numFmtId="0" fontId="135" fillId="0" borderId="145" xfId="62" applyFont="1" applyBorder="1" applyAlignment="1">
      <alignment horizontal="center" vertical="top" textRotation="255"/>
    </xf>
    <xf numFmtId="0" fontId="135" fillId="0" borderId="140" xfId="62" applyFont="1" applyBorder="1" applyAlignment="1">
      <alignment horizontal="center" vertical="top" textRotation="255"/>
    </xf>
    <xf numFmtId="0" fontId="135" fillId="0" borderId="128" xfId="62" applyFont="1" applyBorder="1" applyAlignment="1">
      <alignment horizontal="center" vertical="top" textRotation="255"/>
    </xf>
    <xf numFmtId="0" fontId="138" fillId="93" borderId="130" xfId="42" applyFont="1" applyFill="1" applyBorder="1" applyAlignment="1">
      <alignment horizontal="center" vertical="center" textRotation="180"/>
    </xf>
    <xf numFmtId="0" fontId="138" fillId="93" borderId="128" xfId="42" applyFont="1" applyFill="1" applyBorder="1" applyAlignment="1">
      <alignment horizontal="center" vertical="center" textRotation="180"/>
    </xf>
    <xf numFmtId="0" fontId="138" fillId="93" borderId="124" xfId="42" applyFont="1" applyFill="1" applyBorder="1" applyAlignment="1">
      <alignment horizontal="center" vertical="center" textRotation="180"/>
    </xf>
    <xf numFmtId="0" fontId="136" fillId="0" borderId="147" xfId="62" applyFont="1" applyBorder="1" applyAlignment="1">
      <alignment horizontal="center" vertical="top" textRotation="255"/>
    </xf>
    <xf numFmtId="0" fontId="136" fillId="0" borderId="145" xfId="62" applyFont="1" applyBorder="1" applyAlignment="1">
      <alignment horizontal="center" vertical="top" textRotation="255"/>
    </xf>
    <xf numFmtId="0" fontId="136" fillId="0" borderId="140" xfId="62" applyFont="1" applyBorder="1" applyAlignment="1">
      <alignment horizontal="center" vertical="top" textRotation="255"/>
    </xf>
    <xf numFmtId="0" fontId="136" fillId="0" borderId="128" xfId="62" applyFont="1" applyBorder="1" applyAlignment="1">
      <alignment horizontal="center" vertical="top" textRotation="255"/>
    </xf>
    <xf numFmtId="0" fontId="140" fillId="94" borderId="130" xfId="42" applyFont="1" applyFill="1" applyBorder="1" applyAlignment="1">
      <alignment horizontal="center" vertical="center" textRotation="180"/>
    </xf>
    <xf numFmtId="0" fontId="140" fillId="94" borderId="128" xfId="42" applyFont="1" applyFill="1" applyBorder="1" applyAlignment="1">
      <alignment horizontal="center" vertical="center" textRotation="180"/>
    </xf>
    <xf numFmtId="0" fontId="140" fillId="94" borderId="124" xfId="42" applyFont="1" applyFill="1" applyBorder="1" applyAlignment="1">
      <alignment horizontal="center" vertical="center" textRotation="180"/>
    </xf>
    <xf numFmtId="0" fontId="137" fillId="0" borderId="147" xfId="62" applyFont="1" applyBorder="1" applyAlignment="1">
      <alignment horizontal="center" vertical="top" textRotation="255"/>
    </xf>
    <xf numFmtId="0" fontId="137" fillId="0" borderId="145" xfId="62" applyFont="1" applyBorder="1" applyAlignment="1">
      <alignment horizontal="center" vertical="top" textRotation="255"/>
    </xf>
    <xf numFmtId="0" fontId="137" fillId="0" borderId="140" xfId="62" applyFont="1" applyBorder="1" applyAlignment="1">
      <alignment horizontal="center" vertical="top" textRotation="255"/>
    </xf>
    <xf numFmtId="0" fontId="137" fillId="0" borderId="128" xfId="62" applyFont="1" applyBorder="1" applyAlignment="1">
      <alignment horizontal="center" vertical="top" textRotation="255"/>
    </xf>
    <xf numFmtId="0" fontId="138" fillId="95" borderId="130" xfId="42" applyFont="1" applyFill="1" applyBorder="1" applyAlignment="1">
      <alignment horizontal="center" vertical="center" textRotation="180"/>
    </xf>
    <xf numFmtId="0" fontId="138" fillId="95" borderId="128" xfId="42" applyFont="1" applyFill="1" applyBorder="1" applyAlignment="1">
      <alignment horizontal="center" vertical="center" textRotation="180"/>
    </xf>
    <xf numFmtId="0" fontId="138" fillId="95" borderId="124" xfId="42" applyFont="1" applyFill="1" applyBorder="1" applyAlignment="1">
      <alignment horizontal="center" vertical="center" textRotation="180"/>
    </xf>
    <xf numFmtId="0" fontId="134" fillId="0" borderId="147" xfId="62" applyFont="1" applyBorder="1" applyAlignment="1">
      <alignment horizontal="center" vertical="top" textRotation="255"/>
    </xf>
    <xf numFmtId="0" fontId="134" fillId="0" borderId="145" xfId="62" applyFont="1" applyBorder="1" applyAlignment="1">
      <alignment horizontal="center" vertical="top" textRotation="255"/>
    </xf>
    <xf numFmtId="0" fontId="134" fillId="0" borderId="140" xfId="62" applyFont="1" applyBorder="1" applyAlignment="1">
      <alignment horizontal="center" vertical="top" textRotation="255"/>
    </xf>
    <xf numFmtId="0" fontId="134" fillId="0" borderId="128" xfId="62" applyFont="1" applyBorder="1" applyAlignment="1">
      <alignment horizontal="center" vertical="top" textRotation="255"/>
    </xf>
    <xf numFmtId="0" fontId="121" fillId="0" borderId="147" xfId="62" applyFont="1" applyBorder="1" applyAlignment="1">
      <alignment horizontal="center" vertical="top" textRotation="255"/>
    </xf>
    <xf numFmtId="0" fontId="121" fillId="0" borderId="145" xfId="62" applyFont="1" applyBorder="1" applyAlignment="1">
      <alignment horizontal="center" vertical="top" textRotation="255"/>
    </xf>
    <xf numFmtId="0" fontId="121" fillId="0" borderId="140" xfId="62" applyFont="1" applyBorder="1" applyAlignment="1">
      <alignment horizontal="center" vertical="top" textRotation="255"/>
    </xf>
    <xf numFmtId="0" fontId="121" fillId="0" borderId="128" xfId="62" applyFont="1" applyBorder="1" applyAlignment="1">
      <alignment horizontal="center" vertical="top" textRotation="255"/>
    </xf>
    <xf numFmtId="0" fontId="138" fillId="81" borderId="130" xfId="42" applyFont="1" applyFill="1" applyBorder="1" applyAlignment="1">
      <alignment horizontal="center" vertical="center" textRotation="180"/>
    </xf>
    <xf numFmtId="0" fontId="138" fillId="81" borderId="128" xfId="42" applyFont="1" applyFill="1" applyBorder="1" applyAlignment="1">
      <alignment horizontal="center" vertical="center" textRotation="180"/>
    </xf>
    <xf numFmtId="0" fontId="138" fillId="81" borderId="124" xfId="42" applyFont="1" applyFill="1" applyBorder="1" applyAlignment="1">
      <alignment horizontal="center" vertical="center" textRotation="180"/>
    </xf>
    <xf numFmtId="0" fontId="126" fillId="0" borderId="147" xfId="62" applyFont="1" applyBorder="1" applyAlignment="1">
      <alignment horizontal="center" vertical="top" textRotation="255"/>
    </xf>
    <xf numFmtId="0" fontId="126" fillId="0" borderId="145" xfId="62" applyFont="1" applyBorder="1" applyAlignment="1">
      <alignment horizontal="center" vertical="top" textRotation="255"/>
    </xf>
    <xf numFmtId="0" fontId="126" fillId="0" borderId="140" xfId="62" applyFont="1" applyBorder="1" applyAlignment="1">
      <alignment horizontal="center" vertical="top" textRotation="255"/>
    </xf>
    <xf numFmtId="0" fontId="126" fillId="0" borderId="128" xfId="62" applyFont="1" applyBorder="1" applyAlignment="1">
      <alignment horizontal="center" vertical="top" textRotation="255"/>
    </xf>
    <xf numFmtId="0" fontId="122" fillId="0" borderId="147" xfId="62" applyFont="1" applyBorder="1" applyAlignment="1">
      <alignment horizontal="center" vertical="top" textRotation="255"/>
    </xf>
    <xf numFmtId="0" fontId="122" fillId="0" borderId="145" xfId="62" applyFont="1" applyBorder="1" applyAlignment="1">
      <alignment horizontal="center" vertical="top" textRotation="255"/>
    </xf>
    <xf numFmtId="0" fontId="122" fillId="0" borderId="140" xfId="62" applyFont="1" applyBorder="1" applyAlignment="1">
      <alignment horizontal="center" vertical="top" textRotation="255"/>
    </xf>
    <xf numFmtId="0" fontId="122" fillId="0" borderId="128" xfId="62" applyFont="1" applyBorder="1" applyAlignment="1">
      <alignment horizontal="center" vertical="top" textRotation="255"/>
    </xf>
    <xf numFmtId="0" fontId="127" fillId="0" borderId="147" xfId="62" applyFont="1" applyBorder="1" applyAlignment="1">
      <alignment horizontal="center" vertical="top" textRotation="255"/>
    </xf>
    <xf numFmtId="0" fontId="127" fillId="0" borderId="145" xfId="62" applyFont="1" applyBorder="1" applyAlignment="1">
      <alignment horizontal="center" vertical="top" textRotation="255"/>
    </xf>
    <xf numFmtId="0" fontId="127" fillId="0" borderId="140" xfId="62" applyFont="1" applyBorder="1" applyAlignment="1">
      <alignment horizontal="center" vertical="top" textRotation="255"/>
    </xf>
    <xf numFmtId="0" fontId="127" fillId="0" borderId="128" xfId="62" applyFont="1" applyBorder="1" applyAlignment="1">
      <alignment horizontal="center" vertical="top" textRotation="255"/>
    </xf>
    <xf numFmtId="0" fontId="131" fillId="0" borderId="147" xfId="62" applyFont="1" applyBorder="1" applyAlignment="1">
      <alignment horizontal="center" vertical="top" textRotation="255"/>
    </xf>
    <xf numFmtId="0" fontId="131" fillId="0" borderId="145" xfId="62" applyFont="1" applyBorder="1" applyAlignment="1">
      <alignment horizontal="center" vertical="top" textRotation="255"/>
    </xf>
    <xf numFmtId="0" fontId="131" fillId="0" borderId="140" xfId="62" applyFont="1" applyBorder="1" applyAlignment="1">
      <alignment horizontal="center" vertical="top" textRotation="255"/>
    </xf>
    <xf numFmtId="0" fontId="131" fillId="0" borderId="128" xfId="62" applyFont="1" applyBorder="1" applyAlignment="1">
      <alignment horizontal="center" vertical="top" textRotation="255"/>
    </xf>
    <xf numFmtId="0" fontId="138" fillId="83" borderId="130" xfId="42" applyFont="1" applyFill="1" applyBorder="1" applyAlignment="1">
      <alignment horizontal="center" vertical="center" textRotation="180"/>
    </xf>
    <xf numFmtId="0" fontId="138" fillId="83" borderId="128" xfId="42" applyFont="1" applyFill="1" applyBorder="1" applyAlignment="1">
      <alignment horizontal="center" vertical="center" textRotation="180"/>
    </xf>
    <xf numFmtId="0" fontId="138" fillId="83" borderId="124" xfId="42" applyFont="1" applyFill="1" applyBorder="1" applyAlignment="1">
      <alignment horizontal="center" vertical="center" textRotation="180"/>
    </xf>
    <xf numFmtId="0" fontId="123" fillId="0" borderId="147" xfId="62" applyFont="1" applyBorder="1" applyAlignment="1">
      <alignment horizontal="center" vertical="top" textRotation="255"/>
    </xf>
    <xf numFmtId="0" fontId="123" fillId="0" borderId="145" xfId="62" applyFont="1" applyBorder="1" applyAlignment="1">
      <alignment horizontal="center" vertical="top" textRotation="255"/>
    </xf>
    <xf numFmtId="0" fontId="123" fillId="0" borderId="140" xfId="62" applyFont="1" applyBorder="1" applyAlignment="1">
      <alignment horizontal="center" vertical="top" textRotation="255"/>
    </xf>
    <xf numFmtId="0" fontId="123" fillId="0" borderId="128" xfId="62" applyFont="1" applyBorder="1" applyAlignment="1">
      <alignment horizontal="center" vertical="top" textRotation="255"/>
    </xf>
    <xf numFmtId="0" fontId="138" fillId="84" borderId="130" xfId="42" applyFont="1" applyFill="1" applyBorder="1" applyAlignment="1">
      <alignment horizontal="center" vertical="center" textRotation="180"/>
    </xf>
    <xf numFmtId="0" fontId="138" fillId="84" borderId="128" xfId="42" applyFont="1" applyFill="1" applyBorder="1" applyAlignment="1">
      <alignment horizontal="center" vertical="center" textRotation="180"/>
    </xf>
    <xf numFmtId="0" fontId="138" fillId="84" borderId="124" xfId="42" applyFont="1" applyFill="1" applyBorder="1" applyAlignment="1">
      <alignment horizontal="center" vertical="center" textRotation="180"/>
    </xf>
    <xf numFmtId="0" fontId="125" fillId="0" borderId="147" xfId="62" applyFont="1" applyBorder="1" applyAlignment="1">
      <alignment horizontal="center" vertical="top" textRotation="255"/>
    </xf>
    <xf numFmtId="0" fontId="125" fillId="0" borderId="145" xfId="62" applyFont="1" applyBorder="1" applyAlignment="1">
      <alignment horizontal="center" vertical="top" textRotation="255"/>
    </xf>
    <xf numFmtId="0" fontId="125" fillId="0" borderId="140" xfId="62" applyFont="1" applyBorder="1" applyAlignment="1">
      <alignment horizontal="center" vertical="top" textRotation="255"/>
    </xf>
    <xf numFmtId="0" fontId="125" fillId="0" borderId="128" xfId="62" applyFont="1" applyBorder="1" applyAlignment="1">
      <alignment horizontal="center" vertical="top" textRotation="255"/>
    </xf>
    <xf numFmtId="0" fontId="138" fillId="85" borderId="130" xfId="42" applyFont="1" applyFill="1" applyBorder="1" applyAlignment="1">
      <alignment horizontal="center" vertical="center" textRotation="180"/>
    </xf>
    <xf numFmtId="0" fontId="138" fillId="85" borderId="128" xfId="42" applyFont="1" applyFill="1" applyBorder="1" applyAlignment="1">
      <alignment horizontal="center" vertical="center" textRotation="180"/>
    </xf>
    <xf numFmtId="0" fontId="138" fillId="85" borderId="124" xfId="42" applyFont="1" applyFill="1" applyBorder="1" applyAlignment="1">
      <alignment horizontal="center" vertical="center" textRotation="180"/>
    </xf>
    <xf numFmtId="0" fontId="138" fillId="86" borderId="130" xfId="42" applyFont="1" applyFill="1" applyBorder="1" applyAlignment="1">
      <alignment horizontal="center" vertical="center" textRotation="180"/>
    </xf>
    <xf numFmtId="0" fontId="138" fillId="86" borderId="128" xfId="42" applyFont="1" applyFill="1" applyBorder="1" applyAlignment="1">
      <alignment horizontal="center" vertical="center" textRotation="180"/>
    </xf>
    <xf numFmtId="0" fontId="138" fillId="86" borderId="124" xfId="42" applyFont="1" applyFill="1" applyBorder="1" applyAlignment="1">
      <alignment horizontal="center" vertical="center" textRotation="180"/>
    </xf>
    <xf numFmtId="0" fontId="128" fillId="0" borderId="147" xfId="62" applyFont="1" applyBorder="1" applyAlignment="1">
      <alignment horizontal="center" vertical="top" textRotation="255"/>
    </xf>
    <xf numFmtId="0" fontId="128" fillId="0" borderId="145" xfId="62" applyFont="1" applyBorder="1" applyAlignment="1">
      <alignment horizontal="center" vertical="top" textRotation="255"/>
    </xf>
    <xf numFmtId="0" fontId="128" fillId="0" borderId="140" xfId="62" applyFont="1" applyBorder="1" applyAlignment="1">
      <alignment horizontal="center" vertical="top" textRotation="255"/>
    </xf>
    <xf numFmtId="0" fontId="128" fillId="0" borderId="128" xfId="62" applyFont="1" applyBorder="1" applyAlignment="1">
      <alignment horizontal="center" vertical="top" textRotation="255"/>
    </xf>
    <xf numFmtId="0" fontId="138" fillId="88" borderId="130" xfId="42" applyFont="1" applyFill="1" applyBorder="1" applyAlignment="1">
      <alignment horizontal="center" vertical="center" textRotation="180"/>
    </xf>
    <xf numFmtId="0" fontId="138" fillId="88" borderId="128" xfId="42" applyFont="1" applyFill="1" applyBorder="1" applyAlignment="1">
      <alignment horizontal="center" vertical="center" textRotation="180"/>
    </xf>
    <xf numFmtId="0" fontId="138" fillId="88" borderId="124" xfId="42" applyFont="1" applyFill="1" applyBorder="1" applyAlignment="1">
      <alignment horizontal="center" vertical="center" textRotation="180"/>
    </xf>
    <xf numFmtId="0" fontId="129" fillId="0" borderId="147" xfId="62" applyFont="1" applyBorder="1" applyAlignment="1">
      <alignment horizontal="center" vertical="top" textRotation="255"/>
    </xf>
    <xf numFmtId="0" fontId="129" fillId="0" borderId="145" xfId="62" applyFont="1" applyBorder="1" applyAlignment="1">
      <alignment horizontal="center" vertical="top" textRotation="255"/>
    </xf>
    <xf numFmtId="0" fontId="129" fillId="0" borderId="140" xfId="62" applyFont="1" applyBorder="1" applyAlignment="1">
      <alignment horizontal="center" vertical="top" textRotation="255"/>
    </xf>
    <xf numFmtId="0" fontId="129" fillId="0" borderId="128" xfId="62" applyFont="1" applyBorder="1" applyAlignment="1">
      <alignment horizontal="center" vertical="top" textRotation="255"/>
    </xf>
    <xf numFmtId="0" fontId="138" fillId="87" borderId="130" xfId="42" applyFont="1" applyFill="1" applyBorder="1" applyAlignment="1">
      <alignment horizontal="center" vertical="center" textRotation="180"/>
    </xf>
    <xf numFmtId="0" fontId="138" fillId="87" borderId="128" xfId="42" applyFont="1" applyFill="1" applyBorder="1" applyAlignment="1">
      <alignment horizontal="center" vertical="center" textRotation="180"/>
    </xf>
    <xf numFmtId="0" fontId="138" fillId="87" borderId="124" xfId="42" applyFont="1" applyFill="1" applyBorder="1" applyAlignment="1">
      <alignment horizontal="center" vertical="center" textRotation="180"/>
    </xf>
    <xf numFmtId="0" fontId="130" fillId="0" borderId="147" xfId="62" applyFont="1" applyBorder="1" applyAlignment="1">
      <alignment horizontal="center" vertical="top" textRotation="255"/>
    </xf>
    <xf numFmtId="0" fontId="130" fillId="0" borderId="145" xfId="62" applyFont="1" applyBorder="1" applyAlignment="1">
      <alignment horizontal="center" vertical="top" textRotation="255"/>
    </xf>
    <xf numFmtId="0" fontId="130" fillId="0" borderId="140" xfId="62" applyFont="1" applyBorder="1" applyAlignment="1">
      <alignment horizontal="center" vertical="top" textRotation="255"/>
    </xf>
    <xf numFmtId="0" fontId="130" fillId="0" borderId="128" xfId="62" applyFont="1" applyBorder="1" applyAlignment="1">
      <alignment horizontal="center" vertical="top" textRotation="255"/>
    </xf>
    <xf numFmtId="0" fontId="140" fillId="89" borderId="130" xfId="42" applyFont="1" applyFill="1" applyBorder="1" applyAlignment="1">
      <alignment horizontal="center" vertical="center" textRotation="180"/>
    </xf>
    <xf numFmtId="0" fontId="140" fillId="89" borderId="128" xfId="42" applyFont="1" applyFill="1" applyBorder="1" applyAlignment="1">
      <alignment horizontal="center" vertical="center" textRotation="180"/>
    </xf>
    <xf numFmtId="0" fontId="140" fillId="89" borderId="124" xfId="42" applyFont="1" applyFill="1" applyBorder="1" applyAlignment="1">
      <alignment horizontal="center" vertical="center" textRotation="180"/>
    </xf>
  </cellXfs>
  <cellStyles count="85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Lien hypertexte" xfId="30" builtinId="8"/>
    <cellStyle name="Lien hypertexte 2" xfId="31" xr:uid="{00000000-0005-0000-0000-00001E000000}"/>
    <cellStyle name="Lien hypertexte 2 2" xfId="60" xr:uid="{B81283A8-1318-4B83-89E8-916CDE92B93E}"/>
    <cellStyle name="Lien hypertexte 2 2 2" xfId="82" xr:uid="{E4B648D7-DF96-423A-B8AA-D94EAB26E572}"/>
    <cellStyle name="Lien hypertexte 3" xfId="32" xr:uid="{00000000-0005-0000-0000-00001F000000}"/>
    <cellStyle name="Lien hypertexte 3 2" xfId="57" xr:uid="{8CA6D000-097E-41C5-A6D9-DC5EF8E52720}"/>
    <cellStyle name="Lien hypertexte 3 2 2" xfId="70" xr:uid="{978A80D3-C499-4A61-ACAC-398B8EDAE2E2}"/>
    <cellStyle name="Lien hypertexte 3 2 3" xfId="74" xr:uid="{594C1C95-A0E7-4C31-A443-2ABABF1E2783}"/>
    <cellStyle name="Lien hypertexte 4" xfId="59" xr:uid="{2FB846E5-A7C6-41F6-86E6-DA6024DF1583}"/>
    <cellStyle name="Lien hypertexte 5" xfId="33" xr:uid="{00000000-0005-0000-0000-000020000000}"/>
    <cellStyle name="Lien hypertexte 5 2" xfId="75" xr:uid="{9C859D77-6F67-442E-AA77-C61D44463F2D}"/>
    <cellStyle name="Lien hypertexte 5 2 2" xfId="76" xr:uid="{0E2785DC-4BBE-4CD1-A4E1-CAF025E1821F}"/>
    <cellStyle name="Lien hypertexte 6" xfId="78" xr:uid="{F8879302-F344-433F-920D-51B4196FFCA2}"/>
    <cellStyle name="Lien hypertexte_PG Positionnement 2009 2" xfId="83" xr:uid="{E3340824-1817-4EC3-9223-75FFE9FE7D4B}"/>
    <cellStyle name="Milliers 2" xfId="34" xr:uid="{00000000-0005-0000-0000-000023000000}"/>
    <cellStyle name="Milliers 3" xfId="77" xr:uid="{3FCEA0D8-929A-4070-944C-30F1A3196765}"/>
    <cellStyle name="Neutre" xfId="35" builtinId="28" customBuiltin="1"/>
    <cellStyle name="Non d‚fini" xfId="36" xr:uid="{00000000-0005-0000-0000-000025000000}"/>
    <cellStyle name="Normal" xfId="0" builtinId="0"/>
    <cellStyle name="Normal 12" xfId="69" xr:uid="{4F3DE585-B569-46F7-9D85-384AAEBDF8F2}"/>
    <cellStyle name="Normal 2" xfId="37" xr:uid="{00000000-0005-0000-0000-000027000000}"/>
    <cellStyle name="Normal 2 2" xfId="38" xr:uid="{00000000-0005-0000-0000-000028000000}"/>
    <cellStyle name="Normal 2 2 2" xfId="39" xr:uid="{00000000-0005-0000-0000-000029000000}"/>
    <cellStyle name="Normal 2 2 2 2" xfId="62" xr:uid="{BAF0A3D8-1E76-4344-821D-2064AD9EC070}"/>
    <cellStyle name="Normal 2 2 3" xfId="84" xr:uid="{DD4DFDD2-8411-4B44-A993-9759DF8250DB}"/>
    <cellStyle name="Normal 2 3" xfId="79" xr:uid="{F8BF9397-A40D-4F1C-B35B-5C29A142C219}"/>
    <cellStyle name="Normal 2 4" xfId="81" xr:uid="{3E8F0345-6F1D-4EE2-9013-4AB0531BC908}"/>
    <cellStyle name="Normal 3" xfId="55" xr:uid="{26990B6D-BEE1-4A63-8A15-519034F32301}"/>
    <cellStyle name="Normal 3 2" xfId="63" xr:uid="{123BCEEE-D4B4-4130-B4B1-E03A86A44154}"/>
    <cellStyle name="Normal 3 3" xfId="66" xr:uid="{F002BD8D-ACB6-4512-87B0-FE17F99C4D9F}"/>
    <cellStyle name="Normal 3 3 2" xfId="68" xr:uid="{93599B81-602A-47DE-B731-B0110C904C7D}"/>
    <cellStyle name="Normal 4" xfId="40" xr:uid="{00000000-0005-0000-0000-00002A000000}"/>
    <cellStyle name="Normal 4 3" xfId="41" xr:uid="{00000000-0005-0000-0000-00002B000000}"/>
    <cellStyle name="Normal 4 3 4" xfId="71" xr:uid="{095977FF-3825-42D1-91D6-C467A1F60314}"/>
    <cellStyle name="Normal 4 6" xfId="73" xr:uid="{C9C18435-4AEF-4B96-8286-DC5E31DEF7C7}"/>
    <cellStyle name="Normal 5" xfId="58" xr:uid="{53AF0D6D-01C8-4703-BD50-8AF7C179B02B}"/>
    <cellStyle name="Normal 5 2" xfId="80" xr:uid="{37718798-35D6-496F-AD22-D9C5656E7AB0}"/>
    <cellStyle name="Normal 6" xfId="61" xr:uid="{A522B949-79C6-41F9-B633-1FFE266F2770}"/>
    <cellStyle name="Normal 8" xfId="72" xr:uid="{DAA7AFAB-2F60-4C4A-B2F7-760B47CF18CE}"/>
    <cellStyle name="Normal_Comparer recettes 2009 OK 2" xfId="56" xr:uid="{AF5E8807-29D9-4B1C-81EF-8083079815D2}"/>
    <cellStyle name="Normal_Comparer recettes 2009 OK 2 2" xfId="64" xr:uid="{443DF2A6-A963-45E9-9A76-C81C3C028FA3}"/>
    <cellStyle name="Normal_EFECTIF1" xfId="67" xr:uid="{B7E8619C-1881-44DA-83FB-F45D104AE7FC}"/>
    <cellStyle name="Normal_Forum Marais 15 09 2001" xfId="42" xr:uid="{00000000-0005-0000-0000-000033000000}"/>
    <cellStyle name="Normal_Forum Marais 15 09 2001_Fiche technique C2 Mars 2008 " xfId="43" xr:uid="{00000000-0005-0000-0000-000034000000}"/>
    <cellStyle name="Normal_Gantt 27 janvier 2" xfId="65" xr:uid="{4244890A-C1A7-4DF6-9B4D-FDE0C781D6A3}"/>
    <cellStyle name="Normal_space" xfId="44" xr:uid="{00000000-0005-0000-0000-000037000000}"/>
    <cellStyle name="Satisfaisant" xfId="45" builtinId="26" customBuiltin="1"/>
    <cellStyle name="Sortie" xfId="46" builtinId="21" customBuiltin="1"/>
    <cellStyle name="Texte explicatif" xfId="47" builtinId="53" customBuiltin="1"/>
    <cellStyle name="Titre" xfId="48" builtinId="15" customBuiltin="1"/>
    <cellStyle name="Titre 1" xfId="49" builtinId="16" customBuiltin="1"/>
    <cellStyle name="Titre 2" xfId="50" builtinId="17" customBuiltin="1"/>
    <cellStyle name="Titre 3" xfId="51" builtinId="18" customBuiltin="1"/>
    <cellStyle name="Titre 4" xfId="52" builtinId="19" customBuiltin="1"/>
    <cellStyle name="Total" xfId="53" builtinId="25" customBuiltin="1"/>
    <cellStyle name="Vérification" xfId="54" builtinId="23" customBuiltin="1"/>
  </cellStyles>
  <dxfs count="0"/>
  <tableStyles count="0" defaultTableStyle="TableStyleMedium9" defaultPivotStyle="PivotStyleLight16"/>
  <colors>
    <mruColors>
      <color rgb="FFF79646"/>
      <color rgb="FF99CC00"/>
      <color rgb="FFCCFFCC"/>
      <color rgb="FFFFFF99"/>
      <color rgb="FF0066FF"/>
      <color rgb="FF00FF00"/>
      <color rgb="FFCC99FF"/>
      <color rgb="FF0066CC"/>
      <color rgb="FF99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39817</xdr:colOff>
      <xdr:row>190</xdr:row>
      <xdr:rowOff>25608</xdr:rowOff>
    </xdr:from>
    <xdr:to>
      <xdr:col>27</xdr:col>
      <xdr:colOff>689130</xdr:colOff>
      <xdr:row>195</xdr:row>
      <xdr:rowOff>354037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714E527-E210-4932-8A1F-848D62E04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3506" y="106190321"/>
          <a:ext cx="2179558" cy="2826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upport.microsoft.com/fr-fr/excel" TargetMode="External"/><Relationship Id="rId13" Type="http://schemas.openxmlformats.org/officeDocument/2006/relationships/hyperlink" Target="https://www.youtube.com/watch?v=li4XNespLxg" TargetMode="External"/><Relationship Id="rId18" Type="http://schemas.openxmlformats.org/officeDocument/2006/relationships/hyperlink" Target="https://www.ionos.fr/digitalguide/web-marketing/vendre-sur-internet/fonction-si-excel/" TargetMode="External"/><Relationship Id="rId26" Type="http://schemas.openxmlformats.org/officeDocument/2006/relationships/hyperlink" Target="https://www.youtube.com/watch?v=YfGrccEQGKk" TargetMode="External"/><Relationship Id="rId3" Type="http://schemas.openxmlformats.org/officeDocument/2006/relationships/hyperlink" Target="http://www.excel-downloads.com/forum/111720-space.html" TargetMode="External"/><Relationship Id="rId21" Type="http://schemas.openxmlformats.org/officeDocument/2006/relationships/hyperlink" Target="https://www.informatique-bureautique.com/moodle/mod/page/view.php?id=5026" TargetMode="External"/><Relationship Id="rId34" Type="http://schemas.openxmlformats.org/officeDocument/2006/relationships/hyperlink" Target="https://www.excel-exercice.com/" TargetMode="External"/><Relationship Id="rId7" Type="http://schemas.openxmlformats.org/officeDocument/2006/relationships/hyperlink" Target="https://www.youtube.com/c/K%C3%A9vinBrundu/videos" TargetMode="External"/><Relationship Id="rId12" Type="http://schemas.openxmlformats.org/officeDocument/2006/relationships/hyperlink" Target="https://www.youtube.com/watch?v=YfGrccEQGKk" TargetMode="External"/><Relationship Id="rId17" Type="http://schemas.openxmlformats.org/officeDocument/2006/relationships/hyperlink" Target="https://www.ionos.fr/digitalguide/web-marketing/vendre-sur-internet/alternatives-gratuites-a-microsoft-excel/" TargetMode="External"/><Relationship Id="rId25" Type="http://schemas.openxmlformats.org/officeDocument/2006/relationships/hyperlink" Target="https://www.google.fr/search?q=piffom%C3%A9trie&amp;ie=utf-8&amp;oe=utf-8&amp;client=firefox-b&amp;gfe_rd=cr&amp;dcr=0&amp;ei=yYrYWZrKMYfAaMTIipgK" TargetMode="External"/><Relationship Id="rId33" Type="http://schemas.openxmlformats.org/officeDocument/2006/relationships/hyperlink" Target="https://www.superprof.fr/blog/conseils-pratiques-en-maths/" TargetMode="External"/><Relationship Id="rId2" Type="http://schemas.openxmlformats.org/officeDocument/2006/relationships/hyperlink" Target="https://www.google.com/search?client=firefox-b-d&amp;q=Copier+une+feuille+de+calcul+%C3%A0+l%27int%C3%A9rieur+d%27un+classeur" TargetMode="External"/><Relationship Id="rId16" Type="http://schemas.openxmlformats.org/officeDocument/2006/relationships/hyperlink" Target="https://forums.commentcamarche.net/forum/bureautique-25" TargetMode="External"/><Relationship Id="rId20" Type="http://schemas.openxmlformats.org/officeDocument/2006/relationships/hyperlink" Target="https://www.youtube.com/watch?v=yk_ypXvUaHo" TargetMode="External"/><Relationship Id="rId29" Type="http://schemas.openxmlformats.org/officeDocument/2006/relationships/hyperlink" Target="https://www.excel-exercice.com/trouver-les-liens-externes-dun-classeur/" TargetMode="External"/><Relationship Id="rId1" Type="http://schemas.openxmlformats.org/officeDocument/2006/relationships/hyperlink" Target="https://www.google.com/search?client=firefox-b-d&amp;q=r%C3%A8gle+de+trois" TargetMode="External"/><Relationship Id="rId6" Type="http://schemas.openxmlformats.org/officeDocument/2006/relationships/hyperlink" Target="https://www.youtube.com/watch?v=e2kzRDcW5iI" TargetMode="External"/><Relationship Id="rId11" Type="http://schemas.openxmlformats.org/officeDocument/2006/relationships/hyperlink" Target="https://www.youtube.com/user/ExcelExercice/videos" TargetMode="External"/><Relationship Id="rId24" Type="http://schemas.openxmlformats.org/officeDocument/2006/relationships/hyperlink" Target="http://www.mdf-xlpages.com/modules/publisher/item.php?itemid=91" TargetMode="External"/><Relationship Id="rId32" Type="http://schemas.openxmlformats.org/officeDocument/2006/relationships/hyperlink" Target="https://www.ionos.fr/digitalguide/web-marketing/vendre-sur-internet/fonction-si-excel/" TargetMode="External"/><Relationship Id="rId5" Type="http://schemas.openxmlformats.org/officeDocument/2006/relationships/hyperlink" Target="https://www.google.fr/search?q=piffom%C3%A9trie&amp;ie=utf-8&amp;oe=utf-8&amp;client=firefox-b&amp;gfe_rd=cr&amp;dcr=0&amp;ei=yYrYWZrKMYfAaMTIipgK" TargetMode="External"/><Relationship Id="rId15" Type="http://schemas.openxmlformats.org/officeDocument/2006/relationships/hyperlink" Target="https://www.excel-exercice.com/somme-si-ens/" TargetMode="External"/><Relationship Id="rId23" Type="http://schemas.openxmlformats.org/officeDocument/2006/relationships/hyperlink" Target="https://www.youtube.com/watch?v=HoP5kZ-f-EA&amp;ab_channel=excelexercice" TargetMode="External"/><Relationship Id="rId28" Type="http://schemas.openxmlformats.org/officeDocument/2006/relationships/hyperlink" Target="https://www.google.com/search?q=Diff%C3%A9rence+entre+un+fichier+XLS+et+XLSX+(ou+XLSM)&amp;rlz=1C1AVFC_enFR845FR845&amp;oq=Diff%C3%A9rence+entre+un+fichier+XLS+et+XLSX+(ou+XLSM)&amp;aqs=chrome..69i57j33.2926j0j15&amp;sourceid=chrome&amp;ie=UTF-8" TargetMode="External"/><Relationship Id="rId36" Type="http://schemas.openxmlformats.org/officeDocument/2006/relationships/drawing" Target="../drawings/drawing1.xml"/><Relationship Id="rId10" Type="http://schemas.openxmlformats.org/officeDocument/2006/relationships/hyperlink" Target="https://www.youtube.com/channel/UCK4qfUuh9kpBByJFIMBPTtA/playlists" TargetMode="External"/><Relationship Id="rId19" Type="http://schemas.openxmlformats.org/officeDocument/2006/relationships/hyperlink" Target="https://www.superprof.fr/blog/conseils-pratiques-en-maths/" TargetMode="External"/><Relationship Id="rId31" Type="http://schemas.openxmlformats.org/officeDocument/2006/relationships/hyperlink" Target="https://www.ionos.fr/digitalguide/web-marketing/vendre-sur-internet/alternatives-gratuites-a-microsoft-excel/" TargetMode="External"/><Relationship Id="rId4" Type="http://schemas.openxmlformats.org/officeDocument/2006/relationships/hyperlink" Target="http://www.excel-downloads.com/remository/Download/Professionnels/Planification-et-gestion-de-projets/SPACE.html" TargetMode="External"/><Relationship Id="rId9" Type="http://schemas.openxmlformats.org/officeDocument/2006/relationships/hyperlink" Target="https://www.youtube.com/c/TutoDeRien/playlists" TargetMode="External"/><Relationship Id="rId14" Type="http://schemas.openxmlformats.org/officeDocument/2006/relationships/hyperlink" Target="https://www.google.com/search?q=Diff%C3%A9rence+entre+un+fichier+XLS+et+XLSX+(ou+XLSM)&amp;rlz=1C1AVFC_enFR845FR845&amp;oq=Diff%C3%A9rence+entre+un+fichier+XLS+et+XLSX+(ou+XLSM)&amp;aqs=chrome..69i57j33.2926j0j15&amp;sourceid=chrome&amp;ie=UTF-8" TargetMode="External"/><Relationship Id="rId22" Type="http://schemas.openxmlformats.org/officeDocument/2006/relationships/hyperlink" Target="https://support.office.com/fr-fr/article/combiner-le-texte-de-deux-cellules-ou-plus-en-une-cellule-81ba0946-ce78-42ed-b3c3-21340eb164a6" TargetMode="External"/><Relationship Id="rId27" Type="http://schemas.openxmlformats.org/officeDocument/2006/relationships/hyperlink" Target="https://www.youtube.com/watch?v=li4XNespLxg" TargetMode="External"/><Relationship Id="rId30" Type="http://schemas.openxmlformats.org/officeDocument/2006/relationships/hyperlink" Target="https://forums.commentcamarche.net/forum/bureautique-25" TargetMode="External"/><Relationship Id="rId35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uisinealafrancaise.com/fr/2-poids-et-mesures" TargetMode="External"/><Relationship Id="rId2" Type="http://schemas.openxmlformats.org/officeDocument/2006/relationships/hyperlink" Target="http://www.diet-life.fr/visuellement-100-calories/" TargetMode="External"/><Relationship Id="rId1" Type="http://schemas.openxmlformats.org/officeDocument/2006/relationships/hyperlink" Target="http://www.uprt.fr/mesimages/fichiers-uprt/hop-alimentation/hop-photos-quantit%C3%A9s.pdf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www.chezpatchouka.com/article-30906313.html" TargetMode="External"/><Relationship Id="rId4" Type="http://schemas.openxmlformats.org/officeDocument/2006/relationships/hyperlink" Target="https://www.google.com/search?client=firefox-b-d&amp;q=excel+masquer+les+colonnes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uisinealafrancaise.com/fr/2-poids-et-mesures" TargetMode="External"/><Relationship Id="rId2" Type="http://schemas.openxmlformats.org/officeDocument/2006/relationships/hyperlink" Target="http://www.diet-life.fr/visuellement-100-calories/" TargetMode="External"/><Relationship Id="rId1" Type="http://schemas.openxmlformats.org/officeDocument/2006/relationships/hyperlink" Target="http://www.uprt.fr/mesimages/fichiers-uprt/hop-alimentation/hop-photos-quantit%C3%A9s.pdf" TargetMode="External"/><Relationship Id="rId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uisinealafrancaise.com/fr/2-poids-et-mesures" TargetMode="External"/><Relationship Id="rId2" Type="http://schemas.openxmlformats.org/officeDocument/2006/relationships/hyperlink" Target="http://www.diet-life.fr/visuellement-100-calories/" TargetMode="External"/><Relationship Id="rId1" Type="http://schemas.openxmlformats.org/officeDocument/2006/relationships/hyperlink" Target="http://www.uprt.fr/mesimages/fichiers-uprt/hop-alimentation/hop-photos-quantit%C3%A9s.pdf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EDEEF-7997-4226-B709-47EBD283F75C}">
  <sheetPr codeName="Feuil1"/>
  <dimension ref="A1:AD270"/>
  <sheetViews>
    <sheetView showZeros="0" tabSelected="1" showWhiteSpace="0" zoomScale="61" zoomScaleNormal="61" zoomScalePageLayoutView="58" workbookViewId="0">
      <selection activeCell="U16" sqref="U16"/>
    </sheetView>
  </sheetViews>
  <sheetFormatPr baseColWidth="10" defaultRowHeight="15" x14ac:dyDescent="0.25"/>
  <cols>
    <col min="1" max="1" width="14.5703125" style="559" customWidth="1"/>
    <col min="2" max="2" width="11.42578125" style="559"/>
    <col min="3" max="3" width="18.42578125" style="559" customWidth="1"/>
    <col min="4" max="4" width="11.42578125" style="559"/>
    <col min="5" max="5" width="12.85546875" style="559" customWidth="1"/>
    <col min="6" max="6" width="11.42578125" style="559"/>
    <col min="7" max="7" width="8" style="559" customWidth="1"/>
    <col min="8" max="11" width="11.42578125" style="559"/>
    <col min="12" max="13" width="11.42578125" style="504"/>
    <col min="14" max="15" width="17" style="504" customWidth="1"/>
    <col min="16" max="16" width="11.42578125" style="504"/>
    <col min="17" max="17" width="11.42578125" style="524"/>
    <col min="18" max="18" width="7.140625" style="524" customWidth="1"/>
    <col min="19" max="19" width="19.5703125" style="524" customWidth="1"/>
    <col min="20" max="20" width="10.140625" style="524" customWidth="1"/>
    <col min="21" max="21" width="15.42578125" style="524" bestFit="1" customWidth="1"/>
    <col min="22" max="22" width="11.28515625" style="524" customWidth="1"/>
    <col min="23" max="23" width="18.28515625" style="524" customWidth="1"/>
    <col min="24" max="24" width="36.42578125" style="524" bestFit="1" customWidth="1"/>
    <col min="25" max="16384" width="11.42578125" style="524"/>
  </cols>
  <sheetData>
    <row r="1" spans="1:30" s="510" customFormat="1" ht="40.5" customHeight="1" x14ac:dyDescent="0.25">
      <c r="A1" s="505"/>
      <c r="B1" s="505"/>
      <c r="C1" s="505"/>
      <c r="D1" s="505"/>
      <c r="E1" s="505"/>
      <c r="F1" s="505"/>
      <c r="G1" s="505"/>
      <c r="H1" s="505"/>
      <c r="I1" s="6"/>
      <c r="J1" s="505"/>
      <c r="K1" s="6"/>
      <c r="L1" s="6"/>
      <c r="M1" s="6"/>
      <c r="N1" s="6"/>
      <c r="O1" s="6"/>
      <c r="P1" s="506" t="str">
        <f ca="1">MID(CELL("filename",A1),FIND("[",CELL("filename",A1))+1,SUM(FIND({"[";"]"},CELL("filename",A1))*{-1;1})-6)</f>
        <v>ff-1-B-collectivite.au.poids.suite</v>
      </c>
      <c r="Q1" s="505"/>
      <c r="R1" s="505"/>
      <c r="S1" s="507"/>
      <c r="T1" s="507"/>
      <c r="U1" s="507"/>
      <c r="V1" s="505"/>
      <c r="W1" s="5"/>
      <c r="X1" s="738"/>
      <c r="Y1" s="738"/>
      <c r="Z1" s="738"/>
      <c r="AA1" s="738"/>
      <c r="AB1" s="508"/>
      <c r="AC1" s="509"/>
    </row>
    <row r="2" spans="1:30" s="510" customFormat="1" ht="40.5" customHeight="1" x14ac:dyDescent="0.25">
      <c r="A2" s="505"/>
      <c r="B2" s="739" t="s">
        <v>392</v>
      </c>
      <c r="C2" s="739"/>
      <c r="D2" s="739"/>
      <c r="E2" s="739"/>
      <c r="F2" s="739"/>
      <c r="G2" s="739"/>
      <c r="H2" s="739"/>
      <c r="I2" s="739"/>
      <c r="J2" s="739"/>
      <c r="K2" s="505"/>
      <c r="L2" s="6"/>
      <c r="M2" s="6"/>
      <c r="N2" s="6"/>
      <c r="O2" s="6"/>
      <c r="P2" s="511" t="s">
        <v>515</v>
      </c>
      <c r="Q2" s="505"/>
      <c r="R2" s="505"/>
      <c r="S2" s="507"/>
      <c r="T2" s="507"/>
      <c r="U2" s="507"/>
      <c r="V2" s="512"/>
      <c r="W2" s="5"/>
      <c r="X2" s="760" t="s">
        <v>482</v>
      </c>
      <c r="Y2" s="760"/>
      <c r="Z2" s="760"/>
      <c r="AA2" s="760"/>
      <c r="AB2" s="760"/>
      <c r="AC2" s="509"/>
      <c r="AD2" s="573"/>
    </row>
    <row r="3" spans="1:30" s="510" customFormat="1" ht="40.5" customHeight="1" x14ac:dyDescent="0.25">
      <c r="A3" s="505"/>
      <c r="B3" s="739"/>
      <c r="C3" s="739"/>
      <c r="D3" s="739"/>
      <c r="E3" s="739"/>
      <c r="F3" s="739"/>
      <c r="G3" s="739"/>
      <c r="H3" s="739"/>
      <c r="I3" s="739"/>
      <c r="J3" s="739"/>
      <c r="K3" s="505"/>
      <c r="L3" s="6"/>
      <c r="M3" s="6"/>
      <c r="N3" s="6"/>
      <c r="O3" s="6"/>
      <c r="P3" s="513" t="s">
        <v>240</v>
      </c>
      <c r="Q3" s="505"/>
      <c r="R3" s="505"/>
      <c r="S3" s="505"/>
      <c r="T3" s="514"/>
      <c r="U3" s="505"/>
      <c r="V3" s="505"/>
      <c r="W3" s="5"/>
      <c r="X3" s="760"/>
      <c r="Y3" s="760"/>
      <c r="Z3" s="760"/>
      <c r="AA3" s="760"/>
      <c r="AB3" s="760"/>
      <c r="AC3" s="508"/>
      <c r="AD3" s="573"/>
    </row>
    <row r="4" spans="1:30" s="510" customFormat="1" ht="40.5" customHeight="1" x14ac:dyDescent="0.25">
      <c r="A4" s="505"/>
      <c r="B4" s="505"/>
      <c r="C4" s="505"/>
      <c r="D4" s="505"/>
      <c r="E4" s="505"/>
      <c r="F4" s="505"/>
      <c r="G4" s="505"/>
      <c r="H4" s="505"/>
      <c r="I4" s="6"/>
      <c r="J4" s="505"/>
      <c r="K4" s="505"/>
      <c r="L4" s="6"/>
      <c r="M4" s="6"/>
      <c r="N4" s="6"/>
      <c r="O4" s="6"/>
      <c r="P4" s="513"/>
      <c r="Q4" s="505"/>
      <c r="R4" s="505"/>
      <c r="S4" s="505"/>
      <c r="T4" s="514"/>
      <c r="U4" s="505"/>
      <c r="V4" s="505"/>
      <c r="W4" s="5"/>
      <c r="X4" s="758" t="s">
        <v>483</v>
      </c>
      <c r="Y4" s="758"/>
      <c r="Z4" s="758"/>
      <c r="AA4" s="513"/>
      <c r="AB4" s="508"/>
      <c r="AC4" s="508"/>
      <c r="AD4" s="573"/>
    </row>
    <row r="5" spans="1:30" s="510" customFormat="1" ht="40.5" customHeight="1" x14ac:dyDescent="0.25">
      <c r="A5" s="505"/>
      <c r="B5" s="505"/>
      <c r="C5" s="505"/>
      <c r="D5" s="505"/>
      <c r="E5" s="505"/>
      <c r="F5" s="505"/>
      <c r="G5" s="505"/>
      <c r="H5" s="505"/>
      <c r="I5" s="6"/>
      <c r="J5" s="505"/>
      <c r="K5" s="505"/>
      <c r="L5" s="6"/>
      <c r="M5" s="6"/>
      <c r="N5" s="6"/>
      <c r="O5" s="6"/>
      <c r="P5" s="513" t="s">
        <v>516</v>
      </c>
      <c r="Q5" s="505"/>
      <c r="R5" s="505"/>
      <c r="S5" s="505"/>
      <c r="T5" s="514"/>
      <c r="U5" s="505"/>
      <c r="V5" s="505"/>
      <c r="W5" s="5"/>
      <c r="X5" s="515" t="s">
        <v>88</v>
      </c>
      <c r="Y5" s="513"/>
      <c r="Z5" s="513"/>
      <c r="AA5" s="513"/>
      <c r="AB5" s="508"/>
      <c r="AC5" s="508"/>
      <c r="AD5" s="573"/>
    </row>
    <row r="6" spans="1:30" s="510" customFormat="1" ht="40.5" customHeight="1" x14ac:dyDescent="0.25">
      <c r="A6" s="505"/>
      <c r="B6" s="516" t="s">
        <v>454</v>
      </c>
      <c r="C6" s="517"/>
      <c r="D6" s="517"/>
      <c r="E6" s="517"/>
      <c r="F6" s="517"/>
      <c r="G6" s="517"/>
      <c r="H6" s="517"/>
      <c r="I6" s="156"/>
      <c r="J6" s="517"/>
      <c r="K6" s="517"/>
      <c r="L6" s="156"/>
      <c r="M6" s="157" t="str">
        <f ca="1">CELL("nomfichier")</f>
        <v>C:\Users\Joël Leboucher\Desktop\UPRT a faire\EN CHANTIER\fait\AU POIDS\[ff-1-B-collectivite.au.poids.suite.xlsx]Mode d'emploi</v>
      </c>
      <c r="N6" s="156"/>
      <c r="O6" s="156"/>
      <c r="P6" s="6"/>
      <c r="Q6" s="505"/>
      <c r="R6" s="505"/>
      <c r="S6" s="513"/>
      <c r="T6" s="514"/>
      <c r="U6" s="505"/>
      <c r="V6" s="505"/>
      <c r="W6" s="5"/>
      <c r="X6" s="513"/>
      <c r="Y6" s="513"/>
      <c r="Z6" s="513"/>
      <c r="AA6" s="513"/>
      <c r="AB6" s="508"/>
      <c r="AC6" s="508"/>
      <c r="AD6" s="573"/>
    </row>
    <row r="7" spans="1:30" ht="40.5" customHeight="1" x14ac:dyDescent="0.25">
      <c r="A7" s="518"/>
      <c r="B7" s="519"/>
      <c r="C7" s="520"/>
      <c r="D7" s="518"/>
      <c r="E7" s="518"/>
      <c r="F7" s="518"/>
      <c r="G7" s="518"/>
      <c r="H7" s="518"/>
      <c r="I7" s="521"/>
      <c r="J7" s="518"/>
      <c r="K7" s="518"/>
      <c r="L7" s="521"/>
      <c r="M7" s="521"/>
      <c r="N7" s="521"/>
      <c r="O7" s="521"/>
      <c r="P7" s="521"/>
      <c r="Q7" s="522"/>
      <c r="R7" s="522"/>
      <c r="S7" s="522"/>
      <c r="T7" s="522"/>
      <c r="U7" s="522"/>
      <c r="V7" s="522"/>
      <c r="W7" s="523"/>
      <c r="X7" s="522"/>
      <c r="Y7" s="522"/>
      <c r="Z7" s="522"/>
      <c r="AA7" s="522"/>
      <c r="AB7" s="522"/>
      <c r="AC7" s="522"/>
      <c r="AD7" s="573"/>
    </row>
    <row r="8" spans="1:30" ht="51.75" customHeight="1" x14ac:dyDescent="0.25">
      <c r="A8" s="505"/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6"/>
      <c r="M8" s="6"/>
      <c r="N8" s="6"/>
      <c r="O8" s="6"/>
      <c r="P8" s="6"/>
      <c r="Q8" s="525"/>
      <c r="R8" s="525"/>
      <c r="S8" s="525"/>
      <c r="T8" s="525"/>
      <c r="U8" s="525"/>
      <c r="V8" s="525"/>
      <c r="W8" s="525"/>
      <c r="X8" s="525"/>
      <c r="Y8" s="525"/>
      <c r="Z8" s="525"/>
      <c r="AA8" s="525"/>
      <c r="AB8" s="761" t="s">
        <v>25</v>
      </c>
      <c r="AC8" s="761"/>
      <c r="AD8" s="573"/>
    </row>
    <row r="9" spans="1:30" ht="40.5" customHeight="1" x14ac:dyDescent="0.25">
      <c r="A9" s="505"/>
      <c r="B9" s="526" t="s">
        <v>110</v>
      </c>
      <c r="C9" s="505"/>
      <c r="D9" s="505"/>
      <c r="E9" s="505"/>
      <c r="F9" s="505"/>
      <c r="G9" s="505"/>
      <c r="H9" s="505"/>
      <c r="I9" s="6"/>
      <c r="J9" s="505"/>
      <c r="K9" s="505"/>
      <c r="L9" s="6"/>
      <c r="M9" s="6"/>
      <c r="N9" s="6"/>
      <c r="O9" s="6"/>
      <c r="P9" s="6"/>
      <c r="Q9" s="525"/>
      <c r="R9" s="525"/>
      <c r="S9" s="525"/>
      <c r="T9" s="525"/>
      <c r="U9" s="525"/>
      <c r="V9" s="525"/>
      <c r="W9" s="525"/>
      <c r="X9" s="525"/>
      <c r="Y9" s="525"/>
      <c r="Z9" s="525"/>
      <c r="AA9" s="525"/>
      <c r="AB9" s="761"/>
      <c r="AC9" s="761"/>
      <c r="AD9" s="573"/>
    </row>
    <row r="10" spans="1:30" ht="40.5" customHeight="1" x14ac:dyDescent="0.25">
      <c r="A10" s="505"/>
      <c r="B10" s="526" t="s">
        <v>100</v>
      </c>
      <c r="C10" s="514"/>
      <c r="D10" s="505"/>
      <c r="E10" s="505"/>
      <c r="F10" s="505"/>
      <c r="G10" s="505"/>
      <c r="H10" s="505"/>
      <c r="I10" s="6"/>
      <c r="J10" s="505"/>
      <c r="K10" s="505"/>
      <c r="L10" s="6"/>
      <c r="M10" s="6"/>
      <c r="N10" s="6"/>
      <c r="O10" s="6"/>
      <c r="P10" s="6"/>
      <c r="Q10" s="525"/>
      <c r="R10" s="525"/>
      <c r="S10" s="525"/>
      <c r="T10" s="525"/>
      <c r="U10" s="525"/>
      <c r="V10" s="525"/>
      <c r="W10" s="525"/>
      <c r="X10" s="525"/>
      <c r="Y10" s="525"/>
      <c r="Z10" s="525"/>
      <c r="AA10" s="525"/>
      <c r="AB10" s="508"/>
      <c r="AC10" s="525"/>
      <c r="AD10" s="573"/>
    </row>
    <row r="11" spans="1:30" s="510" customFormat="1" ht="40.5" customHeight="1" x14ac:dyDescent="0.25">
      <c r="A11" s="505"/>
      <c r="B11" s="5"/>
      <c r="C11" s="514"/>
      <c r="D11" s="505"/>
      <c r="E11" s="505"/>
      <c r="F11" s="505"/>
      <c r="G11" s="505"/>
      <c r="H11" s="505"/>
      <c r="I11" s="6"/>
      <c r="J11" s="505"/>
      <c r="K11" s="505"/>
      <c r="L11" s="6"/>
      <c r="M11" s="6"/>
      <c r="N11" s="6"/>
      <c r="O11" s="6"/>
      <c r="P11" s="6"/>
      <c r="Q11" s="525"/>
      <c r="R11" s="525"/>
      <c r="S11" s="525"/>
      <c r="T11" s="525"/>
      <c r="U11" s="525"/>
      <c r="V11" s="525"/>
      <c r="W11" s="525"/>
      <c r="X11" s="525"/>
      <c r="Y11" s="525"/>
      <c r="Z11" s="525"/>
      <c r="AA11" s="525"/>
      <c r="AB11" s="525"/>
      <c r="AC11" s="525"/>
      <c r="AD11" s="573"/>
    </row>
    <row r="12" spans="1:30" s="510" customFormat="1" ht="40.5" customHeight="1" x14ac:dyDescent="0.25">
      <c r="A12" s="505"/>
      <c r="B12" s="578" t="s">
        <v>106</v>
      </c>
      <c r="C12" s="514"/>
      <c r="D12" s="505"/>
      <c r="E12" s="505"/>
      <c r="F12" s="505"/>
      <c r="G12" s="505"/>
      <c r="H12" s="505"/>
      <c r="I12" s="6"/>
      <c r="J12" s="505"/>
      <c r="K12" s="505"/>
      <c r="L12" s="6"/>
      <c r="M12" s="6"/>
      <c r="N12" s="6"/>
      <c r="O12" s="6"/>
      <c r="P12" s="6"/>
      <c r="Q12" s="525"/>
      <c r="R12" s="525"/>
      <c r="S12" s="525"/>
      <c r="T12" s="525"/>
      <c r="U12" s="525"/>
      <c r="V12" s="525"/>
      <c r="W12" s="525"/>
      <c r="X12" s="525"/>
      <c r="Y12" s="525"/>
      <c r="Z12" s="525"/>
      <c r="AA12" s="525"/>
      <c r="AB12" s="525"/>
      <c r="AC12" s="525"/>
      <c r="AD12" s="573"/>
    </row>
    <row r="13" spans="1:30" s="510" customFormat="1" ht="40.5" customHeight="1" x14ac:dyDescent="0.25">
      <c r="A13" s="505"/>
      <c r="B13" s="578" t="s">
        <v>101</v>
      </c>
      <c r="C13" s="579"/>
      <c r="D13" s="505"/>
      <c r="E13" s="505"/>
      <c r="F13" s="505"/>
      <c r="G13" s="505"/>
      <c r="H13" s="505"/>
      <c r="I13" s="6"/>
      <c r="J13" s="505"/>
      <c r="K13" s="505"/>
      <c r="L13" s="6"/>
      <c r="M13" s="6"/>
      <c r="N13" s="6"/>
      <c r="O13" s="6"/>
      <c r="P13" s="6"/>
      <c r="Q13" s="525"/>
      <c r="R13" s="525"/>
      <c r="S13" s="525"/>
      <c r="T13" s="525"/>
      <c r="U13" s="525"/>
      <c r="V13" s="525"/>
      <c r="W13" s="525"/>
      <c r="X13" s="525"/>
      <c r="Y13" s="525"/>
      <c r="Z13" s="525"/>
      <c r="AA13" s="525"/>
      <c r="AB13" s="525"/>
      <c r="AC13" s="525"/>
      <c r="AD13" s="573"/>
    </row>
    <row r="14" spans="1:30" s="510" customFormat="1" ht="40.5" customHeight="1" x14ac:dyDescent="0.25">
      <c r="A14" s="505"/>
      <c r="B14" s="578" t="s">
        <v>102</v>
      </c>
      <c r="C14" s="579"/>
      <c r="D14" s="505"/>
      <c r="E14" s="505"/>
      <c r="F14" s="505"/>
      <c r="G14" s="505"/>
      <c r="H14" s="505"/>
      <c r="I14" s="6"/>
      <c r="J14" s="505"/>
      <c r="K14" s="505"/>
      <c r="L14" s="6"/>
      <c r="M14" s="6"/>
      <c r="N14" s="6"/>
      <c r="O14" s="6"/>
      <c r="P14" s="6"/>
      <c r="Q14" s="525"/>
      <c r="R14" s="525"/>
      <c r="S14" s="525"/>
      <c r="T14" s="525"/>
      <c r="U14" s="525"/>
      <c r="V14" s="525"/>
      <c r="W14" s="525"/>
      <c r="X14" s="525"/>
      <c r="Y14" s="525"/>
      <c r="Z14" s="525"/>
      <c r="AA14" s="525"/>
      <c r="AB14" s="525"/>
      <c r="AC14" s="525"/>
      <c r="AD14" s="573"/>
    </row>
    <row r="15" spans="1:30" s="510" customFormat="1" ht="40.5" customHeight="1" x14ac:dyDescent="0.25">
      <c r="A15" s="505"/>
      <c r="B15" s="578"/>
      <c r="C15" s="579"/>
      <c r="D15" s="505"/>
      <c r="E15" s="505"/>
      <c r="F15" s="505"/>
      <c r="G15" s="505"/>
      <c r="H15" s="505"/>
      <c r="I15" s="6"/>
      <c r="J15" s="505"/>
      <c r="K15" s="505"/>
      <c r="L15" s="6"/>
      <c r="M15" s="6"/>
      <c r="N15" s="6"/>
      <c r="O15" s="6"/>
      <c r="P15" s="6"/>
      <c r="Q15" s="525"/>
      <c r="R15" s="525"/>
      <c r="S15" s="525"/>
      <c r="T15" s="525"/>
      <c r="U15" s="525"/>
      <c r="V15" s="525"/>
      <c r="W15" s="525"/>
      <c r="X15" s="525"/>
      <c r="Y15" s="525"/>
      <c r="Z15" s="525"/>
      <c r="AA15" s="525"/>
      <c r="AB15" s="525"/>
      <c r="AC15" s="525"/>
      <c r="AD15" s="573"/>
    </row>
    <row r="16" spans="1:30" s="510" customFormat="1" ht="40.5" customHeight="1" x14ac:dyDescent="0.25">
      <c r="A16" s="505"/>
      <c r="B16" s="578" t="s">
        <v>105</v>
      </c>
      <c r="C16" s="579"/>
      <c r="D16" s="505"/>
      <c r="E16" s="505"/>
      <c r="F16" s="505"/>
      <c r="G16" s="505"/>
      <c r="H16" s="505"/>
      <c r="I16" s="6"/>
      <c r="J16" s="505"/>
      <c r="K16" s="505"/>
      <c r="L16" s="6"/>
      <c r="M16" s="6"/>
      <c r="N16" s="6"/>
      <c r="O16" s="6"/>
      <c r="P16" s="6"/>
      <c r="Q16" s="525"/>
      <c r="R16" s="525"/>
      <c r="S16" s="525"/>
      <c r="T16" s="525"/>
      <c r="U16" s="525"/>
      <c r="V16" s="525"/>
      <c r="W16" s="525"/>
      <c r="X16" s="525"/>
      <c r="Y16" s="525"/>
      <c r="Z16" s="525"/>
      <c r="AA16" s="525"/>
      <c r="AB16" s="525"/>
      <c r="AC16" s="525"/>
      <c r="AD16" s="573"/>
    </row>
    <row r="17" spans="1:30" s="510" customFormat="1" ht="40.5" customHeight="1" x14ac:dyDescent="0.25">
      <c r="A17" s="505"/>
      <c r="B17" s="578" t="s">
        <v>103</v>
      </c>
      <c r="C17" s="579"/>
      <c r="D17" s="505"/>
      <c r="E17" s="505"/>
      <c r="F17" s="505"/>
      <c r="G17" s="505"/>
      <c r="H17" s="505"/>
      <c r="I17" s="6"/>
      <c r="J17" s="505"/>
      <c r="K17" s="505"/>
      <c r="L17" s="6"/>
      <c r="M17" s="6"/>
      <c r="N17" s="6"/>
      <c r="O17" s="6"/>
      <c r="P17" s="6"/>
      <c r="Q17" s="525"/>
      <c r="R17" s="525"/>
      <c r="S17" s="525"/>
      <c r="T17" s="525"/>
      <c r="U17" s="525"/>
      <c r="V17" s="525"/>
      <c r="W17" s="525"/>
      <c r="X17" s="525"/>
      <c r="Y17" s="525"/>
      <c r="Z17" s="525"/>
      <c r="AA17" s="525"/>
      <c r="AB17" s="525"/>
      <c r="AC17" s="525"/>
      <c r="AD17" s="573"/>
    </row>
    <row r="18" spans="1:30" s="510" customFormat="1" ht="40.5" customHeight="1" x14ac:dyDescent="0.25">
      <c r="A18" s="505"/>
      <c r="B18" s="578"/>
      <c r="C18" s="579"/>
      <c r="D18" s="505"/>
      <c r="E18" s="505"/>
      <c r="F18" s="505"/>
      <c r="G18" s="505"/>
      <c r="H18" s="505"/>
      <c r="I18" s="6"/>
      <c r="J18" s="505"/>
      <c r="K18" s="505"/>
      <c r="L18" s="6"/>
      <c r="M18" s="6"/>
      <c r="N18" s="6"/>
      <c r="O18" s="6"/>
      <c r="P18" s="6"/>
      <c r="Q18" s="525"/>
      <c r="R18" s="525"/>
      <c r="S18" s="525"/>
      <c r="T18" s="525"/>
      <c r="U18" s="525"/>
      <c r="V18" s="525"/>
      <c r="W18" s="527"/>
      <c r="X18" s="525"/>
      <c r="Y18" s="527"/>
      <c r="Z18" s="527"/>
      <c r="AA18" s="527"/>
      <c r="AB18" s="527"/>
      <c r="AC18" s="525"/>
      <c r="AD18" s="573"/>
    </row>
    <row r="19" spans="1:30" s="510" customFormat="1" ht="40.5" customHeight="1" x14ac:dyDescent="0.25">
      <c r="A19" s="505"/>
      <c r="B19" s="578" t="s">
        <v>109</v>
      </c>
      <c r="C19" s="579"/>
      <c r="D19" s="505"/>
      <c r="E19" s="505"/>
      <c r="F19" s="505"/>
      <c r="G19" s="505"/>
      <c r="H19" s="505"/>
      <c r="I19" s="6"/>
      <c r="J19" s="505"/>
      <c r="K19" s="505"/>
      <c r="L19" s="6"/>
      <c r="M19" s="6"/>
      <c r="N19" s="6"/>
      <c r="O19" s="6"/>
      <c r="P19" s="6"/>
      <c r="Q19" s="525"/>
      <c r="R19" s="525"/>
      <c r="S19" s="525"/>
      <c r="T19" s="525"/>
      <c r="U19" s="525"/>
      <c r="V19" s="525"/>
      <c r="W19" s="527"/>
      <c r="X19" s="525"/>
      <c r="Y19" s="527"/>
      <c r="Z19" s="527"/>
      <c r="AA19" s="527"/>
      <c r="AB19" s="527"/>
      <c r="AC19" s="525"/>
      <c r="AD19" s="573"/>
    </row>
    <row r="20" spans="1:30" s="510" customFormat="1" ht="40.5" customHeight="1" x14ac:dyDescent="0.25">
      <c r="A20" s="505"/>
      <c r="B20" s="578" t="s">
        <v>107</v>
      </c>
      <c r="C20" s="579"/>
      <c r="D20" s="505"/>
      <c r="E20" s="505"/>
      <c r="F20" s="505"/>
      <c r="G20" s="505"/>
      <c r="H20" s="505"/>
      <c r="I20" s="6"/>
      <c r="J20" s="505"/>
      <c r="K20" s="505"/>
      <c r="L20" s="6"/>
      <c r="M20" s="6"/>
      <c r="N20" s="6"/>
      <c r="O20" s="6"/>
      <c r="P20" s="6"/>
      <c r="Q20" s="525"/>
      <c r="R20" s="525"/>
      <c r="S20" s="525"/>
      <c r="T20" s="525"/>
      <c r="U20" s="525"/>
      <c r="V20" s="525"/>
      <c r="W20" s="527"/>
      <c r="X20" s="525"/>
      <c r="Y20" s="525"/>
      <c r="Z20" s="525"/>
      <c r="AA20" s="525"/>
      <c r="AB20" s="525"/>
      <c r="AC20" s="525"/>
      <c r="AD20" s="573"/>
    </row>
    <row r="21" spans="1:30" s="510" customFormat="1" ht="40.5" customHeight="1" x14ac:dyDescent="0.25">
      <c r="A21" s="505"/>
      <c r="B21" s="578" t="s">
        <v>108</v>
      </c>
      <c r="C21" s="579"/>
      <c r="D21" s="505"/>
      <c r="E21" s="505"/>
      <c r="F21" s="505"/>
      <c r="G21" s="505"/>
      <c r="H21" s="505"/>
      <c r="I21" s="6"/>
      <c r="J21" s="505"/>
      <c r="K21" s="505"/>
      <c r="L21" s="6"/>
      <c r="M21" s="6"/>
      <c r="N21" s="6"/>
      <c r="O21" s="6"/>
      <c r="P21" s="6"/>
      <c r="Q21" s="525"/>
      <c r="R21" s="525"/>
      <c r="S21" s="525"/>
      <c r="T21" s="525"/>
      <c r="U21" s="525"/>
      <c r="V21" s="525"/>
      <c r="W21" s="527"/>
      <c r="X21" s="525"/>
      <c r="Y21" s="525"/>
      <c r="Z21" s="525"/>
      <c r="AA21" s="525"/>
      <c r="AB21" s="525"/>
      <c r="AC21" s="525"/>
      <c r="AD21" s="573"/>
    </row>
    <row r="22" spans="1:30" ht="40.5" customHeight="1" x14ac:dyDescent="0.25">
      <c r="A22" s="505"/>
      <c r="B22" s="578" t="s">
        <v>104</v>
      </c>
      <c r="C22" s="579"/>
      <c r="D22" s="505"/>
      <c r="E22" s="505"/>
      <c r="F22" s="505"/>
      <c r="G22" s="505"/>
      <c r="H22" s="505"/>
      <c r="I22" s="6"/>
      <c r="J22" s="505"/>
      <c r="K22" s="505"/>
      <c r="L22" s="6"/>
      <c r="M22" s="6"/>
      <c r="N22" s="6"/>
      <c r="O22" s="6"/>
      <c r="P22" s="6"/>
      <c r="Q22" s="525"/>
      <c r="R22" s="525"/>
      <c r="S22" s="525"/>
      <c r="T22" s="525"/>
      <c r="U22" s="525"/>
      <c r="V22" s="525"/>
      <c r="W22" s="527"/>
      <c r="X22" s="525"/>
      <c r="Y22" s="525"/>
      <c r="Z22" s="525"/>
      <c r="AA22" s="525"/>
      <c r="AB22" s="525"/>
      <c r="AC22" s="525"/>
      <c r="AD22" s="573"/>
    </row>
    <row r="23" spans="1:30" ht="40.5" customHeight="1" x14ac:dyDescent="0.25">
      <c r="A23" s="505"/>
      <c r="B23" s="580"/>
      <c r="C23" s="579"/>
      <c r="D23" s="505"/>
      <c r="E23" s="505"/>
      <c r="F23" s="505"/>
      <c r="G23" s="505"/>
      <c r="H23" s="505"/>
      <c r="I23" s="6"/>
      <c r="J23" s="505"/>
      <c r="K23" s="505"/>
      <c r="L23" s="6"/>
      <c r="M23" s="6"/>
      <c r="N23" s="6"/>
      <c r="O23" s="6"/>
      <c r="P23" s="6"/>
      <c r="Q23" s="525"/>
      <c r="R23" s="525"/>
      <c r="S23" s="525"/>
      <c r="T23" s="525"/>
      <c r="U23" s="525"/>
      <c r="V23" s="525"/>
      <c r="W23" s="527"/>
      <c r="X23" s="525"/>
      <c r="Y23" s="525"/>
      <c r="Z23" s="525"/>
      <c r="AA23" s="525"/>
      <c r="AB23" s="525"/>
      <c r="AC23" s="525"/>
      <c r="AD23" s="573"/>
    </row>
    <row r="24" spans="1:30" ht="40.5" customHeight="1" x14ac:dyDescent="0.25">
      <c r="A24" s="505"/>
      <c r="B24" s="578" t="s">
        <v>112</v>
      </c>
      <c r="C24" s="579"/>
      <c r="D24" s="505"/>
      <c r="E24" s="505"/>
      <c r="F24" s="505"/>
      <c r="G24" s="505"/>
      <c r="H24" s="505"/>
      <c r="I24" s="6"/>
      <c r="J24" s="505"/>
      <c r="K24" s="505"/>
      <c r="L24" s="6"/>
      <c r="M24" s="6"/>
      <c r="N24" s="6"/>
      <c r="O24" s="6"/>
      <c r="P24" s="6"/>
      <c r="Q24" s="525"/>
      <c r="R24" s="525"/>
      <c r="S24" s="525"/>
      <c r="T24" s="525"/>
      <c r="U24" s="525"/>
      <c r="V24" s="525"/>
      <c r="W24" s="527"/>
      <c r="X24" s="525"/>
      <c r="Y24" s="525"/>
      <c r="Z24" s="525"/>
      <c r="AA24" s="525"/>
      <c r="AB24" s="525"/>
      <c r="AC24" s="525"/>
      <c r="AD24" s="573"/>
    </row>
    <row r="25" spans="1:30" ht="40.5" customHeight="1" x14ac:dyDescent="0.25">
      <c r="A25" s="505"/>
      <c r="B25" s="578" t="s">
        <v>399</v>
      </c>
      <c r="C25" s="579"/>
      <c r="D25" s="505"/>
      <c r="E25" s="505"/>
      <c r="F25" s="505"/>
      <c r="G25" s="505"/>
      <c r="H25" s="505"/>
      <c r="I25" s="6"/>
      <c r="J25" s="505"/>
      <c r="K25" s="505"/>
      <c r="L25" s="6"/>
      <c r="M25" s="6"/>
      <c r="N25" s="6"/>
      <c r="O25" s="6"/>
      <c r="P25" s="6"/>
      <c r="Q25" s="525"/>
      <c r="R25" s="525"/>
      <c r="S25" s="525"/>
      <c r="T25" s="525"/>
      <c r="U25" s="525"/>
      <c r="V25" s="525"/>
      <c r="W25" s="527"/>
      <c r="X25" s="525"/>
      <c r="Y25" s="525"/>
      <c r="Z25" s="525"/>
      <c r="AA25" s="525"/>
      <c r="AB25" s="525"/>
      <c r="AC25" s="525"/>
      <c r="AD25" s="573"/>
    </row>
    <row r="26" spans="1:30" ht="40.5" customHeight="1" x14ac:dyDescent="0.35">
      <c r="A26" s="505"/>
      <c r="B26" s="4" t="s">
        <v>96</v>
      </c>
      <c r="C26" s="759" t="s">
        <v>400</v>
      </c>
      <c r="D26" s="759"/>
      <c r="E26" s="759"/>
      <c r="F26" s="759"/>
      <c r="G26" s="759"/>
      <c r="H26" s="759"/>
      <c r="I26" s="759"/>
      <c r="J26" s="759"/>
      <c r="K26" s="528"/>
      <c r="L26" s="147"/>
      <c r="M26" s="147"/>
      <c r="N26" s="147"/>
      <c r="O26" s="6"/>
      <c r="P26" s="6"/>
      <c r="Q26" s="525"/>
      <c r="R26" s="525"/>
      <c r="S26" s="525"/>
      <c r="T26" s="525"/>
      <c r="U26" s="525"/>
      <c r="V26" s="525"/>
      <c r="W26" s="527"/>
      <c r="X26" s="525"/>
      <c r="Y26" s="525"/>
      <c r="Z26" s="525"/>
      <c r="AA26" s="525"/>
      <c r="AB26" s="525"/>
      <c r="AC26" s="525"/>
      <c r="AD26" s="573"/>
    </row>
    <row r="27" spans="1:30" ht="40.5" customHeight="1" x14ac:dyDescent="0.35">
      <c r="A27" s="505"/>
      <c r="B27" s="528"/>
      <c r="C27" s="528"/>
      <c r="D27" s="528"/>
      <c r="E27" s="528"/>
      <c r="F27" s="528"/>
      <c r="G27" s="528"/>
      <c r="H27" s="528"/>
      <c r="I27" s="528"/>
      <c r="J27" s="528"/>
      <c r="K27" s="528"/>
      <c r="L27" s="147"/>
      <c r="M27" s="147"/>
      <c r="N27" s="147"/>
      <c r="O27" s="6"/>
      <c r="P27" s="6"/>
      <c r="Q27" s="525"/>
      <c r="R27" s="525"/>
      <c r="S27" s="525"/>
      <c r="T27" s="525"/>
      <c r="U27" s="525"/>
      <c r="V27" s="525"/>
      <c r="W27" s="527"/>
      <c r="X27" s="525"/>
      <c r="Y27" s="525"/>
      <c r="Z27" s="525"/>
      <c r="AA27" s="525"/>
      <c r="AB27" s="525"/>
      <c r="AC27" s="525"/>
      <c r="AD27" s="573"/>
    </row>
    <row r="28" spans="1:30" ht="40.5" customHeight="1" x14ac:dyDescent="0.2">
      <c r="A28" s="505"/>
      <c r="B28" s="581" t="s">
        <v>99</v>
      </c>
      <c r="C28" s="505"/>
      <c r="D28" s="505"/>
      <c r="E28" s="505"/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25"/>
      <c r="T28" s="525"/>
      <c r="U28" s="525"/>
      <c r="V28" s="525"/>
      <c r="W28" s="525"/>
      <c r="X28" s="525"/>
      <c r="Y28" s="525"/>
      <c r="Z28" s="525"/>
      <c r="AA28" s="525"/>
      <c r="AB28" s="525"/>
      <c r="AC28" s="525"/>
      <c r="AD28" s="573"/>
    </row>
    <row r="29" spans="1:30" ht="40.5" customHeight="1" x14ac:dyDescent="0.5">
      <c r="A29" s="505"/>
      <c r="B29" s="582" t="s">
        <v>113</v>
      </c>
      <c r="C29" s="505"/>
      <c r="D29" s="505"/>
      <c r="E29" s="505"/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25"/>
      <c r="T29" s="525"/>
      <c r="U29" s="525"/>
      <c r="V29" s="525"/>
      <c r="W29" s="525"/>
      <c r="X29" s="525"/>
      <c r="Y29" s="525"/>
      <c r="Z29" s="525"/>
      <c r="AA29" s="525"/>
      <c r="AB29" s="525"/>
      <c r="AC29" s="525"/>
      <c r="AD29" s="573"/>
    </row>
    <row r="30" spans="1:30" ht="40.5" customHeight="1" thickBot="1" x14ac:dyDescent="0.55000000000000004">
      <c r="A30" s="505"/>
      <c r="B30" s="582"/>
      <c r="C30" s="505"/>
      <c r="D30" s="505"/>
      <c r="E30" s="505"/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25"/>
      <c r="T30" s="525"/>
      <c r="U30" s="525"/>
      <c r="V30" s="525"/>
      <c r="W30" s="525"/>
      <c r="X30" s="525"/>
      <c r="Y30" s="525"/>
      <c r="Z30" s="525"/>
      <c r="AA30" s="525"/>
      <c r="AB30" s="525"/>
      <c r="AC30" s="525"/>
      <c r="AD30" s="573"/>
    </row>
    <row r="31" spans="1:30" s="577" customFormat="1" ht="40.5" customHeight="1" x14ac:dyDescent="0.2">
      <c r="A31" s="574"/>
      <c r="B31" s="733" t="s">
        <v>91</v>
      </c>
      <c r="C31" s="734" t="s">
        <v>525</v>
      </c>
      <c r="D31" s="734"/>
      <c r="E31" s="734"/>
      <c r="F31" s="734"/>
      <c r="G31" s="734"/>
      <c r="H31" s="734"/>
      <c r="I31" s="734"/>
      <c r="J31" s="734"/>
      <c r="K31" s="734"/>
      <c r="L31" s="734"/>
      <c r="M31" s="734"/>
      <c r="N31" s="734"/>
      <c r="O31" s="734"/>
      <c r="P31" s="734"/>
      <c r="Q31" s="734"/>
      <c r="R31" s="734"/>
      <c r="S31" s="735"/>
      <c r="T31" s="525"/>
      <c r="U31" s="525"/>
      <c r="V31" s="525"/>
      <c r="W31" s="525"/>
      <c r="X31" s="525"/>
      <c r="Y31" s="525"/>
      <c r="Z31" s="525"/>
      <c r="AA31" s="525"/>
      <c r="AB31" s="525"/>
      <c r="AC31" s="572"/>
      <c r="AD31" s="573"/>
    </row>
    <row r="32" spans="1:30" s="577" customFormat="1" ht="40.5" customHeight="1" x14ac:dyDescent="0.2">
      <c r="A32" s="574"/>
      <c r="B32" s="736" t="s">
        <v>526</v>
      </c>
      <c r="C32" s="704" t="s">
        <v>519</v>
      </c>
      <c r="D32" s="705" t="s">
        <v>527</v>
      </c>
      <c r="E32" s="705"/>
      <c r="F32" s="706"/>
      <c r="G32" s="707"/>
      <c r="H32" s="707"/>
      <c r="I32" s="707"/>
      <c r="J32" s="707"/>
      <c r="K32" s="707"/>
      <c r="L32" s="707"/>
      <c r="M32" s="707"/>
      <c r="N32" s="707"/>
      <c r="O32" s="707"/>
      <c r="P32" s="707"/>
      <c r="Q32" s="707"/>
      <c r="R32" s="707"/>
      <c r="S32" s="708"/>
      <c r="T32" s="525"/>
      <c r="U32" s="525"/>
      <c r="V32" s="525"/>
      <c r="W32" s="525"/>
      <c r="X32" s="525"/>
      <c r="Y32" s="525"/>
      <c r="Z32" s="525"/>
      <c r="AA32" s="525"/>
      <c r="AB32" s="525"/>
      <c r="AC32" s="572"/>
      <c r="AD32" s="573"/>
    </row>
    <row r="33" spans="1:30" s="577" customFormat="1" ht="40.5" customHeight="1" x14ac:dyDescent="0.2">
      <c r="A33" s="574"/>
      <c r="B33" s="736"/>
      <c r="C33" s="712" t="s">
        <v>520</v>
      </c>
      <c r="D33" s="713" t="s">
        <v>529</v>
      </c>
      <c r="E33" s="714"/>
      <c r="F33" s="714" t="s">
        <v>530</v>
      </c>
      <c r="G33" s="710"/>
      <c r="H33" s="710"/>
      <c r="I33" s="710"/>
      <c r="J33" s="710"/>
      <c r="K33" s="710"/>
      <c r="L33" s="710"/>
      <c r="M33" s="710"/>
      <c r="N33" s="710"/>
      <c r="O33" s="710"/>
      <c r="P33" s="710"/>
      <c r="Q33" s="710"/>
      <c r="R33" s="710"/>
      <c r="S33" s="711"/>
      <c r="T33" s="525"/>
      <c r="U33" s="525"/>
      <c r="V33" s="525"/>
      <c r="W33" s="525"/>
      <c r="X33" s="525"/>
      <c r="Y33" s="525"/>
      <c r="Z33" s="525"/>
      <c r="AA33" s="525"/>
      <c r="AB33" s="525"/>
      <c r="AC33" s="572"/>
      <c r="AD33" s="573"/>
    </row>
    <row r="34" spans="1:30" s="577" customFormat="1" ht="40.5" customHeight="1" x14ac:dyDescent="0.4">
      <c r="A34" s="574"/>
      <c r="B34" s="736"/>
      <c r="C34" s="715" t="s">
        <v>521</v>
      </c>
      <c r="D34" s="713" t="s">
        <v>531</v>
      </c>
      <c r="E34" s="714" t="s">
        <v>532</v>
      </c>
      <c r="F34" s="709"/>
      <c r="G34" s="710"/>
      <c r="H34" s="710"/>
      <c r="I34" s="710"/>
      <c r="J34" s="710"/>
      <c r="K34" s="710"/>
      <c r="L34" s="710"/>
      <c r="M34" s="710"/>
      <c r="N34" s="710"/>
      <c r="O34" s="710"/>
      <c r="P34" s="710"/>
      <c r="Q34" s="710"/>
      <c r="R34" s="710"/>
      <c r="S34" s="711"/>
      <c r="T34" s="525"/>
      <c r="U34" s="525"/>
      <c r="V34" s="525"/>
      <c r="W34" s="525"/>
      <c r="X34" s="525"/>
      <c r="Y34" s="525"/>
      <c r="Z34" s="525"/>
      <c r="AA34" s="525"/>
      <c r="AB34" s="525"/>
      <c r="AC34" s="572"/>
      <c r="AD34" s="573"/>
    </row>
    <row r="35" spans="1:30" s="577" customFormat="1" ht="40.5" customHeight="1" x14ac:dyDescent="0.4">
      <c r="A35" s="574"/>
      <c r="B35" s="736"/>
      <c r="C35" s="715"/>
      <c r="D35" s="713"/>
      <c r="E35" s="716" t="s">
        <v>164</v>
      </c>
      <c r="F35" s="709"/>
      <c r="G35" s="710"/>
      <c r="H35" s="710"/>
      <c r="I35" s="710"/>
      <c r="J35" s="710"/>
      <c r="K35" s="710"/>
      <c r="L35" s="710"/>
      <c r="M35" s="710"/>
      <c r="N35" s="710"/>
      <c r="O35" s="710"/>
      <c r="P35" s="710"/>
      <c r="Q35" s="710"/>
      <c r="R35" s="710"/>
      <c r="S35" s="711"/>
      <c r="T35" s="525"/>
      <c r="U35" s="525"/>
      <c r="V35" s="525"/>
      <c r="W35" s="525"/>
      <c r="X35" s="525"/>
      <c r="Y35" s="525"/>
      <c r="Z35" s="525"/>
      <c r="AA35" s="525"/>
      <c r="AB35" s="525"/>
      <c r="AC35" s="572"/>
      <c r="AD35" s="573"/>
    </row>
    <row r="36" spans="1:30" s="577" customFormat="1" ht="40.5" customHeight="1" x14ac:dyDescent="0.4">
      <c r="A36" s="574"/>
      <c r="B36" s="736"/>
      <c r="C36" s="709"/>
      <c r="D36" s="709"/>
      <c r="E36" s="714" t="s">
        <v>533</v>
      </c>
      <c r="F36" s="709"/>
      <c r="G36" s="710"/>
      <c r="H36" s="710"/>
      <c r="I36" s="710"/>
      <c r="J36" s="710"/>
      <c r="K36" s="717"/>
      <c r="L36" s="714"/>
      <c r="M36" s="710"/>
      <c r="N36" s="718"/>
      <c r="O36" s="718"/>
      <c r="P36" s="718"/>
      <c r="Q36" s="718"/>
      <c r="R36" s="718"/>
      <c r="S36" s="719"/>
      <c r="T36" s="525"/>
      <c r="U36" s="525"/>
      <c r="V36" s="525"/>
      <c r="W36" s="525"/>
      <c r="X36" s="525"/>
      <c r="Y36" s="525"/>
      <c r="Z36" s="525"/>
      <c r="AA36" s="525"/>
      <c r="AB36" s="525"/>
      <c r="AC36" s="572"/>
      <c r="AD36" s="573"/>
    </row>
    <row r="37" spans="1:30" s="577" customFormat="1" ht="40.5" customHeight="1" x14ac:dyDescent="0.2">
      <c r="A37" s="574"/>
      <c r="B37" s="736"/>
      <c r="C37" s="715" t="s">
        <v>522</v>
      </c>
      <c r="D37" s="713" t="s">
        <v>34</v>
      </c>
      <c r="E37" s="717" t="s">
        <v>181</v>
      </c>
      <c r="F37" s="717" t="s">
        <v>4</v>
      </c>
      <c r="G37" s="717" t="s">
        <v>523</v>
      </c>
      <c r="H37" s="717" t="s">
        <v>534</v>
      </c>
      <c r="I37" s="714" t="s">
        <v>535</v>
      </c>
      <c r="J37" s="710"/>
      <c r="K37" s="717" t="s">
        <v>536</v>
      </c>
      <c r="L37" s="714" t="s">
        <v>537</v>
      </c>
      <c r="M37" s="710"/>
      <c r="N37" s="710"/>
      <c r="O37" s="710"/>
      <c r="P37" s="710"/>
      <c r="Q37" s="710"/>
      <c r="R37" s="710"/>
      <c r="S37" s="711"/>
      <c r="T37" s="525"/>
      <c r="U37" s="525"/>
      <c r="V37" s="525"/>
      <c r="W37" s="525"/>
      <c r="X37" s="525"/>
      <c r="Y37" s="525"/>
      <c r="Z37" s="525"/>
      <c r="AA37" s="525"/>
      <c r="AB37" s="525"/>
      <c r="AC37" s="572"/>
      <c r="AD37" s="573"/>
    </row>
    <row r="38" spans="1:30" s="577" customFormat="1" ht="40.5" customHeight="1" x14ac:dyDescent="0.4">
      <c r="A38" s="574"/>
      <c r="B38" s="736"/>
      <c r="C38" s="720"/>
      <c r="D38" s="721">
        <v>10</v>
      </c>
      <c r="E38" s="713" t="s">
        <v>538</v>
      </c>
      <c r="F38" s="709"/>
      <c r="G38" s="714" t="s">
        <v>539</v>
      </c>
      <c r="H38" s="722"/>
      <c r="I38" s="722"/>
      <c r="J38" s="722"/>
      <c r="K38" s="722"/>
      <c r="L38" s="722"/>
      <c r="M38" s="722"/>
      <c r="N38" s="709"/>
      <c r="O38" s="709"/>
      <c r="P38" s="709"/>
      <c r="Q38" s="709"/>
      <c r="R38" s="709"/>
      <c r="S38" s="723"/>
      <c r="T38" s="525"/>
      <c r="U38" s="525"/>
      <c r="V38" s="525"/>
      <c r="W38" s="525"/>
      <c r="X38" s="525"/>
      <c r="Y38" s="525"/>
      <c r="Z38" s="525"/>
      <c r="AA38" s="525"/>
      <c r="AB38" s="525"/>
      <c r="AC38" s="572"/>
      <c r="AD38" s="573"/>
    </row>
    <row r="39" spans="1:30" s="577" customFormat="1" ht="40.5" customHeight="1" x14ac:dyDescent="0.4">
      <c r="A39" s="574"/>
      <c r="B39" s="736"/>
      <c r="C39" s="724"/>
      <c r="D39" s="709"/>
      <c r="E39" s="709"/>
      <c r="F39" s="709"/>
      <c r="G39" s="724" t="s">
        <v>517</v>
      </c>
      <c r="H39" s="709"/>
      <c r="I39" s="724" t="s">
        <v>181</v>
      </c>
      <c r="J39" s="709"/>
      <c r="K39" s="724" t="s">
        <v>518</v>
      </c>
      <c r="L39" s="709"/>
      <c r="M39" s="724" t="s">
        <v>540</v>
      </c>
      <c r="N39" s="709"/>
      <c r="O39" s="709"/>
      <c r="P39" s="709"/>
      <c r="Q39" s="709"/>
      <c r="R39" s="709"/>
      <c r="S39" s="723"/>
      <c r="T39" s="525"/>
      <c r="U39" s="525"/>
      <c r="V39" s="525"/>
      <c r="W39" s="525"/>
      <c r="X39" s="525"/>
      <c r="Y39" s="525"/>
      <c r="Z39" s="525"/>
      <c r="AA39" s="525"/>
      <c r="AB39" s="525"/>
      <c r="AC39" s="572"/>
      <c r="AD39" s="573"/>
    </row>
    <row r="40" spans="1:30" s="577" customFormat="1" ht="40.5" customHeight="1" thickBot="1" x14ac:dyDescent="0.45">
      <c r="A40" s="574"/>
      <c r="B40" s="736"/>
      <c r="C40" s="725" t="s">
        <v>528</v>
      </c>
      <c r="D40" s="709"/>
      <c r="E40" s="709"/>
      <c r="F40" s="709"/>
      <c r="G40" s="709"/>
      <c r="H40" s="709"/>
      <c r="I40" s="709"/>
      <c r="J40" s="709"/>
      <c r="K40" s="709"/>
      <c r="L40" s="709"/>
      <c r="M40" s="709"/>
      <c r="N40" s="709"/>
      <c r="O40" s="709"/>
      <c r="P40" s="709"/>
      <c r="Q40" s="709"/>
      <c r="R40" s="709"/>
      <c r="S40" s="726"/>
      <c r="T40" s="525"/>
      <c r="U40" s="525"/>
      <c r="V40" s="525"/>
      <c r="W40" s="525"/>
      <c r="X40" s="525"/>
      <c r="Y40" s="525"/>
      <c r="Z40" s="525"/>
      <c r="AA40" s="525"/>
      <c r="AB40" s="525"/>
      <c r="AC40" s="572"/>
      <c r="AD40" s="573"/>
    </row>
    <row r="41" spans="1:30" s="577" customFormat="1" ht="40.5" customHeight="1" thickBot="1" x14ac:dyDescent="0.45">
      <c r="A41" s="574"/>
      <c r="B41" s="736"/>
      <c r="C41" s="727">
        <v>10</v>
      </c>
      <c r="D41" s="728" t="s">
        <v>541</v>
      </c>
      <c r="E41" s="728"/>
      <c r="F41" s="729"/>
      <c r="G41" s="709"/>
      <c r="H41" s="709"/>
      <c r="I41" s="709"/>
      <c r="J41" s="709"/>
      <c r="K41" s="709"/>
      <c r="L41" s="709"/>
      <c r="M41" s="709"/>
      <c r="N41" s="709"/>
      <c r="O41" s="709"/>
      <c r="P41" s="709"/>
      <c r="Q41" s="709"/>
      <c r="R41" s="709"/>
      <c r="S41" s="726"/>
      <c r="T41" s="525"/>
      <c r="U41" s="525"/>
      <c r="V41" s="525"/>
      <c r="W41" s="525"/>
      <c r="X41" s="525"/>
      <c r="Y41" s="525"/>
      <c r="Z41" s="525"/>
      <c r="AA41" s="525"/>
      <c r="AB41" s="525"/>
      <c r="AC41" s="572"/>
      <c r="AD41" s="573"/>
    </row>
    <row r="42" spans="1:30" s="577" customFormat="1" ht="40.5" customHeight="1" thickBot="1" x14ac:dyDescent="0.45">
      <c r="A42" s="574"/>
      <c r="B42" s="737"/>
      <c r="C42" s="730"/>
      <c r="D42" s="731"/>
      <c r="E42" s="731"/>
      <c r="F42" s="731"/>
      <c r="G42" s="730"/>
      <c r="H42" s="731"/>
      <c r="I42" s="730"/>
      <c r="J42" s="731"/>
      <c r="K42" s="730"/>
      <c r="L42" s="731"/>
      <c r="M42" s="730"/>
      <c r="N42" s="731"/>
      <c r="O42" s="731"/>
      <c r="P42" s="731"/>
      <c r="Q42" s="731"/>
      <c r="R42" s="731"/>
      <c r="S42" s="732"/>
      <c r="T42" s="525"/>
      <c r="U42" s="525"/>
      <c r="V42" s="525"/>
      <c r="W42" s="525"/>
      <c r="X42" s="525"/>
      <c r="Y42" s="525"/>
      <c r="Z42" s="525"/>
      <c r="AA42" s="525"/>
      <c r="AB42" s="525"/>
      <c r="AC42" s="572"/>
      <c r="AD42" s="573"/>
    </row>
    <row r="43" spans="1:30" ht="40.5" customHeight="1" x14ac:dyDescent="0.5">
      <c r="A43" s="505"/>
      <c r="B43" s="582"/>
      <c r="C43" s="505"/>
      <c r="D43" s="505"/>
      <c r="E43" s="505"/>
      <c r="F43" s="505"/>
      <c r="G43" s="505"/>
      <c r="H43" s="505"/>
      <c r="I43" s="505"/>
      <c r="J43" s="505"/>
      <c r="K43" s="505"/>
      <c r="L43" s="505"/>
      <c r="M43" s="505"/>
      <c r="N43" s="505"/>
      <c r="O43" s="505"/>
      <c r="P43" s="505"/>
      <c r="Q43" s="505"/>
      <c r="R43" s="505"/>
      <c r="S43" s="525"/>
      <c r="T43" s="525"/>
      <c r="U43" s="525"/>
      <c r="V43" s="525"/>
      <c r="W43" s="525"/>
      <c r="X43" s="525"/>
      <c r="Y43" s="525"/>
      <c r="Z43" s="525"/>
      <c r="AA43" s="525"/>
      <c r="AB43" s="525"/>
      <c r="AC43" s="525"/>
      <c r="AD43" s="573"/>
    </row>
    <row r="44" spans="1:30" ht="40.5" customHeight="1" x14ac:dyDescent="0.25">
      <c r="A44" s="518"/>
      <c r="B44" s="519"/>
      <c r="C44" s="520"/>
      <c r="D44" s="518"/>
      <c r="E44" s="518"/>
      <c r="F44" s="518"/>
      <c r="G44" s="518"/>
      <c r="H44" s="518"/>
      <c r="I44" s="521"/>
      <c r="J44" s="518"/>
      <c r="K44" s="518"/>
      <c r="L44" s="521"/>
      <c r="M44" s="521"/>
      <c r="N44" s="521"/>
      <c r="O44" s="521"/>
      <c r="P44" s="521"/>
      <c r="Q44" s="522"/>
      <c r="R44" s="522"/>
      <c r="S44" s="522"/>
      <c r="T44" s="522"/>
      <c r="U44" s="522"/>
      <c r="V44" s="522"/>
      <c r="W44" s="523"/>
      <c r="X44" s="522"/>
      <c r="Y44" s="522"/>
      <c r="Z44" s="522"/>
      <c r="AA44" s="522"/>
      <c r="AB44" s="522"/>
      <c r="AC44" s="522"/>
      <c r="AD44" s="573"/>
    </row>
    <row r="45" spans="1:30" ht="40.5" customHeight="1" x14ac:dyDescent="0.25">
      <c r="A45" s="505"/>
      <c r="B45" s="5"/>
      <c r="C45" s="514"/>
      <c r="D45" s="505"/>
      <c r="E45" s="505"/>
      <c r="F45" s="505"/>
      <c r="G45" s="505"/>
      <c r="H45" s="505"/>
      <c r="I45" s="6"/>
      <c r="J45" s="505"/>
      <c r="K45" s="505"/>
      <c r="L45" s="6"/>
      <c r="M45" s="6"/>
      <c r="N45" s="6"/>
      <c r="O45" s="6"/>
      <c r="P45" s="6"/>
      <c r="Q45" s="525"/>
      <c r="R45" s="525"/>
      <c r="S45" s="525"/>
      <c r="T45" s="525"/>
      <c r="U45" s="525"/>
      <c r="V45" s="525"/>
      <c r="W45" s="527"/>
      <c r="X45" s="525"/>
      <c r="Y45" s="525"/>
      <c r="Z45" s="525"/>
      <c r="AA45" s="525"/>
      <c r="AB45" s="525"/>
      <c r="AC45" s="525"/>
      <c r="AD45" s="573"/>
    </row>
    <row r="46" spans="1:30" ht="40.5" customHeight="1" x14ac:dyDescent="0.25">
      <c r="A46" s="505"/>
      <c r="B46" s="529" t="s">
        <v>89</v>
      </c>
      <c r="C46" s="514"/>
      <c r="D46" s="505"/>
      <c r="E46" s="505"/>
      <c r="F46" s="505"/>
      <c r="G46" s="505"/>
      <c r="H46" s="505"/>
      <c r="I46" s="6"/>
      <c r="J46" s="505"/>
      <c r="K46" s="505"/>
      <c r="L46" s="6"/>
      <c r="M46" s="6"/>
      <c r="N46" s="6"/>
      <c r="O46" s="6"/>
      <c r="P46" s="6"/>
      <c r="Q46" s="525"/>
      <c r="R46" s="525"/>
      <c r="S46" s="525"/>
      <c r="T46" s="525"/>
      <c r="U46" s="525"/>
      <c r="V46" s="525"/>
      <c r="W46" s="527"/>
      <c r="X46" s="525"/>
      <c r="Y46" s="525"/>
      <c r="Z46" s="525"/>
      <c r="AA46" s="525"/>
      <c r="AB46" s="761" t="s">
        <v>26</v>
      </c>
      <c r="AC46" s="761"/>
      <c r="AD46" s="573"/>
    </row>
    <row r="47" spans="1:30" ht="40.5" customHeight="1" x14ac:dyDescent="0.25">
      <c r="A47" s="505"/>
      <c r="B47" s="5"/>
      <c r="C47" s="5" t="s">
        <v>114</v>
      </c>
      <c r="D47" s="505"/>
      <c r="E47" s="505"/>
      <c r="F47" s="505"/>
      <c r="G47" s="505"/>
      <c r="H47" s="505"/>
      <c r="I47" s="6"/>
      <c r="J47" s="505"/>
      <c r="K47" s="505"/>
      <c r="L47" s="6"/>
      <c r="M47" s="6"/>
      <c r="N47" s="6"/>
      <c r="O47" s="6"/>
      <c r="P47" s="6"/>
      <c r="Q47" s="525"/>
      <c r="R47" s="525"/>
      <c r="S47" s="525"/>
      <c r="T47" s="525"/>
      <c r="U47" s="525"/>
      <c r="V47" s="525"/>
      <c r="W47" s="527"/>
      <c r="X47" s="525"/>
      <c r="Y47" s="525"/>
      <c r="Z47" s="525"/>
      <c r="AA47" s="525"/>
      <c r="AB47" s="761"/>
      <c r="AC47" s="761"/>
      <c r="AD47" s="573"/>
    </row>
    <row r="48" spans="1:30" ht="40.5" customHeight="1" x14ac:dyDescent="0.25">
      <c r="A48" s="505"/>
      <c r="B48" s="5"/>
      <c r="C48" s="5" t="s">
        <v>115</v>
      </c>
      <c r="D48" s="505"/>
      <c r="E48" s="505"/>
      <c r="F48" s="505"/>
      <c r="G48" s="505"/>
      <c r="H48" s="505"/>
      <c r="I48" s="6"/>
      <c r="J48" s="505"/>
      <c r="K48" s="505"/>
      <c r="L48" s="6"/>
      <c r="M48" s="6"/>
      <c r="N48" s="6"/>
      <c r="O48" s="6"/>
      <c r="P48" s="6"/>
      <c r="Q48" s="525"/>
      <c r="R48" s="525"/>
      <c r="S48" s="525"/>
      <c r="T48" s="525"/>
      <c r="U48" s="525"/>
      <c r="V48" s="525"/>
      <c r="W48" s="527"/>
      <c r="X48" s="525"/>
      <c r="Y48" s="525"/>
      <c r="Z48" s="525"/>
      <c r="AA48" s="525"/>
      <c r="AB48" s="525"/>
      <c r="AC48" s="525"/>
      <c r="AD48" s="573"/>
    </row>
    <row r="49" spans="1:30" ht="40.5" customHeight="1" x14ac:dyDescent="0.25">
      <c r="A49" s="505"/>
      <c r="B49" s="5"/>
      <c r="C49" s="5" t="s">
        <v>90</v>
      </c>
      <c r="D49" s="505"/>
      <c r="E49" s="505"/>
      <c r="F49" s="505"/>
      <c r="G49" s="505"/>
      <c r="H49" s="505"/>
      <c r="I49" s="6"/>
      <c r="J49" s="505"/>
      <c r="K49" s="505"/>
      <c r="L49" s="530" t="s">
        <v>91</v>
      </c>
      <c r="M49" s="5" t="s">
        <v>92</v>
      </c>
      <c r="N49" s="6"/>
      <c r="O49" s="6"/>
      <c r="P49" s="6"/>
      <c r="Q49" s="525"/>
      <c r="R49" s="525"/>
      <c r="S49" s="525"/>
      <c r="T49" s="525"/>
      <c r="U49" s="525"/>
      <c r="V49" s="525"/>
      <c r="W49" s="527"/>
      <c r="X49" s="525"/>
      <c r="Y49" s="525"/>
      <c r="Z49" s="525"/>
      <c r="AA49" s="525"/>
      <c r="AB49" s="525"/>
      <c r="AC49" s="525"/>
      <c r="AD49" s="573"/>
    </row>
    <row r="50" spans="1:30" ht="40.5" customHeight="1" x14ac:dyDescent="0.25">
      <c r="A50" s="505"/>
      <c r="B50" s="5"/>
      <c r="C50" s="5" t="s">
        <v>93</v>
      </c>
      <c r="D50" s="505"/>
      <c r="E50" s="505"/>
      <c r="F50" s="505"/>
      <c r="G50" s="505"/>
      <c r="H50" s="505"/>
      <c r="I50" s="6"/>
      <c r="J50" s="505"/>
      <c r="K50" s="505"/>
      <c r="L50" s="6"/>
      <c r="M50" s="6"/>
      <c r="N50" s="6"/>
      <c r="O50" s="6"/>
      <c r="P50" s="6"/>
      <c r="Q50" s="525"/>
      <c r="R50" s="525"/>
      <c r="S50" s="525"/>
      <c r="T50" s="525"/>
      <c r="U50" s="525"/>
      <c r="V50" s="525"/>
      <c r="W50" s="527"/>
      <c r="X50" s="525"/>
      <c r="Y50" s="525"/>
      <c r="Z50" s="525"/>
      <c r="AA50" s="525"/>
      <c r="AB50" s="525"/>
      <c r="AC50" s="525"/>
      <c r="AD50" s="573"/>
    </row>
    <row r="51" spans="1:30" ht="40.5" customHeight="1" x14ac:dyDescent="0.25">
      <c r="A51" s="505"/>
      <c r="B51" s="5"/>
      <c r="C51" s="5" t="s">
        <v>116</v>
      </c>
      <c r="D51" s="505"/>
      <c r="E51" s="505"/>
      <c r="F51" s="505"/>
      <c r="G51" s="505"/>
      <c r="H51" s="505"/>
      <c r="I51" s="6"/>
      <c r="J51" s="505"/>
      <c r="K51" s="505"/>
      <c r="L51" s="6"/>
      <c r="M51" s="6"/>
      <c r="N51" s="6"/>
      <c r="O51" s="6"/>
      <c r="P51" s="6"/>
      <c r="Q51" s="525"/>
      <c r="R51" s="525"/>
      <c r="S51" s="525"/>
      <c r="T51" s="525"/>
      <c r="U51" s="525"/>
      <c r="V51" s="525"/>
      <c r="W51" s="527"/>
      <c r="X51" s="525"/>
      <c r="Y51" s="525"/>
      <c r="Z51" s="525"/>
      <c r="AA51" s="525"/>
      <c r="AB51" s="525"/>
      <c r="AC51" s="525"/>
      <c r="AD51" s="573"/>
    </row>
    <row r="52" spans="1:30" ht="40.5" customHeight="1" x14ac:dyDescent="0.25">
      <c r="A52" s="505"/>
      <c r="B52" s="5"/>
      <c r="C52" s="5"/>
      <c r="D52" s="505"/>
      <c r="E52" s="505"/>
      <c r="F52" s="505"/>
      <c r="G52" s="505"/>
      <c r="H52" s="505"/>
      <c r="I52" s="6"/>
      <c r="J52" s="505"/>
      <c r="K52" s="505"/>
      <c r="L52" s="6"/>
      <c r="M52" s="6"/>
      <c r="N52" s="6"/>
      <c r="O52" s="6"/>
      <c r="P52" s="6"/>
      <c r="Q52" s="525"/>
      <c r="R52" s="525"/>
      <c r="S52" s="525"/>
      <c r="T52" s="525"/>
      <c r="U52" s="525"/>
      <c r="V52" s="525"/>
      <c r="W52" s="527"/>
      <c r="X52" s="525"/>
      <c r="Y52" s="525"/>
      <c r="Z52" s="525"/>
      <c r="AA52" s="525"/>
      <c r="AB52" s="525"/>
      <c r="AC52" s="525"/>
      <c r="AD52" s="573"/>
    </row>
    <row r="53" spans="1:30" ht="40.5" customHeight="1" x14ac:dyDescent="0.2">
      <c r="A53" s="505"/>
      <c r="B53" s="5"/>
      <c r="C53" s="530" t="s">
        <v>91</v>
      </c>
      <c r="D53" s="774" t="s">
        <v>94</v>
      </c>
      <c r="E53" s="775"/>
      <c r="F53" s="775"/>
      <c r="G53" s="775"/>
      <c r="H53" s="775"/>
      <c r="I53" s="775"/>
      <c r="J53" s="776"/>
      <c r="K53" s="505"/>
      <c r="L53" s="743" t="s">
        <v>173</v>
      </c>
      <c r="M53" s="744"/>
      <c r="N53" s="744"/>
      <c r="O53" s="745"/>
      <c r="P53" s="525"/>
      <c r="Q53" s="743" t="s">
        <v>175</v>
      </c>
      <c r="R53" s="744"/>
      <c r="S53" s="744"/>
      <c r="T53" s="745"/>
      <c r="U53" s="525"/>
      <c r="V53" s="749" t="s">
        <v>177</v>
      </c>
      <c r="W53" s="750"/>
      <c r="X53" s="750"/>
      <c r="Y53" s="751"/>
      <c r="Z53" s="525"/>
      <c r="AA53" s="525"/>
      <c r="AB53" s="525"/>
      <c r="AC53" s="525"/>
      <c r="AD53" s="573"/>
    </row>
    <row r="54" spans="1:30" ht="40.5" customHeight="1" x14ac:dyDescent="0.25">
      <c r="A54" s="505"/>
      <c r="B54" s="5"/>
      <c r="C54" s="740" t="s">
        <v>95</v>
      </c>
      <c r="D54" s="6"/>
      <c r="E54" s="6"/>
      <c r="F54" s="6"/>
      <c r="G54" s="6"/>
      <c r="H54" s="6"/>
      <c r="I54" s="6"/>
      <c r="J54" s="6"/>
      <c r="K54" s="505"/>
      <c r="L54" s="746"/>
      <c r="M54" s="764"/>
      <c r="N54" s="764"/>
      <c r="O54" s="748"/>
      <c r="P54" s="525"/>
      <c r="Q54" s="746"/>
      <c r="R54" s="747"/>
      <c r="S54" s="747"/>
      <c r="T54" s="748"/>
      <c r="U54" s="525"/>
      <c r="V54" s="742" t="s">
        <v>31</v>
      </c>
      <c r="W54" s="742"/>
      <c r="X54" s="742"/>
      <c r="Y54" s="742"/>
      <c r="Z54" s="525"/>
      <c r="AA54" s="525"/>
      <c r="AB54" s="525"/>
      <c r="AC54" s="525"/>
      <c r="AD54" s="573"/>
    </row>
    <row r="55" spans="1:30" ht="40.5" customHeight="1" x14ac:dyDescent="0.25">
      <c r="A55" s="505"/>
      <c r="B55" s="5"/>
      <c r="C55" s="740"/>
      <c r="D55" s="6"/>
      <c r="E55" s="6"/>
      <c r="F55" s="6"/>
      <c r="G55" s="6"/>
      <c r="H55" s="6"/>
      <c r="I55" s="6"/>
      <c r="J55" s="6"/>
      <c r="K55" s="505"/>
      <c r="L55" s="746"/>
      <c r="M55" s="764"/>
      <c r="N55" s="764"/>
      <c r="O55" s="748"/>
      <c r="P55" s="525"/>
      <c r="Q55" s="746"/>
      <c r="R55" s="747"/>
      <c r="S55" s="747"/>
      <c r="T55" s="748"/>
      <c r="U55" s="525"/>
      <c r="V55" s="531">
        <v>100</v>
      </c>
      <c r="W55" s="532" t="s">
        <v>6</v>
      </c>
      <c r="X55" s="532"/>
      <c r="Y55" s="532"/>
      <c r="Z55" s="525"/>
      <c r="AA55" s="525"/>
      <c r="AB55" s="525"/>
      <c r="AC55" s="525"/>
      <c r="AD55" s="573"/>
    </row>
    <row r="56" spans="1:30" ht="40.5" customHeight="1" x14ac:dyDescent="0.25">
      <c r="A56" s="505"/>
      <c r="B56" s="5"/>
      <c r="C56" s="740"/>
      <c r="D56" s="6"/>
      <c r="E56" s="6"/>
      <c r="F56" s="6"/>
      <c r="G56" s="6"/>
      <c r="H56" s="6"/>
      <c r="I56" s="6"/>
      <c r="J56" s="6"/>
      <c r="K56" s="505"/>
      <c r="L56" s="746"/>
      <c r="M56" s="764"/>
      <c r="N56" s="764"/>
      <c r="O56" s="748"/>
      <c r="P56" s="525"/>
      <c r="Q56" s="746"/>
      <c r="R56" s="747"/>
      <c r="S56" s="747"/>
      <c r="T56" s="748"/>
      <c r="U56" s="525"/>
      <c r="V56" s="752" t="s">
        <v>180</v>
      </c>
      <c r="W56" s="753"/>
      <c r="X56" s="753"/>
      <c r="Y56" s="754"/>
      <c r="Z56" s="525"/>
      <c r="AA56" s="525"/>
      <c r="AB56" s="525"/>
      <c r="AC56" s="525"/>
      <c r="AD56" s="573"/>
    </row>
    <row r="57" spans="1:30" ht="40.5" customHeight="1" x14ac:dyDescent="0.25">
      <c r="A57" s="505"/>
      <c r="B57" s="5"/>
      <c r="C57" s="740"/>
      <c r="D57" s="6"/>
      <c r="E57" s="6"/>
      <c r="F57" s="6"/>
      <c r="G57" s="6"/>
      <c r="H57" s="6"/>
      <c r="I57" s="6"/>
      <c r="J57" s="6"/>
      <c r="K57" s="505"/>
      <c r="L57" s="6"/>
      <c r="M57" s="6"/>
      <c r="N57" s="6"/>
      <c r="O57" s="6"/>
      <c r="P57" s="6"/>
      <c r="Q57" s="741" t="s">
        <v>176</v>
      </c>
      <c r="R57" s="741"/>
      <c r="S57" s="741"/>
      <c r="T57" s="741"/>
      <c r="U57" s="525"/>
      <c r="V57" s="752"/>
      <c r="W57" s="753"/>
      <c r="X57" s="753"/>
      <c r="Y57" s="754"/>
      <c r="Z57" s="525"/>
      <c r="AA57" s="525"/>
      <c r="AB57" s="525"/>
      <c r="AC57" s="525"/>
      <c r="AD57" s="573"/>
    </row>
    <row r="58" spans="1:30" ht="40.5" customHeight="1" x14ac:dyDescent="0.25">
      <c r="A58" s="505"/>
      <c r="B58" s="5"/>
      <c r="C58" s="740"/>
      <c r="D58" s="6"/>
      <c r="E58" s="6"/>
      <c r="F58" s="6"/>
      <c r="G58" s="6"/>
      <c r="H58" s="6"/>
      <c r="I58" s="6"/>
      <c r="J58" s="6"/>
      <c r="K58" s="505"/>
      <c r="L58" s="765" t="s">
        <v>174</v>
      </c>
      <c r="M58" s="766"/>
      <c r="N58" s="766"/>
      <c r="O58" s="767"/>
      <c r="P58" s="6"/>
      <c r="Q58" s="741"/>
      <c r="R58" s="741"/>
      <c r="S58" s="741"/>
      <c r="T58" s="741"/>
      <c r="U58" s="525"/>
      <c r="V58" s="752"/>
      <c r="W58" s="753"/>
      <c r="X58" s="753"/>
      <c r="Y58" s="754"/>
      <c r="Z58" s="525"/>
      <c r="AA58" s="525"/>
      <c r="AB58" s="525"/>
      <c r="AC58" s="525"/>
      <c r="AD58" s="573"/>
    </row>
    <row r="59" spans="1:30" ht="40.5" customHeight="1" x14ac:dyDescent="0.25">
      <c r="A59" s="505"/>
      <c r="B59" s="5"/>
      <c r="C59" s="740"/>
      <c r="D59" s="6"/>
      <c r="E59" s="6"/>
      <c r="F59" s="6"/>
      <c r="G59" s="6"/>
      <c r="H59" s="6"/>
      <c r="I59" s="6"/>
      <c r="J59" s="6"/>
      <c r="K59" s="505"/>
      <c r="L59" s="768"/>
      <c r="M59" s="769"/>
      <c r="N59" s="769"/>
      <c r="O59" s="770"/>
      <c r="P59" s="6"/>
      <c r="Q59" s="741"/>
      <c r="R59" s="741"/>
      <c r="S59" s="741"/>
      <c r="T59" s="741"/>
      <c r="U59" s="525"/>
      <c r="V59" s="752"/>
      <c r="W59" s="753"/>
      <c r="X59" s="753"/>
      <c r="Y59" s="754"/>
      <c r="Z59" s="525"/>
      <c r="AA59" s="525"/>
      <c r="AB59" s="525"/>
      <c r="AC59" s="525"/>
      <c r="AD59" s="573"/>
    </row>
    <row r="60" spans="1:30" ht="40.5" customHeight="1" x14ac:dyDescent="0.25">
      <c r="A60" s="505"/>
      <c r="B60" s="5"/>
      <c r="C60" s="740"/>
      <c r="D60" s="6"/>
      <c r="E60" s="6"/>
      <c r="F60" s="6"/>
      <c r="G60" s="6"/>
      <c r="H60" s="6"/>
      <c r="I60" s="6"/>
      <c r="J60" s="6"/>
      <c r="K60" s="505"/>
      <c r="L60" s="768"/>
      <c r="M60" s="769"/>
      <c r="N60" s="769"/>
      <c r="O60" s="770"/>
      <c r="P60" s="6"/>
      <c r="Q60" s="741"/>
      <c r="R60" s="741"/>
      <c r="S60" s="741"/>
      <c r="T60" s="741"/>
      <c r="U60" s="525"/>
      <c r="V60" s="755" t="s">
        <v>178</v>
      </c>
      <c r="W60" s="756"/>
      <c r="X60" s="756"/>
      <c r="Y60" s="757"/>
      <c r="Z60" s="525"/>
      <c r="AA60" s="525"/>
      <c r="AB60" s="525"/>
      <c r="AC60" s="525"/>
      <c r="AD60" s="573"/>
    </row>
    <row r="61" spans="1:30" ht="40.5" customHeight="1" x14ac:dyDescent="0.25">
      <c r="A61" s="505"/>
      <c r="B61" s="5"/>
      <c r="C61" s="740"/>
      <c r="D61" s="505"/>
      <c r="E61" s="505"/>
      <c r="F61" s="505"/>
      <c r="G61" s="505"/>
      <c r="H61" s="505"/>
      <c r="I61" s="6"/>
      <c r="J61" s="505"/>
      <c r="K61" s="505"/>
      <c r="L61" s="771"/>
      <c r="M61" s="772"/>
      <c r="N61" s="772"/>
      <c r="O61" s="773"/>
      <c r="P61" s="6"/>
      <c r="Q61" s="741"/>
      <c r="R61" s="741"/>
      <c r="S61" s="741"/>
      <c r="T61" s="741"/>
      <c r="U61" s="525"/>
      <c r="V61" s="755"/>
      <c r="W61" s="756"/>
      <c r="X61" s="756"/>
      <c r="Y61" s="757"/>
      <c r="Z61" s="525"/>
      <c r="AA61" s="525"/>
      <c r="AB61" s="525"/>
      <c r="AC61" s="525"/>
      <c r="AD61" s="573"/>
    </row>
    <row r="62" spans="1:30" ht="40.5" customHeight="1" x14ac:dyDescent="0.25">
      <c r="A62" s="505"/>
      <c r="B62" s="5"/>
      <c r="C62" s="740"/>
      <c r="D62" s="505"/>
      <c r="E62" s="505"/>
      <c r="F62" s="505"/>
      <c r="G62" s="505"/>
      <c r="H62" s="505"/>
      <c r="I62" s="6"/>
      <c r="J62" s="505"/>
      <c r="K62" s="505"/>
      <c r="L62" s="525"/>
      <c r="M62" s="525"/>
      <c r="N62" s="525"/>
      <c r="O62" s="525"/>
      <c r="P62" s="6"/>
      <c r="Q62" s="525"/>
      <c r="R62" s="525"/>
      <c r="S62" s="525"/>
      <c r="T62" s="525"/>
      <c r="U62" s="525"/>
      <c r="V62" s="755"/>
      <c r="W62" s="756"/>
      <c r="X62" s="756"/>
      <c r="Y62" s="757"/>
      <c r="Z62" s="525"/>
      <c r="AA62" s="525"/>
      <c r="AB62" s="525"/>
      <c r="AC62" s="525"/>
      <c r="AD62" s="573"/>
    </row>
    <row r="63" spans="1:30" ht="40.5" customHeight="1" x14ac:dyDescent="0.25">
      <c r="A63" s="505"/>
      <c r="B63" s="5"/>
      <c r="C63" s="5"/>
      <c r="D63" s="505"/>
      <c r="E63" s="505"/>
      <c r="F63" s="505"/>
      <c r="G63" s="505"/>
      <c r="H63" s="505"/>
      <c r="I63" s="6"/>
      <c r="J63" s="505"/>
      <c r="K63" s="505"/>
      <c r="L63" s="6"/>
      <c r="M63" s="6"/>
      <c r="N63" s="6"/>
      <c r="O63" s="6"/>
      <c r="P63" s="6"/>
      <c r="Q63" s="525"/>
      <c r="R63" s="525"/>
      <c r="S63" s="525"/>
      <c r="T63" s="525"/>
      <c r="U63" s="525"/>
      <c r="V63" s="785" t="s">
        <v>179</v>
      </c>
      <c r="W63" s="786"/>
      <c r="X63" s="786"/>
      <c r="Y63" s="787"/>
      <c r="Z63" s="525"/>
      <c r="AA63" s="525"/>
      <c r="AB63" s="525"/>
      <c r="AC63" s="525"/>
      <c r="AD63" s="573"/>
    </row>
    <row r="64" spans="1:30" ht="40.5" customHeight="1" x14ac:dyDescent="0.25">
      <c r="A64" s="505"/>
      <c r="B64" s="5"/>
      <c r="C64" s="5"/>
      <c r="D64" s="505"/>
      <c r="E64" s="505"/>
      <c r="F64" s="505"/>
      <c r="G64" s="505"/>
      <c r="H64" s="505"/>
      <c r="I64" s="6"/>
      <c r="J64" s="505"/>
      <c r="K64" s="505"/>
      <c r="L64" s="6"/>
      <c r="M64" s="6"/>
      <c r="N64" s="6"/>
      <c r="O64" s="6"/>
      <c r="P64" s="6"/>
      <c r="Q64" s="525"/>
      <c r="R64" s="525"/>
      <c r="S64" s="525"/>
      <c r="T64" s="525"/>
      <c r="U64" s="525"/>
      <c r="V64" s="785"/>
      <c r="W64" s="786"/>
      <c r="X64" s="786"/>
      <c r="Y64" s="787"/>
      <c r="Z64" s="525"/>
      <c r="AA64" s="525"/>
      <c r="AB64" s="525"/>
      <c r="AC64" s="525"/>
      <c r="AD64" s="573"/>
    </row>
    <row r="65" spans="1:30" ht="40.5" customHeight="1" x14ac:dyDescent="0.25">
      <c r="A65" s="505"/>
      <c r="B65" s="5"/>
      <c r="C65" s="5"/>
      <c r="D65" s="505"/>
      <c r="E65" s="505"/>
      <c r="F65" s="505"/>
      <c r="G65" s="505"/>
      <c r="H65" s="505"/>
      <c r="I65" s="6"/>
      <c r="J65" s="505"/>
      <c r="K65" s="505"/>
      <c r="L65" s="6"/>
      <c r="M65" s="6"/>
      <c r="N65" s="6"/>
      <c r="O65" s="6"/>
      <c r="P65" s="6"/>
      <c r="Q65" s="525"/>
      <c r="R65" s="525"/>
      <c r="S65" s="525"/>
      <c r="T65" s="525"/>
      <c r="U65" s="525"/>
      <c r="V65" s="788"/>
      <c r="W65" s="789"/>
      <c r="X65" s="789"/>
      <c r="Y65" s="790"/>
      <c r="Z65" s="525"/>
      <c r="AA65" s="525"/>
      <c r="AB65" s="525"/>
      <c r="AC65" s="525"/>
      <c r="AD65" s="573"/>
    </row>
    <row r="66" spans="1:30" ht="40.5" customHeight="1" x14ac:dyDescent="0.25">
      <c r="A66" s="505"/>
      <c r="B66" s="5"/>
      <c r="C66" s="533" t="s">
        <v>226</v>
      </c>
      <c r="D66" s="505"/>
      <c r="E66" s="505"/>
      <c r="F66" s="505"/>
      <c r="G66" s="505"/>
      <c r="H66" s="505"/>
      <c r="I66" s="6"/>
      <c r="J66" s="505"/>
      <c r="K66" s="505"/>
      <c r="L66" s="6"/>
      <c r="M66" s="6"/>
      <c r="N66" s="6"/>
      <c r="O66" s="6"/>
      <c r="P66" s="6"/>
      <c r="Q66" s="525"/>
      <c r="R66" s="525"/>
      <c r="S66" s="525"/>
      <c r="T66" s="525"/>
      <c r="U66" s="525"/>
      <c r="V66" s="525"/>
      <c r="W66" s="525"/>
      <c r="X66" s="525"/>
      <c r="Y66" s="525"/>
      <c r="Z66" s="525"/>
      <c r="AA66" s="525"/>
      <c r="AB66" s="525"/>
      <c r="AC66" s="525"/>
      <c r="AD66" s="573"/>
    </row>
    <row r="67" spans="1:30" ht="40.5" customHeight="1" x14ac:dyDescent="0.25">
      <c r="A67" s="505"/>
      <c r="B67" s="5"/>
      <c r="C67" s="533"/>
      <c r="D67" s="534" t="s">
        <v>227</v>
      </c>
      <c r="E67" s="505"/>
      <c r="F67" s="505"/>
      <c r="G67" s="505"/>
      <c r="H67" s="505"/>
      <c r="I67" s="6"/>
      <c r="J67" s="505"/>
      <c r="K67" s="505"/>
      <c r="L67" s="6"/>
      <c r="M67" s="6"/>
      <c r="N67" s="6"/>
      <c r="O67" s="6"/>
      <c r="P67" s="6"/>
      <c r="Q67" s="525"/>
      <c r="R67" s="525"/>
      <c r="S67" s="525"/>
      <c r="T67" s="525"/>
      <c r="U67" s="525"/>
      <c r="V67" s="525"/>
      <c r="W67" s="525"/>
      <c r="X67" s="525"/>
      <c r="Y67" s="525"/>
      <c r="Z67" s="525"/>
      <c r="AA67" s="525"/>
      <c r="AB67" s="525"/>
      <c r="AC67" s="525"/>
      <c r="AD67" s="573"/>
    </row>
    <row r="68" spans="1:30" ht="40.5" customHeight="1" x14ac:dyDescent="0.25">
      <c r="A68" s="505"/>
      <c r="B68" s="5"/>
      <c r="C68" s="533"/>
      <c r="D68" s="534" t="s">
        <v>186</v>
      </c>
      <c r="E68" s="505"/>
      <c r="F68" s="505"/>
      <c r="G68" s="505"/>
      <c r="H68" s="505"/>
      <c r="I68" s="6"/>
      <c r="J68" s="505"/>
      <c r="K68" s="505"/>
      <c r="L68" s="6"/>
      <c r="M68" s="6"/>
      <c r="N68" s="6"/>
      <c r="O68" s="6"/>
      <c r="P68" s="6"/>
      <c r="Q68" s="525"/>
      <c r="R68" s="525"/>
      <c r="S68" s="525"/>
      <c r="T68" s="525"/>
      <c r="U68" s="525"/>
      <c r="V68" s="525"/>
      <c r="W68" s="525"/>
      <c r="X68" s="525"/>
      <c r="Y68" s="525"/>
      <c r="Z68" s="525"/>
      <c r="AA68" s="525"/>
      <c r="AB68" s="525"/>
      <c r="AC68" s="525"/>
      <c r="AD68" s="573"/>
    </row>
    <row r="69" spans="1:30" ht="40.5" customHeight="1" x14ac:dyDescent="0.25">
      <c r="A69" s="505"/>
      <c r="B69" s="5"/>
      <c r="C69" s="533"/>
      <c r="D69" s="534" t="s">
        <v>231</v>
      </c>
      <c r="E69" s="505"/>
      <c r="F69" s="505"/>
      <c r="G69" s="505"/>
      <c r="H69" s="505"/>
      <c r="I69" s="6"/>
      <c r="J69" s="505"/>
      <c r="K69" s="505"/>
      <c r="L69" s="6"/>
      <c r="M69" s="6"/>
      <c r="N69" s="6"/>
      <c r="O69" s="6"/>
      <c r="P69" s="6"/>
      <c r="Q69" s="525"/>
      <c r="R69" s="525"/>
      <c r="S69" s="525"/>
      <c r="T69" s="525"/>
      <c r="U69" s="525"/>
      <c r="V69" s="525"/>
      <c r="W69" s="525"/>
      <c r="X69" s="525"/>
      <c r="Y69" s="525"/>
      <c r="Z69" s="525"/>
      <c r="AA69" s="525"/>
      <c r="AB69" s="525"/>
      <c r="AC69" s="525"/>
      <c r="AD69" s="573"/>
    </row>
    <row r="70" spans="1:30" ht="40.5" customHeight="1" x14ac:dyDescent="0.25">
      <c r="A70" s="505"/>
      <c r="B70" s="5"/>
      <c r="C70" s="533"/>
      <c r="D70" s="534" t="s">
        <v>228</v>
      </c>
      <c r="E70" s="505"/>
      <c r="F70" s="505"/>
      <c r="G70" s="505"/>
      <c r="H70" s="505"/>
      <c r="I70" s="6"/>
      <c r="J70" s="505"/>
      <c r="K70" s="505"/>
      <c r="L70" s="6"/>
      <c r="M70" s="6"/>
      <c r="N70" s="6"/>
      <c r="O70" s="6"/>
      <c r="P70" s="6"/>
      <c r="Q70" s="525"/>
      <c r="R70" s="525"/>
      <c r="S70" s="525"/>
      <c r="T70" s="525"/>
      <c r="U70" s="525"/>
      <c r="V70" s="525"/>
      <c r="W70" s="525"/>
      <c r="X70" s="525"/>
      <c r="Y70" s="525"/>
      <c r="Z70" s="525"/>
      <c r="AA70" s="525"/>
      <c r="AB70" s="525"/>
      <c r="AC70" s="525"/>
      <c r="AD70" s="573"/>
    </row>
    <row r="71" spans="1:30" ht="40.5" customHeight="1" x14ac:dyDescent="0.25">
      <c r="A71" s="505"/>
      <c r="B71" s="5"/>
      <c r="C71" s="533"/>
      <c r="D71" s="534" t="s">
        <v>229</v>
      </c>
      <c r="E71" s="505"/>
      <c r="F71" s="505"/>
      <c r="G71" s="505"/>
      <c r="H71" s="505"/>
      <c r="I71" s="6"/>
      <c r="J71" s="505"/>
      <c r="K71" s="505"/>
      <c r="L71" s="6"/>
      <c r="M71" s="6"/>
      <c r="N71" s="6"/>
      <c r="O71" s="6"/>
      <c r="P71" s="6"/>
      <c r="Q71" s="525"/>
      <c r="R71" s="525"/>
      <c r="S71" s="525"/>
      <c r="T71" s="525"/>
      <c r="U71" s="525"/>
      <c r="V71" s="525"/>
      <c r="W71" s="525"/>
      <c r="X71" s="525"/>
      <c r="Y71" s="525"/>
      <c r="Z71" s="525"/>
      <c r="AA71" s="525"/>
      <c r="AB71" s="525"/>
      <c r="AC71" s="525"/>
      <c r="AD71" s="573"/>
    </row>
    <row r="72" spans="1:30" ht="40.5" customHeight="1" x14ac:dyDescent="0.25">
      <c r="A72" s="505"/>
      <c r="B72" s="5"/>
      <c r="C72" s="533"/>
      <c r="D72" s="534"/>
      <c r="E72" s="505"/>
      <c r="F72" s="505"/>
      <c r="G72" s="505"/>
      <c r="H72" s="505"/>
      <c r="I72" s="6"/>
      <c r="J72" s="505"/>
      <c r="K72" s="505"/>
      <c r="L72" s="6"/>
      <c r="M72" s="6"/>
      <c r="N72" s="6"/>
      <c r="O72" s="6"/>
      <c r="P72" s="6"/>
      <c r="Q72" s="525"/>
      <c r="R72" s="525"/>
      <c r="S72" s="525"/>
      <c r="T72" s="525"/>
      <c r="U72" s="525"/>
      <c r="V72" s="525"/>
      <c r="W72" s="525"/>
      <c r="X72" s="525"/>
      <c r="Y72" s="525"/>
      <c r="Z72" s="525"/>
      <c r="AA72" s="525"/>
      <c r="AB72" s="525"/>
      <c r="AC72" s="525"/>
      <c r="AD72" s="573"/>
    </row>
    <row r="73" spans="1:30" ht="40.5" customHeight="1" x14ac:dyDescent="0.2">
      <c r="A73" s="505"/>
      <c r="B73" s="5"/>
      <c r="C73" s="533"/>
      <c r="D73" s="25" t="s">
        <v>66</v>
      </c>
      <c r="E73" s="777" t="s">
        <v>185</v>
      </c>
      <c r="F73" s="778"/>
      <c r="G73" s="778"/>
      <c r="H73" s="778"/>
      <c r="I73" s="778"/>
      <c r="J73" s="778"/>
      <c r="K73" s="778"/>
      <c r="L73" s="778"/>
      <c r="M73" s="778"/>
      <c r="N73" s="778"/>
      <c r="O73" s="778"/>
      <c r="P73" s="778"/>
      <c r="Q73" s="778"/>
      <c r="R73" s="778"/>
      <c r="S73" s="525"/>
      <c r="T73" s="525"/>
      <c r="U73" s="525"/>
      <c r="V73" s="525"/>
      <c r="W73" s="525"/>
      <c r="X73" s="525"/>
      <c r="Y73" s="525"/>
      <c r="Z73" s="525"/>
      <c r="AA73" s="525"/>
      <c r="AB73" s="525"/>
      <c r="AC73" s="525"/>
      <c r="AD73" s="573"/>
    </row>
    <row r="74" spans="1:30" ht="40.5" customHeight="1" x14ac:dyDescent="0.25">
      <c r="A74" s="505"/>
      <c r="B74" s="5"/>
      <c r="C74" s="533"/>
      <c r="D74" s="505"/>
      <c r="E74" s="505"/>
      <c r="F74" s="505"/>
      <c r="G74" s="505"/>
      <c r="H74" s="505"/>
      <c r="I74" s="6"/>
      <c r="J74" s="505"/>
      <c r="K74" s="505"/>
      <c r="L74" s="6"/>
      <c r="M74" s="6"/>
      <c r="N74" s="6"/>
      <c r="O74" s="6"/>
      <c r="P74" s="6"/>
      <c r="Q74" s="525"/>
      <c r="R74" s="525"/>
      <c r="S74" s="525"/>
      <c r="T74" s="525"/>
      <c r="U74" s="535"/>
      <c r="V74" s="535"/>
      <c r="W74" s="535"/>
      <c r="X74" s="535"/>
      <c r="Y74" s="535"/>
      <c r="Z74" s="535"/>
      <c r="AA74" s="535"/>
      <c r="AB74" s="525"/>
      <c r="AC74" s="525"/>
      <c r="AD74" s="573"/>
    </row>
    <row r="75" spans="1:30" ht="40.5" customHeight="1" x14ac:dyDescent="0.25">
      <c r="A75" s="505"/>
      <c r="B75" s="5"/>
      <c r="C75" s="5"/>
      <c r="D75" s="779" t="s">
        <v>31</v>
      </c>
      <c r="E75" s="779"/>
      <c r="F75" s="779"/>
      <c r="G75" s="779"/>
      <c r="H75" s="779"/>
      <c r="I75" s="779"/>
      <c r="J75" s="779"/>
      <c r="K75" s="505"/>
      <c r="L75" s="6"/>
      <c r="M75" s="26" t="s">
        <v>32</v>
      </c>
      <c r="N75" s="27"/>
      <c r="O75" s="27"/>
      <c r="P75" s="27"/>
      <c r="Q75" s="27"/>
      <c r="R75" s="27"/>
      <c r="S75" s="27"/>
      <c r="T75" s="525"/>
      <c r="U75" s="525"/>
      <c r="V75" s="525"/>
      <c r="W75" s="525"/>
      <c r="X75" s="525"/>
      <c r="Y75" s="525"/>
      <c r="Z75" s="525"/>
      <c r="AA75" s="525"/>
      <c r="AB75" s="525"/>
      <c r="AC75" s="525"/>
      <c r="AD75" s="573"/>
    </row>
    <row r="76" spans="1:30" ht="40.5" customHeight="1" x14ac:dyDescent="0.25">
      <c r="A76" s="505"/>
      <c r="B76" s="5"/>
      <c r="C76" s="5"/>
      <c r="D76" s="536">
        <v>100</v>
      </c>
      <c r="E76" s="536" t="s">
        <v>6</v>
      </c>
      <c r="F76" s="537"/>
      <c r="G76" s="537"/>
      <c r="H76" s="537"/>
      <c r="I76" s="537"/>
      <c r="J76" s="537"/>
      <c r="K76" s="505"/>
      <c r="L76" s="6"/>
      <c r="M76" s="538">
        <v>3500</v>
      </c>
      <c r="N76" s="539" t="str">
        <f>E76</f>
        <v>Adultes</v>
      </c>
      <c r="O76" s="540"/>
      <c r="P76" s="540"/>
      <c r="Q76" s="540"/>
      <c r="R76" s="540"/>
      <c r="S76" s="540"/>
      <c r="T76" s="525"/>
      <c r="U76" s="525"/>
      <c r="V76" s="525"/>
      <c r="W76" s="525"/>
      <c r="X76" s="525"/>
      <c r="Y76" s="525"/>
      <c r="Z76" s="525"/>
      <c r="AA76" s="525"/>
      <c r="AB76" s="525"/>
      <c r="AC76" s="525"/>
      <c r="AD76" s="573"/>
    </row>
    <row r="77" spans="1:30" ht="40.5" customHeight="1" x14ac:dyDescent="0.25">
      <c r="A77" s="505"/>
      <c r="B77" s="5"/>
      <c r="C77" s="5"/>
      <c r="D77" s="541" t="s">
        <v>206</v>
      </c>
      <c r="E77" s="541" t="s">
        <v>230</v>
      </c>
      <c r="F77" s="6"/>
      <c r="G77" s="6"/>
      <c r="H77" s="6"/>
      <c r="I77" s="6"/>
      <c r="J77" s="6"/>
      <c r="K77" s="505"/>
      <c r="L77" s="6"/>
      <c r="M77" s="541" t="s">
        <v>396</v>
      </c>
      <c r="N77" s="6"/>
      <c r="O77" s="6"/>
      <c r="P77" s="6"/>
      <c r="Q77" s="525"/>
      <c r="R77" s="525"/>
      <c r="S77" s="525"/>
      <c r="T77" s="525"/>
      <c r="U77" s="525"/>
      <c r="V77" s="525"/>
      <c r="W77" s="525"/>
      <c r="X77" s="525"/>
      <c r="Y77" s="525"/>
      <c r="Z77" s="525"/>
      <c r="AA77" s="525"/>
      <c r="AB77" s="525"/>
      <c r="AC77" s="525"/>
      <c r="AD77" s="573"/>
    </row>
    <row r="78" spans="1:30" ht="40.5" customHeight="1" x14ac:dyDescent="0.25">
      <c r="A78" s="505"/>
      <c r="B78" s="5"/>
      <c r="C78" s="5"/>
      <c r="D78" s="505"/>
      <c r="E78" s="505"/>
      <c r="F78" s="505"/>
      <c r="G78" s="505"/>
      <c r="H78" s="505"/>
      <c r="I78" s="6"/>
      <c r="J78" s="505"/>
      <c r="K78" s="505"/>
      <c r="L78" s="6"/>
      <c r="M78" s="6"/>
      <c r="N78" s="6"/>
      <c r="O78" s="6"/>
      <c r="P78" s="6"/>
      <c r="Q78" s="525"/>
      <c r="R78" s="525"/>
      <c r="S78" s="525"/>
      <c r="T78" s="525"/>
      <c r="U78" s="525"/>
      <c r="V78" s="525"/>
      <c r="W78" s="525"/>
      <c r="X78" s="525"/>
      <c r="Y78" s="525"/>
      <c r="Z78" s="525"/>
      <c r="AA78" s="525"/>
      <c r="AB78" s="525"/>
      <c r="AC78" s="525"/>
      <c r="AD78" s="573"/>
    </row>
    <row r="79" spans="1:30" ht="40.5" customHeight="1" x14ac:dyDescent="0.25">
      <c r="A79" s="505"/>
      <c r="B79" s="5"/>
      <c r="C79" s="5"/>
      <c r="D79" s="779" t="s">
        <v>182</v>
      </c>
      <c r="E79" s="779"/>
      <c r="F79" s="779"/>
      <c r="G79" s="779"/>
      <c r="H79" s="779"/>
      <c r="I79" s="779"/>
      <c r="J79" s="779"/>
      <c r="K79" s="505"/>
      <c r="L79" s="6"/>
      <c r="M79" s="26" t="s">
        <v>32</v>
      </c>
      <c r="N79" s="27"/>
      <c r="O79" s="27"/>
      <c r="P79" s="27"/>
      <c r="Q79" s="27"/>
      <c r="R79" s="27"/>
      <c r="S79" s="27"/>
      <c r="T79" s="525"/>
      <c r="U79" s="525"/>
      <c r="V79" s="525"/>
      <c r="W79" s="525"/>
      <c r="X79" s="525"/>
      <c r="Y79" s="525"/>
      <c r="Z79" s="525"/>
      <c r="AA79" s="525"/>
      <c r="AB79" s="525"/>
      <c r="AC79" s="525"/>
      <c r="AD79" s="573"/>
    </row>
    <row r="80" spans="1:30" ht="40.5" customHeight="1" x14ac:dyDescent="0.25">
      <c r="A80" s="505"/>
      <c r="B80" s="5"/>
      <c r="C80" s="5"/>
      <c r="D80" s="542">
        <v>18.399999999999999</v>
      </c>
      <c r="E80" s="536" t="s">
        <v>181</v>
      </c>
      <c r="F80" s="537"/>
      <c r="G80" s="537"/>
      <c r="H80" s="537"/>
      <c r="I80" s="537"/>
      <c r="J80" s="537"/>
      <c r="K80" s="505"/>
      <c r="L80" s="6"/>
      <c r="M80" s="538">
        <v>30</v>
      </c>
      <c r="N80" s="539" t="str">
        <f>E80</f>
        <v>Kg</v>
      </c>
      <c r="O80" s="540"/>
      <c r="P80" s="540"/>
      <c r="Q80" s="540"/>
      <c r="R80" s="540"/>
      <c r="S80" s="540"/>
      <c r="T80" s="525"/>
      <c r="U80" s="525"/>
      <c r="V80" s="525"/>
      <c r="W80" s="525"/>
      <c r="X80" s="525"/>
      <c r="Y80" s="525"/>
      <c r="Z80" s="525"/>
      <c r="AA80" s="525"/>
      <c r="AB80" s="525"/>
      <c r="AC80" s="525"/>
      <c r="AD80" s="573"/>
    </row>
    <row r="81" spans="1:30" ht="40.5" customHeight="1" x14ac:dyDescent="0.25">
      <c r="A81" s="505"/>
      <c r="B81" s="5"/>
      <c r="C81" s="5"/>
      <c r="D81" s="541" t="s">
        <v>206</v>
      </c>
      <c r="E81" s="6"/>
      <c r="F81" s="6"/>
      <c r="G81" s="6"/>
      <c r="H81" s="525"/>
      <c r="I81" s="525"/>
      <c r="J81" s="525"/>
      <c r="K81" s="505"/>
      <c r="L81" s="6"/>
      <c r="M81" s="541" t="s">
        <v>396</v>
      </c>
      <c r="N81" s="6"/>
      <c r="O81" s="6"/>
      <c r="P81" s="6"/>
      <c r="Q81" s="525"/>
      <c r="R81" s="525"/>
      <c r="S81" s="525"/>
      <c r="T81" s="525"/>
      <c r="U81" s="525"/>
      <c r="V81" s="525"/>
      <c r="W81" s="525"/>
      <c r="X81" s="525"/>
      <c r="Y81" s="525"/>
      <c r="Z81" s="525"/>
      <c r="AA81" s="525"/>
      <c r="AB81" s="525"/>
      <c r="AC81" s="525"/>
      <c r="AD81" s="573"/>
    </row>
    <row r="82" spans="1:30" ht="40.5" customHeight="1" x14ac:dyDescent="0.25">
      <c r="A82" s="505"/>
      <c r="B82" s="5"/>
      <c r="C82" s="5"/>
      <c r="D82" s="505"/>
      <c r="E82" s="505"/>
      <c r="F82" s="505"/>
      <c r="G82" s="505"/>
      <c r="H82" s="505"/>
      <c r="I82" s="6"/>
      <c r="J82" s="505"/>
      <c r="K82" s="505"/>
      <c r="L82" s="6"/>
      <c r="M82" s="6"/>
      <c r="N82" s="6"/>
      <c r="O82" s="6"/>
      <c r="P82" s="6"/>
      <c r="Q82" s="525"/>
      <c r="R82" s="525"/>
      <c r="S82" s="525"/>
      <c r="T82" s="525"/>
      <c r="U82" s="525"/>
      <c r="V82" s="525"/>
      <c r="W82" s="525"/>
      <c r="X82" s="525"/>
      <c r="Y82" s="525"/>
      <c r="Z82" s="525"/>
      <c r="AA82" s="525"/>
      <c r="AB82" s="525"/>
      <c r="AC82" s="525"/>
      <c r="AD82" s="573"/>
    </row>
    <row r="83" spans="1:30" ht="40.5" customHeight="1" x14ac:dyDescent="0.25">
      <c r="A83" s="505"/>
      <c r="B83" s="5"/>
      <c r="C83" s="5"/>
      <c r="D83" s="779" t="s">
        <v>183</v>
      </c>
      <c r="E83" s="779"/>
      <c r="F83" s="779"/>
      <c r="G83" s="779"/>
      <c r="H83" s="779"/>
      <c r="I83" s="779"/>
      <c r="J83" s="779"/>
      <c r="K83" s="505"/>
      <c r="L83" s="6"/>
      <c r="M83" s="26" t="s">
        <v>32</v>
      </c>
      <c r="N83" s="27"/>
      <c r="O83" s="27"/>
      <c r="P83" s="27"/>
      <c r="Q83" s="27"/>
      <c r="R83" s="27"/>
      <c r="S83" s="27"/>
      <c r="T83" s="525"/>
      <c r="U83" s="525"/>
      <c r="V83" s="525"/>
      <c r="W83" s="525"/>
      <c r="X83" s="525"/>
      <c r="Y83" s="525"/>
      <c r="Z83" s="525"/>
      <c r="AA83" s="525"/>
      <c r="AB83" s="525"/>
      <c r="AC83" s="525"/>
      <c r="AD83" s="573"/>
    </row>
    <row r="84" spans="1:30" ht="40.5" customHeight="1" x14ac:dyDescent="0.25">
      <c r="A84" s="505"/>
      <c r="B84" s="5"/>
      <c r="C84" s="5"/>
      <c r="D84" s="542">
        <v>15</v>
      </c>
      <c r="E84" s="536" t="s">
        <v>184</v>
      </c>
      <c r="F84" s="537"/>
      <c r="G84" s="537"/>
      <c r="H84" s="537"/>
      <c r="I84" s="537"/>
      <c r="J84" s="537"/>
      <c r="K84" s="505"/>
      <c r="L84" s="6"/>
      <c r="M84" s="538">
        <v>5</v>
      </c>
      <c r="N84" s="539" t="str">
        <f>E84</f>
        <v>Kg de porc</v>
      </c>
      <c r="O84" s="540"/>
      <c r="P84" s="540"/>
      <c r="Q84" s="540"/>
      <c r="R84" s="540"/>
      <c r="S84" s="540"/>
      <c r="T84" s="525"/>
      <c r="U84" s="525"/>
      <c r="V84" s="525"/>
      <c r="W84" s="525"/>
      <c r="X84" s="525"/>
      <c r="Y84" s="525"/>
      <c r="Z84" s="525"/>
      <c r="AA84" s="525"/>
      <c r="AB84" s="525"/>
      <c r="AC84" s="525"/>
      <c r="AD84" s="573"/>
    </row>
    <row r="85" spans="1:30" ht="40.5" customHeight="1" x14ac:dyDescent="0.25">
      <c r="A85" s="505"/>
      <c r="B85" s="5"/>
      <c r="C85" s="5"/>
      <c r="D85" s="543" t="s">
        <v>27</v>
      </c>
      <c r="E85" s="541" t="s">
        <v>230</v>
      </c>
      <c r="F85" s="525"/>
      <c r="G85" s="525"/>
      <c r="H85" s="525"/>
      <c r="I85" s="525"/>
      <c r="J85" s="525"/>
      <c r="K85" s="505"/>
      <c r="L85" s="6"/>
      <c r="M85" s="541" t="s">
        <v>396</v>
      </c>
      <c r="N85" s="6"/>
      <c r="O85" s="6"/>
      <c r="P85" s="6"/>
      <c r="Q85" s="525"/>
      <c r="R85" s="525"/>
      <c r="S85" s="525"/>
      <c r="T85" s="525"/>
      <c r="U85" s="525"/>
      <c r="V85" s="525"/>
      <c r="W85" s="525"/>
      <c r="X85" s="525"/>
      <c r="Y85" s="525"/>
      <c r="Z85" s="525"/>
      <c r="AA85" s="525"/>
      <c r="AB85" s="525"/>
      <c r="AC85" s="525"/>
      <c r="AD85" s="573"/>
    </row>
    <row r="86" spans="1:30" ht="40.5" customHeight="1" x14ac:dyDescent="0.25">
      <c r="A86" s="505"/>
      <c r="B86" s="5"/>
      <c r="C86" s="5"/>
      <c r="D86" s="505"/>
      <c r="E86" s="505"/>
      <c r="F86" s="505"/>
      <c r="G86" s="505"/>
      <c r="H86" s="505"/>
      <c r="I86" s="6"/>
      <c r="J86" s="505"/>
      <c r="K86" s="505"/>
      <c r="L86" s="6"/>
      <c r="M86" s="6"/>
      <c r="N86" s="6"/>
      <c r="O86" s="6"/>
      <c r="P86" s="6"/>
      <c r="Q86" s="525"/>
      <c r="R86" s="525"/>
      <c r="S86" s="525"/>
      <c r="T86" s="525"/>
      <c r="U86" s="525"/>
      <c r="V86" s="525"/>
      <c r="W86" s="525"/>
      <c r="X86" s="525"/>
      <c r="Y86" s="525"/>
      <c r="Z86" s="525"/>
      <c r="AA86" s="525"/>
      <c r="AB86" s="525"/>
      <c r="AC86" s="525"/>
      <c r="AD86" s="573"/>
    </row>
    <row r="87" spans="1:30" ht="40.5" customHeight="1" x14ac:dyDescent="0.25">
      <c r="A87" s="505"/>
      <c r="B87" s="5"/>
      <c r="C87" s="5"/>
      <c r="D87" s="505"/>
      <c r="E87" s="505"/>
      <c r="F87" s="505"/>
      <c r="G87" s="505"/>
      <c r="H87" s="505"/>
      <c r="I87" s="6"/>
      <c r="J87" s="505"/>
      <c r="K87" s="505"/>
      <c r="L87" s="6"/>
      <c r="M87" s="6"/>
      <c r="N87" s="6"/>
      <c r="O87" s="6"/>
      <c r="P87" s="6"/>
      <c r="Q87" s="525"/>
      <c r="R87" s="525"/>
      <c r="S87" s="525"/>
      <c r="T87" s="525"/>
      <c r="U87" s="525"/>
      <c r="V87" s="525"/>
      <c r="W87" s="525"/>
      <c r="X87" s="525"/>
      <c r="Y87" s="525"/>
      <c r="Z87" s="525"/>
      <c r="AA87" s="525"/>
      <c r="AB87" s="525"/>
      <c r="AC87" s="525"/>
      <c r="AD87" s="573"/>
    </row>
    <row r="88" spans="1:30" ht="40.5" customHeight="1" x14ac:dyDescent="0.25">
      <c r="A88" s="518"/>
      <c r="B88" s="519"/>
      <c r="C88" s="519"/>
      <c r="D88" s="518"/>
      <c r="E88" s="518"/>
      <c r="F88" s="518"/>
      <c r="G88" s="518"/>
      <c r="H88" s="518"/>
      <c r="I88" s="521"/>
      <c r="J88" s="518"/>
      <c r="K88" s="518"/>
      <c r="L88" s="521"/>
      <c r="M88" s="521"/>
      <c r="N88" s="521"/>
      <c r="O88" s="521"/>
      <c r="P88" s="521"/>
      <c r="Q88" s="522"/>
      <c r="R88" s="522"/>
      <c r="S88" s="522"/>
      <c r="T88" s="522"/>
      <c r="U88" s="522"/>
      <c r="V88" s="522"/>
      <c r="W88" s="522"/>
      <c r="X88" s="522"/>
      <c r="Y88" s="522"/>
      <c r="Z88" s="522"/>
      <c r="AA88" s="522"/>
      <c r="AB88" s="522"/>
      <c r="AC88" s="522"/>
      <c r="AD88" s="573"/>
    </row>
    <row r="89" spans="1:30" ht="40.5" customHeight="1" x14ac:dyDescent="0.25">
      <c r="A89" s="505"/>
      <c r="B89" s="5"/>
      <c r="C89" s="5"/>
      <c r="D89" s="505"/>
      <c r="E89" s="505"/>
      <c r="F89" s="505"/>
      <c r="G89" s="505"/>
      <c r="H89" s="505"/>
      <c r="I89" s="6"/>
      <c r="J89" s="505"/>
      <c r="K89" s="505"/>
      <c r="L89" s="6"/>
      <c r="M89" s="6"/>
      <c r="N89" s="6"/>
      <c r="O89" s="6"/>
      <c r="P89" s="6"/>
      <c r="Q89" s="525"/>
      <c r="R89" s="525"/>
      <c r="S89" s="525"/>
      <c r="T89" s="525"/>
      <c r="U89" s="525"/>
      <c r="V89" s="525"/>
      <c r="W89" s="525"/>
      <c r="X89" s="525"/>
      <c r="Y89" s="525"/>
      <c r="Z89" s="525"/>
      <c r="AA89" s="525"/>
      <c r="AB89" s="525"/>
      <c r="AC89" s="525"/>
      <c r="AD89" s="573"/>
    </row>
    <row r="90" spans="1:30" ht="40.5" customHeight="1" x14ac:dyDescent="0.25">
      <c r="A90" s="505"/>
      <c r="B90" s="5"/>
      <c r="C90" s="5" t="s">
        <v>10</v>
      </c>
      <c r="D90" s="505"/>
      <c r="E90" s="505"/>
      <c r="F90" s="505"/>
      <c r="G90" s="505"/>
      <c r="H90" s="505"/>
      <c r="I90" s="6"/>
      <c r="J90" s="505"/>
      <c r="K90" s="505"/>
      <c r="L90" s="6"/>
      <c r="M90" s="6"/>
      <c r="N90" s="6"/>
      <c r="O90" s="6"/>
      <c r="P90" s="6"/>
      <c r="Q90" s="525"/>
      <c r="R90" s="525"/>
      <c r="S90" s="525"/>
      <c r="T90" s="525"/>
      <c r="U90" s="525"/>
      <c r="V90" s="525"/>
      <c r="W90" s="527"/>
      <c r="X90" s="525"/>
      <c r="Y90" s="525"/>
      <c r="Z90" s="525"/>
      <c r="AA90" s="525"/>
      <c r="AB90" s="761" t="s">
        <v>27</v>
      </c>
      <c r="AC90" s="761"/>
      <c r="AD90" s="573"/>
    </row>
    <row r="91" spans="1:30" ht="40.5" customHeight="1" x14ac:dyDescent="0.25">
      <c r="A91" s="505"/>
      <c r="B91" s="5"/>
      <c r="C91" s="5"/>
      <c r="D91" s="544" t="s">
        <v>146</v>
      </c>
      <c r="E91" s="8"/>
      <c r="F91" s="8"/>
      <c r="G91" s="8"/>
      <c r="H91" s="525"/>
      <c r="I91" s="6"/>
      <c r="J91" s="505"/>
      <c r="K91" s="505"/>
      <c r="L91" s="6"/>
      <c r="M91" s="6"/>
      <c r="N91" s="6"/>
      <c r="O91" s="6"/>
      <c r="P91" s="6"/>
      <c r="Q91" s="525"/>
      <c r="R91" s="525"/>
      <c r="S91" s="525"/>
      <c r="T91" s="525"/>
      <c r="U91" s="525"/>
      <c r="V91" s="525"/>
      <c r="W91" s="527"/>
      <c r="X91" s="525"/>
      <c r="Y91" s="525"/>
      <c r="Z91" s="525"/>
      <c r="AA91" s="525"/>
      <c r="AB91" s="761"/>
      <c r="AC91" s="761"/>
      <c r="AD91" s="573"/>
    </row>
    <row r="92" spans="1:30" ht="40.5" customHeight="1" x14ac:dyDescent="0.45">
      <c r="A92" s="505"/>
      <c r="B92" s="5"/>
      <c r="C92" s="5"/>
      <c r="D92" s="10" t="s">
        <v>147</v>
      </c>
      <c r="E92" s="9"/>
      <c r="F92" s="9"/>
      <c r="G92" s="9"/>
      <c r="H92" s="525"/>
      <c r="I92" s="6"/>
      <c r="J92" s="505"/>
      <c r="K92" s="505"/>
      <c r="L92" s="6"/>
      <c r="M92" s="6"/>
      <c r="N92" s="6"/>
      <c r="O92" s="6"/>
      <c r="P92" s="6"/>
      <c r="Q92" s="525"/>
      <c r="R92" s="525"/>
      <c r="S92" s="525"/>
      <c r="T92" s="525"/>
      <c r="U92" s="525"/>
      <c r="V92" s="525"/>
      <c r="W92" s="527"/>
      <c r="X92" s="525"/>
      <c r="Y92" s="525"/>
      <c r="Z92" s="525"/>
      <c r="AA92" s="525"/>
      <c r="AB92" s="525"/>
      <c r="AC92" s="525"/>
      <c r="AD92" s="573"/>
    </row>
    <row r="93" spans="1:30" ht="40.5" customHeight="1" x14ac:dyDescent="0.45">
      <c r="A93" s="505"/>
      <c r="B93" s="5"/>
      <c r="C93" s="5"/>
      <c r="D93" s="10"/>
      <c r="E93" s="9"/>
      <c r="F93" s="9"/>
      <c r="G93" s="9"/>
      <c r="H93" s="525"/>
      <c r="I93" s="6"/>
      <c r="J93" s="505"/>
      <c r="K93" s="505"/>
      <c r="L93" s="6"/>
      <c r="M93" s="6"/>
      <c r="N93" s="6"/>
      <c r="O93" s="6"/>
      <c r="P93" s="6"/>
      <c r="Q93" s="525"/>
      <c r="R93" s="525"/>
      <c r="S93" s="525"/>
      <c r="T93" s="525"/>
      <c r="U93" s="525"/>
      <c r="V93" s="525"/>
      <c r="W93" s="527"/>
      <c r="X93" s="525"/>
      <c r="Y93" s="525"/>
      <c r="Z93" s="525"/>
      <c r="AA93" s="525"/>
      <c r="AB93" s="525"/>
      <c r="AC93" s="525"/>
      <c r="AD93" s="573"/>
    </row>
    <row r="94" spans="1:30" ht="40.5" customHeight="1" x14ac:dyDescent="0.2">
      <c r="A94" s="505"/>
      <c r="B94" s="5"/>
      <c r="C94" s="5"/>
      <c r="D94" s="782" t="s">
        <v>34</v>
      </c>
      <c r="E94" s="783" t="s">
        <v>35</v>
      </c>
      <c r="F94" s="783"/>
      <c r="G94" s="783" t="s">
        <v>36</v>
      </c>
      <c r="H94" s="783"/>
      <c r="I94" s="784" t="s">
        <v>37</v>
      </c>
      <c r="J94" s="784"/>
      <c r="K94" s="762" t="s">
        <v>172</v>
      </c>
      <c r="L94" s="762"/>
      <c r="M94" s="762"/>
      <c r="N94" s="762"/>
      <c r="O94" s="762"/>
      <c r="P94" s="762"/>
      <c r="Q94" s="525"/>
      <c r="R94" s="525"/>
      <c r="S94" s="525"/>
      <c r="T94" s="527"/>
      <c r="U94" s="527"/>
      <c r="V94" s="525"/>
      <c r="W94" s="527"/>
      <c r="X94" s="525"/>
      <c r="Y94" s="525"/>
      <c r="Z94" s="525"/>
      <c r="AA94" s="525"/>
      <c r="AB94" s="525"/>
      <c r="AC94" s="525"/>
      <c r="AD94" s="573"/>
    </row>
    <row r="95" spans="1:30" ht="40.5" customHeight="1" x14ac:dyDescent="0.2">
      <c r="A95" s="505"/>
      <c r="B95" s="5"/>
      <c r="C95" s="5"/>
      <c r="D95" s="782"/>
      <c r="E95" s="783"/>
      <c r="F95" s="783"/>
      <c r="G95" s="783"/>
      <c r="H95" s="783"/>
      <c r="I95" s="784"/>
      <c r="J95" s="784"/>
      <c r="K95" s="762"/>
      <c r="L95" s="762"/>
      <c r="M95" s="762"/>
      <c r="N95" s="762"/>
      <c r="O95" s="762"/>
      <c r="P95" s="762"/>
      <c r="Q95" s="525"/>
      <c r="R95" s="525"/>
      <c r="S95" s="525"/>
      <c r="T95" s="525"/>
      <c r="U95" s="525"/>
      <c r="V95" s="525"/>
      <c r="W95" s="527"/>
      <c r="X95" s="525"/>
      <c r="Y95" s="525"/>
      <c r="Z95" s="525"/>
      <c r="AA95" s="525"/>
      <c r="AB95" s="525"/>
      <c r="AC95" s="525"/>
      <c r="AD95" s="573"/>
    </row>
    <row r="96" spans="1:30" ht="40.5" customHeight="1" x14ac:dyDescent="0.2">
      <c r="A96" s="505"/>
      <c r="B96" s="5"/>
      <c r="C96" s="5"/>
      <c r="D96" s="782"/>
      <c r="E96" s="783"/>
      <c r="F96" s="783"/>
      <c r="G96" s="783"/>
      <c r="H96" s="783"/>
      <c r="I96" s="784"/>
      <c r="J96" s="784"/>
      <c r="K96" s="763" t="s">
        <v>41</v>
      </c>
      <c r="L96" s="763"/>
      <c r="M96" s="763"/>
      <c r="N96" s="763"/>
      <c r="O96" s="763"/>
      <c r="P96" s="763"/>
      <c r="Q96" s="525"/>
      <c r="R96" s="525"/>
      <c r="S96" s="525"/>
      <c r="T96" s="525"/>
      <c r="U96" s="525"/>
      <c r="V96" s="525"/>
      <c r="W96" s="527"/>
      <c r="X96" s="525"/>
      <c r="Y96" s="525"/>
      <c r="Z96" s="525"/>
      <c r="AA96" s="525"/>
      <c r="AB96" s="525"/>
      <c r="AC96" s="525"/>
      <c r="AD96" s="573"/>
    </row>
    <row r="97" spans="1:30" ht="40.5" customHeight="1" x14ac:dyDescent="0.2">
      <c r="A97" s="505"/>
      <c r="B97" s="5"/>
      <c r="C97" s="5"/>
      <c r="D97" s="545">
        <v>2</v>
      </c>
      <c r="E97" s="546" t="s">
        <v>77</v>
      </c>
      <c r="F97" s="547"/>
      <c r="G97" s="780">
        <v>0.05</v>
      </c>
      <c r="H97" s="780"/>
      <c r="I97" s="781">
        <f>IF(ISBLANK(D97),G97,(G97*D97))</f>
        <v>0.1</v>
      </c>
      <c r="J97" s="781"/>
      <c r="K97" s="548"/>
      <c r="L97" s="548"/>
      <c r="M97" s="548"/>
      <c r="N97" s="548"/>
      <c r="O97" s="548"/>
      <c r="P97" s="548"/>
      <c r="Q97" s="525"/>
      <c r="R97" s="525"/>
      <c r="S97" s="525"/>
      <c r="T97" s="525"/>
      <c r="U97" s="525"/>
      <c r="V97" s="525"/>
      <c r="W97" s="527"/>
      <c r="X97" s="525"/>
      <c r="Y97" s="525"/>
      <c r="Z97" s="525"/>
      <c r="AA97" s="525"/>
      <c r="AB97" s="525"/>
      <c r="AC97" s="525"/>
      <c r="AD97" s="573"/>
    </row>
    <row r="98" spans="1:30" ht="40.5" customHeight="1" x14ac:dyDescent="0.45">
      <c r="A98" s="505"/>
      <c r="B98" s="5"/>
      <c r="C98" s="5"/>
      <c r="D98" s="549" t="s">
        <v>154</v>
      </c>
      <c r="E98" s="11"/>
      <c r="F98" s="11"/>
      <c r="G98" s="11"/>
      <c r="H98" s="550"/>
      <c r="I98" s="551"/>
      <c r="J98" s="552"/>
      <c r="K98" s="552"/>
      <c r="L98" s="551"/>
      <c r="M98" s="551"/>
      <c r="N98" s="551"/>
      <c r="O98" s="551"/>
      <c r="P98" s="551"/>
      <c r="Q98" s="525"/>
      <c r="R98" s="525"/>
      <c r="S98" s="525"/>
      <c r="T98" s="525"/>
      <c r="U98" s="525"/>
      <c r="V98" s="525"/>
      <c r="W98" s="527"/>
      <c r="X98" s="525"/>
      <c r="Y98" s="525"/>
      <c r="Z98" s="525"/>
      <c r="AA98" s="525"/>
      <c r="AB98" s="525"/>
      <c r="AC98" s="525"/>
      <c r="AD98" s="573"/>
    </row>
    <row r="99" spans="1:30" ht="40.5" customHeight="1" x14ac:dyDescent="0.45">
      <c r="A99" s="505"/>
      <c r="B99" s="5"/>
      <c r="C99" s="5"/>
      <c r="D99" s="11" t="s">
        <v>155</v>
      </c>
      <c r="E99" s="11"/>
      <c r="F99" s="11"/>
      <c r="G99" s="11"/>
      <c r="H99" s="550"/>
      <c r="I99" s="551"/>
      <c r="J99" s="552"/>
      <c r="K99" s="552"/>
      <c r="L99" s="551"/>
      <c r="M99" s="551"/>
      <c r="N99" s="551"/>
      <c r="O99" s="551"/>
      <c r="P99" s="551"/>
      <c r="Q99" s="525"/>
      <c r="R99" s="525"/>
      <c r="S99" s="525"/>
      <c r="T99" s="525"/>
      <c r="U99" s="525"/>
      <c r="V99" s="525"/>
      <c r="W99" s="527"/>
      <c r="X99" s="525"/>
      <c r="Y99" s="525"/>
      <c r="Z99" s="525"/>
      <c r="AA99" s="525"/>
      <c r="AB99" s="525"/>
      <c r="AC99" s="525"/>
      <c r="AD99" s="573"/>
    </row>
    <row r="100" spans="1:30" ht="40.5" customHeight="1" x14ac:dyDescent="0.2">
      <c r="A100" s="505"/>
      <c r="B100" s="5"/>
      <c r="C100" s="5"/>
      <c r="D100" s="553">
        <v>0.5</v>
      </c>
      <c r="E100" s="546" t="s">
        <v>156</v>
      </c>
      <c r="F100" s="547"/>
      <c r="G100" s="780"/>
      <c r="H100" s="780"/>
      <c r="I100" s="781"/>
      <c r="J100" s="781"/>
      <c r="K100" s="548" t="s">
        <v>157</v>
      </c>
      <c r="L100" s="548"/>
      <c r="M100" s="548"/>
      <c r="N100" s="548"/>
      <c r="O100" s="548"/>
      <c r="P100" s="548"/>
      <c r="Q100" s="525"/>
      <c r="R100" s="525"/>
      <c r="S100" s="525"/>
      <c r="T100" s="525"/>
      <c r="U100" s="525"/>
      <c r="V100" s="525"/>
      <c r="W100" s="527"/>
      <c r="X100" s="525"/>
      <c r="Y100" s="525"/>
      <c r="Z100" s="525"/>
      <c r="AA100" s="525"/>
      <c r="AB100" s="525"/>
      <c r="AC100" s="525"/>
      <c r="AD100" s="573"/>
    </row>
    <row r="101" spans="1:30" ht="40.5" customHeight="1" x14ac:dyDescent="0.2">
      <c r="A101" s="505"/>
      <c r="B101" s="5"/>
      <c r="C101" s="5"/>
      <c r="D101" s="553">
        <v>0.25</v>
      </c>
      <c r="E101" s="546" t="s">
        <v>160</v>
      </c>
      <c r="F101" s="547"/>
      <c r="G101" s="780"/>
      <c r="H101" s="780"/>
      <c r="I101" s="781"/>
      <c r="J101" s="781"/>
      <c r="K101" s="548" t="s">
        <v>161</v>
      </c>
      <c r="L101" s="548"/>
      <c r="M101" s="548"/>
      <c r="N101" s="548"/>
      <c r="O101" s="548"/>
      <c r="P101" s="548"/>
      <c r="Q101" s="525"/>
      <c r="R101" s="525"/>
      <c r="S101" s="525"/>
      <c r="T101" s="525"/>
      <c r="U101" s="525"/>
      <c r="V101" s="525"/>
      <c r="W101" s="527"/>
      <c r="X101" s="525"/>
      <c r="Y101" s="525"/>
      <c r="Z101" s="525"/>
      <c r="AA101" s="525"/>
      <c r="AB101" s="525"/>
      <c r="AC101" s="525"/>
      <c r="AD101" s="573"/>
    </row>
    <row r="102" spans="1:30" ht="40.5" customHeight="1" x14ac:dyDescent="0.2">
      <c r="A102" s="505"/>
      <c r="B102" s="5"/>
      <c r="C102" s="5"/>
      <c r="D102" s="553"/>
      <c r="E102" s="546" t="s">
        <v>158</v>
      </c>
      <c r="F102" s="547"/>
      <c r="G102" s="780"/>
      <c r="H102" s="780"/>
      <c r="I102" s="781"/>
      <c r="J102" s="781"/>
      <c r="K102" s="548" t="s">
        <v>159</v>
      </c>
      <c r="L102" s="548"/>
      <c r="M102" s="548"/>
      <c r="N102" s="548"/>
      <c r="O102" s="548"/>
      <c r="P102" s="548"/>
      <c r="Q102" s="525"/>
      <c r="R102" s="525"/>
      <c r="S102" s="525"/>
      <c r="T102" s="525"/>
      <c r="U102" s="525"/>
      <c r="V102" s="525"/>
      <c r="W102" s="527"/>
      <c r="X102" s="525"/>
      <c r="Y102" s="525"/>
      <c r="Z102" s="525"/>
      <c r="AA102" s="525"/>
      <c r="AB102" s="525"/>
      <c r="AC102" s="525"/>
      <c r="AD102" s="573"/>
    </row>
    <row r="103" spans="1:30" ht="40.5" customHeight="1" x14ac:dyDescent="0.2">
      <c r="A103" s="505"/>
      <c r="B103" s="5"/>
      <c r="C103" s="5"/>
      <c r="D103" s="553"/>
      <c r="E103" s="546" t="s">
        <v>162</v>
      </c>
      <c r="F103" s="547"/>
      <c r="G103" s="780"/>
      <c r="H103" s="780"/>
      <c r="I103" s="781"/>
      <c r="J103" s="781"/>
      <c r="K103" s="548" t="s">
        <v>163</v>
      </c>
      <c r="L103" s="548"/>
      <c r="M103" s="548"/>
      <c r="N103" s="548"/>
      <c r="O103" s="548"/>
      <c r="P103" s="548"/>
      <c r="Q103" s="525"/>
      <c r="R103" s="525"/>
      <c r="S103" s="525"/>
      <c r="T103" s="525"/>
      <c r="U103" s="525"/>
      <c r="V103" s="525"/>
      <c r="W103" s="527"/>
      <c r="X103" s="525"/>
      <c r="Y103" s="525"/>
      <c r="Z103" s="525"/>
      <c r="AA103" s="525"/>
      <c r="AB103" s="525"/>
      <c r="AC103" s="525"/>
      <c r="AD103" s="573"/>
    </row>
    <row r="104" spans="1:30" ht="40.5" customHeight="1" x14ac:dyDescent="0.45">
      <c r="A104" s="505"/>
      <c r="B104" s="5"/>
      <c r="C104" s="5"/>
      <c r="D104" s="8"/>
      <c r="E104" s="9"/>
      <c r="F104" s="9"/>
      <c r="G104" s="9"/>
      <c r="H104" s="525"/>
      <c r="I104" s="6"/>
      <c r="J104" s="505"/>
      <c r="K104" s="505"/>
      <c r="L104" s="6"/>
      <c r="M104" s="6"/>
      <c r="N104" s="6"/>
      <c r="O104" s="6"/>
      <c r="P104" s="6"/>
      <c r="Q104" s="525"/>
      <c r="R104" s="525"/>
      <c r="S104" s="525"/>
      <c r="T104" s="525"/>
      <c r="U104" s="525"/>
      <c r="V104" s="525"/>
      <c r="W104" s="527"/>
      <c r="X104" s="525"/>
      <c r="Y104" s="525"/>
      <c r="Z104" s="525"/>
      <c r="AA104" s="525"/>
      <c r="AB104" s="525"/>
      <c r="AC104" s="525"/>
      <c r="AD104" s="573"/>
    </row>
    <row r="105" spans="1:30" ht="40.5" customHeight="1" x14ac:dyDescent="0.45">
      <c r="A105" s="505"/>
      <c r="B105" s="5"/>
      <c r="C105" s="544" t="s">
        <v>164</v>
      </c>
      <c r="D105" s="554"/>
      <c r="E105" s="9"/>
      <c r="F105" s="9"/>
      <c r="G105" s="9"/>
      <c r="H105" s="525"/>
      <c r="I105" s="6"/>
      <c r="J105" s="505"/>
      <c r="K105" s="505"/>
      <c r="L105" s="6"/>
      <c r="M105" s="6"/>
      <c r="N105" s="6"/>
      <c r="O105" s="6"/>
      <c r="P105" s="6"/>
      <c r="Q105" s="525"/>
      <c r="R105" s="525"/>
      <c r="S105" s="525"/>
      <c r="T105" s="525"/>
      <c r="U105" s="525"/>
      <c r="V105" s="525"/>
      <c r="W105" s="527"/>
      <c r="X105" s="525"/>
      <c r="Y105" s="525"/>
      <c r="Z105" s="525"/>
      <c r="AA105" s="525"/>
      <c r="AB105" s="525"/>
      <c r="AC105" s="525"/>
      <c r="AD105" s="573"/>
    </row>
    <row r="106" spans="1:30" ht="40.5" customHeight="1" x14ac:dyDescent="0.45">
      <c r="A106" s="505"/>
      <c r="B106" s="5"/>
      <c r="C106" s="555" t="s">
        <v>165</v>
      </c>
      <c r="D106" s="554"/>
      <c r="E106" s="9"/>
      <c r="F106" s="9"/>
      <c r="G106" s="9"/>
      <c r="H106" s="525"/>
      <c r="I106" s="6"/>
      <c r="J106" s="505"/>
      <c r="K106" s="505"/>
      <c r="L106" s="6"/>
      <c r="M106" s="6"/>
      <c r="N106" s="6"/>
      <c r="O106" s="6"/>
      <c r="P106" s="6"/>
      <c r="Q106" s="525"/>
      <c r="R106" s="525"/>
      <c r="S106" s="525"/>
      <c r="T106" s="525"/>
      <c r="U106" s="525"/>
      <c r="V106" s="525"/>
      <c r="W106" s="527"/>
      <c r="X106" s="525"/>
      <c r="Y106" s="525"/>
      <c r="Z106" s="525"/>
      <c r="AA106" s="525"/>
      <c r="AB106" s="525"/>
      <c r="AC106" s="525"/>
      <c r="AD106" s="573"/>
    </row>
    <row r="107" spans="1:30" ht="40.5" customHeight="1" x14ac:dyDescent="0.45">
      <c r="A107" s="505"/>
      <c r="B107" s="5"/>
      <c r="C107" s="10" t="s">
        <v>166</v>
      </c>
      <c r="D107" s="10"/>
      <c r="E107" s="9"/>
      <c r="F107" s="9"/>
      <c r="G107" s="9"/>
      <c r="H107" s="525"/>
      <c r="I107" s="6"/>
      <c r="J107" s="505"/>
      <c r="K107" s="505"/>
      <c r="L107" s="6"/>
      <c r="M107" s="6"/>
      <c r="N107" s="6"/>
      <c r="O107" s="6"/>
      <c r="P107" s="6"/>
      <c r="Q107" s="525"/>
      <c r="R107" s="525"/>
      <c r="S107" s="525"/>
      <c r="T107" s="525"/>
      <c r="U107" s="525"/>
      <c r="V107" s="525"/>
      <c r="W107" s="527"/>
      <c r="X107" s="525"/>
      <c r="Y107" s="525"/>
      <c r="Z107" s="525"/>
      <c r="AA107" s="525"/>
      <c r="AB107" s="525"/>
      <c r="AC107" s="525"/>
      <c r="AD107" s="573"/>
    </row>
    <row r="108" spans="1:30" ht="40.5" customHeight="1" x14ac:dyDescent="0.45">
      <c r="A108" s="505"/>
      <c r="B108" s="5"/>
      <c r="C108" s="10"/>
      <c r="D108" s="10" t="s">
        <v>167</v>
      </c>
      <c r="E108" s="9"/>
      <c r="F108" s="9"/>
      <c r="G108" s="9"/>
      <c r="H108" s="525"/>
      <c r="I108" s="6"/>
      <c r="J108" s="505"/>
      <c r="K108" s="505"/>
      <c r="L108" s="6"/>
      <c r="M108" s="6"/>
      <c r="N108" s="6"/>
      <c r="O108" s="6"/>
      <c r="P108" s="6"/>
      <c r="Q108" s="525"/>
      <c r="R108" s="525"/>
      <c r="S108" s="525"/>
      <c r="T108" s="525"/>
      <c r="U108" s="525"/>
      <c r="V108" s="525"/>
      <c r="W108" s="527"/>
      <c r="X108" s="525"/>
      <c r="Y108" s="525"/>
      <c r="Z108" s="525"/>
      <c r="AA108" s="525"/>
      <c r="AB108" s="525"/>
      <c r="AC108" s="525"/>
      <c r="AD108" s="573"/>
    </row>
    <row r="109" spans="1:30" ht="40.5" customHeight="1" x14ac:dyDescent="0.45">
      <c r="A109" s="505"/>
      <c r="B109" s="5"/>
      <c r="C109" s="10"/>
      <c r="D109" s="10" t="s">
        <v>168</v>
      </c>
      <c r="E109" s="9"/>
      <c r="F109" s="9"/>
      <c r="G109" s="9"/>
      <c r="H109" s="525"/>
      <c r="I109" s="6"/>
      <c r="J109" s="505"/>
      <c r="K109" s="505"/>
      <c r="L109" s="6"/>
      <c r="M109" s="6"/>
      <c r="N109" s="6"/>
      <c r="O109" s="6"/>
      <c r="P109" s="6"/>
      <c r="Q109" s="525"/>
      <c r="R109" s="525"/>
      <c r="S109" s="525"/>
      <c r="T109" s="525"/>
      <c r="U109" s="525"/>
      <c r="V109" s="525"/>
      <c r="W109" s="527"/>
      <c r="X109" s="525"/>
      <c r="Y109" s="525"/>
      <c r="Z109" s="525"/>
      <c r="AA109" s="525"/>
      <c r="AB109" s="525"/>
      <c r="AC109" s="525"/>
      <c r="AD109" s="573"/>
    </row>
    <row r="110" spans="1:30" ht="40.5" customHeight="1" x14ac:dyDescent="0.45">
      <c r="A110" s="505"/>
      <c r="B110" s="5"/>
      <c r="C110" s="10"/>
      <c r="D110" s="10" t="s">
        <v>169</v>
      </c>
      <c r="E110" s="9"/>
      <c r="F110" s="9"/>
      <c r="G110" s="9"/>
      <c r="H110" s="525"/>
      <c r="I110" s="6"/>
      <c r="J110" s="505"/>
      <c r="K110" s="505"/>
      <c r="L110" s="6"/>
      <c r="M110" s="6"/>
      <c r="N110" s="6"/>
      <c r="O110" s="6"/>
      <c r="P110" s="6"/>
      <c r="Q110" s="525"/>
      <c r="R110" s="525"/>
      <c r="S110" s="525"/>
      <c r="T110" s="525"/>
      <c r="U110" s="525"/>
      <c r="V110" s="525"/>
      <c r="W110" s="527"/>
      <c r="X110" s="525"/>
      <c r="Y110" s="525"/>
      <c r="Z110" s="525"/>
      <c r="AA110" s="525"/>
      <c r="AB110" s="525"/>
      <c r="AC110" s="525"/>
      <c r="AD110" s="573"/>
    </row>
    <row r="111" spans="1:30" ht="40.5" customHeight="1" x14ac:dyDescent="0.45">
      <c r="A111" s="505"/>
      <c r="B111" s="5"/>
      <c r="C111" s="10"/>
      <c r="D111" s="10" t="s">
        <v>170</v>
      </c>
      <c r="E111" s="9"/>
      <c r="F111" s="9"/>
      <c r="G111" s="9"/>
      <c r="H111" s="525"/>
      <c r="I111" s="6"/>
      <c r="J111" s="505"/>
      <c r="K111" s="505"/>
      <c r="L111" s="6"/>
      <c r="M111" s="6"/>
      <c r="N111" s="6"/>
      <c r="O111" s="6"/>
      <c r="P111" s="6"/>
      <c r="Q111" s="525"/>
      <c r="R111" s="525"/>
      <c r="S111" s="525"/>
      <c r="T111" s="525"/>
      <c r="U111" s="525"/>
      <c r="V111" s="525"/>
      <c r="W111" s="527"/>
      <c r="X111" s="525"/>
      <c r="Y111" s="525"/>
      <c r="Z111" s="525"/>
      <c r="AA111" s="525"/>
      <c r="AB111" s="525"/>
      <c r="AC111" s="525"/>
      <c r="AD111" s="573"/>
    </row>
    <row r="112" spans="1:30" ht="40.5" customHeight="1" x14ac:dyDescent="0.25">
      <c r="A112" s="505"/>
      <c r="B112" s="5"/>
      <c r="C112" s="5"/>
      <c r="D112" s="505"/>
      <c r="E112" s="505"/>
      <c r="F112" s="505"/>
      <c r="G112" s="505"/>
      <c r="H112" s="505"/>
      <c r="I112" s="6"/>
      <c r="J112" s="505"/>
      <c r="K112" s="505"/>
      <c r="L112" s="6"/>
      <c r="M112" s="6"/>
      <c r="N112" s="6"/>
      <c r="O112" s="6"/>
      <c r="P112" s="6"/>
      <c r="Q112" s="525"/>
      <c r="R112" s="525"/>
      <c r="S112" s="525"/>
      <c r="T112" s="525"/>
      <c r="U112" s="525"/>
      <c r="V112" s="525"/>
      <c r="W112" s="527"/>
      <c r="X112" s="525"/>
      <c r="Y112" s="525"/>
      <c r="Z112" s="525"/>
      <c r="AA112" s="525"/>
      <c r="AB112" s="525"/>
      <c r="AC112" s="525"/>
      <c r="AD112" s="573"/>
    </row>
    <row r="113" spans="1:30" ht="40.5" customHeight="1" x14ac:dyDescent="0.25">
      <c r="A113" s="505"/>
      <c r="B113" s="5"/>
      <c r="C113" s="544" t="s">
        <v>11</v>
      </c>
      <c r="D113" s="505"/>
      <c r="E113" s="505"/>
      <c r="F113" s="505"/>
      <c r="G113" s="505"/>
      <c r="H113" s="505"/>
      <c r="I113" s="6"/>
      <c r="J113" s="505"/>
      <c r="K113" s="505"/>
      <c r="L113" s="6"/>
      <c r="M113" s="6"/>
      <c r="N113" s="6"/>
      <c r="O113" s="6"/>
      <c r="P113" s="6"/>
      <c r="Q113" s="525"/>
      <c r="R113" s="525"/>
      <c r="S113" s="525"/>
      <c r="T113" s="525"/>
      <c r="U113" s="525"/>
      <c r="V113" s="525"/>
      <c r="W113" s="527"/>
      <c r="X113" s="525"/>
      <c r="Y113" s="525"/>
      <c r="Z113" s="525"/>
      <c r="AA113" s="525"/>
      <c r="AB113" s="525"/>
      <c r="AC113" s="525"/>
      <c r="AD113" s="573"/>
    </row>
    <row r="114" spans="1:30" ht="40.5" customHeight="1" x14ac:dyDescent="0.25">
      <c r="A114" s="505"/>
      <c r="B114" s="5"/>
      <c r="C114" s="5"/>
      <c r="D114" s="5" t="s">
        <v>143</v>
      </c>
      <c r="E114" s="505"/>
      <c r="F114" s="505"/>
      <c r="G114" s="505"/>
      <c r="H114" s="505"/>
      <c r="I114" s="6"/>
      <c r="J114" s="505"/>
      <c r="K114" s="505"/>
      <c r="L114" s="6"/>
      <c r="M114" s="6"/>
      <c r="N114" s="6"/>
      <c r="O114" s="6"/>
      <c r="P114" s="6"/>
      <c r="Q114" s="525"/>
      <c r="R114" s="525"/>
      <c r="S114" s="525"/>
      <c r="T114" s="525"/>
      <c r="U114" s="525"/>
      <c r="V114" s="525"/>
      <c r="W114" s="527"/>
      <c r="X114" s="525"/>
      <c r="Y114" s="525"/>
      <c r="Z114" s="525"/>
      <c r="AA114" s="525"/>
      <c r="AB114" s="525"/>
      <c r="AC114" s="525"/>
      <c r="AD114" s="573"/>
    </row>
    <row r="115" spans="1:30" ht="40.5" customHeight="1" x14ac:dyDescent="0.25">
      <c r="A115" s="505"/>
      <c r="B115" s="5"/>
      <c r="C115" s="5"/>
      <c r="D115" s="5" t="s">
        <v>12</v>
      </c>
      <c r="E115" s="505"/>
      <c r="F115" s="505"/>
      <c r="G115" s="505"/>
      <c r="H115" s="505"/>
      <c r="I115" s="6"/>
      <c r="J115" s="505"/>
      <c r="K115" s="505"/>
      <c r="L115" s="6"/>
      <c r="M115" s="6"/>
      <c r="N115" s="6"/>
      <c r="O115" s="6"/>
      <c r="P115" s="6"/>
      <c r="Q115" s="525"/>
      <c r="R115" s="525"/>
      <c r="S115" s="525"/>
      <c r="T115" s="525"/>
      <c r="U115" s="525"/>
      <c r="V115" s="525"/>
      <c r="W115" s="527"/>
      <c r="X115" s="525"/>
      <c r="Y115" s="525"/>
      <c r="Z115" s="525"/>
      <c r="AA115" s="525"/>
      <c r="AB115" s="525"/>
      <c r="AC115" s="525"/>
      <c r="AD115" s="573"/>
    </row>
    <row r="116" spans="1:30" ht="40.5" customHeight="1" x14ac:dyDescent="0.25">
      <c r="A116" s="505"/>
      <c r="B116" s="5"/>
      <c r="C116" s="5"/>
      <c r="D116" s="5" t="s">
        <v>142</v>
      </c>
      <c r="E116" s="505"/>
      <c r="F116" s="505"/>
      <c r="G116" s="505"/>
      <c r="H116" s="505"/>
      <c r="I116" s="6"/>
      <c r="J116" s="505"/>
      <c r="K116" s="505"/>
      <c r="L116" s="6"/>
      <c r="M116" s="6"/>
      <c r="N116" s="6"/>
      <c r="O116" s="6"/>
      <c r="P116" s="6"/>
      <c r="Q116" s="525"/>
      <c r="R116" s="525"/>
      <c r="S116" s="525"/>
      <c r="T116" s="525"/>
      <c r="U116" s="525"/>
      <c r="V116" s="525"/>
      <c r="W116" s="527"/>
      <c r="X116" s="525"/>
      <c r="Y116" s="525"/>
      <c r="Z116" s="525"/>
      <c r="AA116" s="525"/>
      <c r="AB116" s="525"/>
      <c r="AC116" s="525"/>
      <c r="AD116" s="573"/>
    </row>
    <row r="117" spans="1:30" ht="40.5" customHeight="1" x14ac:dyDescent="0.25">
      <c r="A117" s="505"/>
      <c r="B117" s="5"/>
      <c r="C117" s="5"/>
      <c r="D117" s="505"/>
      <c r="E117" s="505"/>
      <c r="F117" s="505"/>
      <c r="G117" s="505"/>
      <c r="H117" s="505"/>
      <c r="I117" s="6"/>
      <c r="J117" s="505"/>
      <c r="K117" s="505"/>
      <c r="L117" s="6"/>
      <c r="M117" s="6"/>
      <c r="N117" s="6"/>
      <c r="O117" s="6"/>
      <c r="P117" s="6"/>
      <c r="Q117" s="525"/>
      <c r="R117" s="525"/>
      <c r="S117" s="525"/>
      <c r="T117" s="525"/>
      <c r="U117" s="525"/>
      <c r="V117" s="525"/>
      <c r="W117" s="527"/>
      <c r="X117" s="525"/>
      <c r="Y117" s="525"/>
      <c r="Z117" s="525"/>
      <c r="AA117" s="525"/>
      <c r="AB117" s="525"/>
      <c r="AC117" s="525"/>
      <c r="AD117" s="573"/>
    </row>
    <row r="118" spans="1:30" ht="40.5" customHeight="1" x14ac:dyDescent="0.25">
      <c r="A118" s="505"/>
      <c r="B118" s="5"/>
      <c r="C118" s="544" t="s">
        <v>13</v>
      </c>
      <c r="D118" s="7"/>
      <c r="E118" s="7"/>
      <c r="F118" s="7"/>
      <c r="G118" s="7"/>
      <c r="H118" s="505"/>
      <c r="I118" s="6"/>
      <c r="J118" s="505"/>
      <c r="K118" s="505"/>
      <c r="L118" s="6"/>
      <c r="M118" s="6"/>
      <c r="N118" s="6"/>
      <c r="O118" s="6"/>
      <c r="P118" s="6"/>
      <c r="Q118" s="525"/>
      <c r="R118" s="525"/>
      <c r="S118" s="525"/>
      <c r="T118" s="525"/>
      <c r="U118" s="525"/>
      <c r="V118" s="525"/>
      <c r="W118" s="527"/>
      <c r="X118" s="525"/>
      <c r="Y118" s="525"/>
      <c r="Z118" s="525"/>
      <c r="AA118" s="525"/>
      <c r="AB118" s="525"/>
      <c r="AC118" s="525"/>
      <c r="AD118" s="573"/>
    </row>
    <row r="119" spans="1:30" ht="40.5" customHeight="1" x14ac:dyDescent="0.25">
      <c r="A119" s="505"/>
      <c r="B119" s="5"/>
      <c r="C119" s="556"/>
      <c r="D119" s="7" t="s">
        <v>14</v>
      </c>
      <c r="E119" s="7"/>
      <c r="F119" s="7"/>
      <c r="G119" s="7"/>
      <c r="H119" s="505"/>
      <c r="I119" s="6"/>
      <c r="J119" s="505"/>
      <c r="K119" s="505"/>
      <c r="L119" s="6"/>
      <c r="M119" s="6"/>
      <c r="N119" s="6"/>
      <c r="O119" s="6"/>
      <c r="P119" s="6"/>
      <c r="Q119" s="525"/>
      <c r="R119" s="525"/>
      <c r="S119" s="525"/>
      <c r="T119" s="525"/>
      <c r="U119" s="525"/>
      <c r="V119" s="525"/>
      <c r="W119" s="527"/>
      <c r="X119" s="525"/>
      <c r="Y119" s="525"/>
      <c r="Z119" s="525"/>
      <c r="AA119" s="525"/>
      <c r="AB119" s="525"/>
      <c r="AC119" s="525"/>
      <c r="AD119" s="573"/>
    </row>
    <row r="120" spans="1:30" ht="40.5" customHeight="1" x14ac:dyDescent="0.25">
      <c r="A120" s="505"/>
      <c r="B120" s="5"/>
      <c r="C120" s="556"/>
      <c r="D120" s="7" t="s">
        <v>145</v>
      </c>
      <c r="E120" s="7"/>
      <c r="F120" s="7"/>
      <c r="G120" s="7"/>
      <c r="H120" s="505"/>
      <c r="I120" s="6"/>
      <c r="J120" s="505"/>
      <c r="K120" s="505"/>
      <c r="L120" s="6"/>
      <c r="M120" s="6"/>
      <c r="N120" s="6"/>
      <c r="O120" s="6"/>
      <c r="P120" s="6"/>
      <c r="Q120" s="525"/>
      <c r="R120" s="525"/>
      <c r="S120" s="525"/>
      <c r="T120" s="525"/>
      <c r="U120" s="525"/>
      <c r="V120" s="525"/>
      <c r="W120" s="527"/>
      <c r="X120" s="525"/>
      <c r="Y120" s="525"/>
      <c r="Z120" s="525"/>
      <c r="AA120" s="525"/>
      <c r="AB120" s="525"/>
      <c r="AC120" s="525"/>
      <c r="AD120" s="573"/>
    </row>
    <row r="121" spans="1:30" ht="40.5" customHeight="1" x14ac:dyDescent="0.25">
      <c r="A121" s="505"/>
      <c r="B121" s="5"/>
      <c r="C121" s="556"/>
      <c r="D121" s="7" t="s">
        <v>15</v>
      </c>
      <c r="E121" s="7"/>
      <c r="F121" s="7"/>
      <c r="G121" s="7"/>
      <c r="H121" s="505"/>
      <c r="I121" s="6"/>
      <c r="J121" s="505"/>
      <c r="K121" s="505"/>
      <c r="L121" s="6"/>
      <c r="M121" s="6"/>
      <c r="N121" s="6"/>
      <c r="O121" s="6"/>
      <c r="P121" s="6"/>
      <c r="Q121" s="525"/>
      <c r="R121" s="525"/>
      <c r="S121" s="525"/>
      <c r="T121" s="525"/>
      <c r="U121" s="525"/>
      <c r="V121" s="525"/>
      <c r="W121" s="527"/>
      <c r="X121" s="525"/>
      <c r="Y121" s="525"/>
      <c r="Z121" s="525"/>
      <c r="AA121" s="525"/>
      <c r="AB121" s="525"/>
      <c r="AC121" s="525"/>
      <c r="AD121" s="573"/>
    </row>
    <row r="122" spans="1:30" ht="40.5" customHeight="1" x14ac:dyDescent="0.25">
      <c r="A122" s="505"/>
      <c r="B122" s="5"/>
      <c r="C122" s="556"/>
      <c r="D122" s="7" t="s">
        <v>16</v>
      </c>
      <c r="E122" s="7"/>
      <c r="F122" s="7"/>
      <c r="G122" s="7"/>
      <c r="H122" s="505"/>
      <c r="I122" s="6"/>
      <c r="J122" s="505"/>
      <c r="K122" s="505"/>
      <c r="L122" s="6"/>
      <c r="M122" s="6"/>
      <c r="N122" s="6"/>
      <c r="O122" s="6"/>
      <c r="P122" s="6"/>
      <c r="Q122" s="525"/>
      <c r="R122" s="525"/>
      <c r="S122" s="525"/>
      <c r="T122" s="525"/>
      <c r="U122" s="525"/>
      <c r="V122" s="525"/>
      <c r="W122" s="527"/>
      <c r="X122" s="525"/>
      <c r="Y122" s="525"/>
      <c r="Z122" s="525"/>
      <c r="AA122" s="525"/>
      <c r="AB122" s="525"/>
      <c r="AC122" s="525"/>
      <c r="AD122" s="573"/>
    </row>
    <row r="123" spans="1:30" ht="40.5" customHeight="1" x14ac:dyDescent="0.25">
      <c r="A123" s="505"/>
      <c r="B123" s="5"/>
      <c r="C123" s="556"/>
      <c r="D123" s="7" t="s">
        <v>17</v>
      </c>
      <c r="E123" s="7"/>
      <c r="F123" s="7"/>
      <c r="G123" s="7"/>
      <c r="H123" s="505"/>
      <c r="I123" s="6"/>
      <c r="J123" s="505"/>
      <c r="K123" s="505"/>
      <c r="L123" s="6"/>
      <c r="M123" s="6"/>
      <c r="N123" s="6"/>
      <c r="O123" s="6"/>
      <c r="P123" s="6"/>
      <c r="Q123" s="525"/>
      <c r="R123" s="525"/>
      <c r="S123" s="525"/>
      <c r="T123" s="525"/>
      <c r="U123" s="525"/>
      <c r="V123" s="525"/>
      <c r="W123" s="527"/>
      <c r="X123" s="525"/>
      <c r="Y123" s="525"/>
      <c r="Z123" s="525"/>
      <c r="AA123" s="525"/>
      <c r="AB123" s="525"/>
      <c r="AC123" s="525"/>
      <c r="AD123" s="573"/>
    </row>
    <row r="124" spans="1:30" ht="40.5" customHeight="1" x14ac:dyDescent="0.25">
      <c r="A124" s="505"/>
      <c r="B124" s="5"/>
      <c r="C124" s="556"/>
      <c r="D124" s="7" t="s">
        <v>144</v>
      </c>
      <c r="E124" s="7"/>
      <c r="F124" s="7"/>
      <c r="G124" s="7"/>
      <c r="H124" s="505"/>
      <c r="I124" s="6"/>
      <c r="J124" s="505"/>
      <c r="K124" s="505"/>
      <c r="L124" s="6"/>
      <c r="M124" s="6"/>
      <c r="N124" s="6"/>
      <c r="O124" s="6"/>
      <c r="P124" s="6"/>
      <c r="Q124" s="525"/>
      <c r="R124" s="525"/>
      <c r="S124" s="525"/>
      <c r="T124" s="525"/>
      <c r="U124" s="525"/>
      <c r="V124" s="525"/>
      <c r="W124" s="527"/>
      <c r="X124" s="525"/>
      <c r="Y124" s="525"/>
      <c r="Z124" s="525"/>
      <c r="AA124" s="525"/>
      <c r="AB124" s="525"/>
      <c r="AC124" s="525"/>
      <c r="AD124" s="573"/>
    </row>
    <row r="125" spans="1:30" ht="40.5" customHeight="1" x14ac:dyDescent="0.25">
      <c r="A125" s="505"/>
      <c r="B125" s="5"/>
      <c r="C125" s="513"/>
      <c r="D125" s="7" t="s">
        <v>18</v>
      </c>
      <c r="E125" s="7"/>
      <c r="F125" s="505"/>
      <c r="G125" s="505"/>
      <c r="H125" s="505"/>
      <c r="I125" s="6"/>
      <c r="J125" s="505"/>
      <c r="K125" s="505"/>
      <c r="L125" s="6"/>
      <c r="M125" s="6"/>
      <c r="N125" s="6"/>
      <c r="O125" s="6"/>
      <c r="P125" s="6"/>
      <c r="Q125" s="525"/>
      <c r="R125" s="525"/>
      <c r="S125" s="525"/>
      <c r="T125" s="525"/>
      <c r="U125" s="525"/>
      <c r="V125" s="525"/>
      <c r="W125" s="527"/>
      <c r="X125" s="525"/>
      <c r="Y125" s="525"/>
      <c r="Z125" s="525"/>
      <c r="AA125" s="525"/>
      <c r="AB125" s="525"/>
      <c r="AC125" s="525"/>
      <c r="AD125" s="573"/>
    </row>
    <row r="126" spans="1:30" ht="40.5" customHeight="1" x14ac:dyDescent="0.25">
      <c r="A126" s="505"/>
      <c r="B126" s="5"/>
      <c r="C126" s="5"/>
      <c r="D126" s="505"/>
      <c r="E126" s="505"/>
      <c r="F126" s="505"/>
      <c r="G126" s="505"/>
      <c r="H126" s="505"/>
      <c r="I126" s="6"/>
      <c r="J126" s="505"/>
      <c r="K126" s="505"/>
      <c r="L126" s="6"/>
      <c r="M126" s="6"/>
      <c r="N126" s="6"/>
      <c r="O126" s="6"/>
      <c r="P126" s="6"/>
      <c r="Q126" s="525"/>
      <c r="R126" s="525"/>
      <c r="S126" s="525"/>
      <c r="T126" s="525"/>
      <c r="U126" s="525"/>
      <c r="V126" s="525"/>
      <c r="W126" s="527"/>
      <c r="X126" s="525"/>
      <c r="Y126" s="525"/>
      <c r="Z126" s="525"/>
      <c r="AA126" s="525"/>
      <c r="AB126" s="525"/>
      <c r="AC126" s="525"/>
      <c r="AD126" s="573"/>
    </row>
    <row r="127" spans="1:30" ht="40.5" customHeight="1" x14ac:dyDescent="0.25">
      <c r="A127" s="505"/>
      <c r="B127" s="557" t="s">
        <v>22</v>
      </c>
      <c r="C127" s="505"/>
      <c r="D127" s="505"/>
      <c r="E127" s="505"/>
      <c r="F127" s="505"/>
      <c r="G127" s="505"/>
      <c r="H127" s="505"/>
      <c r="I127" s="6"/>
      <c r="J127" s="505"/>
      <c r="K127" s="505"/>
      <c r="L127" s="6"/>
      <c r="M127" s="6"/>
      <c r="N127" s="6"/>
      <c r="O127" s="6"/>
      <c r="P127" s="6"/>
      <c r="Q127" s="525"/>
      <c r="R127" s="525"/>
      <c r="S127" s="525"/>
      <c r="T127" s="525"/>
      <c r="U127" s="525"/>
      <c r="V127" s="525"/>
      <c r="W127" s="525"/>
      <c r="X127" s="525"/>
      <c r="Y127" s="525"/>
      <c r="Z127" s="525"/>
      <c r="AA127" s="525"/>
      <c r="AB127" s="525"/>
      <c r="AC127" s="525"/>
      <c r="AD127" s="573"/>
    </row>
    <row r="128" spans="1:30" ht="40.5" customHeight="1" x14ac:dyDescent="0.25">
      <c r="A128" s="505"/>
      <c r="B128" s="557" t="s">
        <v>97</v>
      </c>
      <c r="C128" s="514"/>
      <c r="D128" s="505"/>
      <c r="E128" s="505"/>
      <c r="F128" s="505"/>
      <c r="G128" s="505"/>
      <c r="H128" s="505"/>
      <c r="I128" s="6"/>
      <c r="J128" s="505"/>
      <c r="K128" s="505"/>
      <c r="L128" s="6"/>
      <c r="M128" s="6"/>
      <c r="N128" s="6"/>
      <c r="O128" s="6"/>
      <c r="P128" s="6"/>
      <c r="Q128" s="525"/>
      <c r="R128" s="525"/>
      <c r="S128" s="525"/>
      <c r="T128" s="525"/>
      <c r="U128" s="525"/>
      <c r="V128" s="525"/>
      <c r="W128" s="525"/>
      <c r="X128" s="525"/>
      <c r="Y128" s="525"/>
      <c r="Z128" s="525"/>
      <c r="AA128" s="525"/>
      <c r="AB128" s="525"/>
      <c r="AC128" s="525"/>
      <c r="AD128" s="573"/>
    </row>
    <row r="129" spans="1:30" ht="40.5" customHeight="1" x14ac:dyDescent="0.25">
      <c r="A129" s="505"/>
      <c r="B129" s="5"/>
      <c r="C129" s="514"/>
      <c r="D129" s="505"/>
      <c r="E129" s="505"/>
      <c r="F129" s="505"/>
      <c r="G129" s="505"/>
      <c r="H129" s="505"/>
      <c r="I129" s="6"/>
      <c r="J129" s="505"/>
      <c r="K129" s="505"/>
      <c r="L129" s="6"/>
      <c r="M129" s="6"/>
      <c r="N129" s="6"/>
      <c r="O129" s="6"/>
      <c r="P129" s="6"/>
      <c r="Q129" s="525"/>
      <c r="R129" s="525"/>
      <c r="S129" s="525"/>
      <c r="T129" s="525"/>
      <c r="U129" s="525"/>
      <c r="V129" s="525"/>
      <c r="W129" s="525"/>
      <c r="X129" s="525"/>
      <c r="Y129" s="525"/>
      <c r="Z129" s="525"/>
      <c r="AA129" s="525"/>
      <c r="AB129" s="525"/>
      <c r="AC129" s="525"/>
      <c r="AD129" s="573"/>
    </row>
    <row r="130" spans="1:30" s="577" customFormat="1" ht="40.5" customHeight="1" x14ac:dyDescent="0.25">
      <c r="A130" s="596"/>
      <c r="B130" s="595" t="s">
        <v>117</v>
      </c>
      <c r="C130" s="596"/>
      <c r="D130" s="596"/>
      <c r="E130" s="596"/>
      <c r="F130" s="596"/>
      <c r="G130" s="596"/>
      <c r="H130" s="596"/>
      <c r="I130" s="667"/>
      <c r="J130" s="596"/>
      <c r="K130" s="596"/>
      <c r="L130" s="667"/>
      <c r="M130" s="667"/>
      <c r="N130" s="667"/>
      <c r="O130" s="667"/>
      <c r="P130" s="667"/>
      <c r="Q130" s="595" t="s">
        <v>122</v>
      </c>
      <c r="R130" s="572"/>
      <c r="S130" s="572"/>
      <c r="T130" s="572"/>
      <c r="U130" s="572"/>
      <c r="V130" s="572"/>
      <c r="W130" s="572"/>
      <c r="X130" s="572"/>
      <c r="Y130" s="572"/>
      <c r="Z130" s="572"/>
      <c r="AA130" s="572"/>
      <c r="AB130" s="572"/>
      <c r="AC130" s="572"/>
      <c r="AD130" s="573"/>
    </row>
    <row r="131" spans="1:30" s="577" customFormat="1" ht="40.5" customHeight="1" x14ac:dyDescent="0.25">
      <c r="A131" s="596"/>
      <c r="B131" s="599"/>
      <c r="C131" s="600" t="s">
        <v>121</v>
      </c>
      <c r="D131" s="596"/>
      <c r="E131" s="558" t="s">
        <v>120</v>
      </c>
      <c r="F131" s="667"/>
      <c r="G131" s="601" t="s">
        <v>118</v>
      </c>
      <c r="H131" s="596"/>
      <c r="I131" s="667"/>
      <c r="J131" s="574" t="s">
        <v>119</v>
      </c>
      <c r="K131" s="596"/>
      <c r="L131" s="667"/>
      <c r="M131" s="667"/>
      <c r="N131" s="667"/>
      <c r="O131" s="667"/>
      <c r="P131" s="667"/>
      <c r="Q131" s="602" t="s">
        <v>140</v>
      </c>
      <c r="R131" s="603"/>
      <c r="S131" s="604">
        <v>15.5</v>
      </c>
      <c r="T131" s="572"/>
      <c r="U131" s="668">
        <v>15.5</v>
      </c>
      <c r="V131" s="572"/>
      <c r="W131" s="605">
        <v>15.5</v>
      </c>
      <c r="X131" s="572"/>
      <c r="Y131" s="572"/>
      <c r="Z131" s="572"/>
      <c r="AA131" s="572"/>
      <c r="AB131" s="572"/>
      <c r="AC131" s="572"/>
      <c r="AD131" s="573"/>
    </row>
    <row r="132" spans="1:30" s="577" customFormat="1" ht="40.5" customHeight="1" x14ac:dyDescent="0.25">
      <c r="A132" s="596"/>
      <c r="B132" s="599"/>
      <c r="C132" s="600" t="s">
        <v>128</v>
      </c>
      <c r="D132" s="596"/>
      <c r="E132" s="558" t="s">
        <v>129</v>
      </c>
      <c r="F132" s="667"/>
      <c r="G132" s="601" t="s">
        <v>130</v>
      </c>
      <c r="H132" s="596"/>
      <c r="I132" s="667"/>
      <c r="J132" s="574" t="s">
        <v>131</v>
      </c>
      <c r="K132" s="596"/>
      <c r="L132" s="667"/>
      <c r="M132" s="667"/>
      <c r="N132" s="667"/>
      <c r="O132" s="667"/>
      <c r="P132" s="667"/>
      <c r="Q132" s="606" t="s">
        <v>141</v>
      </c>
      <c r="R132" s="603"/>
      <c r="S132" s="558" t="s">
        <v>123</v>
      </c>
      <c r="T132" s="572"/>
      <c r="U132" s="607" t="s">
        <v>124</v>
      </c>
      <c r="V132" s="572"/>
      <c r="W132" s="558" t="s">
        <v>125</v>
      </c>
      <c r="X132" s="572"/>
      <c r="Y132" s="572"/>
      <c r="Z132" s="572"/>
      <c r="AA132" s="572"/>
      <c r="AB132" s="572"/>
      <c r="AC132" s="572"/>
      <c r="AD132" s="573"/>
    </row>
    <row r="133" spans="1:30" s="577" customFormat="1" ht="40.5" customHeight="1" x14ac:dyDescent="0.25">
      <c r="A133" s="596"/>
      <c r="B133" s="599"/>
      <c r="C133" s="596"/>
      <c r="D133" s="596"/>
      <c r="E133" s="596"/>
      <c r="F133" s="596"/>
      <c r="G133" s="596"/>
      <c r="H133" s="596"/>
      <c r="I133" s="667"/>
      <c r="J133" s="596"/>
      <c r="K133" s="596"/>
      <c r="L133" s="667"/>
      <c r="M133" s="667"/>
      <c r="N133" s="667"/>
      <c r="O133" s="667"/>
      <c r="P133" s="667"/>
      <c r="Q133" s="572"/>
      <c r="R133" s="572"/>
      <c r="S133" s="572"/>
      <c r="T133" s="572"/>
      <c r="U133" s="572"/>
      <c r="V133" s="572"/>
      <c r="W133" s="572"/>
      <c r="X133" s="572"/>
      <c r="Y133" s="572"/>
      <c r="Z133" s="572"/>
      <c r="AA133" s="572"/>
      <c r="AB133" s="572"/>
      <c r="AC133" s="572"/>
      <c r="AD133" s="573"/>
    </row>
    <row r="134" spans="1:30" s="577" customFormat="1" ht="40.5" customHeight="1" x14ac:dyDescent="0.25">
      <c r="A134" s="596"/>
      <c r="B134" s="595" t="s">
        <v>139</v>
      </c>
      <c r="C134" s="596"/>
      <c r="D134" s="596"/>
      <c r="E134" s="596"/>
      <c r="F134" s="596"/>
      <c r="G134" s="596"/>
      <c r="H134" s="596"/>
      <c r="I134" s="667"/>
      <c r="J134" s="596"/>
      <c r="K134" s="596"/>
      <c r="L134" s="667"/>
      <c r="M134" s="667"/>
      <c r="N134" s="667"/>
      <c r="O134" s="667"/>
      <c r="P134" s="667"/>
      <c r="Q134" s="572"/>
      <c r="R134" s="572"/>
      <c r="S134" s="572"/>
      <c r="T134" s="572"/>
      <c r="U134" s="572"/>
      <c r="V134" s="572"/>
      <c r="W134" s="572"/>
      <c r="X134" s="572"/>
      <c r="Y134" s="572"/>
      <c r="Z134" s="572"/>
      <c r="AA134" s="572"/>
      <c r="AB134" s="572"/>
      <c r="AC134" s="572"/>
      <c r="AD134" s="573"/>
    </row>
    <row r="135" spans="1:30" s="577" customFormat="1" ht="40.5" customHeight="1" x14ac:dyDescent="0.25">
      <c r="A135" s="596"/>
      <c r="B135" s="599"/>
      <c r="C135" s="669" t="s">
        <v>138</v>
      </c>
      <c r="D135" s="596"/>
      <c r="E135" s="596"/>
      <c r="F135" s="596"/>
      <c r="G135" s="596"/>
      <c r="H135" s="670" t="s">
        <v>137</v>
      </c>
      <c r="I135" s="670"/>
      <c r="J135" s="596"/>
      <c r="K135" s="596"/>
      <c r="L135" s="667"/>
      <c r="M135" s="667"/>
      <c r="N135" s="667"/>
      <c r="O135" s="667"/>
      <c r="P135" s="671" t="s">
        <v>136</v>
      </c>
      <c r="Q135" s="671"/>
      <c r="R135" s="572"/>
      <c r="S135" s="572"/>
      <c r="T135" s="572"/>
      <c r="U135" s="572"/>
      <c r="V135" s="672" t="s">
        <v>135</v>
      </c>
      <c r="W135" s="672"/>
      <c r="X135" s="572"/>
      <c r="Y135" s="572"/>
      <c r="Z135" s="572"/>
      <c r="AA135" s="572"/>
      <c r="AB135" s="572"/>
      <c r="AC135" s="572"/>
      <c r="AD135" s="573"/>
    </row>
    <row r="136" spans="1:30" s="577" customFormat="1" ht="40.5" customHeight="1" x14ac:dyDescent="0.25">
      <c r="A136" s="596"/>
      <c r="B136" s="599"/>
      <c r="C136" s="673" t="s">
        <v>134</v>
      </c>
      <c r="D136" s="596"/>
      <c r="E136" s="596"/>
      <c r="F136" s="596"/>
      <c r="G136" s="596"/>
      <c r="H136" s="674" t="s">
        <v>133</v>
      </c>
      <c r="I136" s="674"/>
      <c r="J136" s="596"/>
      <c r="K136" s="596"/>
      <c r="L136" s="667"/>
      <c r="M136" s="667"/>
      <c r="N136" s="667"/>
      <c r="O136" s="667"/>
      <c r="P136" s="675" t="s">
        <v>132</v>
      </c>
      <c r="Q136" s="675"/>
      <c r="R136" s="572"/>
      <c r="S136" s="572"/>
      <c r="T136" s="572"/>
      <c r="U136" s="572"/>
      <c r="V136" s="676" t="s">
        <v>127</v>
      </c>
      <c r="W136" s="676"/>
      <c r="X136" s="572"/>
      <c r="Y136" s="572"/>
      <c r="Z136" s="572"/>
      <c r="AA136" s="572"/>
      <c r="AB136" s="572"/>
      <c r="AC136" s="572"/>
      <c r="AD136" s="573"/>
    </row>
    <row r="137" spans="1:30" s="577" customFormat="1" ht="40.5" customHeight="1" x14ac:dyDescent="0.25">
      <c r="A137" s="596"/>
      <c r="B137" s="599"/>
      <c r="C137" s="677" t="s">
        <v>126</v>
      </c>
      <c r="D137" s="596"/>
      <c r="E137" s="596"/>
      <c r="F137" s="596"/>
      <c r="G137" s="596"/>
      <c r="H137" s="596"/>
      <c r="I137" s="667"/>
      <c r="J137" s="596"/>
      <c r="K137" s="596"/>
      <c r="L137" s="667"/>
      <c r="M137" s="667"/>
      <c r="N137" s="667"/>
      <c r="O137" s="667"/>
      <c r="P137" s="667"/>
      <c r="Q137" s="572"/>
      <c r="R137" s="572"/>
      <c r="S137" s="572"/>
      <c r="T137" s="572"/>
      <c r="U137" s="572"/>
      <c r="V137" s="572"/>
      <c r="W137" s="572"/>
      <c r="X137" s="572"/>
      <c r="Y137" s="572"/>
      <c r="Z137" s="572"/>
      <c r="AA137" s="572"/>
      <c r="AB137" s="572"/>
      <c r="AC137" s="572"/>
      <c r="AD137" s="573"/>
    </row>
    <row r="138" spans="1:30" s="577" customFormat="1" ht="40.5" customHeight="1" x14ac:dyDescent="0.25">
      <c r="A138" s="596"/>
      <c r="B138" s="595" t="s">
        <v>224</v>
      </c>
      <c r="C138" s="596"/>
      <c r="D138" s="596"/>
      <c r="E138" s="596"/>
      <c r="F138" s="596"/>
      <c r="G138" s="596"/>
      <c r="H138" s="596"/>
      <c r="I138" s="667"/>
      <c r="J138" s="596"/>
      <c r="K138" s="596"/>
      <c r="L138" s="667"/>
      <c r="M138" s="667"/>
      <c r="N138" s="667"/>
      <c r="O138" s="667"/>
      <c r="P138" s="667"/>
      <c r="Q138" s="572"/>
      <c r="R138" s="572"/>
      <c r="S138" s="572"/>
      <c r="T138" s="572"/>
      <c r="U138" s="572"/>
      <c r="V138" s="572"/>
      <c r="W138" s="572"/>
      <c r="X138" s="572"/>
      <c r="Y138" s="572"/>
      <c r="Z138" s="572"/>
      <c r="AA138" s="572"/>
      <c r="AB138" s="572"/>
      <c r="AC138" s="572"/>
      <c r="AD138" s="573"/>
    </row>
    <row r="139" spans="1:30" s="577" customFormat="1" ht="40.5" customHeight="1" x14ac:dyDescent="0.2">
      <c r="A139" s="596"/>
      <c r="B139" s="599"/>
      <c r="C139" s="608" t="s">
        <v>25</v>
      </c>
      <c r="D139" s="609" t="s">
        <v>26</v>
      </c>
      <c r="E139" s="610" t="s">
        <v>27</v>
      </c>
      <c r="F139" s="611" t="s">
        <v>28</v>
      </c>
      <c r="G139" s="612" t="s">
        <v>29</v>
      </c>
      <c r="H139" s="613" t="s">
        <v>33</v>
      </c>
      <c r="I139" s="614" t="s">
        <v>42</v>
      </c>
      <c r="J139" s="615" t="s">
        <v>43</v>
      </c>
      <c r="K139" s="616" t="s">
        <v>44</v>
      </c>
      <c r="L139" s="617" t="s">
        <v>45</v>
      </c>
      <c r="M139" s="618" t="s">
        <v>46</v>
      </c>
      <c r="N139" s="619" t="s">
        <v>47</v>
      </c>
      <c r="O139" s="620" t="s">
        <v>48</v>
      </c>
      <c r="P139" s="611" t="s">
        <v>49</v>
      </c>
      <c r="Q139" s="621" t="s">
        <v>50</v>
      </c>
      <c r="R139" s="622" t="s">
        <v>51</v>
      </c>
      <c r="S139" s="623" t="s">
        <v>52</v>
      </c>
      <c r="T139" s="624" t="s">
        <v>53</v>
      </c>
      <c r="U139" s="625" t="s">
        <v>54</v>
      </c>
      <c r="V139" s="610" t="s">
        <v>55</v>
      </c>
      <c r="W139" s="572"/>
      <c r="X139" s="572"/>
      <c r="Y139" s="572"/>
      <c r="Z139" s="572"/>
      <c r="AA139" s="572"/>
      <c r="AB139" s="572"/>
      <c r="AC139" s="572"/>
      <c r="AD139" s="573"/>
    </row>
    <row r="140" spans="1:30" s="577" customFormat="1" ht="40.5" customHeight="1" x14ac:dyDescent="0.25">
      <c r="A140" s="596"/>
      <c r="B140" s="599"/>
      <c r="C140" s="596"/>
      <c r="D140" s="596"/>
      <c r="E140" s="596"/>
      <c r="F140" s="596"/>
      <c r="G140" s="596"/>
      <c r="H140" s="596"/>
      <c r="I140" s="667"/>
      <c r="J140" s="596"/>
      <c r="K140" s="596"/>
      <c r="L140" s="667"/>
      <c r="M140" s="667"/>
      <c r="N140" s="667"/>
      <c r="O140" s="667"/>
      <c r="P140" s="667"/>
      <c r="Q140" s="572"/>
      <c r="R140" s="572"/>
      <c r="S140" s="572"/>
      <c r="T140" s="572"/>
      <c r="U140" s="572"/>
      <c r="V140" s="572"/>
      <c r="W140" s="572"/>
      <c r="X140" s="572"/>
      <c r="Y140" s="572"/>
      <c r="Z140" s="572"/>
      <c r="AA140" s="572"/>
      <c r="AB140" s="572"/>
      <c r="AC140" s="572"/>
      <c r="AD140" s="573"/>
    </row>
    <row r="141" spans="1:30" s="577" customFormat="1" ht="40.5" customHeight="1" x14ac:dyDescent="0.2">
      <c r="A141" s="596"/>
      <c r="B141" s="599"/>
      <c r="C141" s="626" t="s">
        <v>25</v>
      </c>
      <c r="D141" s="626" t="s">
        <v>26</v>
      </c>
      <c r="E141" s="626" t="s">
        <v>27</v>
      </c>
      <c r="F141" s="626" t="s">
        <v>28</v>
      </c>
      <c r="G141" s="626" t="s">
        <v>29</v>
      </c>
      <c r="H141" s="626" t="s">
        <v>33</v>
      </c>
      <c r="I141" s="626" t="s">
        <v>42</v>
      </c>
      <c r="J141" s="626" t="s">
        <v>43</v>
      </c>
      <c r="K141" s="626" t="s">
        <v>44</v>
      </c>
      <c r="L141" s="626" t="s">
        <v>45</v>
      </c>
      <c r="M141" s="626" t="s">
        <v>46</v>
      </c>
      <c r="N141" s="626" t="s">
        <v>47</v>
      </c>
      <c r="O141" s="626" t="s">
        <v>48</v>
      </c>
      <c r="P141" s="626" t="s">
        <v>49</v>
      </c>
      <c r="Q141" s="626" t="s">
        <v>50</v>
      </c>
      <c r="R141" s="626" t="s">
        <v>51</v>
      </c>
      <c r="S141" s="626" t="s">
        <v>52</v>
      </c>
      <c r="T141" s="626" t="s">
        <v>53</v>
      </c>
      <c r="U141" s="626" t="s">
        <v>54</v>
      </c>
      <c r="V141" s="626" t="s">
        <v>55</v>
      </c>
      <c r="W141" s="572"/>
      <c r="X141" s="572"/>
      <c r="Y141" s="572"/>
      <c r="Z141" s="572"/>
      <c r="AA141" s="572"/>
      <c r="AB141" s="572"/>
      <c r="AC141" s="572"/>
      <c r="AD141" s="573"/>
    </row>
    <row r="142" spans="1:30" s="577" customFormat="1" ht="40.5" customHeight="1" x14ac:dyDescent="0.25">
      <c r="A142" s="596"/>
      <c r="B142" s="599"/>
      <c r="C142" s="596"/>
      <c r="D142" s="596"/>
      <c r="E142" s="596"/>
      <c r="F142" s="596"/>
      <c r="G142" s="596"/>
      <c r="H142" s="596"/>
      <c r="I142" s="667"/>
      <c r="J142" s="596"/>
      <c r="K142" s="596"/>
      <c r="L142" s="667"/>
      <c r="M142" s="667"/>
      <c r="N142" s="667"/>
      <c r="O142" s="667"/>
      <c r="P142" s="667"/>
      <c r="Q142" s="572"/>
      <c r="R142" s="572"/>
      <c r="S142" s="572"/>
      <c r="T142" s="572"/>
      <c r="U142" s="572"/>
      <c r="V142" s="572"/>
      <c r="W142" s="572"/>
      <c r="X142" s="572"/>
      <c r="Y142" s="572"/>
      <c r="Z142" s="572"/>
      <c r="AA142" s="572"/>
      <c r="AB142" s="572"/>
      <c r="AC142" s="572"/>
      <c r="AD142" s="573"/>
    </row>
    <row r="143" spans="1:30" s="577" customFormat="1" ht="40.5" customHeight="1" x14ac:dyDescent="0.2">
      <c r="A143" s="596"/>
      <c r="B143" s="599"/>
      <c r="C143" s="627">
        <v>1</v>
      </c>
      <c r="D143" s="627" t="s">
        <v>273</v>
      </c>
      <c r="E143" s="627" t="s">
        <v>275</v>
      </c>
      <c r="F143" s="627" t="s">
        <v>277</v>
      </c>
      <c r="G143" s="627" t="s">
        <v>279</v>
      </c>
      <c r="H143" s="627" t="s">
        <v>281</v>
      </c>
      <c r="I143" s="627" t="s">
        <v>291</v>
      </c>
      <c r="J143" s="627" t="s">
        <v>293</v>
      </c>
      <c r="K143" s="627" t="s">
        <v>295</v>
      </c>
      <c r="L143" s="627" t="s">
        <v>297</v>
      </c>
      <c r="M143" s="627" t="s">
        <v>299</v>
      </c>
      <c r="N143" s="627" t="s">
        <v>301</v>
      </c>
      <c r="O143" s="627" t="s">
        <v>303</v>
      </c>
      <c r="P143" s="627" t="s">
        <v>305</v>
      </c>
      <c r="Q143" s="627" t="s">
        <v>307</v>
      </c>
      <c r="R143" s="627" t="s">
        <v>564</v>
      </c>
      <c r="S143" s="627" t="s">
        <v>565</v>
      </c>
      <c r="T143" s="627" t="s">
        <v>566</v>
      </c>
      <c r="U143" s="627" t="s">
        <v>567</v>
      </c>
      <c r="V143" s="627" t="s">
        <v>568</v>
      </c>
      <c r="W143" s="572"/>
      <c r="X143" s="572"/>
      <c r="Y143" s="572"/>
      <c r="Z143" s="572"/>
      <c r="AA143" s="572"/>
      <c r="AB143" s="572"/>
      <c r="AC143" s="572"/>
      <c r="AD143" s="573"/>
    </row>
    <row r="144" spans="1:30" s="577" customFormat="1" ht="40.5" customHeight="1" x14ac:dyDescent="0.25">
      <c r="A144" s="596"/>
      <c r="B144" s="599"/>
      <c r="C144" s="596"/>
      <c r="D144" s="596"/>
      <c r="E144" s="596"/>
      <c r="F144" s="596"/>
      <c r="G144" s="596"/>
      <c r="H144" s="596"/>
      <c r="I144" s="667"/>
      <c r="J144" s="596"/>
      <c r="K144" s="596"/>
      <c r="L144" s="667"/>
      <c r="M144" s="667"/>
      <c r="N144" s="667"/>
      <c r="O144" s="667"/>
      <c r="P144" s="667"/>
      <c r="Q144" s="572"/>
      <c r="R144" s="572"/>
      <c r="S144" s="572"/>
      <c r="T144" s="572"/>
      <c r="U144" s="572"/>
      <c r="V144" s="572"/>
      <c r="W144" s="572"/>
      <c r="X144" s="572"/>
      <c r="Y144" s="572"/>
      <c r="Z144" s="572"/>
      <c r="AA144" s="572"/>
      <c r="AB144" s="572"/>
      <c r="AC144" s="572"/>
      <c r="AD144" s="573"/>
    </row>
    <row r="145" spans="1:30" s="577" customFormat="1" ht="40.5" customHeight="1" x14ac:dyDescent="0.2">
      <c r="A145" s="596"/>
      <c r="B145" s="599"/>
      <c r="C145" s="628">
        <v>1</v>
      </c>
      <c r="D145" s="629">
        <v>2</v>
      </c>
      <c r="E145" s="628">
        <v>3</v>
      </c>
      <c r="F145" s="629">
        <v>4</v>
      </c>
      <c r="G145" s="628">
        <v>5</v>
      </c>
      <c r="H145" s="629">
        <v>6</v>
      </c>
      <c r="I145" s="628">
        <v>7</v>
      </c>
      <c r="J145" s="629">
        <v>8</v>
      </c>
      <c r="K145" s="628">
        <v>9</v>
      </c>
      <c r="L145" s="629">
        <v>10</v>
      </c>
      <c r="M145" s="628">
        <v>11</v>
      </c>
      <c r="N145" s="629">
        <v>12</v>
      </c>
      <c r="O145" s="628">
        <v>13</v>
      </c>
      <c r="P145" s="629">
        <v>14</v>
      </c>
      <c r="Q145" s="628">
        <v>15</v>
      </c>
      <c r="R145" s="629">
        <v>16</v>
      </c>
      <c r="S145" s="628">
        <v>17</v>
      </c>
      <c r="T145" s="629">
        <v>18</v>
      </c>
      <c r="U145" s="628">
        <v>19</v>
      </c>
      <c r="V145" s="629">
        <v>20</v>
      </c>
      <c r="W145" s="572"/>
      <c r="X145" s="572"/>
      <c r="Y145" s="572"/>
      <c r="Z145" s="572"/>
      <c r="AA145" s="572"/>
      <c r="AB145" s="572"/>
      <c r="AC145" s="572"/>
      <c r="AD145" s="573"/>
    </row>
    <row r="146" spans="1:30" s="577" customFormat="1" ht="40.5" customHeight="1" x14ac:dyDescent="0.25">
      <c r="A146" s="596"/>
      <c r="B146" s="599"/>
      <c r="C146" s="596"/>
      <c r="D146" s="596"/>
      <c r="E146" s="596"/>
      <c r="F146" s="596"/>
      <c r="G146" s="596"/>
      <c r="H146" s="596"/>
      <c r="I146" s="667"/>
      <c r="J146" s="596"/>
      <c r="K146" s="596"/>
      <c r="L146" s="667"/>
      <c r="M146" s="667"/>
      <c r="N146" s="667"/>
      <c r="O146" s="667"/>
      <c r="P146" s="667"/>
      <c r="Q146" s="572"/>
      <c r="R146" s="572"/>
      <c r="S146" s="572"/>
      <c r="T146" s="572"/>
      <c r="U146" s="572"/>
      <c r="V146" s="572"/>
      <c r="W146" s="572"/>
      <c r="X146" s="572"/>
      <c r="Y146" s="572"/>
      <c r="Z146" s="572"/>
      <c r="AA146" s="572"/>
      <c r="AB146" s="572"/>
      <c r="AC146" s="572"/>
      <c r="AD146" s="573"/>
    </row>
    <row r="147" spans="1:30" s="577" customFormat="1" ht="40.5" customHeight="1" x14ac:dyDescent="0.25">
      <c r="A147" s="596"/>
      <c r="B147" s="599"/>
      <c r="C147" s="630" t="s">
        <v>543</v>
      </c>
      <c r="D147" s="631"/>
      <c r="E147" s="631"/>
      <c r="F147" s="631"/>
      <c r="G147" s="667"/>
      <c r="H147" s="667"/>
      <c r="I147" s="667"/>
      <c r="J147" s="667"/>
      <c r="K147" s="667"/>
      <c r="L147" s="632" t="s">
        <v>544</v>
      </c>
      <c r="M147" s="667"/>
      <c r="N147" s="667"/>
      <c r="O147" s="667"/>
      <c r="P147" s="667"/>
      <c r="Q147" s="572"/>
      <c r="R147" s="633"/>
      <c r="S147" s="572"/>
      <c r="T147" s="572"/>
      <c r="U147" s="572"/>
      <c r="V147" s="572"/>
      <c r="W147" s="572"/>
      <c r="X147" s="572"/>
      <c r="Y147" s="572"/>
      <c r="Z147" s="572"/>
      <c r="AA147" s="572"/>
      <c r="AB147" s="572"/>
      <c r="AC147" s="572"/>
      <c r="AD147" s="573"/>
    </row>
    <row r="148" spans="1:30" s="577" customFormat="1" ht="40.5" customHeight="1" x14ac:dyDescent="0.25">
      <c r="A148" s="596"/>
      <c r="B148" s="599"/>
      <c r="C148" s="634" t="s">
        <v>545</v>
      </c>
      <c r="D148" s="631"/>
      <c r="E148" s="631"/>
      <c r="F148" s="631"/>
      <c r="G148" s="633"/>
      <c r="H148" s="678"/>
      <c r="I148" s="631"/>
      <c r="J148" s="631"/>
      <c r="K148" s="596"/>
      <c r="L148" s="667"/>
      <c r="M148" s="667"/>
      <c r="N148" s="667"/>
      <c r="O148" s="667"/>
      <c r="P148" s="667"/>
      <c r="Q148" s="572"/>
      <c r="R148" s="572"/>
      <c r="S148" s="572"/>
      <c r="T148" s="572"/>
      <c r="U148" s="572"/>
      <c r="V148" s="572"/>
      <c r="W148" s="572"/>
      <c r="X148" s="572"/>
      <c r="Y148" s="572"/>
      <c r="Z148" s="572"/>
      <c r="AA148" s="572"/>
      <c r="AB148" s="572"/>
      <c r="AC148" s="572"/>
      <c r="AD148" s="573"/>
    </row>
    <row r="149" spans="1:30" s="577" customFormat="1" ht="40.5" customHeight="1" x14ac:dyDescent="0.25">
      <c r="A149" s="596"/>
      <c r="B149" s="599"/>
      <c r="C149" s="635" t="s">
        <v>546</v>
      </c>
      <c r="D149" s="631"/>
      <c r="E149" s="631"/>
      <c r="F149" s="631"/>
      <c r="G149" s="633"/>
      <c r="H149" s="678"/>
      <c r="I149" s="631"/>
      <c r="J149" s="631"/>
      <c r="K149" s="596"/>
      <c r="L149" s="667"/>
      <c r="M149" s="667"/>
      <c r="N149" s="667"/>
      <c r="O149" s="667"/>
      <c r="P149" s="667"/>
      <c r="Q149" s="572"/>
      <c r="R149" s="572"/>
      <c r="S149" s="572"/>
      <c r="T149" s="572"/>
      <c r="U149" s="572"/>
      <c r="V149" s="572"/>
      <c r="W149" s="572"/>
      <c r="X149" s="572"/>
      <c r="Y149" s="572"/>
      <c r="Z149" s="572"/>
      <c r="AA149" s="572"/>
      <c r="AB149" s="572"/>
      <c r="AC149" s="572"/>
      <c r="AD149" s="573"/>
    </row>
    <row r="150" spans="1:30" s="577" customFormat="1" ht="40.5" customHeight="1" x14ac:dyDescent="0.25">
      <c r="A150" s="596"/>
      <c r="B150" s="599"/>
      <c r="C150" s="596"/>
      <c r="D150" s="596"/>
      <c r="E150" s="596"/>
      <c r="F150" s="596"/>
      <c r="G150" s="596"/>
      <c r="H150" s="596"/>
      <c r="I150" s="667"/>
      <c r="J150" s="596"/>
      <c r="K150" s="596"/>
      <c r="L150" s="667"/>
      <c r="M150" s="667"/>
      <c r="N150" s="667"/>
      <c r="O150" s="667"/>
      <c r="P150" s="667"/>
      <c r="Q150" s="572"/>
      <c r="R150" s="572"/>
      <c r="S150" s="572"/>
      <c r="T150" s="572"/>
      <c r="U150" s="572"/>
      <c r="V150" s="572"/>
      <c r="W150" s="572"/>
      <c r="X150" s="572"/>
      <c r="Y150" s="572"/>
      <c r="Z150" s="572"/>
      <c r="AA150" s="572"/>
      <c r="AB150" s="572"/>
      <c r="AC150" s="572"/>
      <c r="AD150" s="573"/>
    </row>
    <row r="151" spans="1:30" s="577" customFormat="1" ht="40.5" customHeight="1" x14ac:dyDescent="0.25">
      <c r="A151" s="596"/>
      <c r="B151" s="595" t="s">
        <v>198</v>
      </c>
      <c r="C151" s="596"/>
      <c r="D151" s="596"/>
      <c r="E151" s="596"/>
      <c r="F151" s="596"/>
      <c r="G151" s="596"/>
      <c r="H151" s="596"/>
      <c r="I151" s="667"/>
      <c r="J151" s="596"/>
      <c r="K151" s="596"/>
      <c r="L151" s="667"/>
      <c r="M151" s="667"/>
      <c r="N151" s="667"/>
      <c r="O151" s="667"/>
      <c r="P151" s="667"/>
      <c r="Q151" s="572"/>
      <c r="R151" s="595"/>
      <c r="S151" s="595"/>
      <c r="T151" s="572"/>
      <c r="U151" s="572"/>
      <c r="V151" s="572"/>
      <c r="W151" s="572"/>
      <c r="X151" s="572"/>
      <c r="Y151" s="572"/>
      <c r="Z151" s="572"/>
      <c r="AA151" s="572"/>
      <c r="AB151" s="572"/>
      <c r="AC151" s="572"/>
      <c r="AD151" s="573"/>
    </row>
    <row r="152" spans="1:30" s="577" customFormat="1" ht="40.5" customHeight="1" x14ac:dyDescent="0.2">
      <c r="A152" s="596"/>
      <c r="B152" s="636" t="s">
        <v>459</v>
      </c>
      <c r="C152" s="636" t="s">
        <v>460</v>
      </c>
      <c r="D152" s="636" t="s">
        <v>461</v>
      </c>
      <c r="E152" s="636" t="s">
        <v>462</v>
      </c>
      <c r="F152" s="636" t="s">
        <v>389</v>
      </c>
      <c r="G152" s="636" t="s">
        <v>463</v>
      </c>
      <c r="H152" s="636" t="s">
        <v>464</v>
      </c>
      <c r="I152" s="636" t="s">
        <v>465</v>
      </c>
      <c r="J152" s="636" t="s">
        <v>466</v>
      </c>
      <c r="K152" s="636" t="s">
        <v>467</v>
      </c>
      <c r="L152" s="636" t="s">
        <v>469</v>
      </c>
      <c r="M152" s="636" t="s">
        <v>470</v>
      </c>
      <c r="N152" s="636" t="s">
        <v>471</v>
      </c>
      <c r="O152" s="636" t="s">
        <v>472</v>
      </c>
      <c r="P152" s="636" t="s">
        <v>473</v>
      </c>
      <c r="Q152" s="636" t="s">
        <v>474</v>
      </c>
      <c r="R152" s="636" t="s">
        <v>475</v>
      </c>
      <c r="S152" s="636" t="s">
        <v>476</v>
      </c>
      <c r="T152" s="636" t="s">
        <v>477</v>
      </c>
      <c r="U152" s="636" t="s">
        <v>478</v>
      </c>
      <c r="V152" s="636"/>
      <c r="W152" s="636"/>
      <c r="X152" s="636"/>
      <c r="Y152" s="636"/>
      <c r="Z152" s="636"/>
      <c r="AA152" s="636"/>
      <c r="AB152" s="572"/>
      <c r="AC152" s="572"/>
      <c r="AD152" s="573"/>
    </row>
    <row r="153" spans="1:30" s="577" customFormat="1" ht="40.5" customHeight="1" x14ac:dyDescent="0.25">
      <c r="A153" s="596"/>
      <c r="B153" s="595"/>
      <c r="C153" s="596"/>
      <c r="D153" s="596"/>
      <c r="E153" s="596"/>
      <c r="F153" s="596"/>
      <c r="G153" s="596"/>
      <c r="H153" s="596"/>
      <c r="I153" s="667"/>
      <c r="J153" s="596"/>
      <c r="K153" s="596"/>
      <c r="L153" s="667"/>
      <c r="M153" s="667"/>
      <c r="N153" s="667"/>
      <c r="O153" s="667"/>
      <c r="P153" s="667"/>
      <c r="Q153" s="572"/>
      <c r="R153" s="595"/>
      <c r="S153" s="679"/>
      <c r="T153" s="636"/>
      <c r="U153" s="636"/>
      <c r="V153" s="636"/>
      <c r="W153" s="636"/>
      <c r="X153" s="636"/>
      <c r="Y153" s="636"/>
      <c r="Z153" s="636"/>
      <c r="AA153" s="636"/>
      <c r="AB153" s="572"/>
      <c r="AC153" s="572"/>
      <c r="AD153" s="573"/>
    </row>
    <row r="154" spans="1:30" s="577" customFormat="1" ht="40.5" customHeight="1" x14ac:dyDescent="0.25">
      <c r="A154" s="596"/>
      <c r="B154" s="599"/>
      <c r="C154" s="637" t="s">
        <v>187</v>
      </c>
      <c r="D154" s="585"/>
      <c r="E154" s="572"/>
      <c r="F154" s="638" t="s">
        <v>200</v>
      </c>
      <c r="G154" s="583"/>
      <c r="H154" s="583"/>
      <c r="I154" s="583"/>
      <c r="J154" s="583"/>
      <c r="K154" s="583"/>
      <c r="L154" s="583"/>
      <c r="M154" s="572"/>
      <c r="N154" s="572"/>
      <c r="O154" s="667"/>
      <c r="P154" s="667"/>
      <c r="Q154" s="572"/>
      <c r="R154" s="572"/>
      <c r="S154" s="679"/>
      <c r="T154" s="636"/>
      <c r="U154" s="636"/>
      <c r="V154" s="636"/>
      <c r="W154" s="636"/>
      <c r="X154" s="636"/>
      <c r="Y154" s="636"/>
      <c r="Z154" s="636"/>
      <c r="AA154" s="636"/>
      <c r="AB154" s="572"/>
      <c r="AC154" s="572"/>
      <c r="AD154" s="573"/>
    </row>
    <row r="155" spans="1:30" s="577" customFormat="1" ht="40.5" customHeight="1" x14ac:dyDescent="0.25">
      <c r="A155" s="596"/>
      <c r="B155" s="599"/>
      <c r="C155" s="639">
        <v>3</v>
      </c>
      <c r="D155" s="585"/>
      <c r="E155" s="596"/>
      <c r="F155" s="596"/>
      <c r="G155" s="596"/>
      <c r="H155" s="667"/>
      <c r="I155" s="667"/>
      <c r="J155" s="667"/>
      <c r="K155" s="667"/>
      <c r="L155" s="667"/>
      <c r="M155" s="667"/>
      <c r="N155" s="667"/>
      <c r="O155" s="667"/>
      <c r="P155" s="667"/>
      <c r="Q155" s="572"/>
      <c r="R155" s="572"/>
      <c r="S155" s="679"/>
      <c r="T155" s="636"/>
      <c r="U155" s="636"/>
      <c r="V155" s="636"/>
      <c r="W155" s="636"/>
      <c r="X155" s="636"/>
      <c r="Y155" s="636"/>
      <c r="Z155" s="636"/>
      <c r="AA155" s="636"/>
      <c r="AB155" s="572"/>
      <c r="AC155" s="572"/>
      <c r="AD155" s="573"/>
    </row>
    <row r="156" spans="1:30" s="577" customFormat="1" ht="40.5" customHeight="1" x14ac:dyDescent="0.25">
      <c r="A156" s="596"/>
      <c r="B156" s="599"/>
      <c r="C156" s="596"/>
      <c r="D156" s="596"/>
      <c r="E156" s="596"/>
      <c r="F156" s="596"/>
      <c r="G156" s="596"/>
      <c r="H156" s="640" t="s">
        <v>199</v>
      </c>
      <c r="I156" s="584"/>
      <c r="J156" s="584"/>
      <c r="K156" s="596"/>
      <c r="L156" s="667"/>
      <c r="M156" s="667"/>
      <c r="N156" s="641" t="s">
        <v>196</v>
      </c>
      <c r="O156" s="642" t="s">
        <v>197</v>
      </c>
      <c r="P156" s="643" t="s">
        <v>203</v>
      </c>
      <c r="Q156" s="572"/>
      <c r="R156" s="572"/>
      <c r="S156" s="679"/>
      <c r="T156" s="636"/>
      <c r="U156" s="636"/>
      <c r="V156" s="636"/>
      <c r="W156" s="636"/>
      <c r="X156" s="636"/>
      <c r="Y156" s="636"/>
      <c r="Z156" s="636"/>
      <c r="AA156" s="636"/>
      <c r="AB156" s="572"/>
      <c r="AC156" s="572"/>
      <c r="AD156" s="573"/>
    </row>
    <row r="157" spans="1:30" s="577" customFormat="1" ht="40.5" customHeight="1" x14ac:dyDescent="0.2">
      <c r="A157" s="596"/>
      <c r="B157" s="599"/>
      <c r="C157" s="600" t="s">
        <v>189</v>
      </c>
      <c r="D157" s="596"/>
      <c r="E157" s="644"/>
      <c r="F157" s="596"/>
      <c r="G157" s="596"/>
      <c r="H157" s="51" t="s">
        <v>190</v>
      </c>
      <c r="I157" s="51" t="s">
        <v>191</v>
      </c>
      <c r="J157" s="51" t="s">
        <v>194</v>
      </c>
      <c r="K157" s="636" t="s">
        <v>569</v>
      </c>
      <c r="L157" s="572"/>
      <c r="M157" s="572"/>
      <c r="N157" s="600" t="s">
        <v>205</v>
      </c>
      <c r="O157" s="572"/>
      <c r="P157" s="572"/>
      <c r="Q157" s="572"/>
      <c r="R157" s="572"/>
      <c r="S157" s="679"/>
      <c r="T157" s="636"/>
      <c r="U157" s="636"/>
      <c r="V157" s="636"/>
      <c r="W157" s="636"/>
      <c r="X157" s="636"/>
      <c r="Y157" s="636"/>
      <c r="Z157" s="636"/>
      <c r="AA157" s="636"/>
      <c r="AB157" s="572"/>
      <c r="AC157" s="572"/>
      <c r="AD157" s="573"/>
    </row>
    <row r="158" spans="1:30" s="577" customFormat="1" ht="40.5" customHeight="1" x14ac:dyDescent="0.25">
      <c r="A158" s="596"/>
      <c r="B158" s="599"/>
      <c r="C158" s="600" t="s">
        <v>188</v>
      </c>
      <c r="D158" s="596"/>
      <c r="E158" s="644"/>
      <c r="F158" s="596"/>
      <c r="G158" s="596"/>
      <c r="H158" s="51" t="s">
        <v>192</v>
      </c>
      <c r="I158" s="51" t="s">
        <v>193</v>
      </c>
      <c r="J158" s="51" t="s">
        <v>195</v>
      </c>
      <c r="K158" s="636" t="s">
        <v>468</v>
      </c>
      <c r="L158" s="667"/>
      <c r="M158" s="667"/>
      <c r="N158" s="641" t="s">
        <v>201</v>
      </c>
      <c r="O158" s="642" t="s">
        <v>202</v>
      </c>
      <c r="P158" s="642" t="s">
        <v>204</v>
      </c>
      <c r="Q158" s="572"/>
      <c r="R158" s="572"/>
      <c r="S158" s="679"/>
      <c r="T158" s="636"/>
      <c r="U158" s="636"/>
      <c r="V158" s="636"/>
      <c r="W158" s="636"/>
      <c r="X158" s="636"/>
      <c r="Y158" s="636"/>
      <c r="Z158" s="636"/>
      <c r="AA158" s="636"/>
      <c r="AB158" s="572"/>
      <c r="AC158" s="572"/>
      <c r="AD158" s="573"/>
    </row>
    <row r="159" spans="1:30" s="577" customFormat="1" ht="40.5" customHeight="1" x14ac:dyDescent="0.2">
      <c r="A159" s="596"/>
      <c r="B159" s="599"/>
      <c r="C159" s="600"/>
      <c r="D159" s="596"/>
      <c r="E159" s="600"/>
      <c r="F159" s="645"/>
      <c r="G159" s="600"/>
      <c r="H159" s="600"/>
      <c r="I159" s="596"/>
      <c r="J159" s="596"/>
      <c r="K159" s="596"/>
      <c r="L159" s="596"/>
      <c r="M159" s="596"/>
      <c r="N159" s="596"/>
      <c r="O159" s="596"/>
      <c r="P159" s="572"/>
      <c r="Q159" s="572"/>
      <c r="R159" s="572"/>
      <c r="S159" s="679"/>
      <c r="T159" s="636"/>
      <c r="U159" s="636"/>
      <c r="V159" s="636"/>
      <c r="W159" s="636"/>
      <c r="X159" s="636"/>
      <c r="Y159" s="636"/>
      <c r="Z159" s="636"/>
      <c r="AA159" s="636"/>
      <c r="AB159" s="572"/>
      <c r="AC159" s="572"/>
      <c r="AD159" s="573"/>
    </row>
    <row r="160" spans="1:30" s="573" customFormat="1" ht="44.25" customHeight="1" x14ac:dyDescent="0.35">
      <c r="A160" s="586"/>
      <c r="B160" s="653"/>
      <c r="C160" s="680"/>
      <c r="D160" s="681"/>
      <c r="E160" s="681"/>
      <c r="F160" s="682"/>
      <c r="G160" s="682"/>
      <c r="H160" s="682"/>
      <c r="I160" s="682"/>
      <c r="J160" s="683"/>
      <c r="K160" s="680"/>
      <c r="L160" s="680"/>
      <c r="M160" s="680"/>
      <c r="N160" s="680"/>
      <c r="O160" s="680"/>
      <c r="P160" s="680"/>
      <c r="Q160" s="680"/>
      <c r="R160" s="680"/>
      <c r="S160" s="680"/>
      <c r="T160" s="680"/>
      <c r="U160" s="680"/>
      <c r="V160" s="680"/>
      <c r="W160" s="680"/>
      <c r="X160" s="680"/>
      <c r="Y160" s="680"/>
      <c r="Z160" s="680"/>
      <c r="AA160" s="680"/>
      <c r="AB160" s="680"/>
      <c r="AC160" s="680"/>
    </row>
    <row r="161" spans="1:30" s="577" customFormat="1" ht="39.950000000000003" customHeight="1" x14ac:dyDescent="0.25">
      <c r="A161" s="596"/>
      <c r="B161" s="684"/>
      <c r="C161" s="575"/>
      <c r="D161" s="597"/>
      <c r="E161" s="597"/>
      <c r="F161" s="597"/>
      <c r="G161" s="597"/>
      <c r="H161" s="597"/>
      <c r="I161" s="597"/>
      <c r="J161" s="597"/>
      <c r="K161" s="597"/>
      <c r="L161" s="576"/>
      <c r="M161" s="576"/>
      <c r="N161" s="576"/>
      <c r="O161" s="576"/>
      <c r="P161" s="576"/>
      <c r="Q161" s="572"/>
      <c r="R161" s="572"/>
      <c r="S161" s="572"/>
      <c r="T161" s="572"/>
      <c r="U161" s="572"/>
      <c r="V161" s="572"/>
      <c r="W161" s="572"/>
      <c r="X161" s="572"/>
      <c r="Y161" s="572"/>
      <c r="Z161" s="572"/>
      <c r="AA161" s="572"/>
      <c r="AB161" s="572"/>
      <c r="AC161" s="572"/>
      <c r="AD161" s="573"/>
    </row>
    <row r="162" spans="1:30" s="573" customFormat="1" ht="39.950000000000003" customHeight="1" x14ac:dyDescent="0.2">
      <c r="A162" s="596"/>
      <c r="B162" s="684"/>
      <c r="C162" s="598" t="s">
        <v>96</v>
      </c>
      <c r="D162" s="685" t="s">
        <v>98</v>
      </c>
      <c r="E162" s="685"/>
      <c r="F162" s="685"/>
      <c r="G162" s="685"/>
      <c r="H162" s="685"/>
      <c r="I162" s="685"/>
      <c r="J162" s="685"/>
      <c r="K162" s="685"/>
      <c r="L162" s="685"/>
      <c r="M162" s="685"/>
      <c r="N162" s="572"/>
      <c r="O162" s="572"/>
      <c r="P162" s="572"/>
      <c r="Q162" s="572"/>
      <c r="R162" s="572"/>
      <c r="S162" s="572"/>
      <c r="T162" s="572"/>
      <c r="U162" s="572"/>
      <c r="V162" s="572"/>
      <c r="W162" s="572"/>
      <c r="X162" s="572"/>
      <c r="Y162" s="572"/>
      <c r="Z162" s="572"/>
      <c r="AA162" s="572"/>
      <c r="AB162" s="572"/>
      <c r="AC162" s="572"/>
    </row>
    <row r="163" spans="1:30" s="573" customFormat="1" ht="39.950000000000003" customHeight="1" x14ac:dyDescent="0.2">
      <c r="A163" s="596"/>
      <c r="B163" s="684"/>
      <c r="C163" s="686" t="s">
        <v>570</v>
      </c>
      <c r="D163" s="686"/>
      <c r="E163" s="572"/>
      <c r="F163" s="572"/>
      <c r="G163" s="572"/>
      <c r="H163" s="572"/>
      <c r="I163" s="572"/>
      <c r="J163" s="572"/>
      <c r="K163" s="572"/>
      <c r="L163" s="572"/>
      <c r="M163" s="572"/>
      <c r="N163" s="572"/>
      <c r="O163" s="572"/>
      <c r="P163" s="572"/>
      <c r="Q163" s="572"/>
      <c r="R163" s="572"/>
      <c r="S163" s="572"/>
      <c r="T163" s="572"/>
      <c r="U163" s="572"/>
      <c r="V163" s="572"/>
      <c r="W163" s="572"/>
      <c r="X163" s="572"/>
      <c r="Y163" s="572"/>
      <c r="Z163" s="572"/>
      <c r="AA163" s="572"/>
      <c r="AB163" s="572"/>
      <c r="AC163" s="572"/>
    </row>
    <row r="164" spans="1:30" s="573" customFormat="1" ht="39.950000000000003" customHeight="1" x14ac:dyDescent="0.2">
      <c r="A164" s="596"/>
      <c r="B164" s="684"/>
      <c r="C164" s="686" t="s">
        <v>497</v>
      </c>
      <c r="D164" s="686"/>
      <c r="E164" s="572"/>
      <c r="F164" s="572"/>
      <c r="G164" s="572"/>
      <c r="H164" s="572"/>
      <c r="I164" s="572"/>
      <c r="J164" s="572"/>
      <c r="K164" s="572"/>
      <c r="L164" s="572"/>
      <c r="M164" s="572"/>
      <c r="N164" s="572"/>
      <c r="O164" s="572"/>
      <c r="P164" s="572"/>
      <c r="Q164" s="572"/>
      <c r="R164" s="572"/>
      <c r="S164" s="572"/>
      <c r="T164" s="572"/>
      <c r="U164" s="572"/>
      <c r="V164" s="572"/>
      <c r="W164" s="572"/>
      <c r="X164" s="572"/>
      <c r="Y164" s="572"/>
      <c r="Z164" s="572"/>
      <c r="AA164" s="572"/>
      <c r="AB164" s="572"/>
      <c r="AC164" s="572"/>
    </row>
    <row r="165" spans="1:30" s="573" customFormat="1" ht="39.950000000000003" customHeight="1" x14ac:dyDescent="0.2">
      <c r="A165" s="596"/>
      <c r="B165" s="684"/>
      <c r="C165" s="687" t="s">
        <v>498</v>
      </c>
      <c r="D165" s="688" t="s">
        <v>500</v>
      </c>
      <c r="E165" s="659"/>
      <c r="F165" s="662"/>
      <c r="G165" s="659"/>
      <c r="H165" s="659"/>
      <c r="I165" s="659"/>
      <c r="J165" s="659"/>
      <c r="K165" s="689"/>
      <c r="L165" s="689"/>
      <c r="M165" s="690"/>
      <c r="N165" s="691" t="s">
        <v>499</v>
      </c>
      <c r="O165" s="691"/>
      <c r="P165" s="692"/>
      <c r="Q165" s="692"/>
      <c r="R165" s="692"/>
      <c r="S165" s="692"/>
      <c r="T165" s="692"/>
      <c r="U165" s="692"/>
      <c r="V165" s="693"/>
      <c r="W165" s="574"/>
      <c r="X165" s="574"/>
      <c r="Y165" s="574"/>
      <c r="Z165" s="574"/>
      <c r="AA165" s="574"/>
      <c r="AB165" s="574"/>
      <c r="AC165" s="574"/>
    </row>
    <row r="166" spans="1:30" s="573" customFormat="1" ht="39.950000000000003" customHeight="1" x14ac:dyDescent="0.35">
      <c r="A166" s="596"/>
      <c r="B166" s="684"/>
      <c r="C166" s="687"/>
      <c r="D166" s="688" t="s">
        <v>501</v>
      </c>
      <c r="E166" s="694"/>
      <c r="F166" s="694"/>
      <c r="G166" s="694"/>
      <c r="H166" s="694"/>
      <c r="I166" s="694"/>
      <c r="J166" s="694"/>
      <c r="K166" s="690"/>
      <c r="L166" s="690"/>
      <c r="M166" s="690"/>
      <c r="N166" s="695"/>
      <c r="O166" s="695"/>
      <c r="P166" s="693"/>
      <c r="Q166" s="693"/>
      <c r="R166" s="693"/>
      <c r="S166" s="693"/>
      <c r="T166" s="693"/>
      <c r="U166" s="693"/>
      <c r="V166" s="693"/>
      <c r="W166" s="574"/>
      <c r="X166" s="574"/>
      <c r="Y166" s="574"/>
      <c r="Z166" s="574"/>
      <c r="AA166" s="574"/>
      <c r="AB166" s="574"/>
      <c r="AC166" s="574"/>
    </row>
    <row r="167" spans="1:30" s="573" customFormat="1" ht="39.950000000000003" customHeight="1" x14ac:dyDescent="0.2">
      <c r="A167" s="596"/>
      <c r="B167" s="684"/>
      <c r="C167" s="687"/>
      <c r="D167" s="688" t="s">
        <v>503</v>
      </c>
      <c r="E167" s="659"/>
      <c r="F167" s="659"/>
      <c r="G167" s="659"/>
      <c r="H167" s="659"/>
      <c r="I167" s="694"/>
      <c r="J167" s="659"/>
      <c r="K167" s="689"/>
      <c r="L167" s="689"/>
      <c r="M167" s="689"/>
      <c r="N167" s="691" t="s">
        <v>502</v>
      </c>
      <c r="O167" s="691"/>
      <c r="P167" s="692"/>
      <c r="Q167" s="692"/>
      <c r="R167" s="692"/>
      <c r="S167" s="692"/>
      <c r="T167" s="692"/>
      <c r="U167" s="692"/>
      <c r="V167" s="693"/>
      <c r="W167" s="574"/>
      <c r="X167" s="574"/>
      <c r="Y167" s="574"/>
      <c r="Z167" s="574"/>
      <c r="AA167" s="574"/>
      <c r="AB167" s="574"/>
      <c r="AC167" s="574"/>
    </row>
    <row r="168" spans="1:30" s="573" customFormat="1" ht="39.950000000000003" customHeight="1" x14ac:dyDescent="0.2">
      <c r="A168" s="596"/>
      <c r="B168" s="684"/>
      <c r="C168" s="687"/>
      <c r="D168" s="688" t="s">
        <v>505</v>
      </c>
      <c r="E168" s="694"/>
      <c r="F168" s="659"/>
      <c r="G168" s="659"/>
      <c r="H168" s="659"/>
      <c r="I168" s="659"/>
      <c r="J168" s="659"/>
      <c r="K168" s="689"/>
      <c r="L168" s="689"/>
      <c r="M168" s="689"/>
      <c r="N168" s="691" t="s">
        <v>504</v>
      </c>
      <c r="O168" s="691"/>
      <c r="P168" s="692"/>
      <c r="Q168" s="692"/>
      <c r="R168" s="692"/>
      <c r="S168" s="692"/>
      <c r="T168" s="692"/>
      <c r="U168" s="692"/>
      <c r="V168" s="693"/>
      <c r="W168" s="574"/>
      <c r="X168" s="574"/>
      <c r="Y168" s="574"/>
      <c r="Z168" s="574"/>
      <c r="AA168" s="574"/>
      <c r="AB168" s="574"/>
      <c r="AC168" s="574"/>
    </row>
    <row r="169" spans="1:30" s="573" customFormat="1" ht="39.950000000000003" customHeight="1" x14ac:dyDescent="0.2">
      <c r="A169" s="596"/>
      <c r="B169" s="684"/>
      <c r="C169" s="687"/>
      <c r="D169" s="688" t="s">
        <v>507</v>
      </c>
      <c r="E169" s="659"/>
      <c r="F169" s="659"/>
      <c r="G169" s="659"/>
      <c r="H169" s="694"/>
      <c r="I169" s="659"/>
      <c r="J169" s="659"/>
      <c r="K169" s="689"/>
      <c r="L169" s="689"/>
      <c r="M169" s="689"/>
      <c r="N169" s="691" t="s">
        <v>506</v>
      </c>
      <c r="O169" s="691"/>
      <c r="P169" s="692"/>
      <c r="Q169" s="692"/>
      <c r="R169" s="692"/>
      <c r="S169" s="692"/>
      <c r="T169" s="692"/>
      <c r="U169" s="692"/>
      <c r="V169" s="693"/>
      <c r="W169" s="574"/>
      <c r="X169" s="574"/>
      <c r="Y169" s="574"/>
      <c r="Z169" s="574"/>
      <c r="AA169" s="574"/>
      <c r="AB169" s="574"/>
      <c r="AC169" s="574"/>
    </row>
    <row r="170" spans="1:30" s="573" customFormat="1" ht="39.950000000000003" customHeight="1" x14ac:dyDescent="0.2">
      <c r="A170" s="596"/>
      <c r="B170" s="684"/>
      <c r="C170" s="687"/>
      <c r="D170" s="688" t="s">
        <v>509</v>
      </c>
      <c r="E170" s="694"/>
      <c r="F170" s="659"/>
      <c r="G170" s="659"/>
      <c r="H170" s="659"/>
      <c r="I170" s="659"/>
      <c r="J170" s="659"/>
      <c r="K170" s="689"/>
      <c r="L170" s="689"/>
      <c r="M170" s="689"/>
      <c r="N170" s="691" t="s">
        <v>508</v>
      </c>
      <c r="O170" s="691"/>
      <c r="P170" s="692"/>
      <c r="Q170" s="692"/>
      <c r="R170" s="692"/>
      <c r="S170" s="692"/>
      <c r="T170" s="692"/>
      <c r="U170" s="692"/>
      <c r="V170" s="693"/>
      <c r="W170" s="574"/>
      <c r="X170" s="574"/>
      <c r="Y170" s="574"/>
      <c r="Z170" s="574"/>
      <c r="AA170" s="574"/>
      <c r="AB170" s="574"/>
      <c r="AC170" s="574"/>
    </row>
    <row r="171" spans="1:30" s="573" customFormat="1" ht="39.950000000000003" customHeight="1" x14ac:dyDescent="0.2">
      <c r="A171" s="596"/>
      <c r="B171" s="684"/>
      <c r="C171" s="687"/>
      <c r="D171" s="696" t="s">
        <v>556</v>
      </c>
      <c r="E171" s="659"/>
      <c r="F171" s="659"/>
      <c r="G171" s="694"/>
      <c r="H171" s="659"/>
      <c r="I171" s="660"/>
      <c r="J171" s="659"/>
      <c r="K171" s="689"/>
      <c r="L171" s="689"/>
      <c r="M171" s="689"/>
      <c r="N171" s="691" t="s">
        <v>555</v>
      </c>
      <c r="O171" s="691"/>
      <c r="P171" s="692"/>
      <c r="Q171" s="692"/>
      <c r="R171" s="692"/>
      <c r="S171" s="692"/>
      <c r="T171" s="692"/>
      <c r="U171" s="692"/>
      <c r="V171" s="693"/>
      <c r="W171" s="574"/>
      <c r="X171" s="574"/>
      <c r="Y171" s="574"/>
      <c r="Z171" s="574"/>
      <c r="AA171" s="574"/>
      <c r="AB171" s="574"/>
      <c r="AC171" s="574"/>
    </row>
    <row r="172" spans="1:30" s="573" customFormat="1" ht="39.950000000000003" customHeight="1" x14ac:dyDescent="0.2">
      <c r="A172" s="596"/>
      <c r="B172" s="684"/>
      <c r="C172" s="687"/>
      <c r="D172" s="688" t="s">
        <v>511</v>
      </c>
      <c r="E172" s="694"/>
      <c r="F172" s="659"/>
      <c r="G172" s="659"/>
      <c r="H172" s="659"/>
      <c r="I172" s="659"/>
      <c r="J172" s="659"/>
      <c r="K172" s="689"/>
      <c r="L172" s="689"/>
      <c r="M172" s="689"/>
      <c r="N172" s="691" t="s">
        <v>510</v>
      </c>
      <c r="O172" s="691"/>
      <c r="P172" s="692"/>
      <c r="Q172" s="692"/>
      <c r="R172" s="692"/>
      <c r="S172" s="692"/>
      <c r="T172" s="692"/>
      <c r="U172" s="692"/>
      <c r="V172" s="693"/>
      <c r="W172" s="574"/>
      <c r="X172" s="574"/>
      <c r="Y172" s="574"/>
      <c r="Z172" s="574"/>
      <c r="AA172" s="574"/>
      <c r="AB172" s="574"/>
      <c r="AC172" s="574"/>
    </row>
    <row r="173" spans="1:30" s="573" customFormat="1" ht="39.950000000000003" customHeight="1" x14ac:dyDescent="0.2">
      <c r="A173" s="596"/>
      <c r="B173" s="684"/>
      <c r="C173" s="572"/>
      <c r="D173" s="574"/>
      <c r="E173" s="574"/>
      <c r="F173" s="574"/>
      <c r="G173" s="574"/>
      <c r="H173" s="574"/>
      <c r="I173" s="574"/>
      <c r="J173" s="574"/>
      <c r="K173" s="574"/>
      <c r="L173" s="574"/>
      <c r="M173" s="574"/>
      <c r="N173" s="574"/>
      <c r="O173" s="574"/>
      <c r="P173" s="574"/>
      <c r="Q173" s="574"/>
      <c r="R173" s="574"/>
      <c r="S173" s="574"/>
      <c r="T173" s="574"/>
      <c r="U173" s="574"/>
      <c r="V173" s="574"/>
      <c r="W173" s="574"/>
      <c r="X173" s="574"/>
      <c r="Y173" s="574"/>
      <c r="Z173" s="574"/>
      <c r="AA173" s="574"/>
      <c r="AB173" s="574"/>
      <c r="AC173" s="574"/>
    </row>
    <row r="174" spans="1:30" s="573" customFormat="1" ht="39.950000000000003" customHeight="1" x14ac:dyDescent="0.25">
      <c r="A174" s="596"/>
      <c r="B174" s="684"/>
      <c r="C174" s="697" t="s">
        <v>96</v>
      </c>
      <c r="D174" s="698" t="s">
        <v>23</v>
      </c>
      <c r="E174" s="661"/>
      <c r="F174" s="661"/>
      <c r="G174" s="661"/>
      <c r="H174" s="661"/>
      <c r="I174" s="661"/>
      <c r="J174" s="661"/>
      <c r="K174" s="661"/>
      <c r="L174" s="661"/>
      <c r="M174" s="661"/>
      <c r="N174" s="576"/>
      <c r="O174" s="576"/>
      <c r="P174" s="576"/>
      <c r="Q174" s="572"/>
      <c r="R174" s="572"/>
      <c r="S174" s="572"/>
      <c r="T174" s="572"/>
      <c r="U174" s="572"/>
      <c r="V174" s="572"/>
      <c r="W174" s="572"/>
      <c r="X174" s="572"/>
      <c r="Y174" s="572"/>
      <c r="Z174" s="572"/>
      <c r="AA174" s="572"/>
      <c r="AB174" s="572"/>
      <c r="AC174" s="572"/>
    </row>
    <row r="175" spans="1:30" s="573" customFormat="1" ht="39.950000000000003" customHeight="1" x14ac:dyDescent="0.25">
      <c r="A175" s="596"/>
      <c r="B175" s="684"/>
      <c r="C175" s="572"/>
      <c r="D175" s="699" t="s">
        <v>512</v>
      </c>
      <c r="E175" s="572"/>
      <c r="F175" s="572"/>
      <c r="G175" s="572"/>
      <c r="H175" s="572"/>
      <c r="I175" s="572"/>
      <c r="J175" s="572"/>
      <c r="K175" s="572"/>
      <c r="L175" s="572"/>
      <c r="M175" s="572"/>
      <c r="N175" s="576"/>
      <c r="O175" s="576"/>
      <c r="P175" s="576"/>
      <c r="Q175" s="572"/>
      <c r="R175" s="572"/>
      <c r="S175" s="572"/>
      <c r="T175" s="572"/>
      <c r="U175" s="572"/>
      <c r="V175" s="572"/>
      <c r="W175" s="572"/>
      <c r="X175" s="572"/>
      <c r="Y175" s="572"/>
      <c r="Z175" s="572"/>
      <c r="AA175" s="572"/>
      <c r="AB175" s="572"/>
      <c r="AC175" s="572"/>
    </row>
    <row r="176" spans="1:30" s="573" customFormat="1" ht="39.950000000000003" customHeight="1" x14ac:dyDescent="0.25">
      <c r="A176" s="596"/>
      <c r="B176" s="684"/>
      <c r="C176" s="656" t="s">
        <v>498</v>
      </c>
      <c r="D176" s="651" t="s">
        <v>513</v>
      </c>
      <c r="E176" s="650"/>
      <c r="F176" s="650"/>
      <c r="G176" s="650"/>
      <c r="H176" s="650"/>
      <c r="I176" s="650"/>
      <c r="J176" s="650"/>
      <c r="K176" s="650"/>
      <c r="L176" s="650"/>
      <c r="M176" s="650"/>
      <c r="N176" s="576"/>
      <c r="O176" s="576"/>
      <c r="P176" s="576"/>
      <c r="Q176" s="572"/>
      <c r="R176" s="572"/>
      <c r="S176" s="572"/>
      <c r="T176" s="572"/>
      <c r="U176" s="572"/>
      <c r="V176" s="572"/>
      <c r="W176" s="572"/>
      <c r="X176" s="572"/>
      <c r="Y176" s="572"/>
      <c r="Z176" s="572"/>
      <c r="AA176" s="572"/>
      <c r="AB176" s="572"/>
      <c r="AC176" s="572"/>
    </row>
    <row r="177" spans="1:30" s="573" customFormat="1" ht="39.950000000000003" customHeight="1" x14ac:dyDescent="0.25">
      <c r="A177" s="596"/>
      <c r="B177" s="684"/>
      <c r="C177" s="656"/>
      <c r="D177" s="651" t="s">
        <v>514</v>
      </c>
      <c r="E177" s="650"/>
      <c r="F177" s="650"/>
      <c r="G177" s="650"/>
      <c r="H177" s="650"/>
      <c r="I177" s="650"/>
      <c r="J177" s="650"/>
      <c r="K177" s="650"/>
      <c r="L177" s="650"/>
      <c r="M177" s="650"/>
      <c r="N177" s="576"/>
      <c r="O177" s="576"/>
      <c r="P177" s="576"/>
      <c r="Q177" s="572"/>
      <c r="R177" s="572"/>
      <c r="S177" s="572"/>
      <c r="T177" s="572"/>
      <c r="U177" s="572"/>
      <c r="V177" s="572"/>
      <c r="W177" s="572"/>
      <c r="X177" s="572"/>
      <c r="Y177" s="572"/>
      <c r="Z177" s="572"/>
      <c r="AA177" s="572"/>
      <c r="AB177" s="572"/>
      <c r="AC177" s="572"/>
    </row>
    <row r="178" spans="1:30" s="573" customFormat="1" ht="39.950000000000003" customHeight="1" x14ac:dyDescent="0.25">
      <c r="A178" s="596"/>
      <c r="B178" s="684"/>
      <c r="C178" s="656"/>
      <c r="D178" s="651" t="s">
        <v>557</v>
      </c>
      <c r="E178" s="650"/>
      <c r="F178" s="650"/>
      <c r="G178" s="650"/>
      <c r="H178" s="650"/>
      <c r="I178" s="650"/>
      <c r="J178" s="650"/>
      <c r="K178" s="650"/>
      <c r="L178" s="650"/>
      <c r="M178" s="650"/>
      <c r="N178" s="576"/>
      <c r="O178" s="576"/>
      <c r="P178" s="576"/>
      <c r="Q178" s="572"/>
      <c r="R178" s="572"/>
      <c r="S178" s="572"/>
      <c r="T178" s="572"/>
      <c r="U178" s="572"/>
      <c r="V178" s="572"/>
      <c r="W178" s="572"/>
      <c r="X178" s="572"/>
      <c r="Y178" s="572"/>
      <c r="Z178" s="572"/>
      <c r="AA178" s="572"/>
      <c r="AB178" s="572"/>
      <c r="AC178" s="572"/>
    </row>
    <row r="179" spans="1:30" s="573" customFormat="1" ht="39.950000000000003" customHeight="1" x14ac:dyDescent="0.25">
      <c r="A179" s="596"/>
      <c r="B179" s="684"/>
      <c r="C179" s="656"/>
      <c r="D179" s="651" t="s">
        <v>558</v>
      </c>
      <c r="E179" s="650"/>
      <c r="F179" s="650"/>
      <c r="G179" s="650"/>
      <c r="H179" s="650"/>
      <c r="I179" s="650"/>
      <c r="J179" s="650"/>
      <c r="K179" s="650"/>
      <c r="L179" s="650"/>
      <c r="M179" s="650"/>
      <c r="N179" s="576"/>
      <c r="O179" s="576"/>
      <c r="P179" s="576"/>
      <c r="Q179" s="572"/>
      <c r="R179" s="572"/>
      <c r="S179" s="572"/>
      <c r="T179" s="572"/>
      <c r="U179" s="572"/>
      <c r="V179" s="572"/>
      <c r="W179" s="572"/>
      <c r="X179" s="572"/>
      <c r="Y179" s="572"/>
      <c r="Z179" s="572"/>
      <c r="AA179" s="572"/>
      <c r="AB179" s="572"/>
      <c r="AC179" s="572"/>
    </row>
    <row r="180" spans="1:30" s="573" customFormat="1" ht="39.950000000000003" customHeight="1" x14ac:dyDescent="0.25">
      <c r="A180" s="596"/>
      <c r="B180" s="684"/>
      <c r="C180" s="656"/>
      <c r="D180" s="651" t="s">
        <v>559</v>
      </c>
      <c r="E180" s="650"/>
      <c r="F180" s="650"/>
      <c r="G180" s="650"/>
      <c r="H180" s="650"/>
      <c r="I180" s="650"/>
      <c r="J180" s="650"/>
      <c r="K180" s="650"/>
      <c r="L180" s="650"/>
      <c r="M180" s="650"/>
      <c r="N180" s="576"/>
      <c r="O180" s="576"/>
      <c r="P180" s="576"/>
      <c r="Q180" s="572"/>
      <c r="R180" s="572"/>
      <c r="S180" s="572"/>
      <c r="T180" s="572"/>
      <c r="U180" s="572"/>
      <c r="V180" s="572"/>
      <c r="W180" s="572"/>
      <c r="X180" s="572"/>
      <c r="Y180" s="572"/>
      <c r="Z180" s="572"/>
      <c r="AA180" s="572"/>
      <c r="AB180" s="572"/>
      <c r="AC180" s="572"/>
    </row>
    <row r="181" spans="1:30" s="573" customFormat="1" ht="39.950000000000003" customHeight="1" x14ac:dyDescent="0.25">
      <c r="A181" s="596"/>
      <c r="B181" s="684"/>
      <c r="C181" s="656"/>
      <c r="D181" s="651" t="s">
        <v>560</v>
      </c>
      <c r="E181" s="650"/>
      <c r="F181" s="650"/>
      <c r="G181" s="650"/>
      <c r="H181" s="650"/>
      <c r="I181" s="650"/>
      <c r="J181" s="650"/>
      <c r="K181" s="650"/>
      <c r="L181" s="650"/>
      <c r="M181" s="650"/>
      <c r="N181" s="576"/>
      <c r="O181" s="576"/>
      <c r="P181" s="576"/>
      <c r="Q181" s="572"/>
      <c r="R181" s="572"/>
      <c r="S181" s="572"/>
      <c r="T181" s="572"/>
      <c r="U181" s="572"/>
      <c r="V181" s="572"/>
      <c r="W181" s="572"/>
      <c r="X181" s="572"/>
      <c r="Y181" s="572"/>
      <c r="Z181" s="572"/>
      <c r="AA181" s="572"/>
      <c r="AB181" s="572"/>
      <c r="AC181" s="572"/>
    </row>
    <row r="182" spans="1:30" s="573" customFormat="1" ht="39.950000000000003" customHeight="1" x14ac:dyDescent="0.25">
      <c r="A182" s="596"/>
      <c r="B182" s="684"/>
      <c r="C182" s="656"/>
      <c r="D182" s="651" t="s">
        <v>561</v>
      </c>
      <c r="E182" s="650"/>
      <c r="F182" s="650"/>
      <c r="G182" s="650"/>
      <c r="H182" s="650"/>
      <c r="I182" s="650"/>
      <c r="J182" s="650"/>
      <c r="K182" s="650"/>
      <c r="L182" s="650"/>
      <c r="M182" s="650"/>
      <c r="N182" s="576"/>
      <c r="O182" s="576"/>
      <c r="P182" s="576"/>
      <c r="Q182" s="572"/>
      <c r="R182" s="572"/>
      <c r="S182" s="572"/>
      <c r="T182" s="572"/>
      <c r="U182" s="572"/>
      <c r="V182" s="572"/>
      <c r="W182" s="572"/>
      <c r="X182" s="572"/>
      <c r="Y182" s="572"/>
      <c r="Z182" s="572"/>
      <c r="AA182" s="572"/>
      <c r="AB182" s="572"/>
      <c r="AC182" s="572"/>
    </row>
    <row r="183" spans="1:30" s="577" customFormat="1" ht="36.75" customHeight="1" x14ac:dyDescent="0.25">
      <c r="A183" s="596"/>
      <c r="B183" s="684"/>
      <c r="C183" s="575"/>
      <c r="D183" s="597"/>
      <c r="E183" s="597"/>
      <c r="F183" s="597"/>
      <c r="G183" s="597"/>
      <c r="H183" s="597"/>
      <c r="I183" s="597"/>
      <c r="J183" s="597"/>
      <c r="K183" s="597"/>
      <c r="L183" s="576"/>
      <c r="M183" s="576"/>
      <c r="N183" s="576"/>
      <c r="O183" s="576"/>
      <c r="P183" s="576"/>
      <c r="Q183" s="572"/>
      <c r="R183" s="572"/>
      <c r="S183" s="572"/>
      <c r="T183" s="572"/>
      <c r="U183" s="572"/>
      <c r="V183" s="572"/>
      <c r="W183" s="572"/>
      <c r="X183" s="572"/>
      <c r="Y183" s="572"/>
      <c r="Z183" s="572"/>
      <c r="AA183" s="572"/>
      <c r="AB183" s="572"/>
      <c r="AC183" s="572"/>
      <c r="AD183" s="573"/>
    </row>
    <row r="184" spans="1:30" s="573" customFormat="1" ht="36.75" customHeight="1" x14ac:dyDescent="0.35">
      <c r="A184" s="646"/>
      <c r="B184" s="647"/>
      <c r="C184" s="656" t="s">
        <v>66</v>
      </c>
      <c r="D184" s="651" t="s">
        <v>548</v>
      </c>
      <c r="E184" s="650"/>
      <c r="F184" s="650"/>
      <c r="G184" s="650"/>
      <c r="H184" s="650"/>
      <c r="I184" s="650"/>
      <c r="J184" s="650"/>
      <c r="K184" s="650"/>
      <c r="L184" s="650"/>
      <c r="M184" s="650"/>
      <c r="N184" s="648" t="s">
        <v>524</v>
      </c>
      <c r="O184" s="576"/>
      <c r="P184" s="576"/>
      <c r="Q184" s="648"/>
      <c r="R184" s="700"/>
      <c r="S184" s="700"/>
      <c r="T184" s="700"/>
      <c r="U184" s="700"/>
      <c r="V184" s="700"/>
      <c r="W184" s="700"/>
      <c r="X184" s="700"/>
      <c r="Y184" s="52"/>
      <c r="Z184" s="700"/>
      <c r="AA184" s="52"/>
      <c r="AB184" s="572"/>
      <c r="AC184" s="572"/>
    </row>
    <row r="185" spans="1:30" s="573" customFormat="1" ht="36.75" customHeight="1" x14ac:dyDescent="0.35">
      <c r="A185" s="646"/>
      <c r="B185" s="647"/>
      <c r="C185" s="656" t="s">
        <v>66</v>
      </c>
      <c r="D185" s="651" t="s">
        <v>549</v>
      </c>
      <c r="E185" s="650"/>
      <c r="F185" s="650"/>
      <c r="G185" s="650"/>
      <c r="H185" s="650"/>
      <c r="I185" s="650"/>
      <c r="J185" s="694"/>
      <c r="K185" s="654"/>
      <c r="L185" s="701"/>
      <c r="M185" s="701"/>
      <c r="N185" s="649" t="s">
        <v>550</v>
      </c>
      <c r="O185" s="576"/>
      <c r="P185" s="576"/>
      <c r="Q185" s="649"/>
      <c r="R185" s="700"/>
      <c r="S185" s="700"/>
      <c r="T185" s="700"/>
      <c r="U185" s="700"/>
      <c r="V185" s="700"/>
      <c r="W185" s="700"/>
      <c r="X185" s="700"/>
      <c r="Y185" s="52"/>
      <c r="Z185" s="700"/>
      <c r="AA185" s="52"/>
      <c r="AB185" s="572"/>
      <c r="AC185" s="572"/>
    </row>
    <row r="186" spans="1:30" s="573" customFormat="1" ht="36.75" customHeight="1" x14ac:dyDescent="0.35">
      <c r="A186" s="646"/>
      <c r="B186" s="647"/>
      <c r="C186" s="656" t="s">
        <v>66</v>
      </c>
      <c r="D186" s="651" t="s">
        <v>551</v>
      </c>
      <c r="E186" s="650"/>
      <c r="F186" s="650"/>
      <c r="G186" s="694"/>
      <c r="H186" s="702"/>
      <c r="I186" s="694"/>
      <c r="J186" s="702"/>
      <c r="K186" s="654"/>
      <c r="L186" s="701"/>
      <c r="M186" s="701"/>
      <c r="N186" s="649" t="s">
        <v>552</v>
      </c>
      <c r="O186" s="576"/>
      <c r="P186" s="576"/>
      <c r="Q186" s="649"/>
      <c r="R186" s="700"/>
      <c r="S186" s="700"/>
      <c r="T186" s="700"/>
      <c r="U186" s="700"/>
      <c r="V186" s="700"/>
      <c r="W186" s="700"/>
      <c r="X186" s="700"/>
      <c r="Y186" s="52"/>
      <c r="Z186" s="700"/>
      <c r="AA186" s="52"/>
      <c r="AB186" s="572"/>
      <c r="AC186" s="572"/>
    </row>
    <row r="187" spans="1:30" s="573" customFormat="1" ht="36.75" customHeight="1" x14ac:dyDescent="0.35">
      <c r="A187" s="646"/>
      <c r="B187" s="647"/>
      <c r="C187" s="656" t="s">
        <v>66</v>
      </c>
      <c r="D187" s="651" t="s">
        <v>553</v>
      </c>
      <c r="E187" s="650"/>
      <c r="F187" s="650"/>
      <c r="G187" s="650"/>
      <c r="H187" s="650"/>
      <c r="I187" s="650"/>
      <c r="J187" s="655"/>
      <c r="K187" s="701"/>
      <c r="L187" s="701"/>
      <c r="M187" s="701"/>
      <c r="N187" s="576"/>
      <c r="O187" s="576"/>
      <c r="P187" s="576"/>
      <c r="Q187" s="648"/>
      <c r="R187" s="700"/>
      <c r="S187" s="700"/>
      <c r="T187" s="700"/>
      <c r="U187" s="700"/>
      <c r="V187" s="700"/>
      <c r="W187" s="700"/>
      <c r="X187" s="700"/>
      <c r="Y187" s="52"/>
      <c r="Z187" s="700"/>
      <c r="AA187" s="52"/>
      <c r="AB187" s="572"/>
      <c r="AC187" s="572"/>
    </row>
    <row r="188" spans="1:30" s="573" customFormat="1" ht="36.75" customHeight="1" x14ac:dyDescent="0.35">
      <c r="A188" s="646"/>
      <c r="B188" s="647"/>
      <c r="C188" s="656" t="s">
        <v>96</v>
      </c>
      <c r="D188" s="651" t="s">
        <v>547</v>
      </c>
      <c r="E188" s="650"/>
      <c r="F188" s="650"/>
      <c r="G188" s="650"/>
      <c r="H188" s="650"/>
      <c r="I188" s="650"/>
      <c r="J188" s="650"/>
      <c r="K188" s="650"/>
      <c r="L188" s="650"/>
      <c r="M188" s="703"/>
      <c r="N188" s="576"/>
      <c r="O188" s="576"/>
      <c r="P188" s="576"/>
      <c r="Q188" s="648"/>
      <c r="R188" s="700"/>
      <c r="S188" s="700"/>
      <c r="T188" s="700"/>
      <c r="U188" s="700"/>
      <c r="V188" s="700"/>
      <c r="W188" s="700"/>
      <c r="X188" s="700"/>
      <c r="Y188" s="52"/>
      <c r="Z188" s="700"/>
      <c r="AA188" s="52"/>
      <c r="AB188" s="572"/>
      <c r="AC188" s="572"/>
    </row>
    <row r="189" spans="1:30" s="577" customFormat="1" ht="36.75" customHeight="1" x14ac:dyDescent="0.25">
      <c r="A189" s="596"/>
      <c r="B189" s="684"/>
      <c r="C189" s="575"/>
      <c r="D189" s="597"/>
      <c r="E189" s="597"/>
      <c r="F189" s="597"/>
      <c r="G189" s="597"/>
      <c r="H189" s="597"/>
      <c r="I189" s="597"/>
      <c r="J189" s="597"/>
      <c r="K189" s="597"/>
      <c r="L189" s="576"/>
      <c r="M189" s="576"/>
      <c r="N189" s="576"/>
      <c r="O189" s="576"/>
      <c r="P189" s="576"/>
      <c r="Q189" s="572"/>
      <c r="R189" s="572"/>
      <c r="S189" s="572"/>
      <c r="T189" s="572"/>
      <c r="U189" s="572"/>
      <c r="V189" s="572"/>
      <c r="W189" s="572"/>
      <c r="X189" s="572"/>
      <c r="Y189" s="572"/>
      <c r="Z189" s="572"/>
      <c r="AA189" s="572"/>
      <c r="AB189" s="572"/>
      <c r="AC189" s="572"/>
      <c r="AD189" s="573"/>
    </row>
    <row r="190" spans="1:30" s="573" customFormat="1" ht="39.950000000000003" customHeight="1" x14ac:dyDescent="0.2">
      <c r="A190" s="596"/>
      <c r="B190" s="594" t="s">
        <v>562</v>
      </c>
      <c r="C190" s="596"/>
      <c r="D190" s="596"/>
      <c r="E190" s="596"/>
      <c r="F190" s="596"/>
      <c r="G190" s="596"/>
      <c r="H190" s="596"/>
      <c r="I190" s="596"/>
      <c r="J190" s="596"/>
      <c r="K190" s="596"/>
      <c r="L190" s="596"/>
      <c r="M190" s="596"/>
      <c r="N190" s="596"/>
      <c r="O190" s="596"/>
      <c r="P190" s="596"/>
      <c r="Q190" s="596"/>
      <c r="R190" s="596"/>
      <c r="S190" s="572"/>
      <c r="T190" s="572"/>
      <c r="U190" s="572"/>
      <c r="V190" s="572"/>
      <c r="W190" s="572"/>
      <c r="X190" s="572"/>
      <c r="Y190" s="572"/>
      <c r="Z190" s="572"/>
      <c r="AA190" s="572"/>
      <c r="AB190" s="572"/>
      <c r="AC190" s="572"/>
    </row>
    <row r="191" spans="1:30" s="573" customFormat="1" ht="39.950000000000003" customHeight="1" x14ac:dyDescent="0.4">
      <c r="A191" s="596"/>
      <c r="B191" s="663" t="s">
        <v>563</v>
      </c>
      <c r="C191" s="596"/>
      <c r="D191" s="596"/>
      <c r="E191" s="596"/>
      <c r="F191" s="596"/>
      <c r="G191" s="596"/>
      <c r="H191" s="596"/>
      <c r="I191" s="596"/>
      <c r="J191" s="596"/>
      <c r="K191" s="596"/>
      <c r="L191" s="596"/>
      <c r="M191" s="596"/>
      <c r="N191" s="596"/>
      <c r="O191" s="596"/>
      <c r="P191" s="596"/>
      <c r="Q191" s="596"/>
      <c r="R191" s="596"/>
      <c r="S191" s="572"/>
      <c r="T191" s="572"/>
      <c r="U191" s="572"/>
      <c r="V191" s="572"/>
      <c r="W191" s="572"/>
      <c r="X191" s="572"/>
      <c r="Y191" s="572"/>
      <c r="Z191" s="572"/>
      <c r="AA191" s="572"/>
      <c r="AB191" s="572"/>
      <c r="AC191" s="572"/>
    </row>
    <row r="192" spans="1:30" s="577" customFormat="1" ht="39.950000000000003" customHeight="1" x14ac:dyDescent="0.25">
      <c r="A192" s="596"/>
      <c r="B192" s="664" t="s">
        <v>111</v>
      </c>
      <c r="C192" s="665"/>
      <c r="D192" s="596"/>
      <c r="E192" s="596"/>
      <c r="F192" s="596"/>
      <c r="G192" s="596"/>
      <c r="H192" s="596"/>
      <c r="I192" s="576"/>
      <c r="J192" s="596"/>
      <c r="K192" s="596"/>
      <c r="L192" s="576"/>
      <c r="M192" s="576"/>
      <c r="N192" s="576"/>
      <c r="O192" s="576"/>
      <c r="P192" s="576"/>
      <c r="Q192" s="572"/>
      <c r="R192" s="572"/>
      <c r="S192" s="572"/>
      <c r="T192" s="572"/>
      <c r="U192" s="572"/>
      <c r="V192" s="572"/>
      <c r="W192" s="652"/>
      <c r="X192" s="572"/>
      <c r="Y192" s="666"/>
      <c r="Z192" s="572"/>
      <c r="AA192" s="572"/>
      <c r="AB192" s="572"/>
      <c r="AC192" s="572"/>
      <c r="AD192" s="573"/>
    </row>
    <row r="193" spans="1:30" s="577" customFormat="1" ht="39.950000000000003" customHeight="1" x14ac:dyDescent="0.25">
      <c r="A193" s="596"/>
      <c r="B193" s="599"/>
      <c r="C193" s="596"/>
      <c r="D193" s="596"/>
      <c r="E193" s="596"/>
      <c r="F193" s="596"/>
      <c r="G193" s="596"/>
      <c r="H193" s="596"/>
      <c r="I193" s="576"/>
      <c r="J193" s="596"/>
      <c r="K193" s="596"/>
      <c r="L193" s="576"/>
      <c r="M193" s="576"/>
      <c r="N193" s="576"/>
      <c r="O193" s="576"/>
      <c r="P193" s="576"/>
      <c r="Q193" s="572"/>
      <c r="R193" s="572"/>
      <c r="S193" s="572"/>
      <c r="T193" s="572"/>
      <c r="U193" s="572"/>
      <c r="V193" s="572"/>
      <c r="W193" s="572"/>
      <c r="X193" s="572"/>
      <c r="Y193" s="572"/>
      <c r="Z193" s="572"/>
      <c r="AA193" s="572"/>
      <c r="AB193" s="572"/>
      <c r="AC193" s="572"/>
      <c r="AD193" s="573"/>
    </row>
    <row r="194" spans="1:30" s="577" customFormat="1" ht="39.950000000000003" customHeight="1" x14ac:dyDescent="0.25">
      <c r="A194" s="596"/>
      <c r="B194" s="595" t="s">
        <v>171</v>
      </c>
      <c r="C194" s="575"/>
      <c r="D194" s="575"/>
      <c r="E194" s="575"/>
      <c r="F194" s="575"/>
      <c r="G194" s="575"/>
      <c r="H194" s="657"/>
      <c r="I194" s="657"/>
      <c r="J194" s="657"/>
      <c r="K194" s="657"/>
      <c r="L194" s="658"/>
      <c r="M194" s="658"/>
      <c r="N194" s="603"/>
      <c r="O194" s="603"/>
      <c r="P194" s="603"/>
      <c r="Q194" s="572"/>
      <c r="R194" s="572"/>
      <c r="S194" s="572"/>
      <c r="T194" s="572"/>
      <c r="U194" s="572"/>
      <c r="V194" s="572"/>
      <c r="W194" s="572"/>
      <c r="X194" s="572"/>
      <c r="Y194" s="572"/>
      <c r="Z194" s="572"/>
      <c r="AA194" s="572"/>
      <c r="AB194" s="572"/>
      <c r="AC194" s="572"/>
      <c r="AD194" s="573"/>
    </row>
    <row r="195" spans="1:30" s="577" customFormat="1" ht="39.950000000000003" customHeight="1" x14ac:dyDescent="0.25">
      <c r="A195" s="596"/>
      <c r="B195" s="575" t="s">
        <v>554</v>
      </c>
      <c r="C195" s="575"/>
      <c r="D195" s="575"/>
      <c r="E195" s="575"/>
      <c r="F195" s="575"/>
      <c r="G195" s="575"/>
      <c r="H195" s="575"/>
      <c r="I195" s="575"/>
      <c r="J195" s="575"/>
      <c r="K195" s="575"/>
      <c r="L195" s="576"/>
      <c r="M195" s="576"/>
      <c r="N195" s="576"/>
      <c r="O195" s="576"/>
      <c r="P195" s="576"/>
      <c r="Q195" s="572"/>
      <c r="R195" s="572"/>
      <c r="S195" s="572"/>
      <c r="T195" s="572"/>
      <c r="U195" s="572"/>
      <c r="V195" s="572"/>
      <c r="W195" s="572"/>
      <c r="X195" s="572"/>
      <c r="Y195" s="572"/>
      <c r="Z195" s="572"/>
      <c r="AA195" s="572"/>
      <c r="AB195" s="572"/>
      <c r="AC195" s="572"/>
      <c r="AD195" s="573"/>
    </row>
    <row r="196" spans="1:30" s="577" customFormat="1" ht="39.950000000000003" customHeight="1" x14ac:dyDescent="0.25">
      <c r="A196" s="598" t="s">
        <v>96</v>
      </c>
      <c r="B196" s="575"/>
      <c r="C196" s="791" t="s">
        <v>19</v>
      </c>
      <c r="D196" s="791"/>
      <c r="E196" s="791"/>
      <c r="F196" s="791"/>
      <c r="G196" s="791"/>
      <c r="H196" s="791"/>
      <c r="I196" s="791"/>
      <c r="J196" s="791"/>
      <c r="K196" s="791"/>
      <c r="L196" s="576"/>
      <c r="M196" s="576"/>
      <c r="N196" s="576"/>
      <c r="O196" s="576"/>
      <c r="P196" s="576"/>
      <c r="Q196" s="572"/>
      <c r="R196" s="572"/>
      <c r="S196" s="572"/>
      <c r="T196" s="572"/>
      <c r="U196" s="572"/>
      <c r="V196" s="572"/>
      <c r="W196" s="572"/>
      <c r="X196" s="572"/>
      <c r="Y196" s="572"/>
      <c r="Z196" s="572"/>
      <c r="AA196" s="572"/>
      <c r="AB196" s="572"/>
      <c r="AC196" s="572"/>
      <c r="AD196" s="573"/>
    </row>
    <row r="197" spans="1:30" s="577" customFormat="1" ht="39.950000000000003" customHeight="1" x14ac:dyDescent="0.2">
      <c r="A197" s="598" t="s">
        <v>571</v>
      </c>
      <c r="B197" s="791" t="s">
        <v>20</v>
      </c>
      <c r="C197" s="791"/>
      <c r="D197" s="791"/>
      <c r="E197" s="791"/>
      <c r="F197" s="791"/>
      <c r="G197" s="791"/>
      <c r="H197" s="791"/>
      <c r="I197" s="791"/>
      <c r="J197" s="791"/>
      <c r="K197" s="791"/>
      <c r="L197" s="791"/>
      <c r="M197" s="791"/>
      <c r="N197" s="791"/>
      <c r="O197" s="791"/>
      <c r="P197" s="791"/>
      <c r="Q197" s="791"/>
      <c r="R197" s="791"/>
      <c r="S197" s="791"/>
      <c r="T197" s="791"/>
      <c r="U197" s="791"/>
      <c r="V197" s="791"/>
      <c r="W197" s="572"/>
      <c r="X197" s="572"/>
      <c r="Y197" s="572"/>
      <c r="Z197" s="572"/>
      <c r="AA197" s="572"/>
      <c r="AB197" s="572"/>
      <c r="AC197" s="572"/>
      <c r="AD197" s="573"/>
    </row>
    <row r="198" spans="1:30" s="577" customFormat="1" ht="39.950000000000003" customHeight="1" x14ac:dyDescent="0.25">
      <c r="A198" s="596"/>
      <c r="B198" s="599"/>
      <c r="C198" s="596"/>
      <c r="D198" s="596"/>
      <c r="E198" s="596"/>
      <c r="F198" s="596"/>
      <c r="G198" s="596"/>
      <c r="H198" s="596"/>
      <c r="I198" s="576"/>
      <c r="J198" s="596"/>
      <c r="K198" s="596"/>
      <c r="L198" s="576"/>
      <c r="M198" s="576"/>
      <c r="N198" s="576"/>
      <c r="O198" s="576"/>
      <c r="P198" s="576"/>
      <c r="Q198" s="572"/>
      <c r="R198" s="572"/>
      <c r="S198" s="572"/>
      <c r="T198" s="572"/>
      <c r="U198" s="572"/>
      <c r="V198" s="572"/>
      <c r="W198" s="572"/>
      <c r="X198" s="572"/>
      <c r="Y198" s="572"/>
      <c r="Z198" s="572"/>
      <c r="AA198" s="572"/>
      <c r="AB198" s="572"/>
      <c r="AC198" s="572"/>
      <c r="AD198" s="573"/>
    </row>
    <row r="199" spans="1:30" s="573" customFormat="1" ht="12.75" x14ac:dyDescent="0.2"/>
    <row r="200" spans="1:30" s="573" customFormat="1" ht="12.75" x14ac:dyDescent="0.2"/>
    <row r="201" spans="1:30" s="573" customFormat="1" ht="12.75" x14ac:dyDescent="0.2"/>
    <row r="202" spans="1:30" s="573" customFormat="1" ht="12.75" x14ac:dyDescent="0.2"/>
    <row r="203" spans="1:30" s="573" customFormat="1" ht="12.75" x14ac:dyDescent="0.2"/>
    <row r="204" spans="1:30" s="573" customFormat="1" ht="12.75" x14ac:dyDescent="0.2"/>
    <row r="205" spans="1:30" s="573" customFormat="1" ht="12.75" x14ac:dyDescent="0.2"/>
    <row r="206" spans="1:30" s="573" customFormat="1" ht="12.75" x14ac:dyDescent="0.2"/>
    <row r="207" spans="1:30" s="573" customFormat="1" ht="12.75" x14ac:dyDescent="0.2"/>
    <row r="208" spans="1:30" s="573" customFormat="1" ht="12.75" x14ac:dyDescent="0.2"/>
    <row r="209" s="573" customFormat="1" ht="12.75" x14ac:dyDescent="0.2"/>
    <row r="210" s="573" customFormat="1" ht="12.75" x14ac:dyDescent="0.2"/>
    <row r="211" s="573" customFormat="1" ht="12.75" x14ac:dyDescent="0.2"/>
    <row r="212" s="573" customFormat="1" ht="12.75" x14ac:dyDescent="0.2"/>
    <row r="213" s="573" customFormat="1" ht="12.75" x14ac:dyDescent="0.2"/>
    <row r="214" s="573" customFormat="1" ht="12.75" x14ac:dyDescent="0.2"/>
    <row r="215" s="573" customFormat="1" ht="12.75" x14ac:dyDescent="0.2"/>
    <row r="216" s="573" customFormat="1" ht="12.75" x14ac:dyDescent="0.2"/>
    <row r="217" s="573" customFormat="1" ht="12.75" x14ac:dyDescent="0.2"/>
    <row r="218" s="573" customFormat="1" ht="12.75" x14ac:dyDescent="0.2"/>
    <row r="219" s="573" customFormat="1" ht="12.75" x14ac:dyDescent="0.2"/>
    <row r="220" s="573" customFormat="1" ht="12.75" x14ac:dyDescent="0.2"/>
    <row r="221" s="573" customFormat="1" ht="12.75" x14ac:dyDescent="0.2"/>
    <row r="222" s="573" customFormat="1" ht="12.75" x14ac:dyDescent="0.2"/>
    <row r="223" s="573" customFormat="1" ht="12.75" x14ac:dyDescent="0.2"/>
    <row r="224" s="573" customFormat="1" ht="12.75" x14ac:dyDescent="0.2"/>
    <row r="225" s="573" customFormat="1" ht="12.75" x14ac:dyDescent="0.2"/>
    <row r="226" s="573" customFormat="1" ht="12.75" x14ac:dyDescent="0.2"/>
    <row r="227" s="573" customFormat="1" ht="12.75" x14ac:dyDescent="0.2"/>
    <row r="228" s="573" customFormat="1" ht="12.75" x14ac:dyDescent="0.2"/>
    <row r="229" s="573" customFormat="1" ht="12.75" x14ac:dyDescent="0.2"/>
    <row r="230" s="573" customFormat="1" ht="12.75" x14ac:dyDescent="0.2"/>
    <row r="231" s="573" customFormat="1" ht="12.75" x14ac:dyDescent="0.2"/>
    <row r="232" s="573" customFormat="1" ht="12.75" x14ac:dyDescent="0.2"/>
    <row r="233" s="573" customFormat="1" ht="12.75" x14ac:dyDescent="0.2"/>
    <row r="234" s="573" customFormat="1" ht="12.75" x14ac:dyDescent="0.2"/>
    <row r="235" s="573" customFormat="1" ht="12.75" x14ac:dyDescent="0.2"/>
    <row r="236" s="573" customFormat="1" ht="12.75" x14ac:dyDescent="0.2"/>
    <row r="237" s="573" customFormat="1" ht="12.75" x14ac:dyDescent="0.2"/>
    <row r="238" s="573" customFormat="1" ht="12.75" x14ac:dyDescent="0.2"/>
    <row r="239" s="573" customFormat="1" ht="12.75" x14ac:dyDescent="0.2"/>
    <row r="240" s="573" customFormat="1" ht="12.75" x14ac:dyDescent="0.2"/>
    <row r="241" s="573" customFormat="1" ht="12.75" x14ac:dyDescent="0.2"/>
    <row r="242" s="573" customFormat="1" ht="12.75" x14ac:dyDescent="0.2"/>
    <row r="243" s="573" customFormat="1" ht="12.75" x14ac:dyDescent="0.2"/>
    <row r="244" s="573" customFormat="1" ht="12.75" x14ac:dyDescent="0.2"/>
    <row r="245" s="573" customFormat="1" ht="12.75" x14ac:dyDescent="0.2"/>
    <row r="246" s="573" customFormat="1" ht="12.75" x14ac:dyDescent="0.2"/>
    <row r="247" s="573" customFormat="1" ht="12.75" x14ac:dyDescent="0.2"/>
    <row r="248" s="573" customFormat="1" ht="12.75" x14ac:dyDescent="0.2"/>
    <row r="249" s="573" customFormat="1" ht="12.75" x14ac:dyDescent="0.2"/>
    <row r="250" s="573" customFormat="1" ht="12.75" x14ac:dyDescent="0.2"/>
    <row r="251" s="573" customFormat="1" ht="12.75" x14ac:dyDescent="0.2"/>
    <row r="252" s="573" customFormat="1" ht="12.75" x14ac:dyDescent="0.2"/>
    <row r="253" s="573" customFormat="1" ht="12.75" x14ac:dyDescent="0.2"/>
    <row r="254" s="573" customFormat="1" ht="12.75" x14ac:dyDescent="0.2"/>
    <row r="255" s="573" customFormat="1" ht="12.75" x14ac:dyDescent="0.2"/>
    <row r="256" s="573" customFormat="1" ht="12.75" x14ac:dyDescent="0.2"/>
    <row r="257" s="573" customFormat="1" ht="12.75" x14ac:dyDescent="0.2"/>
    <row r="258" s="573" customFormat="1" ht="12.75" x14ac:dyDescent="0.2"/>
    <row r="259" s="573" customFormat="1" ht="12.75" x14ac:dyDescent="0.2"/>
    <row r="260" s="573" customFormat="1" ht="12.75" x14ac:dyDescent="0.2"/>
    <row r="261" s="573" customFormat="1" ht="12.75" x14ac:dyDescent="0.2"/>
    <row r="262" s="573" customFormat="1" ht="12.75" x14ac:dyDescent="0.2"/>
    <row r="263" s="573" customFormat="1" ht="12.75" x14ac:dyDescent="0.2"/>
    <row r="264" s="573" customFormat="1" ht="12.75" x14ac:dyDescent="0.2"/>
    <row r="265" s="573" customFormat="1" ht="12.75" x14ac:dyDescent="0.2"/>
    <row r="266" s="573" customFormat="1" ht="12.75" x14ac:dyDescent="0.2"/>
    <row r="267" s="573" customFormat="1" ht="12.75" x14ac:dyDescent="0.2"/>
    <row r="268" s="573" customFormat="1" ht="12.75" x14ac:dyDescent="0.2"/>
    <row r="269" s="573" customFormat="1" ht="12.75" x14ac:dyDescent="0.2"/>
    <row r="270" s="573" customFormat="1" ht="12.75" x14ac:dyDescent="0.2"/>
  </sheetData>
  <mergeCells count="42">
    <mergeCell ref="C196:K196"/>
    <mergeCell ref="B197:V197"/>
    <mergeCell ref="G97:H97"/>
    <mergeCell ref="I94:J96"/>
    <mergeCell ref="I97:J97"/>
    <mergeCell ref="AB90:AC91"/>
    <mergeCell ref="V63:Y65"/>
    <mergeCell ref="G103:H103"/>
    <mergeCell ref="I103:J103"/>
    <mergeCell ref="G100:H100"/>
    <mergeCell ref="I100:J100"/>
    <mergeCell ref="G101:H101"/>
    <mergeCell ref="I101:J101"/>
    <mergeCell ref="G102:H102"/>
    <mergeCell ref="I102:J102"/>
    <mergeCell ref="K94:P95"/>
    <mergeCell ref="K96:P96"/>
    <mergeCell ref="L53:O56"/>
    <mergeCell ref="L58:O61"/>
    <mergeCell ref="D53:J53"/>
    <mergeCell ref="E73:R73"/>
    <mergeCell ref="D75:J75"/>
    <mergeCell ref="D79:J79"/>
    <mergeCell ref="D83:J83"/>
    <mergeCell ref="D94:D96"/>
    <mergeCell ref="E94:F96"/>
    <mergeCell ref="G94:H96"/>
    <mergeCell ref="B32:B42"/>
    <mergeCell ref="X1:AA1"/>
    <mergeCell ref="B2:J3"/>
    <mergeCell ref="C54:C62"/>
    <mergeCell ref="Q57:T61"/>
    <mergeCell ref="V54:Y54"/>
    <mergeCell ref="Q53:T56"/>
    <mergeCell ref="V53:Y53"/>
    <mergeCell ref="V56:Y59"/>
    <mergeCell ref="V60:Y62"/>
    <mergeCell ref="X4:Z4"/>
    <mergeCell ref="C26:J26"/>
    <mergeCell ref="X2:AB3"/>
    <mergeCell ref="AB8:AC9"/>
    <mergeCell ref="AB46:AC47"/>
  </mergeCells>
  <hyperlinks>
    <hyperlink ref="E73" r:id="rId1" xr:uid="{C3607EFD-A538-4A22-B989-C9C47E4596EC}"/>
    <hyperlink ref="C26" r:id="rId2" xr:uid="{19CFB367-EA65-43F3-8B1C-7F94F205F41B}"/>
    <hyperlink ref="C196" r:id="rId3" display="http://www.excel-downloads.com/forum/111720-space.html" xr:uid="{9CD134B4-BDFB-45A8-9BE6-F8E0E6914673}"/>
    <hyperlink ref="B197" r:id="rId4" xr:uid="{EF364C09-A21D-4F14-AB07-66635B761BB5}"/>
    <hyperlink ref="B162" r:id="rId5" display="Les unités pifométriques" xr:uid="{DBC0C29E-2DEE-4B33-BFB4-5783B7FD88A5}"/>
    <hyperlink ref="D167" r:id="rId6" xr:uid="{52957547-0087-48E4-A83B-416DB956ADC4}"/>
    <hyperlink ref="D168" r:id="rId7" xr:uid="{6AE78231-D44B-4883-BEDD-5F238AE952EA}"/>
    <hyperlink ref="D169" r:id="rId8" xr:uid="{0863A013-DDA5-4292-8692-CBCAE29C2DD6}"/>
    <hyperlink ref="D170" r:id="rId9" xr:uid="{FF38C421-B219-4FB9-82E6-5280D9298806}"/>
    <hyperlink ref="D172" r:id="rId10" xr:uid="{0AD32CA4-CCF6-4857-8A0E-CB3FF951DDC9}"/>
    <hyperlink ref="D166" r:id="rId11" xr:uid="{442D9789-B3C2-4478-97A5-4E3764EA066F}"/>
    <hyperlink ref="B176" r:id="rId12" display="https://www.youtube.com/watch?v=YfGrccEQGKk" xr:uid="{A41EFFD1-9885-474A-AE9D-16C143214FFD}"/>
    <hyperlink ref="B177" r:id="rId13" display="https://www.youtube.com/watch?v=li4XNespLxg" xr:uid="{C19898B4-0E50-47ED-842B-9D677189E6BB}"/>
    <hyperlink ref="B174:M174" r:id="rId14" display="Différence entre un fichier XLS et XLSX (ou XLSM)" xr:uid="{F55DFE0D-7E65-474F-837F-3D8D1BEEEDF8}"/>
    <hyperlink ref="D171" r:id="rId15" xr:uid="{DFD44D92-5F5B-482E-888A-F7FAB48182FB}"/>
    <hyperlink ref="B179:H179" r:id="rId16" display="Forum Bureautique" xr:uid="{6816EA47-34D7-41DB-8D72-9BBC484EB91D}"/>
    <hyperlink ref="B180:M180" r:id="rId17" display="Alternatives à Microsoft Excel : 5 programmes gratuits et convaincants" xr:uid="{57C80D33-C38F-4D29-BC20-B857B1A63889}"/>
    <hyperlink ref="B181:J181" r:id="rId18" display="Excel SI-ALORS: comment fonctionne la formule SI ?" xr:uid="{C2134BC0-0780-4755-837F-D8F0C5AF4402}"/>
    <hyperlink ref="B182:I182" r:id="rId19" display="Les 20 meilleurs Tricks Mathématiques" xr:uid="{D0DF12AB-1B9D-4C3E-A2AC-22FECF622323}"/>
    <hyperlink ref="D185" r:id="rId20" xr:uid="{60B6C51F-502B-4246-B11D-3807583DBC59}"/>
    <hyperlink ref="D186" r:id="rId21" xr:uid="{F36BF34E-4688-4889-A4C5-B9F61669CFF7}"/>
    <hyperlink ref="D184" r:id="rId22" xr:uid="{4B244450-BA4D-4D21-8F61-3914D207D7F5}"/>
    <hyperlink ref="D187" r:id="rId23" xr:uid="{61B866C2-28DF-4885-BC43-C06DE7CCABFC}"/>
    <hyperlink ref="D188" r:id="rId24" xr:uid="{CDB37EF0-497A-4362-BBC8-5AFA7BE0E4E3}"/>
    <hyperlink ref="D162" r:id="rId25" xr:uid="{5B324D1B-30FE-4BA6-8AAC-E86FA62CA123}"/>
    <hyperlink ref="D176" r:id="rId26" xr:uid="{38BCADC8-F815-40B6-9FAB-EE8A44044AB2}"/>
    <hyperlink ref="D177" r:id="rId27" xr:uid="{16A00774-9653-4F76-BF6F-784625BC92ED}"/>
    <hyperlink ref="D174" r:id="rId28" xr:uid="{4C543A82-222A-4437-B8E1-3A5AB26BEC21}"/>
    <hyperlink ref="D178" r:id="rId29" xr:uid="{0AF5BACD-3B46-4FEA-8939-1467A4CC82A9}"/>
    <hyperlink ref="D179" r:id="rId30" xr:uid="{CC3AA982-4BE4-4707-8619-1A2B85FB7726}"/>
    <hyperlink ref="D180" r:id="rId31" xr:uid="{5D518BF1-5476-4689-9EC0-7034EF11CA7D}"/>
    <hyperlink ref="D181" r:id="rId32" xr:uid="{16A52A5D-3492-4751-904F-8C8A8A1B7E06}"/>
    <hyperlink ref="D182" r:id="rId33" xr:uid="{EB857123-7308-4A9E-A1C1-00944F825067}"/>
    <hyperlink ref="D165" r:id="rId34" xr:uid="{FCF248D6-7AD8-4AA5-8F31-59F66C311F1C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horizontalDpi="300" verticalDpi="300" r:id="rId35"/>
  <headerFooter alignWithMargins="0"/>
  <colBreaks count="1" manualBreakCount="1">
    <brk id="29" max="1048575" man="1"/>
  </colBreaks>
  <drawing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23C6C-8D2D-4B42-9BC1-516A83DD8243}">
  <sheetPr codeName="Feuil3"/>
  <dimension ref="A1:Q150"/>
  <sheetViews>
    <sheetView showWhiteSpace="0" zoomScaleNormal="100" workbookViewId="0">
      <selection activeCell="Q24" sqref="Q24"/>
    </sheetView>
  </sheetViews>
  <sheetFormatPr baseColWidth="10" defaultRowHeight="15.75" x14ac:dyDescent="0.25"/>
  <cols>
    <col min="1" max="1" width="3.5703125" style="161" customWidth="1"/>
    <col min="2" max="2" width="4.5703125" style="281" customWidth="1"/>
    <col min="3" max="3" width="11.42578125" style="281"/>
    <col min="4" max="4" width="12" style="281" bestFit="1" customWidth="1"/>
    <col min="5" max="9" width="11.42578125" style="281"/>
    <col min="10" max="10" width="16.7109375" style="281" customWidth="1"/>
    <col min="11" max="11" width="11.42578125" style="281" customWidth="1"/>
    <col min="12" max="16384" width="11.42578125" style="161"/>
  </cols>
  <sheetData>
    <row r="1" spans="1:17" ht="16.5" thickBot="1" x14ac:dyDescent="0.3"/>
    <row r="2" spans="1:17" ht="18" customHeight="1" x14ac:dyDescent="0.2">
      <c r="A2" s="792" t="s">
        <v>24</v>
      </c>
      <c r="B2" s="796" t="s">
        <v>241</v>
      </c>
      <c r="C2" s="797"/>
      <c r="D2" s="797"/>
      <c r="E2" s="797"/>
      <c r="F2" s="797"/>
      <c r="G2" s="797"/>
      <c r="H2" s="797"/>
      <c r="I2" s="797"/>
      <c r="J2" s="797"/>
      <c r="K2" s="798"/>
      <c r="M2" s="818" t="s">
        <v>485</v>
      </c>
      <c r="N2" s="819"/>
      <c r="O2" s="819"/>
      <c r="P2" s="819"/>
      <c r="Q2" s="820"/>
    </row>
    <row r="3" spans="1:17" ht="18" customHeight="1" x14ac:dyDescent="0.25">
      <c r="A3" s="793"/>
      <c r="B3" s="799"/>
      <c r="C3" s="800"/>
      <c r="D3" s="800"/>
      <c r="E3" s="800"/>
      <c r="F3" s="800"/>
      <c r="G3" s="800"/>
      <c r="H3" s="800"/>
      <c r="I3" s="800"/>
      <c r="J3" s="800"/>
      <c r="K3" s="801"/>
      <c r="M3" s="560" t="s">
        <v>490</v>
      </c>
      <c r="N3" s="561"/>
      <c r="O3" s="561"/>
      <c r="P3" s="561"/>
      <c r="Q3" s="562"/>
    </row>
    <row r="4" spans="1:17" ht="18" customHeight="1" x14ac:dyDescent="0.25">
      <c r="A4" s="793"/>
      <c r="B4" s="40"/>
      <c r="C4" s="39"/>
      <c r="D4" s="39"/>
      <c r="E4" s="39"/>
      <c r="F4" s="39"/>
      <c r="G4" s="39"/>
      <c r="H4" s="39"/>
      <c r="I4" s="162" t="s">
        <v>21</v>
      </c>
      <c r="J4" s="794" t="s">
        <v>486</v>
      </c>
      <c r="K4" s="795"/>
      <c r="M4" s="563" t="s">
        <v>491</v>
      </c>
      <c r="N4" s="561"/>
      <c r="O4" s="561"/>
      <c r="P4" s="561"/>
      <c r="Q4" s="562"/>
    </row>
    <row r="5" spans="1:17" ht="18" customHeight="1" x14ac:dyDescent="0.25">
      <c r="A5" s="804"/>
      <c r="B5" s="41" t="s">
        <v>62</v>
      </c>
      <c r="C5" s="38"/>
      <c r="D5" s="38"/>
      <c r="E5" s="38"/>
      <c r="F5" s="38"/>
      <c r="G5" s="38"/>
      <c r="H5" s="38"/>
      <c r="I5" s="38"/>
      <c r="J5" s="38"/>
      <c r="K5" s="42"/>
      <c r="M5" s="564" t="s">
        <v>495</v>
      </c>
      <c r="N5" s="561"/>
      <c r="O5" s="561"/>
      <c r="P5" s="561"/>
      <c r="Q5" s="562"/>
    </row>
    <row r="6" spans="1:17" ht="18" customHeight="1" thickBot="1" x14ac:dyDescent="0.3">
      <c r="A6" s="804"/>
      <c r="B6" s="163" t="s">
        <v>218</v>
      </c>
      <c r="C6" s="164"/>
      <c r="D6" s="164"/>
      <c r="E6" s="164"/>
      <c r="F6" s="164"/>
      <c r="G6" s="164"/>
      <c r="H6" s="164"/>
      <c r="I6" s="164"/>
      <c r="J6" s="164"/>
      <c r="K6" s="165" t="str">
        <f ca="1">MID(CELL("filename",K6),FIND("[",CELL("filename",K6)),300)</f>
        <v>[ff-1-B-collectivite.au.poids.suite.xlsx]Mode d'emploi</v>
      </c>
      <c r="M6" s="564" t="s">
        <v>496</v>
      </c>
      <c r="N6" s="561"/>
      <c r="O6" s="561"/>
      <c r="P6" s="561"/>
      <c r="Q6" s="562"/>
    </row>
    <row r="7" spans="1:17" ht="18" customHeight="1" thickBot="1" x14ac:dyDescent="0.3">
      <c r="A7" s="804"/>
      <c r="B7" s="166"/>
      <c r="C7" s="166"/>
      <c r="D7" s="166"/>
      <c r="E7" s="166"/>
      <c r="F7" s="166"/>
      <c r="G7" s="166"/>
      <c r="H7" s="166"/>
      <c r="I7" s="166"/>
      <c r="J7" s="166"/>
      <c r="K7" s="167"/>
      <c r="M7" s="565" t="s">
        <v>492</v>
      </c>
      <c r="N7" s="561"/>
      <c r="O7" s="561"/>
      <c r="P7" s="561"/>
      <c r="Q7" s="562"/>
    </row>
    <row r="8" spans="1:17" ht="18" customHeight="1" x14ac:dyDescent="0.25">
      <c r="A8" s="804"/>
      <c r="B8" s="168"/>
      <c r="C8" s="169"/>
      <c r="D8" s="28" t="s">
        <v>237</v>
      </c>
      <c r="E8" s="169"/>
      <c r="F8" s="169"/>
      <c r="G8" s="169"/>
      <c r="H8" s="169"/>
      <c r="I8" s="169"/>
      <c r="J8" s="169"/>
      <c r="K8" s="170"/>
      <c r="M8" s="569" t="s">
        <v>493</v>
      </c>
      <c r="N8" s="570"/>
      <c r="O8" s="570"/>
      <c r="P8" s="570"/>
      <c r="Q8" s="571"/>
    </row>
    <row r="9" spans="1:17" ht="18" customHeight="1" thickBot="1" x14ac:dyDescent="0.3">
      <c r="A9" s="804"/>
      <c r="B9" s="171"/>
      <c r="C9" s="172"/>
      <c r="D9" s="172"/>
      <c r="E9" s="172" t="s">
        <v>238</v>
      </c>
      <c r="F9" s="172"/>
      <c r="G9" s="172"/>
      <c r="H9" s="172"/>
      <c r="I9" s="172"/>
      <c r="J9" s="172"/>
      <c r="K9" s="173"/>
      <c r="M9" s="566" t="s">
        <v>494</v>
      </c>
      <c r="N9" s="567"/>
      <c r="O9" s="567"/>
      <c r="P9" s="567"/>
      <c r="Q9" s="568"/>
    </row>
    <row r="10" spans="1:17" ht="18" customHeight="1" thickBot="1" x14ac:dyDescent="0.25">
      <c r="A10" s="804"/>
      <c r="B10" s="174"/>
      <c r="C10" s="175"/>
      <c r="D10" s="175"/>
      <c r="E10" s="175" t="s">
        <v>239</v>
      </c>
      <c r="F10" s="175"/>
      <c r="G10" s="175"/>
      <c r="H10" s="175"/>
      <c r="I10" s="175"/>
      <c r="J10" s="175"/>
      <c r="K10" s="176"/>
    </row>
    <row r="11" spans="1:17" ht="18" customHeight="1" thickBot="1" x14ac:dyDescent="0.25">
      <c r="A11" s="804"/>
      <c r="B11" s="177"/>
      <c r="C11" s="177"/>
      <c r="D11" s="177"/>
      <c r="E11" s="177"/>
      <c r="F11" s="177"/>
      <c r="G11" s="177"/>
      <c r="H11" s="177"/>
      <c r="I11" s="177"/>
      <c r="J11" s="177"/>
      <c r="K11" s="178"/>
    </row>
    <row r="12" spans="1:17" ht="18" customHeight="1" x14ac:dyDescent="0.2">
      <c r="A12" s="804"/>
      <c r="B12" s="179"/>
      <c r="C12" s="180"/>
      <c r="D12" s="181"/>
      <c r="E12" s="181"/>
      <c r="F12" s="181"/>
      <c r="G12" s="181"/>
      <c r="H12" s="181"/>
      <c r="I12" s="181"/>
      <c r="J12" s="181"/>
      <c r="K12" s="826" t="s">
        <v>25</v>
      </c>
    </row>
    <row r="13" spans="1:17" ht="18" customHeight="1" x14ac:dyDescent="0.2">
      <c r="A13" s="804"/>
      <c r="B13" s="182">
        <v>1</v>
      </c>
      <c r="C13" s="183" t="s">
        <v>76</v>
      </c>
      <c r="D13" s="184"/>
      <c r="E13" s="184"/>
      <c r="F13" s="184"/>
      <c r="G13" s="184"/>
      <c r="H13" s="184"/>
      <c r="I13" s="184"/>
      <c r="J13" s="184"/>
      <c r="K13" s="827"/>
    </row>
    <row r="14" spans="1:17" ht="18" customHeight="1" x14ac:dyDescent="0.2">
      <c r="A14" s="804"/>
      <c r="B14" s="182"/>
      <c r="C14" s="183"/>
      <c r="D14" s="184"/>
      <c r="E14" s="184"/>
      <c r="F14" s="184"/>
      <c r="G14" s="184"/>
      <c r="H14" s="184"/>
      <c r="I14" s="184"/>
      <c r="J14" s="184"/>
      <c r="K14" s="185"/>
    </row>
    <row r="15" spans="1:17" ht="18" customHeight="1" x14ac:dyDescent="0.2">
      <c r="A15" s="804"/>
      <c r="B15" s="182"/>
      <c r="C15" s="183"/>
      <c r="D15" s="186"/>
      <c r="E15" s="187" t="s">
        <v>41</v>
      </c>
      <c r="F15" s="187"/>
      <c r="G15" s="187"/>
      <c r="H15" s="184"/>
      <c r="I15" s="184"/>
      <c r="J15" s="184"/>
      <c r="K15" s="188"/>
    </row>
    <row r="16" spans="1:17" ht="18" customHeight="1" x14ac:dyDescent="0.2">
      <c r="A16" s="804"/>
      <c r="B16" s="182"/>
      <c r="C16" s="183"/>
      <c r="D16" s="189"/>
      <c r="E16" s="190" t="s">
        <v>60</v>
      </c>
      <c r="F16" s="191"/>
      <c r="G16" s="191"/>
      <c r="H16" s="184"/>
      <c r="I16" s="184"/>
      <c r="J16" s="184"/>
      <c r="K16" s="188"/>
    </row>
    <row r="17" spans="1:11" ht="18" customHeight="1" x14ac:dyDescent="0.2">
      <c r="A17" s="804"/>
      <c r="B17" s="182"/>
      <c r="C17" s="183"/>
      <c r="D17" s="192">
        <v>1</v>
      </c>
      <c r="E17" s="193" t="s">
        <v>3</v>
      </c>
      <c r="F17" s="184"/>
      <c r="G17" s="184"/>
      <c r="H17" s="184"/>
      <c r="I17" s="184"/>
      <c r="J17" s="184"/>
      <c r="K17" s="188"/>
    </row>
    <row r="18" spans="1:11" ht="18" customHeight="1" x14ac:dyDescent="0.2">
      <c r="A18" s="804"/>
      <c r="B18" s="182"/>
      <c r="C18" s="183"/>
      <c r="D18" s="184"/>
      <c r="E18" s="184"/>
      <c r="F18" s="184"/>
      <c r="G18" s="184"/>
      <c r="H18" s="184"/>
      <c r="I18" s="184"/>
      <c r="J18" s="184"/>
      <c r="K18" s="188"/>
    </row>
    <row r="19" spans="1:11" ht="18" customHeight="1" x14ac:dyDescent="0.2">
      <c r="A19" s="804"/>
      <c r="B19" s="182"/>
      <c r="C19" s="183"/>
      <c r="D19" s="184" t="s">
        <v>79</v>
      </c>
      <c r="E19" s="184"/>
      <c r="F19" s="184"/>
      <c r="G19" s="184"/>
      <c r="H19" s="184"/>
      <c r="I19" s="184"/>
      <c r="J19" s="184"/>
      <c r="K19" s="188"/>
    </row>
    <row r="20" spans="1:11" ht="18" customHeight="1" thickBot="1" x14ac:dyDescent="0.25">
      <c r="A20" s="804"/>
      <c r="B20" s="194"/>
      <c r="C20" s="195"/>
      <c r="D20" s="196"/>
      <c r="E20" s="196"/>
      <c r="F20" s="196"/>
      <c r="G20" s="196"/>
      <c r="H20" s="196"/>
      <c r="I20" s="196"/>
      <c r="J20" s="196"/>
      <c r="K20" s="197"/>
    </row>
    <row r="21" spans="1:11" ht="18" customHeight="1" thickBot="1" x14ac:dyDescent="0.25">
      <c r="A21" s="804"/>
      <c r="B21" s="198"/>
      <c r="C21" s="199"/>
      <c r="D21" s="199"/>
      <c r="E21" s="199"/>
      <c r="F21" s="199"/>
      <c r="G21" s="199"/>
      <c r="H21" s="199"/>
      <c r="I21" s="199"/>
      <c r="J21" s="199"/>
      <c r="K21" s="199"/>
    </row>
    <row r="22" spans="1:11" ht="18" customHeight="1" x14ac:dyDescent="0.2">
      <c r="A22" s="804"/>
      <c r="B22" s="179"/>
      <c r="C22" s="200"/>
      <c r="D22" s="181"/>
      <c r="E22" s="181"/>
      <c r="F22" s="181"/>
      <c r="G22" s="181"/>
      <c r="H22" s="181"/>
      <c r="I22" s="181"/>
      <c r="J22" s="181"/>
      <c r="K22" s="802" t="s">
        <v>26</v>
      </c>
    </row>
    <row r="23" spans="1:11" ht="18" customHeight="1" x14ac:dyDescent="0.2">
      <c r="A23" s="804"/>
      <c r="B23" s="182">
        <v>2</v>
      </c>
      <c r="C23" s="183" t="s">
        <v>220</v>
      </c>
      <c r="D23" s="184"/>
      <c r="E23" s="184"/>
      <c r="F23" s="184"/>
      <c r="G23" s="184"/>
      <c r="H23" s="184"/>
      <c r="I23" s="184"/>
      <c r="J23" s="184"/>
      <c r="K23" s="803"/>
    </row>
    <row r="24" spans="1:11" ht="18" customHeight="1" x14ac:dyDescent="0.2">
      <c r="A24" s="804"/>
      <c r="B24" s="182">
        <v>3</v>
      </c>
      <c r="C24" s="183" t="s">
        <v>219</v>
      </c>
      <c r="D24" s="184"/>
      <c r="E24" s="184"/>
      <c r="F24" s="184"/>
      <c r="G24" s="184"/>
      <c r="H24" s="184"/>
      <c r="I24" s="184"/>
      <c r="J24" s="184"/>
      <c r="K24" s="188"/>
    </row>
    <row r="25" spans="1:11" ht="18" customHeight="1" x14ac:dyDescent="0.2">
      <c r="A25" s="804"/>
      <c r="B25" s="182">
        <v>4</v>
      </c>
      <c r="C25" s="183" t="s">
        <v>80</v>
      </c>
      <c r="D25" s="184"/>
      <c r="E25" s="184"/>
      <c r="F25" s="184"/>
      <c r="G25" s="184"/>
      <c r="H25" s="184"/>
      <c r="I25" s="184"/>
      <c r="J25" s="184"/>
      <c r="K25" s="188"/>
    </row>
    <row r="26" spans="1:11" ht="18" customHeight="1" x14ac:dyDescent="0.2">
      <c r="A26" s="804"/>
      <c r="B26" s="182"/>
      <c r="C26" s="183"/>
      <c r="D26" s="184" t="s">
        <v>84</v>
      </c>
      <c r="E26" s="184"/>
      <c r="F26" s="184"/>
      <c r="G26" s="184"/>
      <c r="H26" s="184"/>
      <c r="I26" s="184"/>
      <c r="J26" s="184"/>
      <c r="K26" s="188"/>
    </row>
    <row r="27" spans="1:11" ht="18" customHeight="1" x14ac:dyDescent="0.2">
      <c r="A27" s="804"/>
      <c r="B27" s="182"/>
      <c r="C27" s="183"/>
      <c r="D27" s="184"/>
      <c r="E27" s="184"/>
      <c r="F27" s="184"/>
      <c r="G27" s="184"/>
      <c r="H27" s="184"/>
      <c r="I27" s="184"/>
      <c r="J27" s="184"/>
      <c r="K27" s="201"/>
    </row>
    <row r="28" spans="1:11" ht="18" customHeight="1" x14ac:dyDescent="0.2">
      <c r="A28" s="804"/>
      <c r="B28" s="182"/>
      <c r="C28" s="202" t="s">
        <v>146</v>
      </c>
      <c r="D28" s="184"/>
      <c r="E28" s="184"/>
      <c r="F28" s="184"/>
      <c r="G28" s="184"/>
      <c r="H28" s="184"/>
      <c r="I28" s="184"/>
      <c r="J28" s="184"/>
      <c r="K28" s="201"/>
    </row>
    <row r="29" spans="1:11" ht="18" customHeight="1" x14ac:dyDescent="0.2">
      <c r="A29" s="804"/>
      <c r="B29" s="182"/>
      <c r="C29" s="183" t="s">
        <v>244</v>
      </c>
      <c r="D29" s="184"/>
      <c r="E29" s="184"/>
      <c r="F29" s="184"/>
      <c r="G29" s="184"/>
      <c r="H29" s="184"/>
      <c r="I29" s="184"/>
      <c r="J29" s="184"/>
      <c r="K29" s="188"/>
    </row>
    <row r="30" spans="1:11" ht="18" customHeight="1" x14ac:dyDescent="0.2">
      <c r="A30" s="804"/>
      <c r="B30" s="182"/>
      <c r="C30" s="184" t="s">
        <v>245</v>
      </c>
      <c r="D30" s="184"/>
      <c r="E30" s="184"/>
      <c r="F30" s="184"/>
      <c r="G30" s="184"/>
      <c r="H30" s="184"/>
      <c r="I30" s="184"/>
      <c r="J30" s="184"/>
      <c r="K30" s="201"/>
    </row>
    <row r="31" spans="1:11" ht="18" customHeight="1" x14ac:dyDescent="0.2">
      <c r="A31" s="804"/>
      <c r="B31" s="182"/>
      <c r="C31" s="184" t="s">
        <v>246</v>
      </c>
      <c r="D31" s="184"/>
      <c r="E31" s="184"/>
      <c r="F31" s="184"/>
      <c r="G31" s="184"/>
      <c r="H31" s="184"/>
      <c r="I31" s="184"/>
      <c r="J31" s="184"/>
      <c r="K31" s="201"/>
    </row>
    <row r="32" spans="1:11" ht="18" customHeight="1" x14ac:dyDescent="0.2">
      <c r="A32" s="804"/>
      <c r="B32" s="182"/>
      <c r="C32" s="184"/>
      <c r="D32" s="203" t="s">
        <v>147</v>
      </c>
      <c r="E32" s="184"/>
      <c r="F32" s="184"/>
      <c r="G32" s="184"/>
      <c r="H32" s="184"/>
      <c r="I32" s="184"/>
      <c r="J32" s="184"/>
      <c r="K32" s="201"/>
    </row>
    <row r="33" spans="1:11" ht="18" customHeight="1" x14ac:dyDescent="0.2">
      <c r="A33" s="804"/>
      <c r="B33" s="182"/>
      <c r="C33" s="184"/>
      <c r="D33" s="184"/>
      <c r="E33" s="184"/>
      <c r="F33" s="184"/>
      <c r="G33" s="184"/>
      <c r="H33" s="184"/>
      <c r="I33" s="184"/>
      <c r="J33" s="184"/>
      <c r="K33" s="201"/>
    </row>
    <row r="34" spans="1:11" ht="18" customHeight="1" x14ac:dyDescent="0.2">
      <c r="A34" s="804"/>
      <c r="B34" s="182"/>
      <c r="C34" s="184"/>
      <c r="D34" s="184"/>
      <c r="E34" s="184"/>
      <c r="F34" s="184"/>
      <c r="G34" s="184"/>
      <c r="H34" s="184"/>
      <c r="I34" s="184"/>
      <c r="J34" s="184"/>
      <c r="K34" s="201"/>
    </row>
    <row r="35" spans="1:11" ht="18" customHeight="1" x14ac:dyDescent="0.2">
      <c r="A35" s="804"/>
      <c r="B35" s="182"/>
      <c r="C35" s="184"/>
      <c r="D35" s="184"/>
      <c r="E35" s="184"/>
      <c r="F35" s="830" t="s">
        <v>58</v>
      </c>
      <c r="G35" s="830"/>
      <c r="H35" s="184"/>
      <c r="I35" s="184"/>
      <c r="J35" s="184"/>
      <c r="K35" s="201"/>
    </row>
    <row r="36" spans="1:11" ht="18" customHeight="1" x14ac:dyDescent="0.2">
      <c r="A36" s="804"/>
      <c r="B36" s="182"/>
      <c r="C36" s="808" t="s">
        <v>34</v>
      </c>
      <c r="D36" s="833" t="s">
        <v>35</v>
      </c>
      <c r="E36" s="833"/>
      <c r="F36" s="833" t="s">
        <v>36</v>
      </c>
      <c r="G36" s="833"/>
      <c r="H36" s="836" t="s">
        <v>37</v>
      </c>
      <c r="I36" s="836"/>
      <c r="J36" s="828" t="s">
        <v>172</v>
      </c>
      <c r="K36" s="829"/>
    </row>
    <row r="37" spans="1:11" ht="18" customHeight="1" x14ac:dyDescent="0.2">
      <c r="A37" s="804"/>
      <c r="B37" s="182"/>
      <c r="C37" s="808"/>
      <c r="D37" s="833"/>
      <c r="E37" s="833"/>
      <c r="F37" s="833"/>
      <c r="G37" s="833"/>
      <c r="H37" s="836"/>
      <c r="I37" s="836"/>
      <c r="J37" s="828"/>
      <c r="K37" s="829"/>
    </row>
    <row r="38" spans="1:11" ht="18" customHeight="1" x14ac:dyDescent="0.2">
      <c r="A38" s="804"/>
      <c r="B38" s="182"/>
      <c r="C38" s="809"/>
      <c r="D38" s="834"/>
      <c r="E38" s="834"/>
      <c r="F38" s="835"/>
      <c r="G38" s="835"/>
      <c r="H38" s="836"/>
      <c r="I38" s="836"/>
      <c r="J38" s="204" t="s">
        <v>41</v>
      </c>
      <c r="K38" s="205"/>
    </row>
    <row r="39" spans="1:11" ht="18" customHeight="1" x14ac:dyDescent="0.2">
      <c r="A39" s="804"/>
      <c r="B39" s="182"/>
      <c r="C39" s="206">
        <v>2</v>
      </c>
      <c r="D39" s="207" t="s">
        <v>77</v>
      </c>
      <c r="E39" s="208"/>
      <c r="F39" s="209"/>
      <c r="G39" s="209"/>
      <c r="H39" s="210">
        <f>IF(ISBLANK(C39),F39,(F39*C39))</f>
        <v>0</v>
      </c>
      <c r="I39" s="210"/>
      <c r="J39" s="184"/>
      <c r="K39" s="201"/>
    </row>
    <row r="40" spans="1:11" ht="18" customHeight="1" x14ac:dyDescent="0.2">
      <c r="A40" s="804"/>
      <c r="B40" s="182"/>
      <c r="C40" s="206">
        <v>2</v>
      </c>
      <c r="D40" s="207" t="s">
        <v>77</v>
      </c>
      <c r="E40" s="208"/>
      <c r="F40" s="209">
        <v>0.05</v>
      </c>
      <c r="G40" s="209"/>
      <c r="H40" s="211">
        <f>IF(ISBLANK(C40),F40,(F40*C40))</f>
        <v>0.1</v>
      </c>
      <c r="I40" s="211"/>
      <c r="J40" s="184"/>
      <c r="K40" s="201"/>
    </row>
    <row r="41" spans="1:11" ht="18" customHeight="1" x14ac:dyDescent="0.2">
      <c r="A41" s="804"/>
      <c r="B41" s="182"/>
      <c r="C41" s="206"/>
      <c r="D41" s="207" t="s">
        <v>78</v>
      </c>
      <c r="E41" s="208"/>
      <c r="F41" s="209">
        <v>0.3</v>
      </c>
      <c r="G41" s="209"/>
      <c r="H41" s="210">
        <f>IF(ISBLANK(C41),F41,(F41*C41))</f>
        <v>0.3</v>
      </c>
      <c r="I41" s="210"/>
      <c r="J41" s="184"/>
      <c r="K41" s="201"/>
    </row>
    <row r="42" spans="1:11" ht="18" customHeight="1" x14ac:dyDescent="0.2">
      <c r="A42" s="804"/>
      <c r="B42" s="182"/>
      <c r="C42" s="212" t="s">
        <v>243</v>
      </c>
      <c r="D42" s="207" t="s">
        <v>247</v>
      </c>
      <c r="E42" s="208"/>
      <c r="F42" s="209"/>
      <c r="G42" s="209"/>
      <c r="H42" s="210"/>
      <c r="I42" s="210"/>
      <c r="J42" s="184" t="s">
        <v>247</v>
      </c>
      <c r="K42" s="201"/>
    </row>
    <row r="43" spans="1:11" ht="18" customHeight="1" x14ac:dyDescent="0.2">
      <c r="A43" s="804"/>
      <c r="B43" s="182"/>
      <c r="C43" s="213">
        <v>1</v>
      </c>
      <c r="D43" s="207" t="s">
        <v>148</v>
      </c>
      <c r="E43" s="208"/>
      <c r="F43" s="209"/>
      <c r="G43" s="209"/>
      <c r="H43" s="211"/>
      <c r="I43" s="211"/>
      <c r="J43" s="184" t="s">
        <v>149</v>
      </c>
      <c r="K43" s="201"/>
    </row>
    <row r="44" spans="1:11" ht="18" customHeight="1" x14ac:dyDescent="0.2">
      <c r="A44" s="804"/>
      <c r="B44" s="182"/>
      <c r="C44" s="214">
        <v>1</v>
      </c>
      <c r="D44" s="207" t="s">
        <v>150</v>
      </c>
      <c r="E44" s="208"/>
      <c r="F44" s="209"/>
      <c r="G44" s="209"/>
      <c r="H44" s="211"/>
      <c r="I44" s="211"/>
      <c r="J44" s="184" t="s">
        <v>151</v>
      </c>
      <c r="K44" s="201"/>
    </row>
    <row r="45" spans="1:11" ht="18" customHeight="1" x14ac:dyDescent="0.2">
      <c r="A45" s="804"/>
      <c r="B45" s="182"/>
      <c r="C45" s="214">
        <v>1</v>
      </c>
      <c r="D45" s="207" t="s">
        <v>152</v>
      </c>
      <c r="E45" s="208"/>
      <c r="F45" s="209"/>
      <c r="G45" s="209"/>
      <c r="H45" s="211"/>
      <c r="I45" s="211"/>
      <c r="J45" s="184" t="s">
        <v>153</v>
      </c>
      <c r="K45" s="201"/>
    </row>
    <row r="46" spans="1:11" ht="18" customHeight="1" x14ac:dyDescent="0.25">
      <c r="A46" s="804"/>
      <c r="B46" s="182"/>
      <c r="C46" s="215" t="s">
        <v>154</v>
      </c>
      <c r="D46" s="44"/>
      <c r="E46" s="44"/>
      <c r="F46" s="44"/>
      <c r="G46" s="216"/>
      <c r="H46" s="217"/>
      <c r="I46" s="44"/>
      <c r="J46" s="218"/>
      <c r="K46" s="219"/>
    </row>
    <row r="47" spans="1:11" ht="18" customHeight="1" x14ac:dyDescent="0.25">
      <c r="A47" s="804"/>
      <c r="B47" s="182"/>
      <c r="C47" s="44" t="s">
        <v>155</v>
      </c>
      <c r="D47" s="44"/>
      <c r="E47" s="44"/>
      <c r="F47" s="44"/>
      <c r="G47" s="216"/>
      <c r="H47" s="217"/>
      <c r="I47" s="44"/>
      <c r="J47" s="218"/>
      <c r="K47" s="219"/>
    </row>
    <row r="48" spans="1:11" ht="18" customHeight="1" x14ac:dyDescent="0.2">
      <c r="A48" s="804"/>
      <c r="B48" s="182"/>
      <c r="C48" s="214">
        <v>0.5</v>
      </c>
      <c r="D48" s="207" t="s">
        <v>156</v>
      </c>
      <c r="E48" s="208"/>
      <c r="F48" s="209"/>
      <c r="G48" s="209"/>
      <c r="H48" s="211"/>
      <c r="I48" s="211"/>
      <c r="J48" s="184" t="s">
        <v>157</v>
      </c>
      <c r="K48" s="201"/>
    </row>
    <row r="49" spans="1:11" ht="18" customHeight="1" x14ac:dyDescent="0.2">
      <c r="A49" s="804"/>
      <c r="B49" s="182"/>
      <c r="C49" s="214">
        <v>0.25</v>
      </c>
      <c r="D49" s="207" t="s">
        <v>160</v>
      </c>
      <c r="E49" s="208"/>
      <c r="F49" s="209"/>
      <c r="G49" s="209"/>
      <c r="H49" s="211"/>
      <c r="I49" s="211"/>
      <c r="J49" s="184" t="s">
        <v>161</v>
      </c>
      <c r="K49" s="201"/>
    </row>
    <row r="50" spans="1:11" ht="18" customHeight="1" x14ac:dyDescent="0.2">
      <c r="A50" s="804"/>
      <c r="B50" s="182"/>
      <c r="C50" s="214"/>
      <c r="D50" s="207" t="s">
        <v>158</v>
      </c>
      <c r="E50" s="208"/>
      <c r="F50" s="209"/>
      <c r="G50" s="209"/>
      <c r="H50" s="211"/>
      <c r="I50" s="211"/>
      <c r="J50" s="184" t="s">
        <v>159</v>
      </c>
      <c r="K50" s="201"/>
    </row>
    <row r="51" spans="1:11" ht="18" customHeight="1" x14ac:dyDescent="0.2">
      <c r="A51" s="804"/>
      <c r="B51" s="182"/>
      <c r="C51" s="214"/>
      <c r="D51" s="207" t="s">
        <v>162</v>
      </c>
      <c r="E51" s="208"/>
      <c r="F51" s="209"/>
      <c r="G51" s="209"/>
      <c r="H51" s="211"/>
      <c r="I51" s="211"/>
      <c r="J51" s="184" t="s">
        <v>163</v>
      </c>
      <c r="K51" s="201"/>
    </row>
    <row r="52" spans="1:11" ht="18" customHeight="1" thickBot="1" x14ac:dyDescent="0.25">
      <c r="A52" s="804"/>
      <c r="B52" s="194"/>
      <c r="C52" s="195"/>
      <c r="D52" s="196"/>
      <c r="E52" s="196"/>
      <c r="F52" s="196"/>
      <c r="G52" s="196"/>
      <c r="H52" s="196"/>
      <c r="I52" s="196"/>
      <c r="J52" s="196"/>
      <c r="K52" s="197"/>
    </row>
    <row r="53" spans="1:11" ht="18" customHeight="1" thickBot="1" x14ac:dyDescent="0.25">
      <c r="A53" s="804"/>
      <c r="B53" s="198"/>
      <c r="C53" s="199"/>
      <c r="D53" s="199"/>
      <c r="E53" s="199"/>
      <c r="F53" s="199"/>
      <c r="G53" s="199"/>
      <c r="H53" s="199"/>
      <c r="I53" s="199"/>
      <c r="J53" s="199"/>
      <c r="K53" s="199"/>
    </row>
    <row r="54" spans="1:11" ht="18" customHeight="1" x14ac:dyDescent="0.2">
      <c r="A54" s="804"/>
      <c r="B54" s="179"/>
      <c r="C54" s="200"/>
      <c r="D54" s="181"/>
      <c r="E54" s="181"/>
      <c r="F54" s="181"/>
      <c r="G54" s="181"/>
      <c r="H54" s="181"/>
      <c r="I54" s="181"/>
      <c r="J54" s="181"/>
      <c r="K54" s="824" t="s">
        <v>27</v>
      </c>
    </row>
    <row r="55" spans="1:11" ht="18" customHeight="1" x14ac:dyDescent="0.2">
      <c r="A55" s="804"/>
      <c r="B55" s="182">
        <v>5</v>
      </c>
      <c r="C55" s="183" t="s">
        <v>225</v>
      </c>
      <c r="D55" s="184"/>
      <c r="E55" s="184"/>
      <c r="F55" s="184"/>
      <c r="G55" s="184"/>
      <c r="H55" s="184"/>
      <c r="I55" s="184"/>
      <c r="J55" s="184"/>
      <c r="K55" s="825"/>
    </row>
    <row r="56" spans="1:11" ht="18" customHeight="1" x14ac:dyDescent="0.2">
      <c r="A56" s="804"/>
      <c r="B56" s="182"/>
      <c r="C56" s="183"/>
      <c r="D56" s="184"/>
      <c r="E56" s="184"/>
      <c r="F56" s="184"/>
      <c r="G56" s="184"/>
      <c r="H56" s="184"/>
      <c r="I56" s="184"/>
      <c r="J56" s="184"/>
      <c r="K56" s="220"/>
    </row>
    <row r="57" spans="1:11" ht="18" customHeight="1" x14ac:dyDescent="0.2">
      <c r="A57" s="804"/>
      <c r="B57" s="182">
        <v>6</v>
      </c>
      <c r="C57" s="183" t="s">
        <v>87</v>
      </c>
      <c r="D57" s="184"/>
      <c r="E57" s="184"/>
      <c r="F57" s="184"/>
      <c r="G57" s="184"/>
      <c r="H57" s="184"/>
      <c r="I57" s="184"/>
      <c r="J57" s="184"/>
      <c r="K57" s="188"/>
    </row>
    <row r="58" spans="1:11" ht="18" customHeight="1" x14ac:dyDescent="0.2">
      <c r="A58" s="804"/>
      <c r="B58" s="182"/>
      <c r="C58" s="183"/>
      <c r="D58" s="184"/>
      <c r="E58" s="184"/>
      <c r="F58" s="184"/>
      <c r="G58" s="184"/>
      <c r="H58" s="184"/>
      <c r="I58" s="184"/>
      <c r="J58" s="184"/>
      <c r="K58" s="188"/>
    </row>
    <row r="59" spans="1:11" ht="18" customHeight="1" x14ac:dyDescent="0.2">
      <c r="A59" s="804"/>
      <c r="B59" s="182"/>
      <c r="C59" s="183"/>
      <c r="D59" s="190" t="s">
        <v>206</v>
      </c>
      <c r="E59" s="184"/>
      <c r="F59" s="184"/>
      <c r="G59" s="184"/>
      <c r="H59" s="184"/>
      <c r="I59" s="184"/>
      <c r="J59" s="184"/>
      <c r="K59" s="188"/>
    </row>
    <row r="60" spans="1:11" ht="18" customHeight="1" x14ac:dyDescent="0.2">
      <c r="A60" s="804"/>
      <c r="B60" s="182"/>
      <c r="C60" s="183"/>
      <c r="D60" s="29" t="s">
        <v>31</v>
      </c>
      <c r="E60" s="29"/>
      <c r="F60" s="29"/>
      <c r="G60" s="29"/>
      <c r="H60" s="184"/>
      <c r="I60" s="184"/>
      <c r="J60" s="184"/>
      <c r="K60" s="188"/>
    </row>
    <row r="61" spans="1:11" ht="18" customHeight="1" x14ac:dyDescent="0.25">
      <c r="A61" s="804"/>
      <c r="B61" s="182"/>
      <c r="C61" s="183"/>
      <c r="D61" s="838">
        <v>100</v>
      </c>
      <c r="E61" s="837" t="s">
        <v>6</v>
      </c>
      <c r="F61" s="837"/>
      <c r="G61" s="221"/>
      <c r="H61" s="184"/>
      <c r="I61" s="184"/>
      <c r="J61" s="184"/>
      <c r="K61" s="188"/>
    </row>
    <row r="62" spans="1:11" ht="18" customHeight="1" x14ac:dyDescent="0.25">
      <c r="A62" s="804"/>
      <c r="B62" s="182"/>
      <c r="C62" s="183"/>
      <c r="D62" s="838"/>
      <c r="E62" s="837"/>
      <c r="F62" s="837"/>
      <c r="G62" s="221"/>
      <c r="H62" s="184"/>
      <c r="I62" s="184"/>
      <c r="J62" s="184"/>
      <c r="K62" s="188"/>
    </row>
    <row r="63" spans="1:11" ht="18" customHeight="1" x14ac:dyDescent="0.2">
      <c r="A63" s="804"/>
      <c r="B63" s="182"/>
      <c r="C63" s="183"/>
      <c r="D63" s="184"/>
      <c r="E63" s="184"/>
      <c r="F63" s="184"/>
      <c r="G63" s="184"/>
      <c r="H63" s="184"/>
      <c r="I63" s="184"/>
      <c r="J63" s="184"/>
      <c r="K63" s="188"/>
    </row>
    <row r="64" spans="1:11" ht="18" customHeight="1" x14ac:dyDescent="0.2">
      <c r="A64" s="804"/>
      <c r="B64" s="182"/>
      <c r="C64" s="183"/>
      <c r="D64" s="184" t="s">
        <v>214</v>
      </c>
      <c r="E64" s="184"/>
      <c r="F64" s="184"/>
      <c r="G64" s="184"/>
      <c r="H64" s="184"/>
      <c r="I64" s="184"/>
      <c r="J64" s="184"/>
      <c r="K64" s="188"/>
    </row>
    <row r="65" spans="1:11" ht="18" customHeight="1" x14ac:dyDescent="0.2">
      <c r="A65" s="804"/>
      <c r="B65" s="182"/>
      <c r="C65" s="183"/>
      <c r="D65" s="184"/>
      <c r="E65" s="184"/>
      <c r="F65" s="184"/>
      <c r="G65" s="184"/>
      <c r="H65" s="184"/>
      <c r="I65" s="184"/>
      <c r="J65" s="184"/>
      <c r="K65" s="188"/>
    </row>
    <row r="66" spans="1:11" ht="18" customHeight="1" thickBot="1" x14ac:dyDescent="0.25">
      <c r="A66" s="804"/>
      <c r="B66" s="182"/>
      <c r="C66" s="183"/>
      <c r="D66" s="222" t="s">
        <v>56</v>
      </c>
      <c r="E66" s="222" t="s">
        <v>57</v>
      </c>
      <c r="F66" s="222" t="s">
        <v>58</v>
      </c>
      <c r="G66" s="222" t="s">
        <v>59</v>
      </c>
      <c r="H66" s="184"/>
      <c r="I66" s="184"/>
      <c r="J66" s="184"/>
      <c r="K66" s="188"/>
    </row>
    <row r="67" spans="1:11" ht="18" customHeight="1" x14ac:dyDescent="0.2">
      <c r="A67" s="804"/>
      <c r="B67" s="182"/>
      <c r="C67" s="183"/>
      <c r="D67" s="184"/>
      <c r="E67" s="184"/>
      <c r="F67" s="184"/>
      <c r="G67" s="184"/>
      <c r="H67" s="184"/>
      <c r="I67" s="184"/>
      <c r="J67" s="184"/>
      <c r="K67" s="188"/>
    </row>
    <row r="68" spans="1:11" ht="18" customHeight="1" x14ac:dyDescent="0.2">
      <c r="A68" s="804"/>
      <c r="B68" s="182"/>
      <c r="C68" s="1" t="s">
        <v>66</v>
      </c>
      <c r="D68" s="223" t="s">
        <v>215</v>
      </c>
      <c r="E68" s="223"/>
      <c r="F68" s="223"/>
      <c r="G68" s="223"/>
      <c r="H68" s="223"/>
      <c r="I68" s="223"/>
      <c r="J68" s="223"/>
      <c r="K68" s="224"/>
    </row>
    <row r="69" spans="1:11" ht="18" customHeight="1" thickBot="1" x14ac:dyDescent="0.25">
      <c r="A69" s="804"/>
      <c r="B69" s="194"/>
      <c r="C69" s="2"/>
      <c r="D69" s="225"/>
      <c r="E69" s="196"/>
      <c r="F69" s="196"/>
      <c r="G69" s="196"/>
      <c r="H69" s="196"/>
      <c r="I69" s="196"/>
      <c r="J69" s="196"/>
      <c r="K69" s="197"/>
    </row>
    <row r="70" spans="1:11" ht="18" customHeight="1" thickBot="1" x14ac:dyDescent="0.25">
      <c r="A70" s="804"/>
      <c r="B70" s="198"/>
      <c r="C70" s="22"/>
      <c r="D70" s="226"/>
      <c r="E70" s="199"/>
      <c r="F70" s="199"/>
      <c r="G70" s="199"/>
      <c r="H70" s="199"/>
      <c r="I70" s="199"/>
      <c r="J70" s="199"/>
      <c r="K70" s="199"/>
    </row>
    <row r="71" spans="1:11" ht="18" customHeight="1" x14ac:dyDescent="0.2">
      <c r="A71" s="804"/>
      <c r="B71" s="179"/>
      <c r="C71" s="21"/>
      <c r="D71" s="227"/>
      <c r="E71" s="181"/>
      <c r="F71" s="181"/>
      <c r="G71" s="181"/>
      <c r="H71" s="181"/>
      <c r="I71" s="181"/>
      <c r="J71" s="181"/>
      <c r="K71" s="831" t="s">
        <v>28</v>
      </c>
    </row>
    <row r="72" spans="1:11" ht="18" customHeight="1" x14ac:dyDescent="0.2">
      <c r="A72" s="804"/>
      <c r="B72" s="182">
        <v>7</v>
      </c>
      <c r="C72" s="202" t="s">
        <v>397</v>
      </c>
      <c r="D72" s="184"/>
      <c r="E72" s="184"/>
      <c r="F72" s="184"/>
      <c r="G72" s="184"/>
      <c r="H72" s="184"/>
      <c r="I72" s="184"/>
      <c r="J72" s="184"/>
      <c r="K72" s="832"/>
    </row>
    <row r="73" spans="1:11" ht="18" customHeight="1" x14ac:dyDescent="0.2">
      <c r="A73" s="804"/>
      <c r="B73" s="182"/>
      <c r="C73" s="183"/>
      <c r="D73" s="184"/>
      <c r="E73" s="184"/>
      <c r="F73" s="184"/>
      <c r="G73" s="184"/>
      <c r="H73" s="184"/>
      <c r="I73" s="184"/>
      <c r="J73" s="184"/>
      <c r="K73" s="228"/>
    </row>
    <row r="74" spans="1:11" ht="18" customHeight="1" x14ac:dyDescent="0.2">
      <c r="A74" s="804"/>
      <c r="B74" s="182"/>
      <c r="C74" s="183"/>
      <c r="D74" s="184"/>
      <c r="E74" s="184"/>
      <c r="F74" s="184"/>
      <c r="G74" s="190" t="s">
        <v>396</v>
      </c>
      <c r="H74" s="184"/>
      <c r="I74" s="184"/>
      <c r="J74" s="184"/>
      <c r="K74" s="188"/>
    </row>
    <row r="75" spans="1:11" ht="18" customHeight="1" x14ac:dyDescent="0.2">
      <c r="A75" s="804"/>
      <c r="B75" s="182"/>
      <c r="C75" s="183"/>
      <c r="D75" s="821" t="s">
        <v>32</v>
      </c>
      <c r="E75" s="821"/>
      <c r="F75" s="821"/>
      <c r="G75" s="822">
        <v>40</v>
      </c>
      <c r="H75" s="823" t="str">
        <f>E61</f>
        <v>Adultes</v>
      </c>
      <c r="I75" s="823"/>
      <c r="J75" s="184"/>
      <c r="K75" s="188"/>
    </row>
    <row r="76" spans="1:11" ht="18" customHeight="1" x14ac:dyDescent="0.2">
      <c r="A76" s="804"/>
      <c r="B76" s="182"/>
      <c r="C76" s="183"/>
      <c r="D76" s="821"/>
      <c r="E76" s="821"/>
      <c r="F76" s="821"/>
      <c r="G76" s="822"/>
      <c r="H76" s="823"/>
      <c r="I76" s="823"/>
      <c r="J76" s="184"/>
      <c r="K76" s="188"/>
    </row>
    <row r="77" spans="1:11" ht="18" customHeight="1" x14ac:dyDescent="0.2">
      <c r="A77" s="804"/>
      <c r="B77" s="182"/>
      <c r="C77" s="183"/>
      <c r="D77" s="821"/>
      <c r="E77" s="821"/>
      <c r="F77" s="821"/>
      <c r="G77" s="822"/>
      <c r="H77" s="823"/>
      <c r="I77" s="823"/>
      <c r="J77" s="184"/>
      <c r="K77" s="188"/>
    </row>
    <row r="78" spans="1:11" ht="18" customHeight="1" x14ac:dyDescent="0.2">
      <c r="A78" s="804"/>
      <c r="B78" s="182"/>
      <c r="C78" s="183"/>
      <c r="D78" s="184"/>
      <c r="E78" s="184"/>
      <c r="F78" s="184"/>
      <c r="G78" s="184"/>
      <c r="H78" s="184"/>
      <c r="I78" s="184"/>
      <c r="J78" s="184"/>
      <c r="K78" s="188"/>
    </row>
    <row r="79" spans="1:11" ht="18" customHeight="1" x14ac:dyDescent="0.2">
      <c r="A79" s="804"/>
      <c r="B79" s="182">
        <v>8</v>
      </c>
      <c r="C79" s="183"/>
      <c r="D79" s="229" t="s">
        <v>81</v>
      </c>
      <c r="E79" s="184"/>
      <c r="F79" s="184"/>
      <c r="G79" s="184"/>
      <c r="H79" s="184"/>
      <c r="I79" s="184"/>
      <c r="J79" s="184"/>
      <c r="K79" s="188"/>
    </row>
    <row r="80" spans="1:11" ht="18" customHeight="1" x14ac:dyDescent="0.25">
      <c r="A80" s="804"/>
      <c r="B80" s="182"/>
      <c r="C80" s="184"/>
      <c r="D80" s="184"/>
      <c r="E80" s="184"/>
      <c r="F80" s="230"/>
      <c r="G80" s="184"/>
      <c r="H80" s="184"/>
      <c r="I80" s="184"/>
      <c r="J80" s="184"/>
      <c r="K80" s="188"/>
    </row>
    <row r="81" spans="1:11" ht="18" customHeight="1" x14ac:dyDescent="0.2">
      <c r="A81" s="804"/>
      <c r="B81" s="182"/>
      <c r="C81" s="184"/>
      <c r="D81" s="229"/>
      <c r="E81" s="231"/>
      <c r="F81" s="190" t="s">
        <v>4</v>
      </c>
      <c r="G81" s="232"/>
      <c r="H81" s="232"/>
      <c r="I81" s="232"/>
      <c r="J81" s="184"/>
      <c r="K81" s="188"/>
    </row>
    <row r="82" spans="1:11" ht="18" customHeight="1" x14ac:dyDescent="0.2">
      <c r="A82" s="804"/>
      <c r="B82" s="182"/>
      <c r="C82" s="184"/>
      <c r="D82" s="233">
        <v>8</v>
      </c>
      <c r="E82" s="234" t="s">
        <v>77</v>
      </c>
      <c r="F82" s="235">
        <v>0.4</v>
      </c>
      <c r="G82" s="236"/>
      <c r="H82" s="237">
        <v>1</v>
      </c>
      <c r="I82" s="238">
        <v>0.4</v>
      </c>
      <c r="J82" s="184"/>
      <c r="K82" s="188"/>
    </row>
    <row r="83" spans="1:11" ht="18" customHeight="1" x14ac:dyDescent="0.2">
      <c r="A83" s="804"/>
      <c r="B83" s="182"/>
      <c r="C83" s="184"/>
      <c r="D83" s="184"/>
      <c r="E83" s="184"/>
      <c r="F83" s="184"/>
      <c r="G83" s="184"/>
      <c r="H83" s="184"/>
      <c r="I83" s="184"/>
      <c r="J83" s="184"/>
      <c r="K83" s="188"/>
    </row>
    <row r="84" spans="1:11" ht="18" customHeight="1" x14ac:dyDescent="0.2">
      <c r="A84" s="804"/>
      <c r="B84" s="182"/>
      <c r="C84" s="183"/>
      <c r="D84" s="229" t="s">
        <v>212</v>
      </c>
      <c r="E84" s="184"/>
      <c r="F84" s="184"/>
      <c r="G84" s="184"/>
      <c r="H84" s="184"/>
      <c r="I84" s="184"/>
      <c r="J84" s="184"/>
      <c r="K84" s="188"/>
    </row>
    <row r="85" spans="1:11" ht="18" customHeight="1" x14ac:dyDescent="0.2">
      <c r="A85" s="804"/>
      <c r="B85" s="182"/>
      <c r="C85" s="184"/>
      <c r="D85" s="229" t="s">
        <v>209</v>
      </c>
      <c r="E85" s="184"/>
      <c r="F85" s="184"/>
      <c r="G85" s="184"/>
      <c r="H85" s="184"/>
      <c r="I85" s="184"/>
      <c r="J85" s="184"/>
      <c r="K85" s="188"/>
    </row>
    <row r="86" spans="1:11" ht="18" customHeight="1" x14ac:dyDescent="0.2">
      <c r="A86" s="804"/>
      <c r="B86" s="182"/>
      <c r="C86" s="184"/>
      <c r="D86" s="184"/>
      <c r="E86" s="184"/>
      <c r="F86" s="184"/>
      <c r="G86" s="184"/>
      <c r="H86" s="184"/>
      <c r="I86" s="184"/>
      <c r="J86" s="184"/>
      <c r="K86" s="188"/>
    </row>
    <row r="87" spans="1:11" ht="18" customHeight="1" x14ac:dyDescent="0.2">
      <c r="A87" s="804"/>
      <c r="B87" s="182"/>
      <c r="C87" s="184"/>
      <c r="D87" s="190" t="s">
        <v>207</v>
      </c>
      <c r="E87" s="232"/>
      <c r="F87" s="232"/>
      <c r="G87" s="190" t="s">
        <v>208</v>
      </c>
      <c r="H87" s="232"/>
      <c r="I87" s="232"/>
      <c r="J87" s="184"/>
      <c r="K87" s="188"/>
    </row>
    <row r="88" spans="1:11" ht="18" customHeight="1" x14ac:dyDescent="0.2">
      <c r="A88" s="804"/>
      <c r="B88" s="182"/>
      <c r="C88" s="184"/>
      <c r="D88" s="233">
        <v>8</v>
      </c>
      <c r="E88" s="234" t="s">
        <v>77</v>
      </c>
      <c r="F88" s="239">
        <v>0.4</v>
      </c>
      <c r="G88" s="236" t="s">
        <v>210</v>
      </c>
      <c r="H88" s="237">
        <v>1</v>
      </c>
      <c r="I88" s="238">
        <v>8</v>
      </c>
      <c r="J88" s="184"/>
      <c r="K88" s="188"/>
    </row>
    <row r="89" spans="1:11" ht="18" customHeight="1" x14ac:dyDescent="0.2">
      <c r="A89" s="804"/>
      <c r="B89" s="182"/>
      <c r="C89" s="184"/>
      <c r="D89" s="184"/>
      <c r="E89" s="184"/>
      <c r="F89" s="184"/>
      <c r="G89" s="240" t="s">
        <v>213</v>
      </c>
      <c r="H89" s="184"/>
      <c r="I89" s="184"/>
      <c r="J89" s="184"/>
      <c r="K89" s="188"/>
    </row>
    <row r="90" spans="1:11" ht="18" customHeight="1" x14ac:dyDescent="0.2">
      <c r="A90" s="804"/>
      <c r="B90" s="182"/>
      <c r="C90" s="183"/>
      <c r="D90" s="184"/>
      <c r="E90" s="184"/>
      <c r="F90" s="184"/>
      <c r="G90" s="184"/>
      <c r="H90" s="184"/>
      <c r="I90" s="184"/>
      <c r="J90" s="184"/>
      <c r="K90" s="188"/>
    </row>
    <row r="91" spans="1:11" ht="18" customHeight="1" x14ac:dyDescent="0.2">
      <c r="A91" s="804"/>
      <c r="B91" s="182"/>
      <c r="C91" s="183"/>
      <c r="D91" s="184"/>
      <c r="E91" s="184"/>
      <c r="F91" s="184"/>
      <c r="G91" s="184"/>
      <c r="H91" s="184"/>
      <c r="I91" s="184"/>
      <c r="J91" s="184"/>
      <c r="K91" s="188"/>
    </row>
    <row r="92" spans="1:11" ht="18" customHeight="1" x14ac:dyDescent="0.2">
      <c r="A92" s="804"/>
      <c r="B92" s="182"/>
      <c r="C92" s="183"/>
      <c r="D92" s="229" t="s">
        <v>82</v>
      </c>
      <c r="E92" s="184"/>
      <c r="F92" s="184"/>
      <c r="G92" s="184"/>
      <c r="H92" s="184"/>
      <c r="I92" s="184"/>
      <c r="J92" s="184"/>
      <c r="K92" s="188"/>
    </row>
    <row r="93" spans="1:11" ht="18" customHeight="1" thickBot="1" x14ac:dyDescent="0.25">
      <c r="A93" s="804"/>
      <c r="B93" s="194"/>
      <c r="C93" s="195"/>
      <c r="D93" s="196"/>
      <c r="E93" s="196"/>
      <c r="F93" s="196"/>
      <c r="G93" s="196"/>
      <c r="H93" s="196"/>
      <c r="I93" s="196"/>
      <c r="J93" s="196"/>
      <c r="K93" s="197"/>
    </row>
    <row r="94" spans="1:11" ht="18" customHeight="1" thickBot="1" x14ac:dyDescent="0.25">
      <c r="A94" s="804"/>
      <c r="B94" s="198"/>
      <c r="C94" s="199"/>
      <c r="D94" s="199"/>
      <c r="E94" s="199"/>
      <c r="F94" s="199"/>
      <c r="G94" s="199"/>
      <c r="H94" s="199"/>
      <c r="I94" s="199"/>
      <c r="J94" s="199"/>
      <c r="K94" s="199"/>
    </row>
    <row r="95" spans="1:11" ht="18" customHeight="1" x14ac:dyDescent="0.2">
      <c r="A95" s="804"/>
      <c r="B95" s="179"/>
      <c r="C95" s="200"/>
      <c r="D95" s="181"/>
      <c r="E95" s="181"/>
      <c r="F95" s="181"/>
      <c r="G95" s="181"/>
      <c r="H95" s="181"/>
      <c r="I95" s="181"/>
      <c r="J95" s="181"/>
      <c r="K95" s="814" t="s">
        <v>29</v>
      </c>
    </row>
    <row r="96" spans="1:11" ht="18" customHeight="1" x14ac:dyDescent="0.2">
      <c r="A96" s="804"/>
      <c r="B96" s="182">
        <v>9</v>
      </c>
      <c r="C96" s="183" t="s">
        <v>83</v>
      </c>
      <c r="D96" s="184"/>
      <c r="E96" s="184"/>
      <c r="F96" s="184"/>
      <c r="G96" s="184"/>
      <c r="H96" s="184"/>
      <c r="I96" s="184"/>
      <c r="J96" s="184"/>
      <c r="K96" s="815"/>
    </row>
    <row r="97" spans="1:11" ht="18" customHeight="1" x14ac:dyDescent="0.2">
      <c r="A97" s="804"/>
      <c r="B97" s="182"/>
      <c r="C97" s="183"/>
      <c r="D97" s="184"/>
      <c r="E97" s="184"/>
      <c r="F97" s="184"/>
      <c r="G97" s="184"/>
      <c r="H97" s="184"/>
      <c r="I97" s="184"/>
      <c r="J97" s="184"/>
      <c r="K97" s="241"/>
    </row>
    <row r="98" spans="1:11" ht="18" customHeight="1" x14ac:dyDescent="0.2">
      <c r="A98" s="804"/>
      <c r="B98" s="182"/>
      <c r="C98" s="183"/>
      <c r="D98" s="816" t="s">
        <v>2</v>
      </c>
      <c r="E98" s="817" t="s">
        <v>70</v>
      </c>
      <c r="F98" s="242" t="s">
        <v>7</v>
      </c>
      <c r="G98" s="243"/>
      <c r="H98" s="244"/>
      <c r="I98" s="184"/>
      <c r="J98" s="184"/>
      <c r="K98" s="188"/>
    </row>
    <row r="99" spans="1:11" ht="18" customHeight="1" x14ac:dyDescent="0.2">
      <c r="A99" s="804"/>
      <c r="B99" s="182"/>
      <c r="C99" s="183"/>
      <c r="D99" s="816"/>
      <c r="E99" s="817"/>
      <c r="F99" s="242" t="s">
        <v>34</v>
      </c>
      <c r="G99" s="245" t="s">
        <v>35</v>
      </c>
      <c r="H99" s="246" t="s">
        <v>39</v>
      </c>
      <c r="I99" s="184"/>
      <c r="J99" s="184"/>
      <c r="K99" s="188"/>
    </row>
    <row r="100" spans="1:11" ht="18" customHeight="1" x14ac:dyDescent="0.2">
      <c r="A100" s="804"/>
      <c r="B100" s="182"/>
      <c r="C100" s="183"/>
      <c r="D100" s="816"/>
      <c r="E100" s="817"/>
      <c r="F100" s="247"/>
      <c r="G100" s="248"/>
      <c r="H100" s="249"/>
      <c r="I100" s="184"/>
      <c r="J100" s="184"/>
      <c r="K100" s="188"/>
    </row>
    <row r="101" spans="1:11" ht="18" customHeight="1" x14ac:dyDescent="0.2">
      <c r="A101" s="804"/>
      <c r="B101" s="182"/>
      <c r="C101" s="183"/>
      <c r="D101" s="3"/>
      <c r="E101" s="250"/>
      <c r="F101" s="251"/>
      <c r="G101" s="252"/>
      <c r="H101" s="253"/>
      <c r="I101" s="184"/>
      <c r="J101" s="184"/>
      <c r="K101" s="188"/>
    </row>
    <row r="102" spans="1:11" ht="18" customHeight="1" x14ac:dyDescent="0.2">
      <c r="A102" s="804"/>
      <c r="B102" s="182"/>
      <c r="C102" s="183"/>
      <c r="D102" s="254">
        <v>15</v>
      </c>
      <c r="E102" s="255">
        <v>5.0999999999999996</v>
      </c>
      <c r="F102" s="256">
        <v>0</v>
      </c>
      <c r="G102" s="257" t="s">
        <v>3</v>
      </c>
      <c r="H102" s="255">
        <v>6</v>
      </c>
      <c r="I102" s="184"/>
      <c r="J102" s="184"/>
      <c r="K102" s="188"/>
    </row>
    <row r="103" spans="1:11" ht="18" customHeight="1" x14ac:dyDescent="0.2">
      <c r="A103" s="804"/>
      <c r="B103" s="182"/>
      <c r="C103" s="183"/>
      <c r="D103" s="190" t="s">
        <v>61</v>
      </c>
      <c r="E103" s="184"/>
      <c r="F103" s="184"/>
      <c r="G103" s="184"/>
      <c r="H103" s="184"/>
      <c r="I103" s="184"/>
      <c r="J103" s="184"/>
      <c r="K103" s="188"/>
    </row>
    <row r="104" spans="1:11" ht="18" customHeight="1" thickBot="1" x14ac:dyDescent="0.25">
      <c r="A104" s="804"/>
      <c r="B104" s="182"/>
      <c r="C104" s="183"/>
      <c r="D104" s="184"/>
      <c r="E104" s="184"/>
      <c r="F104" s="184"/>
      <c r="G104" s="184"/>
      <c r="H104" s="184"/>
      <c r="I104" s="184"/>
      <c r="J104" s="184"/>
      <c r="K104" s="188"/>
    </row>
    <row r="105" spans="1:11" ht="18" customHeight="1" x14ac:dyDescent="0.2">
      <c r="A105" s="804"/>
      <c r="B105" s="182"/>
      <c r="C105" s="183"/>
      <c r="D105" s="31" t="s">
        <v>222</v>
      </c>
      <c r="E105" s="32"/>
      <c r="F105" s="32"/>
      <c r="G105" s="32"/>
      <c r="H105" s="33"/>
      <c r="I105" s="184"/>
      <c r="J105" s="184"/>
      <c r="K105" s="188"/>
    </row>
    <row r="106" spans="1:11" ht="18" customHeight="1" x14ac:dyDescent="0.2">
      <c r="A106" s="804"/>
      <c r="B106" s="182"/>
      <c r="C106" s="183"/>
      <c r="D106" s="14" t="s">
        <v>221</v>
      </c>
      <c r="E106" s="15" t="s">
        <v>9</v>
      </c>
      <c r="F106" s="16">
        <v>6</v>
      </c>
      <c r="G106" s="12" t="s">
        <v>8</v>
      </c>
      <c r="H106" s="13">
        <v>5.0999999999999996</v>
      </c>
      <c r="I106" s="184"/>
      <c r="J106" s="184"/>
      <c r="K106" s="188"/>
    </row>
    <row r="107" spans="1:11" ht="18" customHeight="1" x14ac:dyDescent="0.25">
      <c r="A107" s="804"/>
      <c r="B107" s="182"/>
      <c r="C107" s="183"/>
      <c r="D107" s="17">
        <v>15</v>
      </c>
      <c r="E107" s="18" t="s">
        <v>8</v>
      </c>
      <c r="F107" s="19">
        <f>F106-(F106*D107%)</f>
        <v>5.0999999999999996</v>
      </c>
      <c r="G107" s="18" t="s">
        <v>9</v>
      </c>
      <c r="H107" s="20">
        <f>H106/(100-D107)*100</f>
        <v>6</v>
      </c>
      <c r="I107" s="184"/>
      <c r="J107" s="184"/>
      <c r="K107" s="188"/>
    </row>
    <row r="108" spans="1:11" ht="18" customHeight="1" thickBot="1" x14ac:dyDescent="0.25">
      <c r="A108" s="804"/>
      <c r="B108" s="182"/>
      <c r="C108" s="183"/>
      <c r="D108" s="49" t="s">
        <v>223</v>
      </c>
      <c r="E108" s="34"/>
      <c r="F108" s="34"/>
      <c r="G108" s="34"/>
      <c r="H108" s="35"/>
      <c r="I108" s="184"/>
      <c r="J108" s="184"/>
      <c r="K108" s="188"/>
    </row>
    <row r="109" spans="1:11" ht="18" customHeight="1" x14ac:dyDescent="0.2">
      <c r="A109" s="804"/>
      <c r="B109" s="182"/>
      <c r="C109" s="183"/>
      <c r="D109" s="184"/>
      <c r="E109" s="184"/>
      <c r="F109" s="184"/>
      <c r="G109" s="184"/>
      <c r="H109" s="184"/>
      <c r="I109" s="184"/>
      <c r="J109" s="184"/>
      <c r="K109" s="188"/>
    </row>
    <row r="110" spans="1:11" ht="18" customHeight="1" x14ac:dyDescent="0.2">
      <c r="A110" s="804"/>
      <c r="B110" s="182"/>
      <c r="C110" s="183" t="s">
        <v>86</v>
      </c>
      <c r="D110" s="184"/>
      <c r="E110" s="184"/>
      <c r="F110" s="184"/>
      <c r="G110" s="184"/>
      <c r="H110" s="184"/>
      <c r="I110" s="184"/>
      <c r="J110" s="184"/>
      <c r="K110" s="188"/>
    </row>
    <row r="111" spans="1:11" ht="18" customHeight="1" x14ac:dyDescent="0.2">
      <c r="A111" s="804"/>
      <c r="B111" s="182"/>
      <c r="C111" s="183"/>
      <c r="D111" s="184"/>
      <c r="E111" s="184"/>
      <c r="F111" s="184"/>
      <c r="G111" s="184"/>
      <c r="H111" s="184"/>
      <c r="I111" s="184"/>
      <c r="J111" s="184"/>
      <c r="K111" s="188"/>
    </row>
    <row r="112" spans="1:11" ht="18" customHeight="1" x14ac:dyDescent="0.25">
      <c r="A112" s="804"/>
      <c r="B112" s="182"/>
      <c r="C112" s="183"/>
      <c r="D112" s="221"/>
      <c r="E112" s="190" t="s">
        <v>58</v>
      </c>
      <c r="F112" s="221"/>
      <c r="G112" s="190" t="s">
        <v>61</v>
      </c>
      <c r="H112" s="221"/>
      <c r="I112" s="190" t="s">
        <v>398</v>
      </c>
      <c r="J112" s="184"/>
      <c r="K112" s="188"/>
    </row>
    <row r="113" spans="1:11" ht="18" customHeight="1" x14ac:dyDescent="0.25">
      <c r="A113" s="804"/>
      <c r="B113" s="182"/>
      <c r="C113" s="183"/>
      <c r="D113" s="221"/>
      <c r="E113" s="209">
        <v>15</v>
      </c>
      <c r="F113" s="221"/>
      <c r="G113" s="254">
        <v>15</v>
      </c>
      <c r="H113" s="221"/>
      <c r="I113" s="237">
        <v>1</v>
      </c>
      <c r="J113" s="184"/>
      <c r="K113" s="188"/>
    </row>
    <row r="114" spans="1:11" ht="18" customHeight="1" x14ac:dyDescent="0.2">
      <c r="A114" s="804"/>
      <c r="B114" s="182"/>
      <c r="C114" s="183"/>
      <c r="D114" s="23" t="s">
        <v>141</v>
      </c>
      <c r="E114" s="24" t="s">
        <v>123</v>
      </c>
      <c r="F114" s="258"/>
      <c r="G114" s="24" t="s">
        <v>124</v>
      </c>
      <c r="H114" s="258"/>
      <c r="I114" s="24" t="s">
        <v>125</v>
      </c>
      <c r="J114" s="184"/>
      <c r="K114" s="188"/>
    </row>
    <row r="115" spans="1:11" ht="18" customHeight="1" thickBot="1" x14ac:dyDescent="0.25">
      <c r="A115" s="804"/>
      <c r="B115" s="194"/>
      <c r="C115" s="195"/>
      <c r="D115" s="196"/>
      <c r="E115" s="196"/>
      <c r="F115" s="196"/>
      <c r="G115" s="196"/>
      <c r="H115" s="196"/>
      <c r="I115" s="196"/>
      <c r="J115" s="196"/>
      <c r="K115" s="197"/>
    </row>
    <row r="116" spans="1:11" ht="18" customHeight="1" thickBot="1" x14ac:dyDescent="0.25">
      <c r="A116" s="804"/>
      <c r="B116" s="198"/>
      <c r="C116" s="199"/>
      <c r="D116" s="199"/>
      <c r="E116" s="199"/>
      <c r="F116" s="199"/>
      <c r="G116" s="199"/>
      <c r="H116" s="199"/>
      <c r="I116" s="199"/>
      <c r="J116" s="199"/>
      <c r="K116" s="199"/>
    </row>
    <row r="117" spans="1:11" ht="18" customHeight="1" x14ac:dyDescent="0.2">
      <c r="A117" s="804"/>
      <c r="B117" s="179"/>
      <c r="C117" s="200"/>
      <c r="D117" s="181"/>
      <c r="E117" s="181"/>
      <c r="F117" s="181"/>
      <c r="G117" s="181"/>
      <c r="H117" s="181"/>
      <c r="I117" s="181"/>
      <c r="J117" s="181"/>
      <c r="K117" s="812" t="s">
        <v>33</v>
      </c>
    </row>
    <row r="118" spans="1:11" ht="18" customHeight="1" x14ac:dyDescent="0.2">
      <c r="A118" s="804"/>
      <c r="B118" s="182">
        <v>10</v>
      </c>
      <c r="C118" s="202" t="s">
        <v>393</v>
      </c>
      <c r="D118" s="184"/>
      <c r="E118" s="184"/>
      <c r="F118" s="184"/>
      <c r="G118" s="184"/>
      <c r="H118" s="184"/>
      <c r="I118" s="184"/>
      <c r="J118" s="184"/>
      <c r="K118" s="813"/>
    </row>
    <row r="119" spans="1:11" ht="18" customHeight="1" x14ac:dyDescent="0.2">
      <c r="A119" s="804"/>
      <c r="B119" s="182"/>
      <c r="C119" s="183"/>
      <c r="D119" s="184" t="s">
        <v>394</v>
      </c>
      <c r="E119" s="184"/>
      <c r="F119" s="184"/>
      <c r="G119" s="184"/>
      <c r="H119" s="184"/>
      <c r="I119" s="184"/>
      <c r="J119" s="184"/>
      <c r="K119" s="259"/>
    </row>
    <row r="120" spans="1:11" ht="18" customHeight="1" x14ac:dyDescent="0.2">
      <c r="A120" s="805"/>
      <c r="B120" s="260"/>
      <c r="C120" s="261"/>
      <c r="D120" s="184" t="s">
        <v>395</v>
      </c>
      <c r="E120" s="184"/>
      <c r="F120" s="184"/>
      <c r="G120" s="184"/>
      <c r="H120" s="184"/>
      <c r="I120" s="184"/>
      <c r="J120" s="184"/>
      <c r="K120" s="262"/>
    </row>
    <row r="121" spans="1:11" ht="18" customHeight="1" x14ac:dyDescent="0.2">
      <c r="A121" s="805"/>
      <c r="B121" s="260"/>
      <c r="C121" s="261"/>
      <c r="D121" s="184"/>
      <c r="E121" s="184"/>
      <c r="F121" s="184"/>
      <c r="G121" s="184"/>
      <c r="H121" s="184"/>
      <c r="I121" s="184"/>
      <c r="J121" s="184"/>
      <c r="K121" s="262"/>
    </row>
    <row r="122" spans="1:11" ht="18" customHeight="1" x14ac:dyDescent="0.2">
      <c r="A122" s="805"/>
      <c r="B122" s="182">
        <v>11</v>
      </c>
      <c r="C122" s="202" t="s">
        <v>216</v>
      </c>
      <c r="D122" s="184"/>
      <c r="E122" s="184"/>
      <c r="F122" s="184"/>
      <c r="G122" s="184"/>
      <c r="H122" s="184"/>
      <c r="I122" s="184"/>
      <c r="J122" s="184"/>
      <c r="K122" s="262"/>
    </row>
    <row r="123" spans="1:11" ht="18" customHeight="1" x14ac:dyDescent="0.2">
      <c r="A123" s="805"/>
      <c r="B123" s="260"/>
      <c r="C123" s="261"/>
      <c r="D123" s="184"/>
      <c r="E123" s="184"/>
      <c r="F123" s="184"/>
      <c r="G123" s="184"/>
      <c r="H123" s="184"/>
      <c r="I123" s="184"/>
      <c r="J123" s="184"/>
      <c r="K123" s="262"/>
    </row>
    <row r="124" spans="1:11" ht="18" customHeight="1" x14ac:dyDescent="0.2">
      <c r="A124" s="804"/>
      <c r="B124" s="182"/>
      <c r="C124" s="183" t="s">
        <v>217</v>
      </c>
      <c r="D124" s="184"/>
      <c r="E124" s="184"/>
      <c r="F124" s="184"/>
      <c r="G124" s="184"/>
      <c r="H124" s="184"/>
      <c r="I124" s="184"/>
      <c r="J124" s="184"/>
      <c r="K124" s="188"/>
    </row>
    <row r="125" spans="1:11" ht="18" customHeight="1" x14ac:dyDescent="0.2">
      <c r="A125" s="804"/>
      <c r="B125" s="182"/>
      <c r="C125" s="183"/>
      <c r="D125" s="184"/>
      <c r="E125" s="184"/>
      <c r="F125" s="184"/>
      <c r="G125" s="184"/>
      <c r="H125" s="184"/>
      <c r="I125" s="184"/>
      <c r="J125" s="184"/>
      <c r="K125" s="201"/>
    </row>
    <row r="126" spans="1:11" ht="18" customHeight="1" x14ac:dyDescent="0.2">
      <c r="A126" s="804"/>
      <c r="B126" s="182"/>
      <c r="C126" s="263" t="s">
        <v>63</v>
      </c>
      <c r="D126" s="184"/>
      <c r="E126" s="184"/>
      <c r="F126" s="184"/>
      <c r="G126" s="184"/>
      <c r="H126" s="184"/>
      <c r="I126" s="184"/>
      <c r="J126" s="184"/>
      <c r="K126" s="201"/>
    </row>
    <row r="127" spans="1:11" ht="18" customHeight="1" thickBot="1" x14ac:dyDescent="0.25">
      <c r="A127" s="804"/>
      <c r="B127" s="182"/>
      <c r="C127" s="263"/>
      <c r="D127" s="184"/>
      <c r="E127" s="184"/>
      <c r="F127" s="184"/>
      <c r="G127" s="184"/>
      <c r="H127" s="184"/>
      <c r="I127" s="184"/>
      <c r="J127" s="184"/>
      <c r="K127" s="201"/>
    </row>
    <row r="128" spans="1:11" ht="18" customHeight="1" thickBot="1" x14ac:dyDescent="0.25">
      <c r="A128" s="804"/>
      <c r="B128" s="182"/>
      <c r="C128" s="264">
        <v>1</v>
      </c>
      <c r="D128" s="265">
        <f>C128</f>
        <v>1</v>
      </c>
      <c r="E128" s="266">
        <f>C128*1000</f>
        <v>1000</v>
      </c>
      <c r="F128" s="267">
        <f>G128/10</f>
        <v>10</v>
      </c>
      <c r="G128" s="268">
        <f>C128*100</f>
        <v>100</v>
      </c>
      <c r="H128" s="184"/>
      <c r="I128" s="184"/>
      <c r="J128" s="184"/>
      <c r="K128" s="201"/>
    </row>
    <row r="129" spans="1:11" ht="18" customHeight="1" thickBot="1" x14ac:dyDescent="0.25">
      <c r="A129" s="804"/>
      <c r="B129" s="182"/>
      <c r="C129" s="269"/>
      <c r="D129" s="270"/>
      <c r="E129" s="271"/>
      <c r="F129" s="272"/>
      <c r="G129" s="272"/>
      <c r="H129" s="184"/>
      <c r="I129" s="184"/>
      <c r="J129" s="184"/>
      <c r="K129" s="201"/>
    </row>
    <row r="130" spans="1:11" ht="18" customHeight="1" thickBot="1" x14ac:dyDescent="0.25">
      <c r="A130" s="804"/>
      <c r="B130" s="182"/>
      <c r="C130" s="273">
        <v>200</v>
      </c>
      <c r="D130" s="274">
        <f>C130/1000</f>
        <v>0.2</v>
      </c>
      <c r="E130" s="275">
        <f>D130</f>
        <v>0.2</v>
      </c>
      <c r="F130" s="267">
        <f>C130/10</f>
        <v>20</v>
      </c>
      <c r="G130" s="276">
        <f>C130</f>
        <v>200</v>
      </c>
      <c r="H130" s="184"/>
      <c r="I130" s="184"/>
      <c r="J130" s="184"/>
      <c r="K130" s="201"/>
    </row>
    <row r="131" spans="1:11" ht="18" customHeight="1" x14ac:dyDescent="0.2">
      <c r="A131" s="804"/>
      <c r="B131" s="182"/>
      <c r="C131" s="277"/>
      <c r="D131" s="278"/>
      <c r="E131" s="279"/>
      <c r="F131" s="184"/>
      <c r="G131" s="184"/>
      <c r="H131" s="184"/>
      <c r="I131" s="184"/>
      <c r="J131" s="184"/>
      <c r="K131" s="201"/>
    </row>
    <row r="132" spans="1:11" ht="18" customHeight="1" x14ac:dyDescent="0.2">
      <c r="A132" s="804"/>
      <c r="B132" s="182"/>
      <c r="C132" s="263" t="s">
        <v>64</v>
      </c>
      <c r="D132" s="184"/>
      <c r="E132" s="184"/>
      <c r="F132" s="184"/>
      <c r="G132" s="184"/>
      <c r="H132" s="184"/>
      <c r="I132" s="184"/>
      <c r="J132" s="184"/>
      <c r="K132" s="201"/>
    </row>
    <row r="133" spans="1:11" ht="18" customHeight="1" thickBot="1" x14ac:dyDescent="0.25">
      <c r="A133" s="804"/>
      <c r="B133" s="182"/>
      <c r="C133" s="263"/>
      <c r="D133" s="184"/>
      <c r="E133" s="184"/>
      <c r="F133" s="184"/>
      <c r="G133" s="184"/>
      <c r="H133" s="184"/>
      <c r="I133" s="184"/>
      <c r="J133" s="184"/>
      <c r="K133" s="201"/>
    </row>
    <row r="134" spans="1:11" ht="18" customHeight="1" thickBot="1" x14ac:dyDescent="0.3">
      <c r="A134" s="804"/>
      <c r="B134" s="182"/>
      <c r="C134" s="280">
        <v>3</v>
      </c>
      <c r="D134" s="266">
        <f>C134*10</f>
        <v>30</v>
      </c>
      <c r="E134" s="274">
        <f>D134/1000</f>
        <v>0.03</v>
      </c>
      <c r="G134" s="282"/>
      <c r="H134" s="282"/>
      <c r="I134" s="282"/>
      <c r="J134" s="184"/>
      <c r="K134" s="201"/>
    </row>
    <row r="135" spans="1:11" ht="18" customHeight="1" thickBot="1" x14ac:dyDescent="0.25">
      <c r="A135" s="804"/>
      <c r="B135" s="182"/>
      <c r="C135" s="183"/>
      <c r="D135" s="184"/>
      <c r="E135" s="184"/>
      <c r="F135" s="184"/>
      <c r="G135" s="184"/>
      <c r="H135" s="184"/>
      <c r="I135" s="184"/>
      <c r="J135" s="184"/>
      <c r="K135" s="201"/>
    </row>
    <row r="136" spans="1:11" ht="18" customHeight="1" thickBot="1" x14ac:dyDescent="0.25">
      <c r="A136" s="804"/>
      <c r="B136" s="182"/>
      <c r="C136" s="280">
        <v>30</v>
      </c>
      <c r="D136" s="266">
        <f>C136*10</f>
        <v>300</v>
      </c>
      <c r="E136" s="274">
        <f>D136/1000</f>
        <v>0.3</v>
      </c>
      <c r="F136" s="184"/>
      <c r="G136" s="283" t="s">
        <v>248</v>
      </c>
      <c r="H136" s="283"/>
      <c r="I136" s="283"/>
      <c r="J136" s="283"/>
      <c r="K136" s="283"/>
    </row>
    <row r="137" spans="1:11" ht="18" customHeight="1" thickBot="1" x14ac:dyDescent="0.25">
      <c r="A137" s="804"/>
      <c r="B137" s="182"/>
      <c r="C137" s="184"/>
      <c r="D137" s="184"/>
      <c r="E137" s="184"/>
      <c r="F137" s="184"/>
      <c r="G137" s="184"/>
      <c r="H137" s="184"/>
      <c r="I137" s="184"/>
      <c r="J137" s="184"/>
      <c r="K137" s="201"/>
    </row>
    <row r="138" spans="1:11" ht="18" customHeight="1" thickBot="1" x14ac:dyDescent="0.25">
      <c r="A138" s="804"/>
      <c r="B138" s="182"/>
      <c r="C138" s="284">
        <v>3</v>
      </c>
      <c r="D138" s="266">
        <f>C138*100</f>
        <v>300</v>
      </c>
      <c r="E138" s="274">
        <f>D138/1000</f>
        <v>0.3</v>
      </c>
      <c r="F138" s="184"/>
      <c r="G138" s="184"/>
      <c r="H138" s="184"/>
      <c r="I138" s="184"/>
      <c r="J138" s="184"/>
      <c r="K138" s="201"/>
    </row>
    <row r="139" spans="1:11" ht="18" customHeight="1" x14ac:dyDescent="0.2">
      <c r="A139" s="804"/>
      <c r="B139" s="182"/>
      <c r="C139" s="285"/>
      <c r="D139" s="278"/>
      <c r="E139" s="279"/>
      <c r="F139" s="184"/>
      <c r="G139" s="184"/>
      <c r="H139" s="184"/>
      <c r="I139" s="184"/>
      <c r="J139" s="184"/>
      <c r="K139" s="201"/>
    </row>
    <row r="140" spans="1:11" s="292" customFormat="1" ht="18" customHeight="1" x14ac:dyDescent="0.2">
      <c r="A140" s="804"/>
      <c r="B140" s="286"/>
      <c r="C140" s="272"/>
      <c r="D140" s="287" t="s">
        <v>249</v>
      </c>
      <c r="E140" s="288" t="s">
        <v>250</v>
      </c>
      <c r="F140" s="288" t="s">
        <v>251</v>
      </c>
      <c r="G140" s="289" t="s">
        <v>252</v>
      </c>
      <c r="H140" s="290"/>
      <c r="I140" s="272"/>
      <c r="J140" s="272"/>
      <c r="K140" s="291"/>
    </row>
    <row r="141" spans="1:11" s="292" customFormat="1" ht="18" customHeight="1" x14ac:dyDescent="0.2">
      <c r="A141" s="804"/>
      <c r="B141" s="286"/>
      <c r="C141" s="272"/>
      <c r="D141" s="293" t="s">
        <v>253</v>
      </c>
      <c r="E141" s="294" t="s">
        <v>254</v>
      </c>
      <c r="F141" s="294" t="s">
        <v>255</v>
      </c>
      <c r="G141" s="295" t="s">
        <v>256</v>
      </c>
      <c r="H141" s="272"/>
      <c r="I141" s="272"/>
      <c r="J141" s="272"/>
      <c r="K141" s="291"/>
    </row>
    <row r="142" spans="1:11" s="292" customFormat="1" ht="18" customHeight="1" x14ac:dyDescent="0.2">
      <c r="A142" s="804"/>
      <c r="B142" s="286"/>
      <c r="C142" s="272"/>
      <c r="D142" s="293" t="s">
        <v>257</v>
      </c>
      <c r="E142" s="294" t="s">
        <v>258</v>
      </c>
      <c r="F142" s="294" t="s">
        <v>259</v>
      </c>
      <c r="G142" s="295" t="s">
        <v>260</v>
      </c>
      <c r="H142" s="272"/>
      <c r="I142" s="272"/>
      <c r="J142" s="272"/>
      <c r="K142" s="291"/>
    </row>
    <row r="143" spans="1:11" s="292" customFormat="1" ht="18" customHeight="1" x14ac:dyDescent="0.2">
      <c r="A143" s="804"/>
      <c r="B143" s="286"/>
      <c r="C143" s="272"/>
      <c r="D143" s="293" t="s">
        <v>261</v>
      </c>
      <c r="E143" s="294" t="s">
        <v>262</v>
      </c>
      <c r="F143" s="294" t="s">
        <v>263</v>
      </c>
      <c r="G143" s="295" t="s">
        <v>264</v>
      </c>
      <c r="H143" s="272"/>
      <c r="I143" s="272"/>
      <c r="J143" s="272"/>
      <c r="K143" s="291"/>
    </row>
    <row r="144" spans="1:11" s="292" customFormat="1" ht="18" customHeight="1" x14ac:dyDescent="0.2">
      <c r="A144" s="804"/>
      <c r="B144" s="286"/>
      <c r="C144" s="272"/>
      <c r="D144" s="296" t="s">
        <v>265</v>
      </c>
      <c r="E144" s="297" t="s">
        <v>266</v>
      </c>
      <c r="F144" s="297" t="s">
        <v>267</v>
      </c>
      <c r="G144" s="298" t="s">
        <v>268</v>
      </c>
      <c r="H144" s="272"/>
      <c r="I144" s="272"/>
      <c r="J144" s="272"/>
      <c r="K144" s="291"/>
    </row>
    <row r="145" spans="1:11" s="292" customFormat="1" ht="18" customHeight="1" x14ac:dyDescent="0.3">
      <c r="A145" s="804"/>
      <c r="B145" s="286"/>
      <c r="C145" s="45" t="s">
        <v>66</v>
      </c>
      <c r="D145" s="807" t="s">
        <v>269</v>
      </c>
      <c r="E145" s="807"/>
      <c r="F145" s="807"/>
      <c r="G145" s="807"/>
      <c r="H145" s="807"/>
      <c r="I145" s="807"/>
      <c r="J145" s="272"/>
      <c r="K145" s="291"/>
    </row>
    <row r="146" spans="1:11" ht="18" customHeight="1" x14ac:dyDescent="0.2">
      <c r="A146" s="804"/>
      <c r="B146" s="182"/>
      <c r="C146" s="285"/>
      <c r="D146" s="278"/>
      <c r="E146" s="279"/>
      <c r="F146" s="184"/>
      <c r="G146" s="184"/>
      <c r="H146" s="299"/>
      <c r="I146" s="299"/>
      <c r="J146" s="299"/>
      <c r="K146" s="43" t="s">
        <v>21</v>
      </c>
    </row>
    <row r="147" spans="1:11" ht="18" customHeight="1" x14ac:dyDescent="0.2">
      <c r="A147" s="804"/>
      <c r="B147" s="182"/>
      <c r="C147" s="300" t="s">
        <v>484</v>
      </c>
      <c r="D147" s="299"/>
      <c r="E147" s="299"/>
      <c r="F147" s="299"/>
      <c r="G147" s="299"/>
      <c r="H147" s="299"/>
      <c r="I147" s="299"/>
      <c r="J147" s="300"/>
      <c r="K147" s="810" t="str">
        <f>J4</f>
        <v>FF-1-B Collectivité</v>
      </c>
    </row>
    <row r="148" spans="1:11" ht="18" customHeight="1" x14ac:dyDescent="0.2">
      <c r="A148" s="804"/>
      <c r="B148" s="182"/>
      <c r="C148" s="1" t="s">
        <v>66</v>
      </c>
      <c r="D148" s="36" t="s">
        <v>65</v>
      </c>
      <c r="E148" s="36"/>
      <c r="F148" s="36"/>
      <c r="G148" s="36"/>
      <c r="H148" s="36"/>
      <c r="I148" s="36"/>
      <c r="J148" s="46"/>
      <c r="K148" s="810"/>
    </row>
    <row r="149" spans="1:11" ht="18" customHeight="1" x14ac:dyDescent="0.2">
      <c r="A149" s="804"/>
      <c r="B149" s="182"/>
      <c r="C149" s="1" t="s">
        <v>66</v>
      </c>
      <c r="D149" s="37" t="s">
        <v>67</v>
      </c>
      <c r="E149" s="37"/>
      <c r="F149" s="37"/>
      <c r="G149" s="37"/>
      <c r="H149" s="37"/>
      <c r="I149" s="37"/>
      <c r="J149" s="47"/>
      <c r="K149" s="810"/>
    </row>
    <row r="150" spans="1:11" ht="18" customHeight="1" thickBot="1" x14ac:dyDescent="0.25">
      <c r="A150" s="806"/>
      <c r="B150" s="194"/>
      <c r="C150" s="2" t="s">
        <v>66</v>
      </c>
      <c r="D150" s="30" t="s">
        <v>68</v>
      </c>
      <c r="E150" s="30"/>
      <c r="F150" s="30"/>
      <c r="G150" s="30"/>
      <c r="H150" s="30"/>
      <c r="I150" s="30"/>
      <c r="J150" s="48"/>
      <c r="K150" s="811"/>
    </row>
  </sheetData>
  <mergeCells count="26">
    <mergeCell ref="D36:E38"/>
    <mergeCell ref="F36:G38"/>
    <mergeCell ref="H36:I38"/>
    <mergeCell ref="E61:F62"/>
    <mergeCell ref="D61:D62"/>
    <mergeCell ref="H75:I77"/>
    <mergeCell ref="K54:K55"/>
    <mergeCell ref="K12:K13"/>
    <mergeCell ref="J36:K37"/>
    <mergeCell ref="F35:G35"/>
    <mergeCell ref="K71:K72"/>
    <mergeCell ref="A2:A4"/>
    <mergeCell ref="J4:K4"/>
    <mergeCell ref="B2:K3"/>
    <mergeCell ref="K22:K23"/>
    <mergeCell ref="A5:A150"/>
    <mergeCell ref="D145:I145"/>
    <mergeCell ref="C36:C38"/>
    <mergeCell ref="K147:K150"/>
    <mergeCell ref="K117:K118"/>
    <mergeCell ref="K95:K96"/>
    <mergeCell ref="D98:D100"/>
    <mergeCell ref="E98:E100"/>
    <mergeCell ref="M2:Q2"/>
    <mergeCell ref="D75:F77"/>
    <mergeCell ref="G75:G77"/>
  </mergeCells>
  <hyperlinks>
    <hyperlink ref="D149" r:id="rId1" xr:uid="{1FF97293-AE66-49ED-A022-AF8FF0B970B1}"/>
    <hyperlink ref="D150" r:id="rId2" xr:uid="{26E6D52A-A2DB-48D7-91C9-C50A70355094}"/>
    <hyperlink ref="D148" r:id="rId3" xr:uid="{0DB6D15A-AC9B-4CC8-8049-9B0577E48426}"/>
    <hyperlink ref="D68" r:id="rId4" xr:uid="{FA22B6DB-9635-4B30-8FDD-A86183EEE4A8}"/>
    <hyperlink ref="D145" r:id="rId5" xr:uid="{429CB5CC-A125-48CD-8845-B15DD0DBDAAD}"/>
  </hyperlinks>
  <pageMargins left="0.7" right="0.7" top="0.75" bottom="0.75" header="0.3" footer="0.3"/>
  <pageSetup paperSize="9" scale="75" orientation="portrait" r:id="rId6"/>
  <rowBreaks count="2" manualBreakCount="2">
    <brk id="53" max="10" man="1"/>
    <brk id="94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F615E-F05C-485B-A1FE-2FD4F0E6FB0F}">
  <sheetPr codeName="Feuil5"/>
  <dimension ref="B1:K41"/>
  <sheetViews>
    <sheetView workbookViewId="0">
      <selection activeCell="M31" sqref="M31"/>
    </sheetView>
  </sheetViews>
  <sheetFormatPr baseColWidth="10" defaultRowHeight="15.75" x14ac:dyDescent="0.25"/>
  <cols>
    <col min="1" max="1" width="3.85546875" style="161" customWidth="1"/>
    <col min="2" max="11" width="11.42578125" style="314"/>
    <col min="12" max="16384" width="11.42578125" style="161"/>
  </cols>
  <sheetData>
    <row r="1" spans="2:11" ht="18.75" x14ac:dyDescent="0.2">
      <c r="B1" s="848" t="s">
        <v>283</v>
      </c>
      <c r="C1" s="849"/>
      <c r="D1" s="849"/>
      <c r="E1" s="849"/>
      <c r="F1" s="849"/>
      <c r="G1" s="849"/>
      <c r="H1" s="849"/>
      <c r="I1" s="849"/>
      <c r="J1" s="849"/>
      <c r="K1" s="850"/>
    </row>
    <row r="2" spans="2:11" ht="12.75" customHeight="1" x14ac:dyDescent="0.2">
      <c r="B2" s="842" t="s">
        <v>71</v>
      </c>
      <c r="C2" s="843"/>
      <c r="D2" s="843"/>
      <c r="E2" s="843"/>
      <c r="F2" s="843"/>
      <c r="G2" s="843"/>
      <c r="H2" s="843"/>
      <c r="I2" s="843"/>
      <c r="J2" s="843"/>
      <c r="K2" s="844"/>
    </row>
    <row r="3" spans="2:11" ht="12.75" customHeight="1" x14ac:dyDescent="0.2">
      <c r="B3" s="842"/>
      <c r="C3" s="843"/>
      <c r="D3" s="843"/>
      <c r="E3" s="843"/>
      <c r="F3" s="843"/>
      <c r="G3" s="843"/>
      <c r="H3" s="843"/>
      <c r="I3" s="843"/>
      <c r="J3" s="843"/>
      <c r="K3" s="844"/>
    </row>
    <row r="4" spans="2:11" ht="12.75" customHeight="1" x14ac:dyDescent="0.2">
      <c r="B4" s="842" t="s">
        <v>270</v>
      </c>
      <c r="C4" s="843"/>
      <c r="D4" s="843"/>
      <c r="E4" s="843"/>
      <c r="F4" s="843"/>
      <c r="G4" s="843"/>
      <c r="H4" s="843"/>
      <c r="I4" s="843"/>
      <c r="J4" s="843"/>
      <c r="K4" s="844"/>
    </row>
    <row r="5" spans="2:11" ht="12.75" customHeight="1" x14ac:dyDescent="0.2">
      <c r="B5" s="842"/>
      <c r="C5" s="843"/>
      <c r="D5" s="843"/>
      <c r="E5" s="843"/>
      <c r="F5" s="843"/>
      <c r="G5" s="843"/>
      <c r="H5" s="843"/>
      <c r="I5" s="843"/>
      <c r="J5" s="843"/>
      <c r="K5" s="844"/>
    </row>
    <row r="6" spans="2:11" ht="18.75" x14ac:dyDescent="0.2">
      <c r="B6" s="301" t="s">
        <v>73</v>
      </c>
      <c r="C6" s="302" t="s">
        <v>310</v>
      </c>
      <c r="D6" s="302"/>
      <c r="E6" s="302"/>
      <c r="F6" s="302"/>
      <c r="G6" s="302"/>
      <c r="H6" s="302"/>
      <c r="I6" s="302"/>
      <c r="J6" s="302"/>
      <c r="K6" s="303"/>
    </row>
    <row r="7" spans="2:11" x14ac:dyDescent="0.2">
      <c r="B7" s="50" t="str">
        <f ca="1">MID(CELL("filename",B7),FIND("[",CELL("filename",B7)),300)</f>
        <v>[ff-1-B-collectivite.au.poids.suite.xlsx]FF.1.B-O.R.T</v>
      </c>
      <c r="C7" s="304"/>
      <c r="D7" s="305"/>
      <c r="E7" s="305"/>
      <c r="F7" s="305"/>
      <c r="G7" s="305"/>
      <c r="H7" s="305"/>
      <c r="I7" s="305"/>
      <c r="J7" s="305"/>
      <c r="K7" s="306"/>
    </row>
    <row r="8" spans="2:11" ht="15" x14ac:dyDescent="0.2">
      <c r="B8" s="845" t="s">
        <v>271</v>
      </c>
      <c r="C8" s="846"/>
      <c r="D8" s="846"/>
      <c r="E8" s="846"/>
      <c r="F8" s="846"/>
      <c r="G8" s="846"/>
      <c r="H8" s="846"/>
      <c r="I8" s="846"/>
      <c r="J8" s="846"/>
      <c r="K8" s="847"/>
    </row>
    <row r="9" spans="2:11" x14ac:dyDescent="0.2">
      <c r="B9" s="307">
        <v>1</v>
      </c>
      <c r="C9" s="308" t="s">
        <v>272</v>
      </c>
      <c r="D9" s="272"/>
      <c r="E9" s="272"/>
      <c r="F9" s="272"/>
      <c r="G9" s="272"/>
      <c r="H9" s="272"/>
      <c r="I9" s="272"/>
      <c r="J9" s="272"/>
      <c r="K9" s="309"/>
    </row>
    <row r="10" spans="2:11" x14ac:dyDescent="0.2">
      <c r="B10" s="307" t="s">
        <v>273</v>
      </c>
      <c r="C10" s="308" t="s">
        <v>274</v>
      </c>
      <c r="D10" s="272"/>
      <c r="E10" s="272"/>
      <c r="F10" s="272"/>
      <c r="G10" s="272"/>
      <c r="H10" s="272"/>
      <c r="I10" s="272"/>
      <c r="J10" s="272"/>
      <c r="K10" s="309"/>
    </row>
    <row r="11" spans="2:11" x14ac:dyDescent="0.2">
      <c r="B11" s="307" t="s">
        <v>275</v>
      </c>
      <c r="C11" s="308" t="s">
        <v>276</v>
      </c>
      <c r="D11" s="272"/>
      <c r="E11" s="272"/>
      <c r="F11" s="272"/>
      <c r="G11" s="272"/>
      <c r="H11" s="272"/>
      <c r="I11" s="272"/>
      <c r="J11" s="272"/>
      <c r="K11" s="309"/>
    </row>
    <row r="12" spans="2:11" x14ac:dyDescent="0.2">
      <c r="B12" s="307" t="s">
        <v>277</v>
      </c>
      <c r="C12" s="308" t="s">
        <v>278</v>
      </c>
      <c r="D12" s="272"/>
      <c r="E12" s="272"/>
      <c r="F12" s="272"/>
      <c r="G12" s="272"/>
      <c r="H12" s="272"/>
      <c r="I12" s="272"/>
      <c r="J12" s="272"/>
      <c r="K12" s="309"/>
    </row>
    <row r="13" spans="2:11" x14ac:dyDescent="0.2">
      <c r="B13" s="307" t="s">
        <v>279</v>
      </c>
      <c r="C13" s="308" t="s">
        <v>280</v>
      </c>
      <c r="D13" s="272"/>
      <c r="E13" s="272"/>
      <c r="F13" s="272"/>
      <c r="G13" s="272"/>
      <c r="H13" s="272"/>
      <c r="I13" s="272"/>
      <c r="J13" s="272"/>
      <c r="K13" s="309"/>
    </row>
    <row r="14" spans="2:11" x14ac:dyDescent="0.2">
      <c r="B14" s="307" t="s">
        <v>281</v>
      </c>
      <c r="C14" s="308" t="s">
        <v>282</v>
      </c>
      <c r="D14" s="272"/>
      <c r="E14" s="272"/>
      <c r="F14" s="272"/>
      <c r="G14" s="272"/>
      <c r="H14" s="272"/>
      <c r="I14" s="272"/>
      <c r="J14" s="272"/>
      <c r="K14" s="309"/>
    </row>
    <row r="15" spans="2:11" x14ac:dyDescent="0.2">
      <c r="B15" s="307"/>
      <c r="C15" s="839" t="s">
        <v>283</v>
      </c>
      <c r="D15" s="840"/>
      <c r="E15" s="840"/>
      <c r="F15" s="840"/>
      <c r="G15" s="840"/>
      <c r="H15" s="840"/>
      <c r="I15" s="840"/>
      <c r="J15" s="840"/>
      <c r="K15" s="841"/>
    </row>
    <row r="16" spans="2:11" x14ac:dyDescent="0.2">
      <c r="B16" s="307" t="s">
        <v>284</v>
      </c>
      <c r="C16" s="308" t="s">
        <v>285</v>
      </c>
      <c r="D16" s="272"/>
      <c r="E16" s="272"/>
      <c r="F16" s="272"/>
      <c r="G16" s="272"/>
      <c r="H16" s="272"/>
      <c r="I16" s="272"/>
      <c r="J16" s="272"/>
      <c r="K16" s="291"/>
    </row>
    <row r="17" spans="2:11" x14ac:dyDescent="0.2">
      <c r="B17" s="307" t="s">
        <v>273</v>
      </c>
      <c r="C17" s="308" t="s">
        <v>286</v>
      </c>
      <c r="D17" s="272"/>
      <c r="E17" s="272"/>
      <c r="F17" s="272"/>
      <c r="G17" s="272"/>
      <c r="H17" s="272"/>
      <c r="I17" s="272"/>
      <c r="J17" s="272"/>
      <c r="K17" s="291"/>
    </row>
    <row r="18" spans="2:11" x14ac:dyDescent="0.2">
      <c r="B18" s="307" t="s">
        <v>275</v>
      </c>
      <c r="C18" s="308" t="s">
        <v>287</v>
      </c>
      <c r="D18" s="272"/>
      <c r="E18" s="272"/>
      <c r="F18" s="272"/>
      <c r="G18" s="272"/>
      <c r="H18" s="272"/>
      <c r="I18" s="272"/>
      <c r="J18" s="272"/>
      <c r="K18" s="291"/>
    </row>
    <row r="19" spans="2:11" x14ac:dyDescent="0.2">
      <c r="B19" s="307" t="s">
        <v>277</v>
      </c>
      <c r="C19" s="308" t="s">
        <v>288</v>
      </c>
      <c r="D19" s="272"/>
      <c r="E19" s="272"/>
      <c r="F19" s="272"/>
      <c r="G19" s="272"/>
      <c r="H19" s="272"/>
      <c r="I19" s="272"/>
      <c r="J19" s="272"/>
      <c r="K19" s="291"/>
    </row>
    <row r="20" spans="2:11" x14ac:dyDescent="0.2">
      <c r="B20" s="307" t="s">
        <v>279</v>
      </c>
      <c r="C20" s="308" t="s">
        <v>289</v>
      </c>
      <c r="D20" s="272"/>
      <c r="E20" s="272"/>
      <c r="F20" s="272"/>
      <c r="G20" s="272"/>
      <c r="H20" s="272"/>
      <c r="I20" s="272"/>
      <c r="J20" s="272"/>
      <c r="K20" s="291"/>
    </row>
    <row r="21" spans="2:11" x14ac:dyDescent="0.2">
      <c r="B21" s="307" t="s">
        <v>281</v>
      </c>
      <c r="C21" s="308" t="s">
        <v>290</v>
      </c>
      <c r="D21" s="272"/>
      <c r="E21" s="272"/>
      <c r="F21" s="272"/>
      <c r="G21" s="272"/>
      <c r="H21" s="272"/>
      <c r="I21" s="272"/>
      <c r="J21" s="272"/>
      <c r="K21" s="291"/>
    </row>
    <row r="22" spans="2:11" x14ac:dyDescent="0.2">
      <c r="B22" s="307" t="s">
        <v>291</v>
      </c>
      <c r="C22" s="308" t="s">
        <v>292</v>
      </c>
      <c r="D22" s="272"/>
      <c r="E22" s="272"/>
      <c r="F22" s="272"/>
      <c r="G22" s="272"/>
      <c r="H22" s="272"/>
      <c r="I22" s="272"/>
      <c r="J22" s="272"/>
      <c r="K22" s="291"/>
    </row>
    <row r="23" spans="2:11" x14ac:dyDescent="0.2">
      <c r="B23" s="307" t="s">
        <v>293</v>
      </c>
      <c r="C23" s="308" t="s">
        <v>294</v>
      </c>
      <c r="D23" s="272"/>
      <c r="E23" s="272"/>
      <c r="F23" s="272"/>
      <c r="G23" s="272"/>
      <c r="H23" s="272"/>
      <c r="I23" s="272"/>
      <c r="J23" s="272"/>
      <c r="K23" s="291"/>
    </row>
    <row r="24" spans="2:11" x14ac:dyDescent="0.2">
      <c r="B24" s="307" t="s">
        <v>295</v>
      </c>
      <c r="C24" s="308" t="s">
        <v>296</v>
      </c>
      <c r="D24" s="272"/>
      <c r="E24" s="272"/>
      <c r="F24" s="272"/>
      <c r="G24" s="272"/>
      <c r="H24" s="272"/>
      <c r="I24" s="272"/>
      <c r="J24" s="272"/>
      <c r="K24" s="291"/>
    </row>
    <row r="25" spans="2:11" x14ac:dyDescent="0.2">
      <c r="B25" s="307" t="s">
        <v>297</v>
      </c>
      <c r="C25" s="308" t="s">
        <v>298</v>
      </c>
      <c r="D25" s="272"/>
      <c r="E25" s="272"/>
      <c r="F25" s="272"/>
      <c r="G25" s="272"/>
      <c r="H25" s="272"/>
      <c r="I25" s="272"/>
      <c r="J25" s="272"/>
      <c r="K25" s="291"/>
    </row>
    <row r="26" spans="2:11" x14ac:dyDescent="0.2">
      <c r="B26" s="307" t="s">
        <v>299</v>
      </c>
      <c r="C26" s="308" t="s">
        <v>300</v>
      </c>
      <c r="D26" s="272"/>
      <c r="E26" s="272"/>
      <c r="F26" s="272"/>
      <c r="G26" s="272"/>
      <c r="H26" s="272"/>
      <c r="I26" s="272"/>
      <c r="J26" s="272"/>
      <c r="K26" s="291"/>
    </row>
    <row r="27" spans="2:11" x14ac:dyDescent="0.2">
      <c r="B27" s="307" t="s">
        <v>301</v>
      </c>
      <c r="C27" s="308" t="s">
        <v>302</v>
      </c>
      <c r="D27" s="272"/>
      <c r="E27" s="272"/>
      <c r="F27" s="272"/>
      <c r="G27" s="272"/>
      <c r="H27" s="272"/>
      <c r="I27" s="272"/>
      <c r="J27" s="272"/>
      <c r="K27" s="291"/>
    </row>
    <row r="28" spans="2:11" x14ac:dyDescent="0.2">
      <c r="B28" s="307" t="s">
        <v>303</v>
      </c>
      <c r="C28" s="308" t="s">
        <v>304</v>
      </c>
      <c r="D28" s="272"/>
      <c r="E28" s="272"/>
      <c r="F28" s="272"/>
      <c r="G28" s="272"/>
      <c r="H28" s="272"/>
      <c r="I28" s="272"/>
      <c r="J28" s="272"/>
      <c r="K28" s="291"/>
    </row>
    <row r="29" spans="2:11" x14ac:dyDescent="0.2">
      <c r="B29" s="307" t="s">
        <v>305</v>
      </c>
      <c r="C29" s="308" t="s">
        <v>306</v>
      </c>
      <c r="D29" s="272"/>
      <c r="E29" s="272"/>
      <c r="F29" s="272"/>
      <c r="G29" s="272"/>
      <c r="H29" s="272"/>
      <c r="I29" s="272"/>
      <c r="J29" s="272"/>
      <c r="K29" s="291"/>
    </row>
    <row r="30" spans="2:11" x14ac:dyDescent="0.2">
      <c r="B30" s="307" t="s">
        <v>307</v>
      </c>
      <c r="C30" s="308" t="s">
        <v>308</v>
      </c>
      <c r="D30" s="272"/>
      <c r="E30" s="272"/>
      <c r="F30" s="272"/>
      <c r="G30" s="272"/>
      <c r="H30" s="272"/>
      <c r="I30" s="272"/>
      <c r="J30" s="272"/>
      <c r="K30" s="291"/>
    </row>
    <row r="31" spans="2:11" x14ac:dyDescent="0.2">
      <c r="B31" s="307"/>
      <c r="C31" s="308"/>
      <c r="D31" s="272"/>
      <c r="E31" s="272"/>
      <c r="F31" s="272"/>
      <c r="G31" s="272"/>
      <c r="H31" s="272"/>
      <c r="I31" s="272"/>
      <c r="J31" s="272"/>
      <c r="K31" s="291"/>
    </row>
    <row r="32" spans="2:11" x14ac:dyDescent="0.2">
      <c r="B32" s="307"/>
      <c r="C32" s="308" t="s">
        <v>309</v>
      </c>
      <c r="D32" s="272"/>
      <c r="E32" s="272"/>
      <c r="F32" s="272"/>
      <c r="G32" s="272"/>
      <c r="H32" s="272"/>
      <c r="I32" s="272"/>
      <c r="J32" s="272"/>
      <c r="K32" s="291"/>
    </row>
    <row r="33" spans="2:11" x14ac:dyDescent="0.2">
      <c r="B33" s="307"/>
      <c r="C33" s="308" t="s">
        <v>74</v>
      </c>
      <c r="D33" s="272"/>
      <c r="E33" s="272"/>
      <c r="F33" s="272"/>
      <c r="G33" s="272"/>
      <c r="H33" s="272"/>
      <c r="I33" s="272"/>
      <c r="J33" s="272"/>
      <c r="K33" s="291"/>
    </row>
    <row r="34" spans="2:11" x14ac:dyDescent="0.2">
      <c r="B34" s="307"/>
      <c r="C34" s="308" t="s">
        <v>75</v>
      </c>
      <c r="D34" s="272"/>
      <c r="E34" s="272"/>
      <c r="F34" s="272"/>
      <c r="G34" s="272"/>
      <c r="H34" s="272"/>
      <c r="I34" s="272"/>
      <c r="J34" s="272"/>
      <c r="K34" s="291"/>
    </row>
    <row r="35" spans="2:11" x14ac:dyDescent="0.2">
      <c r="B35" s="307"/>
      <c r="C35" s="308"/>
      <c r="D35" s="272"/>
      <c r="E35" s="272"/>
      <c r="F35" s="272"/>
      <c r="G35" s="272"/>
      <c r="H35" s="272"/>
      <c r="I35" s="272"/>
      <c r="J35" s="272"/>
      <c r="K35" s="291"/>
    </row>
    <row r="36" spans="2:11" x14ac:dyDescent="0.2">
      <c r="B36" s="307"/>
      <c r="C36" s="308"/>
      <c r="D36" s="272"/>
      <c r="E36" s="272"/>
      <c r="F36" s="272"/>
      <c r="G36" s="272"/>
      <c r="H36" s="272"/>
      <c r="I36" s="272"/>
      <c r="J36" s="272"/>
      <c r="K36" s="291"/>
    </row>
    <row r="37" spans="2:11" x14ac:dyDescent="0.2">
      <c r="B37" s="307"/>
      <c r="C37" s="308"/>
      <c r="D37" s="272"/>
      <c r="E37" s="272"/>
      <c r="F37" s="272"/>
      <c r="G37" s="272"/>
      <c r="H37" s="272"/>
      <c r="I37" s="272"/>
      <c r="J37" s="272"/>
      <c r="K37" s="291"/>
    </row>
    <row r="38" spans="2:11" x14ac:dyDescent="0.2">
      <c r="B38" s="307"/>
      <c r="C38" s="308"/>
      <c r="D38" s="272"/>
      <c r="E38" s="272"/>
      <c r="F38" s="272"/>
      <c r="G38" s="272"/>
      <c r="H38" s="272"/>
      <c r="I38" s="272"/>
      <c r="J38" s="272"/>
      <c r="K38" s="291"/>
    </row>
    <row r="39" spans="2:11" x14ac:dyDescent="0.2">
      <c r="B39" s="307"/>
      <c r="C39" s="308"/>
      <c r="D39" s="272"/>
      <c r="E39" s="272"/>
      <c r="F39" s="272"/>
      <c r="G39" s="272"/>
      <c r="H39" s="272"/>
      <c r="I39" s="272"/>
      <c r="J39" s="272"/>
      <c r="K39" s="291"/>
    </row>
    <row r="40" spans="2:11" x14ac:dyDescent="0.2">
      <c r="B40" s="307"/>
      <c r="C40" s="308"/>
      <c r="D40" s="272"/>
      <c r="E40" s="272"/>
      <c r="F40" s="272"/>
      <c r="G40" s="272"/>
      <c r="H40" s="272"/>
      <c r="I40" s="272"/>
      <c r="J40" s="272"/>
      <c r="K40" s="291"/>
    </row>
    <row r="41" spans="2:11" ht="16.5" thickBot="1" x14ac:dyDescent="0.25">
      <c r="B41" s="310"/>
      <c r="C41" s="311"/>
      <c r="D41" s="312"/>
      <c r="E41" s="312"/>
      <c r="F41" s="312"/>
      <c r="G41" s="312"/>
      <c r="H41" s="312"/>
      <c r="I41" s="312"/>
      <c r="J41" s="312"/>
      <c r="K41" s="313"/>
    </row>
  </sheetData>
  <mergeCells count="5">
    <mergeCell ref="C15:K15"/>
    <mergeCell ref="B2:K3"/>
    <mergeCell ref="B4:K5"/>
    <mergeCell ref="B8:K8"/>
    <mergeCell ref="B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A4860-F88E-4DC8-B7D5-A397FB28BF2E}">
  <sheetPr>
    <pageSetUpPr fitToPage="1"/>
  </sheetPr>
  <dimension ref="A1:AB148"/>
  <sheetViews>
    <sheetView showZeros="0" zoomScale="75" zoomScaleNormal="75" workbookViewId="0">
      <selection activeCell="G21" sqref="G21"/>
    </sheetView>
  </sheetViews>
  <sheetFormatPr baseColWidth="10" defaultRowHeight="15.75" x14ac:dyDescent="0.25"/>
  <cols>
    <col min="1" max="1" width="4.42578125" style="321" customWidth="1"/>
    <col min="2" max="2" width="12.5703125" style="321" customWidth="1"/>
    <col min="3" max="3" width="35" style="321" customWidth="1"/>
    <col min="4" max="4" width="16.85546875" style="321" customWidth="1"/>
    <col min="5" max="5" width="12.5703125" style="321" customWidth="1"/>
    <col min="6" max="6" width="5" style="321" customWidth="1"/>
    <col min="7" max="7" width="73.5703125" style="321" customWidth="1"/>
    <col min="8" max="8" width="14.7109375" style="321" customWidth="1"/>
    <col min="9" max="9" width="21.28515625" style="321" bestFit="1" customWidth="1"/>
    <col min="10" max="10" width="14.7109375" style="321" customWidth="1"/>
    <col min="11" max="11" width="31" style="321" customWidth="1"/>
    <col min="12" max="12" width="19" style="321" customWidth="1"/>
    <col min="13" max="13" width="14.7109375" style="321" customWidth="1"/>
    <col min="14" max="14" width="7.85546875" style="321" customWidth="1"/>
    <col min="15" max="15" width="14.7109375" style="321" customWidth="1"/>
    <col min="16" max="16" width="20.140625" style="321" customWidth="1"/>
    <col min="17" max="17" width="13.140625" style="321" customWidth="1"/>
    <col min="18" max="26" width="16.7109375" style="321" customWidth="1"/>
    <col min="27" max="16384" width="11.42578125" style="321"/>
  </cols>
  <sheetData>
    <row r="1" spans="1:27" ht="20.25" customHeight="1" thickBot="1" x14ac:dyDescent="0.3">
      <c r="A1" s="322" t="s">
        <v>24</v>
      </c>
      <c r="B1" s="954" t="s">
        <v>479</v>
      </c>
      <c r="C1" s="955"/>
      <c r="D1" s="955"/>
      <c r="E1" s="955"/>
      <c r="F1" s="955"/>
      <c r="G1" s="955"/>
      <c r="H1" s="955"/>
      <c r="I1" s="955"/>
      <c r="J1" s="955"/>
      <c r="K1" s="955"/>
      <c r="L1" s="955"/>
      <c r="M1" s="955"/>
      <c r="N1" s="955"/>
      <c r="O1" s="955"/>
      <c r="P1" s="955"/>
      <c r="Q1" s="955"/>
      <c r="R1" s="955"/>
      <c r="S1" s="955"/>
      <c r="T1" s="955"/>
      <c r="U1" s="955"/>
      <c r="V1" s="955"/>
      <c r="W1" s="955"/>
      <c r="X1" s="955"/>
      <c r="Y1" s="955"/>
      <c r="Z1" s="955"/>
      <c r="AA1" s="956"/>
    </row>
    <row r="2" spans="1:27" ht="18" customHeight="1" x14ac:dyDescent="0.25">
      <c r="A2" s="957" t="str">
        <f>SUBSTITUTE(ADDRESS(1,COLUMN(),4),"1","")</f>
        <v>A</v>
      </c>
      <c r="B2" s="118"/>
      <c r="C2" s="112"/>
      <c r="D2" s="117"/>
      <c r="E2" s="116"/>
      <c r="F2" s="323" t="s">
        <v>5</v>
      </c>
      <c r="G2" s="324"/>
      <c r="H2" s="110" t="s">
        <v>0</v>
      </c>
      <c r="I2" s="114"/>
      <c r="J2" s="115"/>
      <c r="K2" s="115" t="s">
        <v>1</v>
      </c>
      <c r="L2" s="114" t="s">
        <v>481</v>
      </c>
      <c r="M2" s="114"/>
      <c r="N2" s="114"/>
      <c r="O2" s="114"/>
      <c r="P2" s="114"/>
      <c r="Q2" s="325"/>
      <c r="R2" s="325"/>
      <c r="S2" s="325"/>
      <c r="T2" s="326"/>
      <c r="U2" s="958" t="s">
        <v>488</v>
      </c>
      <c r="V2" s="958"/>
      <c r="W2" s="958"/>
      <c r="X2" s="958"/>
      <c r="Y2" s="958"/>
      <c r="Z2" s="959"/>
      <c r="AA2" s="960" t="s">
        <v>402</v>
      </c>
    </row>
    <row r="3" spans="1:27" x14ac:dyDescent="0.25">
      <c r="A3" s="957"/>
      <c r="B3" s="113"/>
      <c r="C3" s="112"/>
      <c r="E3" s="111"/>
      <c r="F3" s="931"/>
      <c r="G3" s="932"/>
      <c r="H3" s="110" t="s">
        <v>62</v>
      </c>
      <c r="I3" s="327"/>
      <c r="J3" s="114"/>
      <c r="K3" s="114"/>
      <c r="L3" s="114"/>
      <c r="M3" s="114"/>
      <c r="N3" s="114"/>
      <c r="O3" s="114"/>
      <c r="P3" s="114"/>
      <c r="Q3" s="325"/>
      <c r="R3" s="328"/>
      <c r="S3" s="328"/>
      <c r="T3" s="328"/>
      <c r="U3" s="325"/>
      <c r="V3" s="328"/>
      <c r="W3" s="328"/>
      <c r="X3" s="328"/>
      <c r="Y3" s="325" t="s">
        <v>240</v>
      </c>
      <c r="Z3" s="405"/>
      <c r="AA3" s="961"/>
    </row>
    <row r="4" spans="1:27" ht="30.75" customHeight="1" x14ac:dyDescent="0.25">
      <c r="A4" s="963" t="str">
        <f>I4</f>
        <v>NOM DE VOTRE RECETTE</v>
      </c>
      <c r="B4" s="966" t="s">
        <v>85</v>
      </c>
      <c r="C4" s="966"/>
      <c r="D4" s="966"/>
      <c r="E4" s="966"/>
      <c r="F4" s="931"/>
      <c r="G4" s="932"/>
      <c r="H4" s="329" t="s">
        <v>69</v>
      </c>
      <c r="I4" s="977" t="s">
        <v>401</v>
      </c>
      <c r="J4" s="977"/>
      <c r="K4" s="977"/>
      <c r="L4" s="977"/>
      <c r="M4" s="977"/>
      <c r="N4" s="977"/>
      <c r="O4" s="977"/>
      <c r="P4" s="977"/>
      <c r="Q4" s="977"/>
      <c r="R4" s="977"/>
      <c r="S4" s="977"/>
      <c r="T4" s="977"/>
      <c r="U4" s="977"/>
      <c r="V4" s="977"/>
      <c r="W4" s="977"/>
      <c r="X4" s="978" t="s">
        <v>242</v>
      </c>
      <c r="Y4" s="967">
        <v>200</v>
      </c>
      <c r="Z4" s="968"/>
      <c r="AA4" s="961"/>
    </row>
    <row r="5" spans="1:27" ht="21" customHeight="1" x14ac:dyDescent="0.25">
      <c r="A5" s="963"/>
      <c r="B5" s="966"/>
      <c r="C5" s="966"/>
      <c r="D5" s="966"/>
      <c r="E5" s="966"/>
      <c r="F5" s="931"/>
      <c r="G5" s="932"/>
      <c r="H5" s="329" t="s">
        <v>73</v>
      </c>
      <c r="I5" s="935"/>
      <c r="J5" s="935"/>
      <c r="K5" s="935"/>
      <c r="L5" s="935"/>
      <c r="M5" s="935"/>
      <c r="N5" s="935"/>
      <c r="O5" s="935"/>
      <c r="P5" s="935"/>
      <c r="Q5" s="935"/>
      <c r="R5" s="935"/>
      <c r="S5" s="935"/>
      <c r="T5" s="935"/>
      <c r="U5" s="935"/>
      <c r="V5" s="935"/>
      <c r="W5" s="935"/>
      <c r="X5" s="978"/>
      <c r="Y5" s="967"/>
      <c r="Z5" s="968"/>
      <c r="AA5" s="961"/>
    </row>
    <row r="6" spans="1:27" ht="16.5" customHeight="1" thickBot="1" x14ac:dyDescent="0.3">
      <c r="A6" s="963"/>
      <c r="B6" s="330" t="str">
        <f>SUBSTITUTE(ADDRESS(1,COLUMN(),4),"1","")</f>
        <v>B</v>
      </c>
      <c r="C6" s="330" t="str">
        <f>SUBSTITUTE(ADDRESS(1,COLUMN(),4),"1","")</f>
        <v>C</v>
      </c>
      <c r="D6" s="330" t="str">
        <f>SUBSTITUTE(ADDRESS(1,COLUMN(),4),"1","")</f>
        <v>D</v>
      </c>
      <c r="E6" s="330" t="str">
        <f>SUBSTITUTE(ADDRESS(1,COLUMN(),4),"1","")</f>
        <v>E</v>
      </c>
      <c r="F6" s="931"/>
      <c r="G6" s="932"/>
      <c r="H6" s="329" t="s">
        <v>72</v>
      </c>
      <c r="I6" s="936"/>
      <c r="J6" s="936"/>
      <c r="K6" s="936"/>
      <c r="L6" s="936"/>
      <c r="M6" s="936"/>
      <c r="N6" s="936"/>
      <c r="O6" s="936"/>
      <c r="P6" s="936"/>
      <c r="Q6" s="936"/>
      <c r="R6" s="936"/>
      <c r="S6" s="936"/>
      <c r="T6" s="936"/>
      <c r="U6" s="331"/>
      <c r="V6" s="331"/>
      <c r="W6" s="331"/>
      <c r="X6" s="949" t="s">
        <v>451</v>
      </c>
      <c r="Y6" s="949"/>
      <c r="Z6" s="949"/>
      <c r="AA6" s="961"/>
    </row>
    <row r="7" spans="1:27" ht="15.75" customHeight="1" x14ac:dyDescent="0.25">
      <c r="A7" s="963"/>
      <c r="B7" s="943" t="s">
        <v>456</v>
      </c>
      <c r="C7" s="944"/>
      <c r="D7" s="944"/>
      <c r="E7" s="107" t="s">
        <v>391</v>
      </c>
      <c r="F7" s="931"/>
      <c r="G7" s="932"/>
      <c r="H7" s="332"/>
      <c r="I7" s="333"/>
      <c r="J7" s="333"/>
      <c r="K7" s="333"/>
      <c r="L7" s="333"/>
      <c r="M7" s="333"/>
      <c r="N7" s="333"/>
      <c r="O7" s="108"/>
      <c r="P7" s="108"/>
      <c r="Q7" s="108"/>
      <c r="R7" s="108"/>
      <c r="S7" s="108"/>
      <c r="T7" s="109"/>
      <c r="U7" s="108"/>
      <c r="V7" s="108"/>
      <c r="W7" s="109"/>
      <c r="X7" s="949"/>
      <c r="Y7" s="949"/>
      <c r="Z7" s="949"/>
      <c r="AA7" s="961"/>
    </row>
    <row r="8" spans="1:27" ht="15.75" customHeight="1" x14ac:dyDescent="0.3">
      <c r="A8" s="963"/>
      <c r="B8" s="945"/>
      <c r="C8" s="946"/>
      <c r="D8" s="946"/>
      <c r="E8" s="148" t="s">
        <v>390</v>
      </c>
      <c r="F8" s="931"/>
      <c r="G8" s="932"/>
      <c r="H8" s="937" t="s">
        <v>32</v>
      </c>
      <c r="I8" s="937"/>
      <c r="J8" s="938">
        <v>1</v>
      </c>
      <c r="K8" s="939" t="str">
        <f>C9</f>
        <v>Kg</v>
      </c>
      <c r="L8" s="939"/>
      <c r="M8" s="939"/>
      <c r="N8" s="334" t="s">
        <v>236</v>
      </c>
      <c r="O8" s="335"/>
      <c r="P8" s="335"/>
      <c r="Q8" s="336"/>
      <c r="R8" s="337"/>
      <c r="S8" s="337"/>
      <c r="T8" s="337"/>
      <c r="U8" s="338"/>
      <c r="V8" s="338"/>
      <c r="W8" s="338"/>
      <c r="X8" s="338"/>
      <c r="Y8" s="338"/>
      <c r="Z8" s="106" t="str">
        <f ca="1">MID(CELL("filename",Z8),FIND("[",CELL("filename",Z8)),300)</f>
        <v>[ff-1-B-collectivite.au.poids.suite.xlsx]FF.1.B-Modèle vierge</v>
      </c>
      <c r="AA8" s="961"/>
    </row>
    <row r="9" spans="1:27" ht="20.25" customHeight="1" x14ac:dyDescent="0.25">
      <c r="A9" s="963"/>
      <c r="B9" s="940">
        <v>1</v>
      </c>
      <c r="C9" s="941" t="s">
        <v>181</v>
      </c>
      <c r="D9" s="941"/>
      <c r="E9" s="947">
        <f>E66/B9</f>
        <v>0</v>
      </c>
      <c r="F9" s="931"/>
      <c r="G9" s="932"/>
      <c r="H9" s="937"/>
      <c r="I9" s="937"/>
      <c r="J9" s="938"/>
      <c r="K9" s="939"/>
      <c r="L9" s="939"/>
      <c r="M9" s="939"/>
      <c r="N9" s="942">
        <f ca="1">NOW()</f>
        <v>44186.823738541665</v>
      </c>
      <c r="O9" s="942"/>
      <c r="P9" s="942"/>
      <c r="Q9" s="105"/>
      <c r="R9" s="337"/>
      <c r="S9" s="337"/>
      <c r="T9" s="337"/>
      <c r="U9" s="104"/>
      <c r="V9" s="104"/>
      <c r="W9" s="104"/>
      <c r="X9" s="104"/>
      <c r="Y9" s="979" t="s">
        <v>21</v>
      </c>
      <c r="Z9" s="981" t="s">
        <v>487</v>
      </c>
      <c r="AA9" s="961"/>
    </row>
    <row r="10" spans="1:27" ht="15.75" customHeight="1" x14ac:dyDescent="0.25">
      <c r="A10" s="963"/>
      <c r="B10" s="940"/>
      <c r="C10" s="941"/>
      <c r="D10" s="941"/>
      <c r="E10" s="948"/>
      <c r="F10" s="933"/>
      <c r="G10" s="934"/>
      <c r="H10" s="937"/>
      <c r="I10" s="937"/>
      <c r="J10" s="938"/>
      <c r="K10" s="939"/>
      <c r="L10" s="939"/>
      <c r="M10" s="939"/>
      <c r="N10" s="942"/>
      <c r="O10" s="942"/>
      <c r="P10" s="942"/>
      <c r="Q10" s="105"/>
      <c r="R10" s="104"/>
      <c r="S10" s="104"/>
      <c r="T10" s="104"/>
      <c r="U10" s="104"/>
      <c r="V10" s="104"/>
      <c r="W10" s="104"/>
      <c r="X10" s="104"/>
      <c r="Y10" s="980"/>
      <c r="Z10" s="982"/>
      <c r="AA10" s="961"/>
    </row>
    <row r="11" spans="1:27" ht="21" customHeight="1" x14ac:dyDescent="0.25">
      <c r="A11" s="963"/>
      <c r="B11" s="917" t="s">
        <v>457</v>
      </c>
      <c r="C11" s="918" t="s">
        <v>455</v>
      </c>
      <c r="D11" s="919" t="s">
        <v>36</v>
      </c>
      <c r="E11" s="928" t="s">
        <v>458</v>
      </c>
      <c r="F11" s="339" t="str">
        <f>SUBSTITUTE(ADDRESS(1,COLUMN(),4),"1","")</f>
        <v>F</v>
      </c>
      <c r="G11" s="340" t="s">
        <v>30</v>
      </c>
      <c r="H11" s="920" t="s">
        <v>2</v>
      </c>
      <c r="I11" s="921" t="s">
        <v>70</v>
      </c>
      <c r="J11" s="969" t="s">
        <v>7</v>
      </c>
      <c r="K11" s="970"/>
      <c r="L11" s="970"/>
      <c r="M11" s="341"/>
      <c r="N11" s="406" t="s">
        <v>210</v>
      </c>
      <c r="O11" s="923" t="s">
        <v>40</v>
      </c>
      <c r="P11" s="924"/>
      <c r="Q11" s="971" t="s">
        <v>232</v>
      </c>
      <c r="R11" s="972"/>
      <c r="S11" s="972"/>
      <c r="T11" s="975">
        <v>3.125E-2</v>
      </c>
      <c r="U11" s="103"/>
      <c r="V11" s="950" t="s">
        <v>233</v>
      </c>
      <c r="W11" s="950"/>
      <c r="X11" s="952">
        <v>8.3333333333333329E-2</v>
      </c>
      <c r="Y11" s="950" t="s">
        <v>403</v>
      </c>
      <c r="Z11" s="851">
        <f>X11+T11</f>
        <v>0.11458333333333333</v>
      </c>
      <c r="AA11" s="961"/>
    </row>
    <row r="12" spans="1:27" ht="18.75" customHeight="1" x14ac:dyDescent="0.25">
      <c r="A12" s="963"/>
      <c r="B12" s="917"/>
      <c r="C12" s="918"/>
      <c r="D12" s="919"/>
      <c r="E12" s="929"/>
      <c r="F12" s="342"/>
      <c r="G12" s="922" t="s">
        <v>38</v>
      </c>
      <c r="H12" s="920"/>
      <c r="I12" s="921"/>
      <c r="J12" s="969"/>
      <c r="K12" s="970"/>
      <c r="L12" s="970"/>
      <c r="M12" s="102" t="s">
        <v>389</v>
      </c>
      <c r="N12" s="925" t="s">
        <v>211</v>
      </c>
      <c r="O12" s="926">
        <f>SUM(P15:P65)</f>
        <v>0</v>
      </c>
      <c r="P12" s="927"/>
      <c r="Q12" s="973"/>
      <c r="R12" s="974"/>
      <c r="S12" s="974"/>
      <c r="T12" s="976"/>
      <c r="U12" s="101"/>
      <c r="V12" s="951"/>
      <c r="W12" s="951"/>
      <c r="X12" s="953"/>
      <c r="Y12" s="951"/>
      <c r="Z12" s="852"/>
      <c r="AA12" s="961"/>
    </row>
    <row r="13" spans="1:27" ht="24" customHeight="1" x14ac:dyDescent="0.35">
      <c r="A13" s="963"/>
      <c r="B13" s="917"/>
      <c r="C13" s="918"/>
      <c r="D13" s="919"/>
      <c r="E13" s="929"/>
      <c r="F13" s="342"/>
      <c r="G13" s="922"/>
      <c r="H13" s="920"/>
      <c r="I13" s="921"/>
      <c r="J13" s="343" t="s">
        <v>34</v>
      </c>
      <c r="K13" s="344" t="s">
        <v>35</v>
      </c>
      <c r="L13" s="344" t="s">
        <v>39</v>
      </c>
      <c r="M13" s="345"/>
      <c r="N13" s="925"/>
      <c r="O13" s="346" t="s">
        <v>388</v>
      </c>
      <c r="P13" s="347">
        <f>O12/J8</f>
        <v>0</v>
      </c>
      <c r="Q13" s="983" t="s">
        <v>71</v>
      </c>
      <c r="R13" s="984"/>
      <c r="S13" s="984"/>
      <c r="T13" s="984"/>
      <c r="U13" s="984"/>
      <c r="V13" s="984"/>
      <c r="W13" s="984"/>
      <c r="X13" s="984"/>
      <c r="Y13" s="984"/>
      <c r="Z13" s="985"/>
      <c r="AA13" s="961"/>
    </row>
    <row r="14" spans="1:27" ht="18" customHeight="1" x14ac:dyDescent="0.25">
      <c r="A14" s="963"/>
      <c r="B14" s="407"/>
      <c r="C14" s="408"/>
      <c r="D14" s="409"/>
      <c r="E14" s="930"/>
      <c r="F14" s="348"/>
      <c r="G14" s="349" t="s">
        <v>234</v>
      </c>
      <c r="H14" s="100"/>
      <c r="I14" s="410"/>
      <c r="J14" s="411"/>
      <c r="K14" s="350"/>
      <c r="L14" s="412"/>
      <c r="M14" s="352"/>
      <c r="N14" s="352"/>
      <c r="O14" s="351"/>
      <c r="P14" s="351"/>
      <c r="Q14" s="983"/>
      <c r="R14" s="984"/>
      <c r="S14" s="984"/>
      <c r="T14" s="984"/>
      <c r="U14" s="984"/>
      <c r="V14" s="984"/>
      <c r="W14" s="984"/>
      <c r="X14" s="984"/>
      <c r="Y14" s="984"/>
      <c r="Z14" s="985"/>
      <c r="AA14" s="961"/>
    </row>
    <row r="15" spans="1:27" ht="21.95" customHeight="1" x14ac:dyDescent="0.25">
      <c r="A15" s="963"/>
      <c r="B15" s="353"/>
      <c r="C15" s="413" t="str">
        <f>G15</f>
        <v>jjhjhjkh</v>
      </c>
      <c r="D15" s="354"/>
      <c r="E15" s="355">
        <f t="shared" ref="E15:E64" si="0">IF(ISTEXT(B15),0,IF(ISBLANK(B15),D15,(D15*B15)))</f>
        <v>0</v>
      </c>
      <c r="F15" s="356">
        <v>1</v>
      </c>
      <c r="G15" s="365" t="s">
        <v>542</v>
      </c>
      <c r="H15" s="357"/>
      <c r="I15" s="358">
        <f t="shared" ref="I15:I46" si="1">IF(E15=0,0,((L15-(L15*H15%))))</f>
        <v>0</v>
      </c>
      <c r="J15" s="359">
        <f t="shared" ref="J15:J20" si="2">IF(ISTEXT(B15),B15,(B15/B$9)*J$8)</f>
        <v>0</v>
      </c>
      <c r="K15" s="360" t="str">
        <f t="shared" ref="K15:K46" si="3">C15</f>
        <v>jjhjhjkh</v>
      </c>
      <c r="L15" s="361">
        <f>(E15/B9)*J8</f>
        <v>0</v>
      </c>
      <c r="M15" s="144">
        <f t="shared" ref="M15:M23" si="4">IF(L15=0,0,L15/L$66)</f>
        <v>0</v>
      </c>
      <c r="N15" s="414"/>
      <c r="O15" s="362"/>
      <c r="P15" s="363">
        <f t="shared" ref="P15:P46" si="5">IF(N15="U",O15*J15,L15*O15)</f>
        <v>0</v>
      </c>
      <c r="Q15" s="364">
        <v>0</v>
      </c>
      <c r="R15" s="415"/>
      <c r="S15" s="365"/>
      <c r="T15" s="365"/>
      <c r="U15" s="365"/>
      <c r="V15" s="365"/>
      <c r="W15" s="365"/>
      <c r="X15" s="365"/>
      <c r="Y15" s="365"/>
      <c r="Z15" s="365"/>
      <c r="AA15" s="961"/>
    </row>
    <row r="16" spans="1:27" ht="21.95" customHeight="1" x14ac:dyDescent="0.25">
      <c r="A16" s="963"/>
      <c r="B16" s="353"/>
      <c r="C16" s="413">
        <f t="shared" ref="C16:C64" si="6">G16</f>
        <v>0</v>
      </c>
      <c r="D16" s="354"/>
      <c r="E16" s="366">
        <f t="shared" si="0"/>
        <v>0</v>
      </c>
      <c r="F16" s="367">
        <v>2</v>
      </c>
      <c r="G16" s="365"/>
      <c r="H16" s="357"/>
      <c r="I16" s="368">
        <f t="shared" si="1"/>
        <v>0</v>
      </c>
      <c r="J16" s="369">
        <f t="shared" si="2"/>
        <v>0</v>
      </c>
      <c r="K16" s="370">
        <f t="shared" si="3"/>
        <v>0</v>
      </c>
      <c r="L16" s="371">
        <f>(E16/B9)*J8</f>
        <v>0</v>
      </c>
      <c r="M16" s="145">
        <f t="shared" si="4"/>
        <v>0</v>
      </c>
      <c r="N16" s="414"/>
      <c r="O16" s="362"/>
      <c r="P16" s="372">
        <f t="shared" si="5"/>
        <v>0</v>
      </c>
      <c r="Q16" s="373">
        <v>1</v>
      </c>
      <c r="R16" s="415"/>
      <c r="S16" s="365"/>
      <c r="T16" s="365"/>
      <c r="U16" s="365"/>
      <c r="V16" s="365"/>
      <c r="W16" s="365"/>
      <c r="X16" s="365"/>
      <c r="Y16" s="365"/>
      <c r="Z16" s="365"/>
      <c r="AA16" s="961"/>
    </row>
    <row r="17" spans="1:27" ht="21.95" customHeight="1" x14ac:dyDescent="0.25">
      <c r="A17" s="963"/>
      <c r="B17" s="353"/>
      <c r="C17" s="413">
        <f t="shared" si="6"/>
        <v>0</v>
      </c>
      <c r="D17" s="354"/>
      <c r="E17" s="355">
        <f t="shared" si="0"/>
        <v>0</v>
      </c>
      <c r="F17" s="356">
        <v>3</v>
      </c>
      <c r="G17" s="365"/>
      <c r="H17" s="357"/>
      <c r="I17" s="358">
        <f t="shared" si="1"/>
        <v>0</v>
      </c>
      <c r="J17" s="359">
        <f t="shared" si="2"/>
        <v>0</v>
      </c>
      <c r="K17" s="360">
        <f t="shared" si="3"/>
        <v>0</v>
      </c>
      <c r="L17" s="361">
        <f>(E17/B9)*J8</f>
        <v>0</v>
      </c>
      <c r="M17" s="146">
        <f t="shared" si="4"/>
        <v>0</v>
      </c>
      <c r="N17" s="414"/>
      <c r="O17" s="362"/>
      <c r="P17" s="363">
        <f t="shared" si="5"/>
        <v>0</v>
      </c>
      <c r="Q17" s="373">
        <v>2</v>
      </c>
      <c r="R17" s="415"/>
      <c r="S17" s="365"/>
      <c r="T17" s="365"/>
      <c r="U17" s="365"/>
      <c r="V17" s="365"/>
      <c r="W17" s="365"/>
      <c r="X17" s="365"/>
      <c r="Y17" s="365"/>
      <c r="Z17" s="365"/>
      <c r="AA17" s="961"/>
    </row>
    <row r="18" spans="1:27" ht="21.95" customHeight="1" x14ac:dyDescent="0.25">
      <c r="A18" s="963"/>
      <c r="B18" s="353"/>
      <c r="C18" s="413">
        <f t="shared" si="6"/>
        <v>0</v>
      </c>
      <c r="D18" s="354"/>
      <c r="E18" s="366">
        <f t="shared" si="0"/>
        <v>0</v>
      </c>
      <c r="F18" s="367">
        <v>4</v>
      </c>
      <c r="G18" s="365"/>
      <c r="H18" s="357"/>
      <c r="I18" s="368">
        <f t="shared" si="1"/>
        <v>0</v>
      </c>
      <c r="J18" s="369">
        <f t="shared" si="2"/>
        <v>0</v>
      </c>
      <c r="K18" s="370">
        <f t="shared" si="3"/>
        <v>0</v>
      </c>
      <c r="L18" s="371">
        <f>(E18/B9)*J8</f>
        <v>0</v>
      </c>
      <c r="M18" s="145">
        <f t="shared" si="4"/>
        <v>0</v>
      </c>
      <c r="N18" s="414"/>
      <c r="O18" s="374"/>
      <c r="P18" s="372">
        <f t="shared" si="5"/>
        <v>0</v>
      </c>
      <c r="Q18" s="373">
        <v>3</v>
      </c>
      <c r="R18" s="415"/>
      <c r="S18" s="365"/>
      <c r="T18" s="365"/>
      <c r="U18" s="365"/>
      <c r="V18" s="365"/>
      <c r="W18" s="365"/>
      <c r="X18" s="365"/>
      <c r="Y18" s="365"/>
      <c r="Z18" s="365"/>
      <c r="AA18" s="961"/>
    </row>
    <row r="19" spans="1:27" ht="21.95" customHeight="1" x14ac:dyDescent="0.25">
      <c r="A19" s="963"/>
      <c r="B19" s="353"/>
      <c r="C19" s="413">
        <f t="shared" si="6"/>
        <v>0</v>
      </c>
      <c r="D19" s="354"/>
      <c r="E19" s="355">
        <f t="shared" si="0"/>
        <v>0</v>
      </c>
      <c r="F19" s="356">
        <v>5</v>
      </c>
      <c r="G19" s="365"/>
      <c r="H19" s="357"/>
      <c r="I19" s="358">
        <f t="shared" si="1"/>
        <v>0</v>
      </c>
      <c r="J19" s="359">
        <f t="shared" si="2"/>
        <v>0</v>
      </c>
      <c r="K19" s="360">
        <f t="shared" si="3"/>
        <v>0</v>
      </c>
      <c r="L19" s="361">
        <f>(E19/B9)*J8</f>
        <v>0</v>
      </c>
      <c r="M19" s="146">
        <f t="shared" si="4"/>
        <v>0</v>
      </c>
      <c r="N19" s="414"/>
      <c r="O19" s="362"/>
      <c r="P19" s="363">
        <f t="shared" si="5"/>
        <v>0</v>
      </c>
      <c r="Q19" s="373">
        <v>4</v>
      </c>
      <c r="R19" s="415"/>
      <c r="S19" s="365"/>
      <c r="T19" s="365"/>
      <c r="U19" s="365"/>
      <c r="V19" s="365"/>
      <c r="W19" s="365"/>
      <c r="X19" s="365"/>
      <c r="Y19" s="365"/>
      <c r="Z19" s="365"/>
      <c r="AA19" s="961"/>
    </row>
    <row r="20" spans="1:27" ht="21.95" customHeight="1" x14ac:dyDescent="0.25">
      <c r="A20" s="963"/>
      <c r="B20" s="353"/>
      <c r="C20" s="413">
        <f t="shared" si="6"/>
        <v>0</v>
      </c>
      <c r="D20" s="354"/>
      <c r="E20" s="366">
        <f t="shared" si="0"/>
        <v>0</v>
      </c>
      <c r="F20" s="367">
        <v>6</v>
      </c>
      <c r="G20" s="365"/>
      <c r="H20" s="357"/>
      <c r="I20" s="368">
        <f t="shared" si="1"/>
        <v>0</v>
      </c>
      <c r="J20" s="369">
        <f t="shared" si="2"/>
        <v>0</v>
      </c>
      <c r="K20" s="370">
        <f t="shared" si="3"/>
        <v>0</v>
      </c>
      <c r="L20" s="371">
        <f>(E20/B9)*J8</f>
        <v>0</v>
      </c>
      <c r="M20" s="145">
        <f t="shared" si="4"/>
        <v>0</v>
      </c>
      <c r="N20" s="414"/>
      <c r="O20" s="374"/>
      <c r="P20" s="372">
        <f t="shared" si="5"/>
        <v>0</v>
      </c>
      <c r="Q20" s="373">
        <v>5</v>
      </c>
      <c r="R20" s="415"/>
      <c r="S20" s="365"/>
      <c r="T20" s="365"/>
      <c r="U20" s="365"/>
      <c r="V20" s="365"/>
      <c r="W20" s="365"/>
      <c r="X20" s="365"/>
      <c r="Y20" s="365"/>
      <c r="Z20" s="365"/>
      <c r="AA20" s="961"/>
    </row>
    <row r="21" spans="1:27" ht="21.95" customHeight="1" x14ac:dyDescent="0.25">
      <c r="A21" s="963"/>
      <c r="B21" s="353"/>
      <c r="C21" s="413">
        <f t="shared" si="6"/>
        <v>0</v>
      </c>
      <c r="D21" s="354"/>
      <c r="E21" s="355">
        <f t="shared" si="0"/>
        <v>0</v>
      </c>
      <c r="F21" s="356">
        <v>7</v>
      </c>
      <c r="G21" s="365"/>
      <c r="H21" s="357"/>
      <c r="I21" s="358">
        <f t="shared" si="1"/>
        <v>0</v>
      </c>
      <c r="J21" s="416">
        <f>IF(ISTEXT(B21),B21,(B21/B$9)*J$8)</f>
        <v>0</v>
      </c>
      <c r="K21" s="360">
        <f t="shared" si="3"/>
        <v>0</v>
      </c>
      <c r="L21" s="361">
        <f>(E21/B9)*J8</f>
        <v>0</v>
      </c>
      <c r="M21" s="146">
        <f t="shared" si="4"/>
        <v>0</v>
      </c>
      <c r="N21" s="414"/>
      <c r="O21" s="362"/>
      <c r="P21" s="363">
        <f t="shared" si="5"/>
        <v>0</v>
      </c>
      <c r="Q21" s="373">
        <v>6</v>
      </c>
      <c r="R21" s="415"/>
      <c r="S21" s="365"/>
      <c r="T21" s="365"/>
      <c r="U21" s="365"/>
      <c r="V21" s="365"/>
      <c r="W21" s="365"/>
      <c r="X21" s="365"/>
      <c r="Y21" s="365"/>
      <c r="Z21" s="365"/>
      <c r="AA21" s="961"/>
    </row>
    <row r="22" spans="1:27" ht="21.95" customHeight="1" x14ac:dyDescent="0.25">
      <c r="A22" s="963"/>
      <c r="B22" s="353"/>
      <c r="C22" s="413">
        <f t="shared" si="6"/>
        <v>0</v>
      </c>
      <c r="D22" s="354"/>
      <c r="E22" s="366">
        <f t="shared" si="0"/>
        <v>0</v>
      </c>
      <c r="F22" s="367">
        <v>8</v>
      </c>
      <c r="G22" s="365"/>
      <c r="H22" s="357"/>
      <c r="I22" s="368">
        <f t="shared" si="1"/>
        <v>0</v>
      </c>
      <c r="J22" s="369">
        <f t="shared" ref="J22:J64" si="7">IF(ISTEXT(B22),B22,(B22/B$9)*J$8)</f>
        <v>0</v>
      </c>
      <c r="K22" s="370">
        <f t="shared" si="3"/>
        <v>0</v>
      </c>
      <c r="L22" s="371">
        <f>(E22/B9)*J8</f>
        <v>0</v>
      </c>
      <c r="M22" s="145">
        <f t="shared" si="4"/>
        <v>0</v>
      </c>
      <c r="N22" s="414"/>
      <c r="O22" s="374"/>
      <c r="P22" s="372">
        <f t="shared" si="5"/>
        <v>0</v>
      </c>
      <c r="Q22" s="373">
        <v>7</v>
      </c>
      <c r="R22" s="415"/>
      <c r="S22" s="365"/>
      <c r="T22" s="365"/>
      <c r="U22" s="365"/>
      <c r="V22" s="365"/>
      <c r="W22" s="365"/>
      <c r="X22" s="365"/>
      <c r="Y22" s="365"/>
      <c r="Z22" s="365"/>
      <c r="AA22" s="961"/>
    </row>
    <row r="23" spans="1:27" ht="21.95" customHeight="1" x14ac:dyDescent="0.25">
      <c r="A23" s="963"/>
      <c r="B23" s="353"/>
      <c r="C23" s="413">
        <f t="shared" si="6"/>
        <v>0</v>
      </c>
      <c r="D23" s="354"/>
      <c r="E23" s="355">
        <f t="shared" si="0"/>
        <v>0</v>
      </c>
      <c r="F23" s="356">
        <v>9</v>
      </c>
      <c r="G23" s="365"/>
      <c r="H23" s="357"/>
      <c r="I23" s="358">
        <f t="shared" si="1"/>
        <v>0</v>
      </c>
      <c r="J23" s="359">
        <f t="shared" si="7"/>
        <v>0</v>
      </c>
      <c r="K23" s="360">
        <f t="shared" si="3"/>
        <v>0</v>
      </c>
      <c r="L23" s="361">
        <f>(E23/B9)*J8</f>
        <v>0</v>
      </c>
      <c r="M23" s="146">
        <f t="shared" si="4"/>
        <v>0</v>
      </c>
      <c r="N23" s="414"/>
      <c r="O23" s="362"/>
      <c r="P23" s="363">
        <f t="shared" si="5"/>
        <v>0</v>
      </c>
      <c r="Q23" s="373">
        <v>8</v>
      </c>
      <c r="R23" s="415"/>
      <c r="S23" s="365"/>
      <c r="T23" s="365"/>
      <c r="U23" s="365"/>
      <c r="V23" s="365"/>
      <c r="W23" s="365"/>
      <c r="X23" s="365"/>
      <c r="Y23" s="365"/>
      <c r="Z23" s="365"/>
      <c r="AA23" s="961"/>
    </row>
    <row r="24" spans="1:27" ht="21.95" customHeight="1" x14ac:dyDescent="0.25">
      <c r="A24" s="963"/>
      <c r="B24" s="353"/>
      <c r="C24" s="413">
        <f t="shared" si="6"/>
        <v>0</v>
      </c>
      <c r="D24" s="354"/>
      <c r="E24" s="366">
        <f t="shared" si="0"/>
        <v>0</v>
      </c>
      <c r="F24" s="367">
        <v>10</v>
      </c>
      <c r="G24" s="365"/>
      <c r="H24" s="357"/>
      <c r="I24" s="368">
        <f t="shared" si="1"/>
        <v>0</v>
      </c>
      <c r="J24" s="369">
        <f t="shared" si="7"/>
        <v>0</v>
      </c>
      <c r="K24" s="370">
        <f t="shared" si="3"/>
        <v>0</v>
      </c>
      <c r="L24" s="371">
        <f>(E24/B9)*J8</f>
        <v>0</v>
      </c>
      <c r="M24" s="145">
        <f>IF(L24=0,0,L24/L$66)</f>
        <v>0</v>
      </c>
      <c r="N24" s="414"/>
      <c r="O24" s="374"/>
      <c r="P24" s="372">
        <f t="shared" si="5"/>
        <v>0</v>
      </c>
      <c r="Q24" s="373">
        <v>9</v>
      </c>
      <c r="R24" s="415"/>
      <c r="S24" s="365"/>
      <c r="T24" s="365"/>
      <c r="U24" s="365"/>
      <c r="V24" s="365"/>
      <c r="W24" s="365"/>
      <c r="X24" s="365"/>
      <c r="Y24" s="365"/>
      <c r="Z24" s="365"/>
      <c r="AA24" s="961"/>
    </row>
    <row r="25" spans="1:27" ht="21.95" customHeight="1" x14ac:dyDescent="0.25">
      <c r="A25" s="963"/>
      <c r="B25" s="353"/>
      <c r="C25" s="413">
        <f t="shared" si="6"/>
        <v>0</v>
      </c>
      <c r="D25" s="354"/>
      <c r="E25" s="355">
        <f t="shared" si="0"/>
        <v>0</v>
      </c>
      <c r="F25" s="356">
        <v>11</v>
      </c>
      <c r="G25" s="365"/>
      <c r="H25" s="357"/>
      <c r="I25" s="358">
        <f t="shared" si="1"/>
        <v>0</v>
      </c>
      <c r="J25" s="359">
        <f t="shared" si="7"/>
        <v>0</v>
      </c>
      <c r="K25" s="360">
        <f t="shared" si="3"/>
        <v>0</v>
      </c>
      <c r="L25" s="361">
        <f>(E25/B9)*J8</f>
        <v>0</v>
      </c>
      <c r="M25" s="146">
        <f t="shared" ref="M25:M64" si="8">IF(L25=0,0,L25/L$66)</f>
        <v>0</v>
      </c>
      <c r="N25" s="414"/>
      <c r="O25" s="362"/>
      <c r="P25" s="363">
        <f t="shared" si="5"/>
        <v>0</v>
      </c>
      <c r="Q25" s="373">
        <v>10</v>
      </c>
      <c r="R25" s="415"/>
      <c r="S25" s="365"/>
      <c r="T25" s="365"/>
      <c r="U25" s="365"/>
      <c r="V25" s="365"/>
      <c r="W25" s="365"/>
      <c r="X25" s="365"/>
      <c r="Y25" s="365"/>
      <c r="Z25" s="365"/>
      <c r="AA25" s="961"/>
    </row>
    <row r="26" spans="1:27" ht="21.95" customHeight="1" x14ac:dyDescent="0.25">
      <c r="A26" s="963"/>
      <c r="B26" s="353"/>
      <c r="C26" s="413">
        <f t="shared" si="6"/>
        <v>0</v>
      </c>
      <c r="D26" s="354"/>
      <c r="E26" s="366">
        <f t="shared" si="0"/>
        <v>0</v>
      </c>
      <c r="F26" s="367">
        <v>12</v>
      </c>
      <c r="G26" s="365"/>
      <c r="H26" s="357"/>
      <c r="I26" s="368">
        <f t="shared" si="1"/>
        <v>0</v>
      </c>
      <c r="J26" s="369">
        <f t="shared" si="7"/>
        <v>0</v>
      </c>
      <c r="K26" s="370">
        <f t="shared" si="3"/>
        <v>0</v>
      </c>
      <c r="L26" s="371">
        <f>(E26/B9)*J8</f>
        <v>0</v>
      </c>
      <c r="M26" s="145">
        <f t="shared" si="8"/>
        <v>0</v>
      </c>
      <c r="N26" s="414"/>
      <c r="O26" s="362"/>
      <c r="P26" s="372">
        <f t="shared" si="5"/>
        <v>0</v>
      </c>
      <c r="Q26" s="373">
        <v>11</v>
      </c>
      <c r="R26" s="415"/>
      <c r="S26" s="365"/>
      <c r="T26" s="365"/>
      <c r="U26" s="365"/>
      <c r="V26" s="365"/>
      <c r="W26" s="365"/>
      <c r="X26" s="365"/>
      <c r="Y26" s="365"/>
      <c r="Z26" s="365"/>
      <c r="AA26" s="961"/>
    </row>
    <row r="27" spans="1:27" ht="21.95" customHeight="1" x14ac:dyDescent="0.25">
      <c r="A27" s="963"/>
      <c r="B27" s="353"/>
      <c r="C27" s="413">
        <f t="shared" si="6"/>
        <v>0</v>
      </c>
      <c r="D27" s="354"/>
      <c r="E27" s="355">
        <f t="shared" si="0"/>
        <v>0</v>
      </c>
      <c r="F27" s="356">
        <v>13</v>
      </c>
      <c r="G27" s="365"/>
      <c r="H27" s="357"/>
      <c r="I27" s="358">
        <f t="shared" si="1"/>
        <v>0</v>
      </c>
      <c r="J27" s="359">
        <f t="shared" si="7"/>
        <v>0</v>
      </c>
      <c r="K27" s="360">
        <f t="shared" si="3"/>
        <v>0</v>
      </c>
      <c r="L27" s="361">
        <f>(E27/B9)*J8</f>
        <v>0</v>
      </c>
      <c r="M27" s="146">
        <f t="shared" si="8"/>
        <v>0</v>
      </c>
      <c r="N27" s="414"/>
      <c r="O27" s="362"/>
      <c r="P27" s="363">
        <f t="shared" si="5"/>
        <v>0</v>
      </c>
      <c r="Q27" s="373">
        <v>12</v>
      </c>
      <c r="R27" s="415"/>
      <c r="S27" s="365"/>
      <c r="T27" s="365"/>
      <c r="U27" s="365"/>
      <c r="V27" s="365"/>
      <c r="W27" s="365"/>
      <c r="X27" s="365"/>
      <c r="Y27" s="365"/>
      <c r="Z27" s="365"/>
      <c r="AA27" s="961"/>
    </row>
    <row r="28" spans="1:27" ht="21.95" customHeight="1" x14ac:dyDescent="0.25">
      <c r="A28" s="963"/>
      <c r="B28" s="353"/>
      <c r="C28" s="413">
        <f t="shared" si="6"/>
        <v>0</v>
      </c>
      <c r="D28" s="354"/>
      <c r="E28" s="366">
        <f t="shared" si="0"/>
        <v>0</v>
      </c>
      <c r="F28" s="367">
        <v>14</v>
      </c>
      <c r="G28" s="365"/>
      <c r="H28" s="357"/>
      <c r="I28" s="368">
        <f t="shared" si="1"/>
        <v>0</v>
      </c>
      <c r="J28" s="369">
        <f t="shared" si="7"/>
        <v>0</v>
      </c>
      <c r="K28" s="370">
        <f t="shared" si="3"/>
        <v>0</v>
      </c>
      <c r="L28" s="371">
        <f>(E28/B9)*J8</f>
        <v>0</v>
      </c>
      <c r="M28" s="145">
        <f t="shared" si="8"/>
        <v>0</v>
      </c>
      <c r="N28" s="414"/>
      <c r="O28" s="374"/>
      <c r="P28" s="372">
        <f t="shared" si="5"/>
        <v>0</v>
      </c>
      <c r="Q28" s="373">
        <v>13</v>
      </c>
      <c r="R28" s="415"/>
      <c r="S28" s="365"/>
      <c r="T28" s="365"/>
      <c r="U28" s="365"/>
      <c r="V28" s="365"/>
      <c r="W28" s="365"/>
      <c r="X28" s="365"/>
      <c r="Y28" s="365"/>
      <c r="Z28" s="365"/>
      <c r="AA28" s="961"/>
    </row>
    <row r="29" spans="1:27" ht="21.95" customHeight="1" x14ac:dyDescent="0.25">
      <c r="A29" s="963"/>
      <c r="B29" s="353"/>
      <c r="C29" s="413">
        <f t="shared" si="6"/>
        <v>0</v>
      </c>
      <c r="D29" s="354"/>
      <c r="E29" s="355">
        <f t="shared" si="0"/>
        <v>0</v>
      </c>
      <c r="F29" s="356">
        <v>15</v>
      </c>
      <c r="G29" s="365"/>
      <c r="H29" s="357"/>
      <c r="I29" s="358">
        <f t="shared" si="1"/>
        <v>0</v>
      </c>
      <c r="J29" s="359">
        <f t="shared" si="7"/>
        <v>0</v>
      </c>
      <c r="K29" s="360">
        <f t="shared" si="3"/>
        <v>0</v>
      </c>
      <c r="L29" s="361">
        <f>(E29/B9)*J8</f>
        <v>0</v>
      </c>
      <c r="M29" s="146">
        <f t="shared" si="8"/>
        <v>0</v>
      </c>
      <c r="N29" s="414"/>
      <c r="O29" s="362"/>
      <c r="P29" s="363">
        <f t="shared" si="5"/>
        <v>0</v>
      </c>
      <c r="Q29" s="373">
        <v>14</v>
      </c>
      <c r="R29" s="415"/>
      <c r="S29" s="365"/>
      <c r="T29" s="365"/>
      <c r="U29" s="365"/>
      <c r="V29" s="365"/>
      <c r="W29" s="365"/>
      <c r="X29" s="365"/>
      <c r="Y29" s="365"/>
      <c r="Z29" s="365"/>
      <c r="AA29" s="961"/>
    </row>
    <row r="30" spans="1:27" ht="21.95" customHeight="1" x14ac:dyDescent="0.25">
      <c r="A30" s="963"/>
      <c r="B30" s="353"/>
      <c r="C30" s="413">
        <f t="shared" si="6"/>
        <v>0</v>
      </c>
      <c r="D30" s="354"/>
      <c r="E30" s="366">
        <f t="shared" si="0"/>
        <v>0</v>
      </c>
      <c r="F30" s="367">
        <v>16</v>
      </c>
      <c r="G30" s="365"/>
      <c r="H30" s="357"/>
      <c r="I30" s="368">
        <f t="shared" si="1"/>
        <v>0</v>
      </c>
      <c r="J30" s="369">
        <f t="shared" si="7"/>
        <v>0</v>
      </c>
      <c r="K30" s="370">
        <f t="shared" si="3"/>
        <v>0</v>
      </c>
      <c r="L30" s="371">
        <f>(E30/B9)*J8</f>
        <v>0</v>
      </c>
      <c r="M30" s="145">
        <f t="shared" si="8"/>
        <v>0</v>
      </c>
      <c r="N30" s="414"/>
      <c r="O30" s="374"/>
      <c r="P30" s="372">
        <f t="shared" si="5"/>
        <v>0</v>
      </c>
      <c r="Q30" s="373">
        <v>15</v>
      </c>
      <c r="R30" s="415"/>
      <c r="S30" s="365"/>
      <c r="T30" s="365"/>
      <c r="U30" s="365"/>
      <c r="V30" s="365"/>
      <c r="W30" s="365"/>
      <c r="X30" s="365"/>
      <c r="Y30" s="365"/>
      <c r="Z30" s="365"/>
      <c r="AA30" s="961"/>
    </row>
    <row r="31" spans="1:27" ht="21.95" customHeight="1" x14ac:dyDescent="0.25">
      <c r="A31" s="963"/>
      <c r="B31" s="353"/>
      <c r="C31" s="413">
        <f t="shared" si="6"/>
        <v>0</v>
      </c>
      <c r="D31" s="354"/>
      <c r="E31" s="355">
        <f t="shared" si="0"/>
        <v>0</v>
      </c>
      <c r="F31" s="356">
        <v>17</v>
      </c>
      <c r="G31" s="365"/>
      <c r="H31" s="357"/>
      <c r="I31" s="358">
        <f t="shared" si="1"/>
        <v>0</v>
      </c>
      <c r="J31" s="359">
        <f t="shared" si="7"/>
        <v>0</v>
      </c>
      <c r="K31" s="360">
        <f t="shared" si="3"/>
        <v>0</v>
      </c>
      <c r="L31" s="361">
        <f>(E31/B9)*J8</f>
        <v>0</v>
      </c>
      <c r="M31" s="146">
        <f t="shared" si="8"/>
        <v>0</v>
      </c>
      <c r="N31" s="414"/>
      <c r="O31" s="362"/>
      <c r="P31" s="363">
        <f t="shared" si="5"/>
        <v>0</v>
      </c>
      <c r="Q31" s="373">
        <v>16</v>
      </c>
      <c r="R31" s="415"/>
      <c r="S31" s="365"/>
      <c r="T31" s="365"/>
      <c r="U31" s="365"/>
      <c r="V31" s="365"/>
      <c r="W31" s="365"/>
      <c r="X31" s="365"/>
      <c r="Y31" s="365"/>
      <c r="Z31" s="365"/>
      <c r="AA31" s="961"/>
    </row>
    <row r="32" spans="1:27" ht="21.95" customHeight="1" x14ac:dyDescent="0.25">
      <c r="A32" s="963"/>
      <c r="B32" s="353"/>
      <c r="C32" s="413">
        <f t="shared" si="6"/>
        <v>0</v>
      </c>
      <c r="D32" s="354"/>
      <c r="E32" s="366">
        <f t="shared" si="0"/>
        <v>0</v>
      </c>
      <c r="F32" s="367">
        <v>18</v>
      </c>
      <c r="G32" s="365"/>
      <c r="H32" s="357"/>
      <c r="I32" s="368">
        <f t="shared" si="1"/>
        <v>0</v>
      </c>
      <c r="J32" s="369">
        <f t="shared" si="7"/>
        <v>0</v>
      </c>
      <c r="K32" s="370">
        <f t="shared" si="3"/>
        <v>0</v>
      </c>
      <c r="L32" s="371">
        <f>(E32/B9)*J8</f>
        <v>0</v>
      </c>
      <c r="M32" s="145">
        <f t="shared" si="8"/>
        <v>0</v>
      </c>
      <c r="N32" s="414"/>
      <c r="O32" s="374"/>
      <c r="P32" s="372">
        <f t="shared" si="5"/>
        <v>0</v>
      </c>
      <c r="Q32" s="373">
        <v>17</v>
      </c>
      <c r="R32" s="415"/>
      <c r="S32" s="365"/>
      <c r="T32" s="365"/>
      <c r="U32" s="365"/>
      <c r="V32" s="365"/>
      <c r="W32" s="365"/>
      <c r="X32" s="365"/>
      <c r="Y32" s="365"/>
      <c r="Z32" s="365"/>
      <c r="AA32" s="961"/>
    </row>
    <row r="33" spans="1:27" ht="21.95" customHeight="1" x14ac:dyDescent="0.25">
      <c r="A33" s="963"/>
      <c r="B33" s="353"/>
      <c r="C33" s="413">
        <f t="shared" si="6"/>
        <v>0</v>
      </c>
      <c r="D33" s="354"/>
      <c r="E33" s="355">
        <f t="shared" si="0"/>
        <v>0</v>
      </c>
      <c r="F33" s="356">
        <v>19</v>
      </c>
      <c r="G33" s="365"/>
      <c r="H33" s="357"/>
      <c r="I33" s="358">
        <f t="shared" si="1"/>
        <v>0</v>
      </c>
      <c r="J33" s="359">
        <f t="shared" si="7"/>
        <v>0</v>
      </c>
      <c r="K33" s="360">
        <f t="shared" si="3"/>
        <v>0</v>
      </c>
      <c r="L33" s="361">
        <f>(E33/B9)*J8</f>
        <v>0</v>
      </c>
      <c r="M33" s="146">
        <f t="shared" si="8"/>
        <v>0</v>
      </c>
      <c r="N33" s="414"/>
      <c r="O33" s="362"/>
      <c r="P33" s="363">
        <f t="shared" si="5"/>
        <v>0</v>
      </c>
      <c r="Q33" s="373">
        <v>18</v>
      </c>
      <c r="R33" s="415"/>
      <c r="S33" s="365"/>
      <c r="T33" s="365"/>
      <c r="U33" s="365"/>
      <c r="V33" s="365"/>
      <c r="W33" s="365"/>
      <c r="X33" s="365"/>
      <c r="Y33" s="365"/>
      <c r="Z33" s="365"/>
      <c r="AA33" s="961"/>
    </row>
    <row r="34" spans="1:27" ht="21.95" customHeight="1" x14ac:dyDescent="0.25">
      <c r="A34" s="963"/>
      <c r="B34" s="353"/>
      <c r="C34" s="413">
        <f t="shared" si="6"/>
        <v>0</v>
      </c>
      <c r="D34" s="354"/>
      <c r="E34" s="366">
        <f t="shared" si="0"/>
        <v>0</v>
      </c>
      <c r="F34" s="367">
        <v>20</v>
      </c>
      <c r="G34" s="365"/>
      <c r="H34" s="357"/>
      <c r="I34" s="368">
        <f t="shared" si="1"/>
        <v>0</v>
      </c>
      <c r="J34" s="369">
        <f t="shared" si="7"/>
        <v>0</v>
      </c>
      <c r="K34" s="370">
        <f t="shared" si="3"/>
        <v>0</v>
      </c>
      <c r="L34" s="371">
        <f>(E34/B9)*J8</f>
        <v>0</v>
      </c>
      <c r="M34" s="145">
        <f t="shared" si="8"/>
        <v>0</v>
      </c>
      <c r="N34" s="414"/>
      <c r="O34" s="374"/>
      <c r="P34" s="372">
        <f t="shared" si="5"/>
        <v>0</v>
      </c>
      <c r="Q34" s="373">
        <v>19</v>
      </c>
      <c r="R34" s="415"/>
      <c r="S34" s="365"/>
      <c r="T34" s="365"/>
      <c r="U34" s="365"/>
      <c r="V34" s="365"/>
      <c r="W34" s="365"/>
      <c r="X34" s="365"/>
      <c r="Y34" s="365"/>
      <c r="Z34" s="365"/>
      <c r="AA34" s="961"/>
    </row>
    <row r="35" spans="1:27" ht="21.95" customHeight="1" x14ac:dyDescent="0.25">
      <c r="A35" s="963"/>
      <c r="B35" s="353"/>
      <c r="C35" s="413">
        <f t="shared" si="6"/>
        <v>0</v>
      </c>
      <c r="D35" s="354"/>
      <c r="E35" s="355">
        <f t="shared" si="0"/>
        <v>0</v>
      </c>
      <c r="F35" s="356">
        <v>21</v>
      </c>
      <c r="G35" s="365"/>
      <c r="H35" s="357"/>
      <c r="I35" s="358">
        <f t="shared" si="1"/>
        <v>0</v>
      </c>
      <c r="J35" s="359">
        <f t="shared" si="7"/>
        <v>0</v>
      </c>
      <c r="K35" s="360">
        <f t="shared" si="3"/>
        <v>0</v>
      </c>
      <c r="L35" s="361">
        <f>(E35/B9)*J8</f>
        <v>0</v>
      </c>
      <c r="M35" s="146">
        <f t="shared" si="8"/>
        <v>0</v>
      </c>
      <c r="N35" s="414"/>
      <c r="O35" s="362"/>
      <c r="P35" s="363">
        <f t="shared" si="5"/>
        <v>0</v>
      </c>
      <c r="Q35" s="373">
        <v>20</v>
      </c>
      <c r="R35" s="415"/>
      <c r="S35" s="365"/>
      <c r="T35" s="365"/>
      <c r="U35" s="365"/>
      <c r="V35" s="365"/>
      <c r="W35" s="365"/>
      <c r="X35" s="365"/>
      <c r="Y35" s="365"/>
      <c r="Z35" s="365"/>
      <c r="AA35" s="961"/>
    </row>
    <row r="36" spans="1:27" ht="21.95" customHeight="1" x14ac:dyDescent="0.25">
      <c r="A36" s="963"/>
      <c r="B36" s="353"/>
      <c r="C36" s="413">
        <f t="shared" si="6"/>
        <v>0</v>
      </c>
      <c r="D36" s="354"/>
      <c r="E36" s="366">
        <f t="shared" si="0"/>
        <v>0</v>
      </c>
      <c r="F36" s="367">
        <v>22</v>
      </c>
      <c r="G36" s="365"/>
      <c r="H36" s="357"/>
      <c r="I36" s="368">
        <f t="shared" si="1"/>
        <v>0</v>
      </c>
      <c r="J36" s="369">
        <f t="shared" si="7"/>
        <v>0</v>
      </c>
      <c r="K36" s="370">
        <f t="shared" si="3"/>
        <v>0</v>
      </c>
      <c r="L36" s="371">
        <f>(E36/B9)*J8</f>
        <v>0</v>
      </c>
      <c r="M36" s="145">
        <f t="shared" si="8"/>
        <v>0</v>
      </c>
      <c r="N36" s="414"/>
      <c r="O36" s="374"/>
      <c r="P36" s="372">
        <f t="shared" si="5"/>
        <v>0</v>
      </c>
      <c r="Q36" s="373">
        <v>21</v>
      </c>
      <c r="R36" s="415"/>
      <c r="S36" s="365"/>
      <c r="T36" s="365"/>
      <c r="U36" s="365"/>
      <c r="V36" s="365"/>
      <c r="W36" s="365"/>
      <c r="X36" s="365"/>
      <c r="Y36" s="365"/>
      <c r="Z36" s="365"/>
      <c r="AA36" s="961"/>
    </row>
    <row r="37" spans="1:27" ht="21.95" customHeight="1" x14ac:dyDescent="0.25">
      <c r="A37" s="963"/>
      <c r="B37" s="353"/>
      <c r="C37" s="413">
        <f t="shared" si="6"/>
        <v>0</v>
      </c>
      <c r="D37" s="354"/>
      <c r="E37" s="355">
        <f t="shared" si="0"/>
        <v>0</v>
      </c>
      <c r="F37" s="356">
        <v>23</v>
      </c>
      <c r="G37" s="365"/>
      <c r="H37" s="357"/>
      <c r="I37" s="358">
        <f t="shared" si="1"/>
        <v>0</v>
      </c>
      <c r="J37" s="359">
        <f t="shared" si="7"/>
        <v>0</v>
      </c>
      <c r="K37" s="360">
        <f t="shared" si="3"/>
        <v>0</v>
      </c>
      <c r="L37" s="361">
        <f>(E37/B9)*J8</f>
        <v>0</v>
      </c>
      <c r="M37" s="146">
        <f t="shared" si="8"/>
        <v>0</v>
      </c>
      <c r="N37" s="414"/>
      <c r="O37" s="362"/>
      <c r="P37" s="363">
        <f t="shared" si="5"/>
        <v>0</v>
      </c>
      <c r="Q37" s="373">
        <v>22</v>
      </c>
      <c r="R37" s="415"/>
      <c r="S37" s="365"/>
      <c r="T37" s="365"/>
      <c r="U37" s="365"/>
      <c r="V37" s="365"/>
      <c r="W37" s="365"/>
      <c r="X37" s="365"/>
      <c r="Y37" s="365"/>
      <c r="Z37" s="365"/>
      <c r="AA37" s="961"/>
    </row>
    <row r="38" spans="1:27" ht="21.95" customHeight="1" x14ac:dyDescent="0.25">
      <c r="A38" s="963"/>
      <c r="B38" s="353"/>
      <c r="C38" s="413">
        <f t="shared" si="6"/>
        <v>0</v>
      </c>
      <c r="D38" s="354"/>
      <c r="E38" s="366">
        <f t="shared" si="0"/>
        <v>0</v>
      </c>
      <c r="F38" s="367">
        <v>24</v>
      </c>
      <c r="G38" s="365"/>
      <c r="H38" s="357"/>
      <c r="I38" s="368">
        <f t="shared" si="1"/>
        <v>0</v>
      </c>
      <c r="J38" s="369">
        <f t="shared" si="7"/>
        <v>0</v>
      </c>
      <c r="K38" s="370">
        <f t="shared" si="3"/>
        <v>0</v>
      </c>
      <c r="L38" s="371">
        <f>(E38/B9)*J8</f>
        <v>0</v>
      </c>
      <c r="M38" s="145">
        <f t="shared" si="8"/>
        <v>0</v>
      </c>
      <c r="N38" s="414"/>
      <c r="O38" s="374"/>
      <c r="P38" s="372">
        <f t="shared" si="5"/>
        <v>0</v>
      </c>
      <c r="Q38" s="373">
        <v>23</v>
      </c>
      <c r="R38" s="415"/>
      <c r="S38" s="365"/>
      <c r="T38" s="365"/>
      <c r="U38" s="365"/>
      <c r="V38" s="365"/>
      <c r="W38" s="365"/>
      <c r="X38" s="365"/>
      <c r="Y38" s="365"/>
      <c r="Z38" s="365"/>
      <c r="AA38" s="961"/>
    </row>
    <row r="39" spans="1:27" ht="21.95" customHeight="1" x14ac:dyDescent="0.25">
      <c r="A39" s="963"/>
      <c r="B39" s="353"/>
      <c r="C39" s="413">
        <f t="shared" si="6"/>
        <v>0</v>
      </c>
      <c r="D39" s="354"/>
      <c r="E39" s="355">
        <f t="shared" si="0"/>
        <v>0</v>
      </c>
      <c r="F39" s="356">
        <v>25</v>
      </c>
      <c r="G39" s="365"/>
      <c r="H39" s="357"/>
      <c r="I39" s="358">
        <f t="shared" si="1"/>
        <v>0</v>
      </c>
      <c r="J39" s="359">
        <f t="shared" si="7"/>
        <v>0</v>
      </c>
      <c r="K39" s="360">
        <f t="shared" si="3"/>
        <v>0</v>
      </c>
      <c r="L39" s="361">
        <f>(E39/B9)*J8</f>
        <v>0</v>
      </c>
      <c r="M39" s="146">
        <f t="shared" si="8"/>
        <v>0</v>
      </c>
      <c r="N39" s="414"/>
      <c r="O39" s="362"/>
      <c r="P39" s="363">
        <f t="shared" si="5"/>
        <v>0</v>
      </c>
      <c r="Q39" s="373">
        <v>24</v>
      </c>
      <c r="R39" s="415"/>
      <c r="S39" s="365"/>
      <c r="T39" s="365"/>
      <c r="U39" s="365"/>
      <c r="V39" s="365"/>
      <c r="W39" s="365"/>
      <c r="X39" s="365"/>
      <c r="Y39" s="365"/>
      <c r="Z39" s="365"/>
      <c r="AA39" s="961"/>
    </row>
    <row r="40" spans="1:27" ht="21.95" customHeight="1" x14ac:dyDescent="0.25">
      <c r="A40" s="963"/>
      <c r="B40" s="353"/>
      <c r="C40" s="413">
        <f t="shared" si="6"/>
        <v>0</v>
      </c>
      <c r="D40" s="354"/>
      <c r="E40" s="366">
        <f t="shared" si="0"/>
        <v>0</v>
      </c>
      <c r="F40" s="367">
        <v>26</v>
      </c>
      <c r="G40" s="365"/>
      <c r="H40" s="357"/>
      <c r="I40" s="368">
        <f t="shared" si="1"/>
        <v>0</v>
      </c>
      <c r="J40" s="369">
        <f t="shared" si="7"/>
        <v>0</v>
      </c>
      <c r="K40" s="370">
        <f t="shared" si="3"/>
        <v>0</v>
      </c>
      <c r="L40" s="371">
        <f>(E40/B9)*J8</f>
        <v>0</v>
      </c>
      <c r="M40" s="145">
        <f t="shared" si="8"/>
        <v>0</v>
      </c>
      <c r="N40" s="414"/>
      <c r="O40" s="374"/>
      <c r="P40" s="372">
        <f t="shared" si="5"/>
        <v>0</v>
      </c>
      <c r="Q40" s="373">
        <v>25</v>
      </c>
      <c r="R40" s="415"/>
      <c r="S40" s="365"/>
      <c r="T40" s="365"/>
      <c r="U40" s="365"/>
      <c r="V40" s="365"/>
      <c r="W40" s="365"/>
      <c r="X40" s="365"/>
      <c r="Y40" s="365"/>
      <c r="Z40" s="365"/>
      <c r="AA40" s="961"/>
    </row>
    <row r="41" spans="1:27" ht="21.95" customHeight="1" x14ac:dyDescent="0.25">
      <c r="A41" s="963"/>
      <c r="B41" s="353"/>
      <c r="C41" s="413">
        <f t="shared" si="6"/>
        <v>0</v>
      </c>
      <c r="D41" s="354"/>
      <c r="E41" s="355">
        <f t="shared" si="0"/>
        <v>0</v>
      </c>
      <c r="F41" s="356">
        <v>27</v>
      </c>
      <c r="G41" s="365"/>
      <c r="H41" s="357"/>
      <c r="I41" s="358">
        <f t="shared" si="1"/>
        <v>0</v>
      </c>
      <c r="J41" s="359">
        <f t="shared" si="7"/>
        <v>0</v>
      </c>
      <c r="K41" s="360">
        <f t="shared" si="3"/>
        <v>0</v>
      </c>
      <c r="L41" s="361">
        <f>(E41/B9)*J8</f>
        <v>0</v>
      </c>
      <c r="M41" s="146">
        <f t="shared" si="8"/>
        <v>0</v>
      </c>
      <c r="N41" s="414"/>
      <c r="O41" s="362"/>
      <c r="P41" s="363">
        <f t="shared" si="5"/>
        <v>0</v>
      </c>
      <c r="Q41" s="373">
        <v>26</v>
      </c>
      <c r="R41" s="415"/>
      <c r="S41" s="365"/>
      <c r="T41" s="365"/>
      <c r="U41" s="365"/>
      <c r="V41" s="365"/>
      <c r="W41" s="365"/>
      <c r="X41" s="365"/>
      <c r="Y41" s="365"/>
      <c r="Z41" s="365"/>
      <c r="AA41" s="961"/>
    </row>
    <row r="42" spans="1:27" ht="21.95" customHeight="1" x14ac:dyDescent="0.25">
      <c r="A42" s="963"/>
      <c r="B42" s="353"/>
      <c r="C42" s="413">
        <f t="shared" si="6"/>
        <v>0</v>
      </c>
      <c r="D42" s="354"/>
      <c r="E42" s="366">
        <f t="shared" si="0"/>
        <v>0</v>
      </c>
      <c r="F42" s="367">
        <v>28</v>
      </c>
      <c r="G42" s="365"/>
      <c r="H42" s="357"/>
      <c r="I42" s="368">
        <f t="shared" si="1"/>
        <v>0</v>
      </c>
      <c r="J42" s="369">
        <f t="shared" si="7"/>
        <v>0</v>
      </c>
      <c r="K42" s="370">
        <f t="shared" si="3"/>
        <v>0</v>
      </c>
      <c r="L42" s="371">
        <f>(E42/B9)*J8</f>
        <v>0</v>
      </c>
      <c r="M42" s="145">
        <f t="shared" si="8"/>
        <v>0</v>
      </c>
      <c r="N42" s="414"/>
      <c r="O42" s="374"/>
      <c r="P42" s="372">
        <f t="shared" si="5"/>
        <v>0</v>
      </c>
      <c r="Q42" s="373">
        <v>27</v>
      </c>
      <c r="R42" s="415"/>
      <c r="S42" s="365"/>
      <c r="T42" s="365"/>
      <c r="U42" s="365"/>
      <c r="V42" s="365"/>
      <c r="W42" s="365"/>
      <c r="X42" s="365"/>
      <c r="Y42" s="365"/>
      <c r="Z42" s="365"/>
      <c r="AA42" s="961"/>
    </row>
    <row r="43" spans="1:27" ht="21.95" customHeight="1" x14ac:dyDescent="0.25">
      <c r="A43" s="963"/>
      <c r="B43" s="353"/>
      <c r="C43" s="413">
        <f t="shared" si="6"/>
        <v>0</v>
      </c>
      <c r="D43" s="354"/>
      <c r="E43" s="355">
        <f t="shared" si="0"/>
        <v>0</v>
      </c>
      <c r="F43" s="356">
        <v>29</v>
      </c>
      <c r="G43" s="365"/>
      <c r="H43" s="357"/>
      <c r="I43" s="358">
        <f t="shared" si="1"/>
        <v>0</v>
      </c>
      <c r="J43" s="359">
        <f t="shared" si="7"/>
        <v>0</v>
      </c>
      <c r="K43" s="360">
        <f t="shared" si="3"/>
        <v>0</v>
      </c>
      <c r="L43" s="361">
        <f>(E43/B9)*J8</f>
        <v>0</v>
      </c>
      <c r="M43" s="146">
        <f t="shared" si="8"/>
        <v>0</v>
      </c>
      <c r="N43" s="414"/>
      <c r="O43" s="362"/>
      <c r="P43" s="363">
        <f t="shared" si="5"/>
        <v>0</v>
      </c>
      <c r="Q43" s="373">
        <v>28</v>
      </c>
      <c r="R43" s="415"/>
      <c r="S43" s="365"/>
      <c r="T43" s="365"/>
      <c r="U43" s="365"/>
      <c r="V43" s="365"/>
      <c r="W43" s="365"/>
      <c r="X43" s="365"/>
      <c r="Y43" s="365"/>
      <c r="Z43" s="365"/>
      <c r="AA43" s="961"/>
    </row>
    <row r="44" spans="1:27" ht="21.95" customHeight="1" x14ac:dyDescent="0.25">
      <c r="A44" s="963"/>
      <c r="B44" s="353"/>
      <c r="C44" s="413">
        <f t="shared" si="6"/>
        <v>0</v>
      </c>
      <c r="D44" s="354"/>
      <c r="E44" s="366">
        <f t="shared" si="0"/>
        <v>0</v>
      </c>
      <c r="F44" s="367">
        <v>30</v>
      </c>
      <c r="G44" s="365"/>
      <c r="H44" s="357"/>
      <c r="I44" s="368">
        <f t="shared" si="1"/>
        <v>0</v>
      </c>
      <c r="J44" s="369">
        <f t="shared" si="7"/>
        <v>0</v>
      </c>
      <c r="K44" s="370">
        <f t="shared" si="3"/>
        <v>0</v>
      </c>
      <c r="L44" s="371">
        <f>(E44/B9)*J8</f>
        <v>0</v>
      </c>
      <c r="M44" s="145">
        <f t="shared" si="8"/>
        <v>0</v>
      </c>
      <c r="N44" s="414"/>
      <c r="O44" s="374"/>
      <c r="P44" s="372">
        <f t="shared" si="5"/>
        <v>0</v>
      </c>
      <c r="Q44" s="373">
        <v>29</v>
      </c>
      <c r="R44" s="415"/>
      <c r="S44" s="365"/>
      <c r="T44" s="365"/>
      <c r="U44" s="365"/>
      <c r="V44" s="365"/>
      <c r="W44" s="365"/>
      <c r="X44" s="365"/>
      <c r="Y44" s="365"/>
      <c r="Z44" s="365"/>
      <c r="AA44" s="961"/>
    </row>
    <row r="45" spans="1:27" ht="21.95" customHeight="1" x14ac:dyDescent="0.25">
      <c r="A45" s="963"/>
      <c r="B45" s="353"/>
      <c r="C45" s="413">
        <f t="shared" si="6"/>
        <v>0</v>
      </c>
      <c r="D45" s="354"/>
      <c r="E45" s="355">
        <f t="shared" si="0"/>
        <v>0</v>
      </c>
      <c r="F45" s="356">
        <v>31</v>
      </c>
      <c r="G45" s="365"/>
      <c r="H45" s="357"/>
      <c r="I45" s="358">
        <f t="shared" si="1"/>
        <v>0</v>
      </c>
      <c r="J45" s="359">
        <f t="shared" si="7"/>
        <v>0</v>
      </c>
      <c r="K45" s="360">
        <f t="shared" si="3"/>
        <v>0</v>
      </c>
      <c r="L45" s="361">
        <f>(E45/B9)*J8</f>
        <v>0</v>
      </c>
      <c r="M45" s="146">
        <f t="shared" si="8"/>
        <v>0</v>
      </c>
      <c r="N45" s="414"/>
      <c r="O45" s="362"/>
      <c r="P45" s="363">
        <f t="shared" si="5"/>
        <v>0</v>
      </c>
      <c r="Q45" s="373">
        <v>30</v>
      </c>
      <c r="R45" s="415"/>
      <c r="S45" s="365"/>
      <c r="T45" s="365"/>
      <c r="U45" s="365"/>
      <c r="V45" s="365"/>
      <c r="W45" s="365"/>
      <c r="X45" s="365"/>
      <c r="Y45" s="365"/>
      <c r="Z45" s="365"/>
      <c r="AA45" s="961"/>
    </row>
    <row r="46" spans="1:27" ht="21.95" customHeight="1" x14ac:dyDescent="0.25">
      <c r="A46" s="963"/>
      <c r="B46" s="353"/>
      <c r="C46" s="413">
        <f t="shared" si="6"/>
        <v>0</v>
      </c>
      <c r="D46" s="354"/>
      <c r="E46" s="366">
        <f t="shared" si="0"/>
        <v>0</v>
      </c>
      <c r="F46" s="367">
        <v>32</v>
      </c>
      <c r="G46" s="365"/>
      <c r="H46" s="357"/>
      <c r="I46" s="368">
        <f t="shared" si="1"/>
        <v>0</v>
      </c>
      <c r="J46" s="369">
        <f t="shared" si="7"/>
        <v>0</v>
      </c>
      <c r="K46" s="370">
        <f t="shared" si="3"/>
        <v>0</v>
      </c>
      <c r="L46" s="371">
        <f>(E46/B9)*J8</f>
        <v>0</v>
      </c>
      <c r="M46" s="145">
        <f t="shared" si="8"/>
        <v>0</v>
      </c>
      <c r="N46" s="414"/>
      <c r="O46" s="374"/>
      <c r="P46" s="372">
        <f t="shared" si="5"/>
        <v>0</v>
      </c>
      <c r="Q46" s="373">
        <v>31</v>
      </c>
      <c r="R46" s="415"/>
      <c r="S46" s="365"/>
      <c r="T46" s="365"/>
      <c r="U46" s="365"/>
      <c r="V46" s="365"/>
      <c r="W46" s="365"/>
      <c r="X46" s="365"/>
      <c r="Y46" s="365"/>
      <c r="Z46" s="365"/>
      <c r="AA46" s="961"/>
    </row>
    <row r="47" spans="1:27" ht="21.95" customHeight="1" x14ac:dyDescent="0.25">
      <c r="A47" s="963"/>
      <c r="B47" s="353"/>
      <c r="C47" s="413">
        <f t="shared" si="6"/>
        <v>0</v>
      </c>
      <c r="D47" s="354"/>
      <c r="E47" s="355">
        <f t="shared" si="0"/>
        <v>0</v>
      </c>
      <c r="F47" s="356">
        <v>33</v>
      </c>
      <c r="G47" s="365"/>
      <c r="H47" s="357"/>
      <c r="I47" s="358">
        <f t="shared" ref="I47:I64" si="9">IF(E47=0,0,((L47-(L47*H47%))))</f>
        <v>0</v>
      </c>
      <c r="J47" s="359">
        <f t="shared" si="7"/>
        <v>0</v>
      </c>
      <c r="K47" s="360">
        <f t="shared" ref="K47:K64" si="10">C47</f>
        <v>0</v>
      </c>
      <c r="L47" s="361">
        <f>(E47/B9)*J8</f>
        <v>0</v>
      </c>
      <c r="M47" s="146">
        <f t="shared" si="8"/>
        <v>0</v>
      </c>
      <c r="N47" s="414"/>
      <c r="O47" s="362"/>
      <c r="P47" s="363">
        <f t="shared" ref="P47:P64" si="11">IF(N47="U",O47*J47,L47*O47)</f>
        <v>0</v>
      </c>
      <c r="Q47" s="373">
        <v>32</v>
      </c>
      <c r="R47" s="415"/>
      <c r="S47" s="365"/>
      <c r="T47" s="365"/>
      <c r="U47" s="365"/>
      <c r="V47" s="365"/>
      <c r="W47" s="365"/>
      <c r="X47" s="365"/>
      <c r="Y47" s="365"/>
      <c r="Z47" s="365"/>
      <c r="AA47" s="961"/>
    </row>
    <row r="48" spans="1:27" ht="21.95" customHeight="1" x14ac:dyDescent="0.25">
      <c r="A48" s="963"/>
      <c r="B48" s="353"/>
      <c r="C48" s="413">
        <f t="shared" si="6"/>
        <v>0</v>
      </c>
      <c r="D48" s="354"/>
      <c r="E48" s="366">
        <f t="shared" si="0"/>
        <v>0</v>
      </c>
      <c r="F48" s="367">
        <v>34</v>
      </c>
      <c r="G48" s="365"/>
      <c r="H48" s="357"/>
      <c r="I48" s="368">
        <f t="shared" si="9"/>
        <v>0</v>
      </c>
      <c r="J48" s="369">
        <f t="shared" si="7"/>
        <v>0</v>
      </c>
      <c r="K48" s="370">
        <f t="shared" si="10"/>
        <v>0</v>
      </c>
      <c r="L48" s="371">
        <f>(E48/B9)*J8</f>
        <v>0</v>
      </c>
      <c r="M48" s="145">
        <f t="shared" si="8"/>
        <v>0</v>
      </c>
      <c r="N48" s="414"/>
      <c r="O48" s="374"/>
      <c r="P48" s="372">
        <f t="shared" si="11"/>
        <v>0</v>
      </c>
      <c r="Q48" s="373">
        <v>33</v>
      </c>
      <c r="R48" s="415"/>
      <c r="S48" s="365"/>
      <c r="T48" s="365"/>
      <c r="U48" s="365"/>
      <c r="V48" s="365"/>
      <c r="W48" s="365"/>
      <c r="X48" s="365"/>
      <c r="Y48" s="365"/>
      <c r="Z48" s="365"/>
      <c r="AA48" s="961"/>
    </row>
    <row r="49" spans="1:27" ht="21.95" customHeight="1" x14ac:dyDescent="0.25">
      <c r="A49" s="963"/>
      <c r="B49" s="353"/>
      <c r="C49" s="413">
        <f t="shared" si="6"/>
        <v>0</v>
      </c>
      <c r="D49" s="354"/>
      <c r="E49" s="355">
        <f t="shared" si="0"/>
        <v>0</v>
      </c>
      <c r="F49" s="356">
        <v>35</v>
      </c>
      <c r="G49" s="365"/>
      <c r="H49" s="357"/>
      <c r="I49" s="358">
        <f t="shared" si="9"/>
        <v>0</v>
      </c>
      <c r="J49" s="359">
        <f t="shared" si="7"/>
        <v>0</v>
      </c>
      <c r="K49" s="360">
        <f t="shared" si="10"/>
        <v>0</v>
      </c>
      <c r="L49" s="361">
        <f>(E49/B9)*J8</f>
        <v>0</v>
      </c>
      <c r="M49" s="146">
        <f t="shared" si="8"/>
        <v>0</v>
      </c>
      <c r="N49" s="414"/>
      <c r="O49" s="362"/>
      <c r="P49" s="363">
        <f t="shared" si="11"/>
        <v>0</v>
      </c>
      <c r="Q49" s="373">
        <v>34</v>
      </c>
      <c r="R49" s="415"/>
      <c r="S49" s="365"/>
      <c r="T49" s="365"/>
      <c r="U49" s="365"/>
      <c r="V49" s="365"/>
      <c r="W49" s="365"/>
      <c r="X49" s="365"/>
      <c r="Y49" s="365"/>
      <c r="Z49" s="365"/>
      <c r="AA49" s="961"/>
    </row>
    <row r="50" spans="1:27" ht="21.95" customHeight="1" x14ac:dyDescent="0.25">
      <c r="A50" s="963"/>
      <c r="B50" s="353"/>
      <c r="C50" s="413">
        <f t="shared" si="6"/>
        <v>0</v>
      </c>
      <c r="D50" s="354"/>
      <c r="E50" s="366">
        <f t="shared" si="0"/>
        <v>0</v>
      </c>
      <c r="F50" s="367">
        <v>36</v>
      </c>
      <c r="G50" s="365"/>
      <c r="H50" s="357"/>
      <c r="I50" s="368">
        <f t="shared" si="9"/>
        <v>0</v>
      </c>
      <c r="J50" s="369">
        <f t="shared" si="7"/>
        <v>0</v>
      </c>
      <c r="K50" s="370">
        <f t="shared" si="10"/>
        <v>0</v>
      </c>
      <c r="L50" s="371">
        <f t="shared" ref="L50:L64" si="12">(E50/B$9)*J$8</f>
        <v>0</v>
      </c>
      <c r="M50" s="145">
        <f t="shared" si="8"/>
        <v>0</v>
      </c>
      <c r="N50" s="414"/>
      <c r="O50" s="374"/>
      <c r="P50" s="372">
        <f t="shared" si="11"/>
        <v>0</v>
      </c>
      <c r="Q50" s="373">
        <v>35</v>
      </c>
      <c r="R50" s="415"/>
      <c r="S50" s="365"/>
      <c r="T50" s="365"/>
      <c r="U50" s="365"/>
      <c r="V50" s="365"/>
      <c r="W50" s="365"/>
      <c r="X50" s="365"/>
      <c r="Y50" s="365"/>
      <c r="Z50" s="365"/>
      <c r="AA50" s="961"/>
    </row>
    <row r="51" spans="1:27" ht="21.95" customHeight="1" x14ac:dyDescent="0.25">
      <c r="A51" s="963"/>
      <c r="B51" s="353"/>
      <c r="C51" s="413">
        <f t="shared" si="6"/>
        <v>0</v>
      </c>
      <c r="D51" s="354"/>
      <c r="E51" s="355">
        <f t="shared" si="0"/>
        <v>0</v>
      </c>
      <c r="F51" s="356">
        <v>36</v>
      </c>
      <c r="G51" s="365"/>
      <c r="H51" s="357"/>
      <c r="I51" s="358">
        <f t="shared" si="9"/>
        <v>0</v>
      </c>
      <c r="J51" s="359">
        <f t="shared" si="7"/>
        <v>0</v>
      </c>
      <c r="K51" s="360">
        <f t="shared" si="10"/>
        <v>0</v>
      </c>
      <c r="L51" s="361">
        <f t="shared" si="12"/>
        <v>0</v>
      </c>
      <c r="M51" s="146">
        <f t="shared" si="8"/>
        <v>0</v>
      </c>
      <c r="N51" s="414"/>
      <c r="O51" s="362"/>
      <c r="P51" s="363">
        <f t="shared" si="11"/>
        <v>0</v>
      </c>
      <c r="Q51" s="373">
        <v>36</v>
      </c>
      <c r="R51" s="415"/>
      <c r="S51" s="365"/>
      <c r="T51" s="365"/>
      <c r="U51" s="365"/>
      <c r="V51" s="365"/>
      <c r="W51" s="365"/>
      <c r="X51" s="365"/>
      <c r="Y51" s="365"/>
      <c r="Z51" s="365"/>
      <c r="AA51" s="961"/>
    </row>
    <row r="52" spans="1:27" ht="21.95" customHeight="1" x14ac:dyDescent="0.25">
      <c r="A52" s="963"/>
      <c r="B52" s="353"/>
      <c r="C52" s="413">
        <f t="shared" si="6"/>
        <v>0</v>
      </c>
      <c r="D52" s="354"/>
      <c r="E52" s="366">
        <f t="shared" si="0"/>
        <v>0</v>
      </c>
      <c r="F52" s="367">
        <v>36</v>
      </c>
      <c r="G52" s="365"/>
      <c r="H52" s="357"/>
      <c r="I52" s="368">
        <f t="shared" si="9"/>
        <v>0</v>
      </c>
      <c r="J52" s="369">
        <f t="shared" si="7"/>
        <v>0</v>
      </c>
      <c r="K52" s="370">
        <f t="shared" si="10"/>
        <v>0</v>
      </c>
      <c r="L52" s="371">
        <f t="shared" si="12"/>
        <v>0</v>
      </c>
      <c r="M52" s="145">
        <f t="shared" si="8"/>
        <v>0</v>
      </c>
      <c r="N52" s="414"/>
      <c r="O52" s="374"/>
      <c r="P52" s="372">
        <f t="shared" si="11"/>
        <v>0</v>
      </c>
      <c r="Q52" s="373">
        <v>37</v>
      </c>
      <c r="R52" s="415"/>
      <c r="S52" s="365"/>
      <c r="T52" s="365"/>
      <c r="U52" s="365"/>
      <c r="V52" s="365"/>
      <c r="W52" s="365"/>
      <c r="X52" s="365"/>
      <c r="Y52" s="365"/>
      <c r="Z52" s="365"/>
      <c r="AA52" s="961"/>
    </row>
    <row r="53" spans="1:27" ht="21.95" customHeight="1" x14ac:dyDescent="0.25">
      <c r="A53" s="963"/>
      <c r="B53" s="353"/>
      <c r="C53" s="413">
        <f t="shared" si="6"/>
        <v>0</v>
      </c>
      <c r="D53" s="354"/>
      <c r="E53" s="355">
        <f t="shared" si="0"/>
        <v>0</v>
      </c>
      <c r="F53" s="356">
        <v>36</v>
      </c>
      <c r="G53" s="365"/>
      <c r="H53" s="357"/>
      <c r="I53" s="358">
        <f t="shared" si="9"/>
        <v>0</v>
      </c>
      <c r="J53" s="359">
        <f t="shared" si="7"/>
        <v>0</v>
      </c>
      <c r="K53" s="360">
        <f t="shared" si="10"/>
        <v>0</v>
      </c>
      <c r="L53" s="361">
        <f t="shared" si="12"/>
        <v>0</v>
      </c>
      <c r="M53" s="146">
        <f t="shared" si="8"/>
        <v>0</v>
      </c>
      <c r="N53" s="414"/>
      <c r="O53" s="362"/>
      <c r="P53" s="363">
        <f t="shared" si="11"/>
        <v>0</v>
      </c>
      <c r="Q53" s="373">
        <v>38</v>
      </c>
      <c r="R53" s="415"/>
      <c r="S53" s="365"/>
      <c r="T53" s="365"/>
      <c r="U53" s="365"/>
      <c r="V53" s="365"/>
      <c r="W53" s="365"/>
      <c r="X53" s="365"/>
      <c r="Y53" s="365"/>
      <c r="Z53" s="365"/>
      <c r="AA53" s="961"/>
    </row>
    <row r="54" spans="1:27" ht="21.95" customHeight="1" x14ac:dyDescent="0.25">
      <c r="A54" s="963"/>
      <c r="B54" s="353"/>
      <c r="C54" s="413">
        <f t="shared" si="6"/>
        <v>0</v>
      </c>
      <c r="D54" s="354"/>
      <c r="E54" s="366">
        <f t="shared" si="0"/>
        <v>0</v>
      </c>
      <c r="F54" s="367">
        <v>36</v>
      </c>
      <c r="G54" s="365"/>
      <c r="H54" s="357"/>
      <c r="I54" s="368">
        <f t="shared" si="9"/>
        <v>0</v>
      </c>
      <c r="J54" s="369">
        <f t="shared" si="7"/>
        <v>0</v>
      </c>
      <c r="K54" s="370">
        <f t="shared" si="10"/>
        <v>0</v>
      </c>
      <c r="L54" s="371">
        <f t="shared" si="12"/>
        <v>0</v>
      </c>
      <c r="M54" s="145">
        <f t="shared" si="8"/>
        <v>0</v>
      </c>
      <c r="N54" s="414"/>
      <c r="O54" s="374"/>
      <c r="P54" s="372">
        <f t="shared" si="11"/>
        <v>0</v>
      </c>
      <c r="Q54" s="373">
        <v>39</v>
      </c>
      <c r="R54" s="415"/>
      <c r="S54" s="365"/>
      <c r="T54" s="365"/>
      <c r="U54" s="365"/>
      <c r="V54" s="365"/>
      <c r="W54" s="365"/>
      <c r="X54" s="365"/>
      <c r="Y54" s="365"/>
      <c r="Z54" s="365"/>
      <c r="AA54" s="961"/>
    </row>
    <row r="55" spans="1:27" ht="21.95" customHeight="1" x14ac:dyDescent="0.25">
      <c r="A55" s="963"/>
      <c r="B55" s="353"/>
      <c r="C55" s="413">
        <f t="shared" si="6"/>
        <v>0</v>
      </c>
      <c r="D55" s="354"/>
      <c r="E55" s="355">
        <f t="shared" si="0"/>
        <v>0</v>
      </c>
      <c r="F55" s="356">
        <v>36</v>
      </c>
      <c r="G55" s="365"/>
      <c r="H55" s="357"/>
      <c r="I55" s="358">
        <f t="shared" si="9"/>
        <v>0</v>
      </c>
      <c r="J55" s="359">
        <f t="shared" si="7"/>
        <v>0</v>
      </c>
      <c r="K55" s="360">
        <f t="shared" si="10"/>
        <v>0</v>
      </c>
      <c r="L55" s="361">
        <f t="shared" si="12"/>
        <v>0</v>
      </c>
      <c r="M55" s="146">
        <f t="shared" si="8"/>
        <v>0</v>
      </c>
      <c r="N55" s="414"/>
      <c r="O55" s="362"/>
      <c r="P55" s="363">
        <f t="shared" si="11"/>
        <v>0</v>
      </c>
      <c r="Q55" s="373">
        <v>40</v>
      </c>
      <c r="R55" s="415"/>
      <c r="S55" s="365"/>
      <c r="T55" s="365"/>
      <c r="U55" s="365"/>
      <c r="V55" s="365"/>
      <c r="W55" s="365"/>
      <c r="X55" s="365"/>
      <c r="Y55" s="365"/>
      <c r="Z55" s="365"/>
      <c r="AA55" s="961"/>
    </row>
    <row r="56" spans="1:27" ht="21.95" customHeight="1" x14ac:dyDescent="0.25">
      <c r="A56" s="963"/>
      <c r="B56" s="353"/>
      <c r="C56" s="413">
        <f t="shared" si="6"/>
        <v>0</v>
      </c>
      <c r="D56" s="354"/>
      <c r="E56" s="366">
        <f t="shared" si="0"/>
        <v>0</v>
      </c>
      <c r="F56" s="367">
        <v>36</v>
      </c>
      <c r="G56" s="365"/>
      <c r="H56" s="357"/>
      <c r="I56" s="368">
        <f t="shared" si="9"/>
        <v>0</v>
      </c>
      <c r="J56" s="369">
        <f t="shared" si="7"/>
        <v>0</v>
      </c>
      <c r="K56" s="370">
        <f t="shared" si="10"/>
        <v>0</v>
      </c>
      <c r="L56" s="371">
        <f t="shared" si="12"/>
        <v>0</v>
      </c>
      <c r="M56" s="145">
        <f t="shared" si="8"/>
        <v>0</v>
      </c>
      <c r="N56" s="414"/>
      <c r="O56" s="374"/>
      <c r="P56" s="372">
        <f t="shared" si="11"/>
        <v>0</v>
      </c>
      <c r="Q56" s="373">
        <v>41</v>
      </c>
      <c r="R56" s="415"/>
      <c r="S56" s="365"/>
      <c r="T56" s="365"/>
      <c r="U56" s="365"/>
      <c r="V56" s="365"/>
      <c r="W56" s="365"/>
      <c r="X56" s="365"/>
      <c r="Y56" s="365"/>
      <c r="Z56" s="365"/>
      <c r="AA56" s="961"/>
    </row>
    <row r="57" spans="1:27" ht="21.95" customHeight="1" x14ac:dyDescent="0.25">
      <c r="A57" s="963"/>
      <c r="B57" s="353"/>
      <c r="C57" s="413">
        <f t="shared" si="6"/>
        <v>0</v>
      </c>
      <c r="D57" s="354"/>
      <c r="E57" s="355">
        <f t="shared" si="0"/>
        <v>0</v>
      </c>
      <c r="F57" s="356">
        <v>36</v>
      </c>
      <c r="G57" s="365"/>
      <c r="H57" s="357"/>
      <c r="I57" s="358">
        <f t="shared" si="9"/>
        <v>0</v>
      </c>
      <c r="J57" s="359">
        <f t="shared" si="7"/>
        <v>0</v>
      </c>
      <c r="K57" s="360">
        <f t="shared" si="10"/>
        <v>0</v>
      </c>
      <c r="L57" s="361">
        <f t="shared" si="12"/>
        <v>0</v>
      </c>
      <c r="M57" s="146">
        <f t="shared" si="8"/>
        <v>0</v>
      </c>
      <c r="N57" s="414"/>
      <c r="O57" s="362"/>
      <c r="P57" s="363">
        <f t="shared" si="11"/>
        <v>0</v>
      </c>
      <c r="Q57" s="373">
        <v>42</v>
      </c>
      <c r="R57" s="415"/>
      <c r="S57" s="365"/>
      <c r="T57" s="365"/>
      <c r="U57" s="365"/>
      <c r="V57" s="365"/>
      <c r="W57" s="365"/>
      <c r="X57" s="365"/>
      <c r="Y57" s="365"/>
      <c r="Z57" s="365"/>
      <c r="AA57" s="961"/>
    </row>
    <row r="58" spans="1:27" ht="21.95" customHeight="1" x14ac:dyDescent="0.25">
      <c r="A58" s="963"/>
      <c r="B58" s="353"/>
      <c r="C58" s="413">
        <f t="shared" si="6"/>
        <v>0</v>
      </c>
      <c r="D58" s="354"/>
      <c r="E58" s="366">
        <f t="shared" si="0"/>
        <v>0</v>
      </c>
      <c r="F58" s="367">
        <v>36</v>
      </c>
      <c r="G58" s="365"/>
      <c r="H58" s="357"/>
      <c r="I58" s="368">
        <f t="shared" si="9"/>
        <v>0</v>
      </c>
      <c r="J58" s="369">
        <f t="shared" si="7"/>
        <v>0</v>
      </c>
      <c r="K58" s="370">
        <f t="shared" si="10"/>
        <v>0</v>
      </c>
      <c r="L58" s="371">
        <f t="shared" si="12"/>
        <v>0</v>
      </c>
      <c r="M58" s="145">
        <f t="shared" si="8"/>
        <v>0</v>
      </c>
      <c r="N58" s="414"/>
      <c r="O58" s="374"/>
      <c r="P58" s="372">
        <f t="shared" si="11"/>
        <v>0</v>
      </c>
      <c r="Q58" s="373">
        <v>43</v>
      </c>
      <c r="R58" s="415"/>
      <c r="S58" s="365"/>
      <c r="T58" s="365"/>
      <c r="U58" s="365"/>
      <c r="V58" s="365"/>
      <c r="W58" s="365"/>
      <c r="X58" s="365"/>
      <c r="Y58" s="365"/>
      <c r="Z58" s="365"/>
      <c r="AA58" s="961"/>
    </row>
    <row r="59" spans="1:27" ht="21.95" customHeight="1" x14ac:dyDescent="0.25">
      <c r="A59" s="963"/>
      <c r="B59" s="353"/>
      <c r="C59" s="413">
        <f t="shared" si="6"/>
        <v>0</v>
      </c>
      <c r="D59" s="354"/>
      <c r="E59" s="355">
        <f t="shared" si="0"/>
        <v>0</v>
      </c>
      <c r="F59" s="356">
        <v>36</v>
      </c>
      <c r="G59" s="365"/>
      <c r="H59" s="357"/>
      <c r="I59" s="358">
        <f t="shared" si="9"/>
        <v>0</v>
      </c>
      <c r="J59" s="359">
        <f t="shared" si="7"/>
        <v>0</v>
      </c>
      <c r="K59" s="360">
        <f t="shared" si="10"/>
        <v>0</v>
      </c>
      <c r="L59" s="361">
        <f t="shared" si="12"/>
        <v>0</v>
      </c>
      <c r="M59" s="146">
        <f t="shared" si="8"/>
        <v>0</v>
      </c>
      <c r="N59" s="414"/>
      <c r="O59" s="362"/>
      <c r="P59" s="363">
        <f t="shared" si="11"/>
        <v>0</v>
      </c>
      <c r="Q59" s="373">
        <v>44</v>
      </c>
      <c r="R59" s="415"/>
      <c r="S59" s="365"/>
      <c r="T59" s="365"/>
      <c r="U59" s="365"/>
      <c r="V59" s="365"/>
      <c r="W59" s="365"/>
      <c r="X59" s="365"/>
      <c r="Y59" s="365"/>
      <c r="Z59" s="365"/>
      <c r="AA59" s="961"/>
    </row>
    <row r="60" spans="1:27" ht="21.95" customHeight="1" x14ac:dyDescent="0.25">
      <c r="A60" s="963"/>
      <c r="B60" s="353"/>
      <c r="C60" s="413">
        <f t="shared" si="6"/>
        <v>0</v>
      </c>
      <c r="D60" s="354"/>
      <c r="E60" s="366">
        <f t="shared" si="0"/>
        <v>0</v>
      </c>
      <c r="F60" s="367">
        <v>36</v>
      </c>
      <c r="G60" s="365"/>
      <c r="H60" s="357"/>
      <c r="I60" s="368">
        <f t="shared" si="9"/>
        <v>0</v>
      </c>
      <c r="J60" s="369">
        <f t="shared" si="7"/>
        <v>0</v>
      </c>
      <c r="K60" s="370">
        <f t="shared" si="10"/>
        <v>0</v>
      </c>
      <c r="L60" s="371">
        <f t="shared" si="12"/>
        <v>0</v>
      </c>
      <c r="M60" s="145">
        <f t="shared" si="8"/>
        <v>0</v>
      </c>
      <c r="N60" s="414"/>
      <c r="O60" s="374"/>
      <c r="P60" s="372">
        <f t="shared" si="11"/>
        <v>0</v>
      </c>
      <c r="Q60" s="373">
        <v>45</v>
      </c>
      <c r="R60" s="415"/>
      <c r="S60" s="365"/>
      <c r="T60" s="365"/>
      <c r="U60" s="365"/>
      <c r="V60" s="365"/>
      <c r="W60" s="365"/>
      <c r="X60" s="365"/>
      <c r="Y60" s="365"/>
      <c r="Z60" s="365"/>
      <c r="AA60" s="961"/>
    </row>
    <row r="61" spans="1:27" ht="21.95" customHeight="1" x14ac:dyDescent="0.25">
      <c r="A61" s="963"/>
      <c r="B61" s="353"/>
      <c r="C61" s="413">
        <f t="shared" si="6"/>
        <v>0</v>
      </c>
      <c r="D61" s="354"/>
      <c r="E61" s="355">
        <f t="shared" si="0"/>
        <v>0</v>
      </c>
      <c r="F61" s="356">
        <v>36</v>
      </c>
      <c r="G61" s="365"/>
      <c r="H61" s="357"/>
      <c r="I61" s="358">
        <f t="shared" si="9"/>
        <v>0</v>
      </c>
      <c r="J61" s="359">
        <f t="shared" si="7"/>
        <v>0</v>
      </c>
      <c r="K61" s="360">
        <f t="shared" si="10"/>
        <v>0</v>
      </c>
      <c r="L61" s="361">
        <f t="shared" si="12"/>
        <v>0</v>
      </c>
      <c r="M61" s="146">
        <f t="shared" si="8"/>
        <v>0</v>
      </c>
      <c r="N61" s="414"/>
      <c r="O61" s="362"/>
      <c r="P61" s="363">
        <f t="shared" si="11"/>
        <v>0</v>
      </c>
      <c r="Q61" s="373">
        <v>46</v>
      </c>
      <c r="R61" s="415"/>
      <c r="S61" s="365"/>
      <c r="T61" s="365"/>
      <c r="U61" s="365"/>
      <c r="V61" s="365"/>
      <c r="W61" s="365"/>
      <c r="X61" s="365"/>
      <c r="Y61" s="365"/>
      <c r="Z61" s="365"/>
      <c r="AA61" s="961"/>
    </row>
    <row r="62" spans="1:27" ht="21.95" customHeight="1" x14ac:dyDescent="0.35">
      <c r="A62" s="963"/>
      <c r="B62" s="353"/>
      <c r="C62" s="413">
        <f t="shared" si="6"/>
        <v>0</v>
      </c>
      <c r="D62" s="354"/>
      <c r="E62" s="366">
        <f t="shared" si="0"/>
        <v>0</v>
      </c>
      <c r="F62" s="367">
        <v>36</v>
      </c>
      <c r="G62" s="365"/>
      <c r="H62" s="357"/>
      <c r="I62" s="368">
        <f t="shared" si="9"/>
        <v>0</v>
      </c>
      <c r="J62" s="369">
        <f t="shared" si="7"/>
        <v>0</v>
      </c>
      <c r="K62" s="370">
        <f t="shared" si="10"/>
        <v>0</v>
      </c>
      <c r="L62" s="371">
        <f t="shared" si="12"/>
        <v>0</v>
      </c>
      <c r="M62" s="145">
        <f t="shared" si="8"/>
        <v>0</v>
      </c>
      <c r="N62" s="414"/>
      <c r="O62" s="374"/>
      <c r="P62" s="372">
        <f t="shared" si="11"/>
        <v>0</v>
      </c>
      <c r="Q62" s="373">
        <v>47</v>
      </c>
      <c r="R62" s="415"/>
      <c r="S62" s="365"/>
      <c r="T62" s="76"/>
      <c r="U62" s="76"/>
      <c r="V62" s="76"/>
      <c r="W62" s="76"/>
      <c r="X62" s="76"/>
      <c r="Y62" s="76"/>
      <c r="Z62" s="365"/>
      <c r="AA62" s="961"/>
    </row>
    <row r="63" spans="1:27" ht="21.95" customHeight="1" x14ac:dyDescent="0.35">
      <c r="A63" s="963"/>
      <c r="B63" s="353"/>
      <c r="C63" s="413">
        <f t="shared" si="6"/>
        <v>0</v>
      </c>
      <c r="D63" s="354"/>
      <c r="E63" s="355">
        <f t="shared" si="0"/>
        <v>0</v>
      </c>
      <c r="F63" s="356">
        <v>36</v>
      </c>
      <c r="G63" s="365"/>
      <c r="H63" s="357"/>
      <c r="I63" s="358">
        <f t="shared" si="9"/>
        <v>0</v>
      </c>
      <c r="J63" s="359">
        <f t="shared" si="7"/>
        <v>0</v>
      </c>
      <c r="K63" s="360">
        <f t="shared" si="10"/>
        <v>0</v>
      </c>
      <c r="L63" s="361">
        <f t="shared" si="12"/>
        <v>0</v>
      </c>
      <c r="M63" s="146">
        <f t="shared" si="8"/>
        <v>0</v>
      </c>
      <c r="N63" s="414"/>
      <c r="O63" s="362"/>
      <c r="P63" s="363">
        <f t="shared" si="11"/>
        <v>0</v>
      </c>
      <c r="Q63" s="373">
        <v>48</v>
      </c>
      <c r="R63" s="415"/>
      <c r="S63" s="365"/>
      <c r="T63" s="76"/>
      <c r="U63" s="76"/>
      <c r="V63" s="76"/>
      <c r="W63" s="76"/>
      <c r="X63" s="76"/>
      <c r="Y63" s="76"/>
      <c r="Z63" s="365"/>
      <c r="AA63" s="961"/>
    </row>
    <row r="64" spans="1:27" ht="21.95" customHeight="1" x14ac:dyDescent="0.35">
      <c r="A64" s="963"/>
      <c r="B64" s="353"/>
      <c r="C64" s="413">
        <f t="shared" si="6"/>
        <v>0</v>
      </c>
      <c r="D64" s="354"/>
      <c r="E64" s="366">
        <f t="shared" si="0"/>
        <v>0</v>
      </c>
      <c r="F64" s="367">
        <v>36</v>
      </c>
      <c r="G64" s="365"/>
      <c r="H64" s="357"/>
      <c r="I64" s="368">
        <f t="shared" si="9"/>
        <v>0</v>
      </c>
      <c r="J64" s="369">
        <f t="shared" si="7"/>
        <v>0</v>
      </c>
      <c r="K64" s="370">
        <f t="shared" si="10"/>
        <v>0</v>
      </c>
      <c r="L64" s="371">
        <f t="shared" si="12"/>
        <v>0</v>
      </c>
      <c r="M64" s="145">
        <f t="shared" si="8"/>
        <v>0</v>
      </c>
      <c r="N64" s="414"/>
      <c r="O64" s="374"/>
      <c r="P64" s="372">
        <f t="shared" si="11"/>
        <v>0</v>
      </c>
      <c r="Q64" s="373">
        <v>49</v>
      </c>
      <c r="R64" s="415"/>
      <c r="S64" s="365"/>
      <c r="T64" s="76"/>
      <c r="U64" s="76"/>
      <c r="V64" s="76"/>
      <c r="W64" s="76"/>
      <c r="X64" s="76"/>
      <c r="Y64" s="76"/>
      <c r="Z64" s="365"/>
      <c r="AA64" s="961"/>
    </row>
    <row r="65" spans="1:27" ht="21.95" customHeight="1" x14ac:dyDescent="0.35">
      <c r="A65" s="963"/>
      <c r="B65" s="375"/>
      <c r="C65" s="376"/>
      <c r="D65" s="377"/>
      <c r="E65" s="378"/>
      <c r="F65" s="379"/>
      <c r="G65" s="380"/>
      <c r="H65" s="381"/>
      <c r="I65" s="382"/>
      <c r="J65" s="383"/>
      <c r="K65" s="384"/>
      <c r="L65" s="385"/>
      <c r="M65" s="385"/>
      <c r="N65" s="386"/>
      <c r="O65" s="387"/>
      <c r="P65" s="388"/>
      <c r="Q65" s="373">
        <v>50</v>
      </c>
      <c r="R65" s="415"/>
      <c r="S65" s="365"/>
      <c r="T65" s="76"/>
      <c r="U65" s="76"/>
      <c r="V65" s="76"/>
      <c r="W65" s="76"/>
      <c r="X65" s="76"/>
      <c r="Y65" s="76"/>
      <c r="Z65" s="365"/>
      <c r="AA65" s="961"/>
    </row>
    <row r="66" spans="1:27" ht="21.95" customHeight="1" thickBot="1" x14ac:dyDescent="0.4">
      <c r="A66" s="963"/>
      <c r="B66" s="389"/>
      <c r="C66" s="390"/>
      <c r="D66" s="391"/>
      <c r="E66" s="392">
        <f>SUM(E14:E65)</f>
        <v>0</v>
      </c>
      <c r="F66" s="393"/>
      <c r="G66" s="394"/>
      <c r="H66" s="395"/>
      <c r="I66" s="396">
        <f>SUM(I14:I65)</f>
        <v>0</v>
      </c>
      <c r="J66" s="397"/>
      <c r="K66" s="398"/>
      <c r="L66" s="396">
        <f>SUM(L14:L65)</f>
        <v>0</v>
      </c>
      <c r="M66" s="399"/>
      <c r="N66" s="400"/>
      <c r="O66" s="401"/>
      <c r="P66" s="402">
        <f>SUM(P14:P65)</f>
        <v>0</v>
      </c>
      <c r="Q66" s="373">
        <v>51</v>
      </c>
      <c r="R66" s="415"/>
      <c r="S66" s="365"/>
      <c r="T66" s="76"/>
      <c r="U66" s="76"/>
      <c r="V66" s="76"/>
      <c r="W66" s="76"/>
      <c r="X66" s="76"/>
      <c r="Y66" s="76"/>
      <c r="Z66" s="365"/>
      <c r="AA66" s="961"/>
    </row>
    <row r="67" spans="1:27" ht="21.95" customHeight="1" x14ac:dyDescent="0.35">
      <c r="A67" s="963"/>
      <c r="B67" s="417"/>
      <c r="C67" s="417"/>
      <c r="D67" s="417"/>
      <c r="E67" s="417"/>
      <c r="F67" s="876" t="s">
        <v>91</v>
      </c>
      <c r="G67" s="878">
        <f>$I$5</f>
        <v>0</v>
      </c>
      <c r="H67" s="878"/>
      <c r="I67" s="878"/>
      <c r="J67" s="879"/>
      <c r="K67" s="82"/>
      <c r="L67" s="81"/>
      <c r="M67" s="81"/>
      <c r="N67" s="81"/>
      <c r="O67" s="80" t="s">
        <v>338</v>
      </c>
      <c r="P67" s="79">
        <f>$B$9</f>
        <v>1</v>
      </c>
      <c r="Q67" s="373">
        <v>52</v>
      </c>
      <c r="R67" s="415"/>
      <c r="S67" s="365"/>
      <c r="T67" s="76"/>
      <c r="U67" s="76"/>
      <c r="V67" s="76"/>
      <c r="W67" s="76"/>
      <c r="X67" s="76"/>
      <c r="Y67" s="76"/>
      <c r="Z67" s="365"/>
      <c r="AA67" s="961"/>
    </row>
    <row r="68" spans="1:27" ht="21.95" customHeight="1" x14ac:dyDescent="0.35">
      <c r="A68" s="963"/>
      <c r="B68" s="417"/>
      <c r="C68" s="417"/>
      <c r="D68" s="417"/>
      <c r="E68" s="417"/>
      <c r="F68" s="877"/>
      <c r="G68" s="418" t="s">
        <v>337</v>
      </c>
      <c r="H68" s="419"/>
      <c r="I68" s="419"/>
      <c r="J68" s="420"/>
      <c r="K68" s="78" t="s">
        <v>336</v>
      </c>
      <c r="L68" s="77">
        <f>$E$66</f>
        <v>0</v>
      </c>
      <c r="M68" s="76"/>
      <c r="N68" s="76"/>
      <c r="O68" s="75" t="s">
        <v>335</v>
      </c>
      <c r="P68" s="99">
        <f>L68/P67</f>
        <v>0</v>
      </c>
      <c r="Q68" s="373">
        <v>53</v>
      </c>
      <c r="R68" s="415"/>
      <c r="S68" s="365"/>
      <c r="T68" s="76"/>
      <c r="U68" s="76"/>
      <c r="V68" s="76"/>
      <c r="W68" s="76"/>
      <c r="X68" s="76"/>
      <c r="Y68" s="76"/>
      <c r="Z68" s="365"/>
      <c r="AA68" s="962"/>
    </row>
    <row r="69" spans="1:27" ht="21.95" customHeight="1" x14ac:dyDescent="0.35">
      <c r="A69" s="964"/>
      <c r="B69" s="417"/>
      <c r="C69" s="417"/>
      <c r="D69" s="417"/>
      <c r="E69" s="417"/>
      <c r="F69" s="98">
        <v>0</v>
      </c>
      <c r="G69" s="421" t="s">
        <v>334</v>
      </c>
      <c r="H69" s="149">
        <f>$B$9</f>
        <v>1</v>
      </c>
      <c r="I69" s="149">
        <f>$J$8</f>
        <v>1</v>
      </c>
      <c r="J69" s="97">
        <v>50</v>
      </c>
      <c r="K69" s="66" t="s">
        <v>319</v>
      </c>
      <c r="L69" s="158" t="s">
        <v>318</v>
      </c>
      <c r="M69" s="914" t="s">
        <v>317</v>
      </c>
      <c r="N69" s="915"/>
      <c r="O69" s="94" t="s">
        <v>6</v>
      </c>
      <c r="P69" s="93" t="s">
        <v>316</v>
      </c>
      <c r="Q69" s="373">
        <v>54</v>
      </c>
      <c r="R69" s="415"/>
      <c r="S69" s="365"/>
      <c r="T69" s="76"/>
      <c r="U69" s="76"/>
      <c r="V69" s="76"/>
      <c r="W69" s="76"/>
      <c r="X69" s="76"/>
      <c r="Y69" s="76"/>
      <c r="Z69" s="365"/>
      <c r="AA69" s="962"/>
    </row>
    <row r="70" spans="1:27" ht="21.95" customHeight="1" x14ac:dyDescent="0.35">
      <c r="A70" s="964"/>
      <c r="B70" s="417"/>
      <c r="C70" s="417"/>
      <c r="D70" s="417"/>
      <c r="E70" s="417"/>
      <c r="F70" s="58">
        <v>1</v>
      </c>
      <c r="G70" s="422" t="s">
        <v>333</v>
      </c>
      <c r="H70" s="150">
        <v>0</v>
      </c>
      <c r="I70" s="151">
        <f>(H70/H69)*I69</f>
        <v>0</v>
      </c>
      <c r="J70" s="152">
        <f>(H70/H69)*J69</f>
        <v>0</v>
      </c>
      <c r="K70" s="73" t="s">
        <v>332</v>
      </c>
      <c r="L70" s="135">
        <v>100</v>
      </c>
      <c r="M70" s="867">
        <v>350</v>
      </c>
      <c r="N70" s="868"/>
      <c r="O70" s="135">
        <v>150</v>
      </c>
      <c r="P70" s="134">
        <v>35</v>
      </c>
      <c r="Q70" s="373">
        <v>55</v>
      </c>
      <c r="R70" s="415"/>
      <c r="S70" s="365"/>
      <c r="T70" s="76"/>
      <c r="U70" s="76"/>
      <c r="V70" s="76"/>
      <c r="W70" s="76"/>
      <c r="X70" s="76"/>
      <c r="Y70" s="76"/>
      <c r="Z70" s="365"/>
      <c r="AA70" s="962"/>
    </row>
    <row r="71" spans="1:27" ht="21.95" customHeight="1" x14ac:dyDescent="0.35">
      <c r="A71" s="964"/>
      <c r="B71" s="417"/>
      <c r="C71" s="417"/>
      <c r="D71" s="417"/>
      <c r="E71" s="417"/>
      <c r="F71" s="58">
        <v>2</v>
      </c>
      <c r="G71" s="422" t="s">
        <v>331</v>
      </c>
      <c r="H71" s="150"/>
      <c r="I71" s="151">
        <f>(H71/H69)*I69</f>
        <v>0</v>
      </c>
      <c r="J71" s="152">
        <f>(H71/H69)*J69</f>
        <v>0</v>
      </c>
      <c r="K71" s="72" t="s">
        <v>330</v>
      </c>
      <c r="L71" s="132">
        <v>4.4999999999999998E-2</v>
      </c>
      <c r="M71" s="869">
        <v>7.0000000000000007E-2</v>
      </c>
      <c r="N71" s="870"/>
      <c r="O71" s="132">
        <v>0.11</v>
      </c>
      <c r="P71" s="131">
        <v>0.13</v>
      </c>
      <c r="Q71" s="373">
        <v>56</v>
      </c>
      <c r="R71" s="415"/>
      <c r="S71" s="365"/>
      <c r="T71" s="76"/>
      <c r="U71" s="76"/>
      <c r="V71" s="76"/>
      <c r="W71" s="76"/>
      <c r="X71" s="76"/>
      <c r="Y71" s="76"/>
      <c r="Z71" s="365"/>
      <c r="AA71" s="962"/>
    </row>
    <row r="72" spans="1:27" ht="21.95" customHeight="1" x14ac:dyDescent="0.35">
      <c r="A72" s="964"/>
      <c r="B72" s="417"/>
      <c r="C72" s="417"/>
      <c r="D72" s="417"/>
      <c r="E72" s="417"/>
      <c r="F72" s="58">
        <v>3</v>
      </c>
      <c r="G72" s="422" t="s">
        <v>329</v>
      </c>
      <c r="H72" s="150">
        <v>1</v>
      </c>
      <c r="I72" s="151">
        <f>(H72/H69)*I69</f>
        <v>1</v>
      </c>
      <c r="J72" s="152">
        <f>(H72/H69)*J69</f>
        <v>50</v>
      </c>
      <c r="K72" s="71" t="s">
        <v>328</v>
      </c>
      <c r="L72" s="159">
        <f>L71*L70</f>
        <v>4.5</v>
      </c>
      <c r="M72" s="860">
        <f>M71*M70</f>
        <v>24.500000000000004</v>
      </c>
      <c r="N72" s="860"/>
      <c r="O72" s="159">
        <f>O71*O70</f>
        <v>16.5</v>
      </c>
      <c r="P72" s="96">
        <f>P71*P70</f>
        <v>4.55</v>
      </c>
      <c r="Q72" s="373">
        <v>57</v>
      </c>
      <c r="R72" s="415"/>
      <c r="S72" s="365"/>
      <c r="T72" s="76"/>
      <c r="U72" s="76"/>
      <c r="V72" s="76"/>
      <c r="W72" s="76"/>
      <c r="X72" s="76"/>
      <c r="Y72" s="76"/>
      <c r="Z72" s="365"/>
      <c r="AA72" s="962"/>
    </row>
    <row r="73" spans="1:27" ht="21.95" customHeight="1" x14ac:dyDescent="0.35">
      <c r="A73" s="964"/>
      <c r="B73" s="417"/>
      <c r="C73" s="417"/>
      <c r="D73" s="417"/>
      <c r="E73" s="417"/>
      <c r="F73" s="58">
        <v>4</v>
      </c>
      <c r="G73" s="422" t="s">
        <v>327</v>
      </c>
      <c r="H73" s="150">
        <v>1</v>
      </c>
      <c r="I73" s="151">
        <f>(H73/H69)*I69</f>
        <v>1</v>
      </c>
      <c r="J73" s="152">
        <f>(H73/H69)*J69</f>
        <v>50</v>
      </c>
      <c r="K73" s="912" t="s">
        <v>326</v>
      </c>
      <c r="L73" s="862">
        <f>SUM(L70:P70)</f>
        <v>635</v>
      </c>
      <c r="M73" s="70"/>
      <c r="N73" s="863" t="s">
        <v>325</v>
      </c>
      <c r="O73" s="863"/>
      <c r="P73" s="913">
        <f>(L71*L70)+(M71*M70)+(O71*O70)+(P71*P70)</f>
        <v>50.05</v>
      </c>
      <c r="Q73" s="373">
        <v>58</v>
      </c>
      <c r="R73" s="415"/>
      <c r="S73" s="365"/>
      <c r="T73" s="76"/>
      <c r="U73" s="76"/>
      <c r="V73" s="76"/>
      <c r="W73" s="76"/>
      <c r="X73" s="76"/>
      <c r="Y73" s="76"/>
      <c r="Z73" s="365"/>
      <c r="AA73" s="962"/>
    </row>
    <row r="74" spans="1:27" ht="21.95" customHeight="1" x14ac:dyDescent="0.35">
      <c r="A74" s="964"/>
      <c r="B74" s="417"/>
      <c r="C74" s="417"/>
      <c r="D74" s="417"/>
      <c r="E74" s="417"/>
      <c r="F74" s="58">
        <v>5</v>
      </c>
      <c r="G74" s="422" t="s">
        <v>324</v>
      </c>
      <c r="H74" s="150">
        <v>1</v>
      </c>
      <c r="I74" s="151">
        <f>(H74/H69)*I69</f>
        <v>1</v>
      </c>
      <c r="J74" s="152">
        <f>(H74/H69)*J69</f>
        <v>50</v>
      </c>
      <c r="K74" s="912"/>
      <c r="L74" s="862"/>
      <c r="N74" s="863"/>
      <c r="O74" s="863"/>
      <c r="P74" s="913"/>
      <c r="Q74" s="373">
        <v>59</v>
      </c>
      <c r="R74" s="415"/>
      <c r="S74" s="365"/>
      <c r="T74" s="76"/>
      <c r="U74" s="76"/>
      <c r="V74" s="76"/>
      <c r="W74" s="76"/>
      <c r="X74" s="76"/>
      <c r="Y74" s="76"/>
      <c r="Z74" s="365"/>
      <c r="AA74" s="962"/>
    </row>
    <row r="75" spans="1:27" ht="21.95" customHeight="1" x14ac:dyDescent="0.35">
      <c r="A75" s="964"/>
      <c r="B75" s="417"/>
      <c r="C75" s="417"/>
      <c r="D75" s="417"/>
      <c r="E75" s="417"/>
      <c r="F75" s="58">
        <v>6</v>
      </c>
      <c r="G75" s="422" t="s">
        <v>323</v>
      </c>
      <c r="H75" s="150">
        <v>1</v>
      </c>
      <c r="I75" s="151">
        <f>(H75/H69)*I69</f>
        <v>1</v>
      </c>
      <c r="J75" s="152">
        <f>(H75/H69)*J69</f>
        <v>50</v>
      </c>
      <c r="K75" s="69" t="s">
        <v>322</v>
      </c>
      <c r="L75" s="143">
        <v>35</v>
      </c>
      <c r="M75" s="404"/>
      <c r="N75" s="404"/>
      <c r="O75" s="67" t="s">
        <v>321</v>
      </c>
      <c r="P75" s="95">
        <f>O78-P73</f>
        <v>26.949999999999989</v>
      </c>
      <c r="Q75" s="373">
        <v>60</v>
      </c>
      <c r="R75" s="415"/>
      <c r="S75" s="365"/>
      <c r="T75" s="76"/>
      <c r="U75" s="76"/>
      <c r="V75" s="76"/>
      <c r="W75" s="76"/>
      <c r="X75" s="76"/>
      <c r="Y75" s="76"/>
      <c r="Z75" s="365"/>
      <c r="AA75" s="962"/>
    </row>
    <row r="76" spans="1:27" ht="21.95" customHeight="1" x14ac:dyDescent="0.25">
      <c r="A76" s="964"/>
      <c r="B76" s="417"/>
      <c r="C76" s="417"/>
      <c r="D76" s="417"/>
      <c r="E76" s="417"/>
      <c r="F76" s="58">
        <v>7</v>
      </c>
      <c r="G76" s="422" t="s">
        <v>320</v>
      </c>
      <c r="H76" s="150">
        <v>1</v>
      </c>
      <c r="I76" s="151">
        <f>(H76/H69)*I69</f>
        <v>1</v>
      </c>
      <c r="J76" s="152">
        <f>(H76/H69)*J69</f>
        <v>50</v>
      </c>
      <c r="K76" s="66" t="s">
        <v>319</v>
      </c>
      <c r="L76" s="158" t="s">
        <v>318</v>
      </c>
      <c r="M76" s="914" t="s">
        <v>317</v>
      </c>
      <c r="N76" s="915"/>
      <c r="O76" s="94" t="s">
        <v>6</v>
      </c>
      <c r="P76" s="93" t="s">
        <v>316</v>
      </c>
      <c r="Q76" s="373">
        <v>61</v>
      </c>
      <c r="R76" s="415"/>
      <c r="S76" s="365"/>
      <c r="T76" s="423"/>
      <c r="U76" s="423"/>
      <c r="V76" s="423"/>
      <c r="W76" s="423"/>
      <c r="X76" s="423"/>
      <c r="Y76" s="423"/>
      <c r="Z76" s="365"/>
      <c r="AA76" s="962"/>
    </row>
    <row r="77" spans="1:27" ht="21.95" customHeight="1" x14ac:dyDescent="0.25">
      <c r="A77" s="964"/>
      <c r="B77" s="417"/>
      <c r="C77" s="417"/>
      <c r="D77" s="417"/>
      <c r="E77" s="417"/>
      <c r="F77" s="58">
        <v>8</v>
      </c>
      <c r="G77" s="422" t="s">
        <v>315</v>
      </c>
      <c r="H77" s="150">
        <v>1</v>
      </c>
      <c r="I77" s="151">
        <f>(H77/H69)*I69</f>
        <v>1</v>
      </c>
      <c r="J77" s="152">
        <f>(H77/H69)*J69</f>
        <v>50</v>
      </c>
      <c r="K77" s="63" t="s">
        <v>314</v>
      </c>
      <c r="L77" s="142">
        <f>L72/(100-L75)*100</f>
        <v>6.9230769230769234</v>
      </c>
      <c r="M77" s="916">
        <f>M72/(100-L75)*100</f>
        <v>37.692307692307701</v>
      </c>
      <c r="N77" s="856"/>
      <c r="O77" s="142">
        <f>O72/(100-L75)*100</f>
        <v>25.384615384615383</v>
      </c>
      <c r="P77" s="141">
        <f>P72/(100-L75)*100</f>
        <v>6.9999999999999991</v>
      </c>
      <c r="Q77" s="373"/>
      <c r="R77" s="415"/>
      <c r="S77" s="365"/>
      <c r="T77" s="423"/>
      <c r="U77" s="423"/>
      <c r="V77" s="423"/>
      <c r="W77" s="423"/>
      <c r="X77" s="423"/>
      <c r="Y77" s="424"/>
      <c r="Z77" s="425"/>
      <c r="AA77" s="898">
        <f>Y4</f>
        <v>200</v>
      </c>
    </row>
    <row r="78" spans="1:27" ht="21.95" customHeight="1" x14ac:dyDescent="0.25">
      <c r="A78" s="964"/>
      <c r="B78" s="417"/>
      <c r="C78" s="417"/>
      <c r="D78" s="417"/>
      <c r="E78" s="417"/>
      <c r="F78" s="58">
        <v>9</v>
      </c>
      <c r="G78" s="422"/>
      <c r="H78" s="150"/>
      <c r="I78" s="151">
        <f>(H78/H69)*I69</f>
        <v>0</v>
      </c>
      <c r="J78" s="152">
        <f>(H78/H69)*J69</f>
        <v>0</v>
      </c>
      <c r="K78" s="62">
        <f>SUM(L77:P77)</f>
        <v>77.000000000000014</v>
      </c>
      <c r="L78" s="61"/>
      <c r="M78" s="61"/>
      <c r="N78" s="60" t="s">
        <v>313</v>
      </c>
      <c r="O78" s="59">
        <f>P73/(100-L75)*100</f>
        <v>76.999999999999986</v>
      </c>
      <c r="P78" s="90"/>
      <c r="Q78" s="373"/>
      <c r="R78" s="89" t="s">
        <v>66</v>
      </c>
      <c r="S78" s="901" t="s">
        <v>65</v>
      </c>
      <c r="T78" s="901"/>
      <c r="U78" s="901"/>
      <c r="V78" s="901"/>
      <c r="W78" s="901"/>
      <c r="X78" s="901"/>
      <c r="Y78" s="901"/>
      <c r="Z78" s="425"/>
      <c r="AA78" s="899"/>
    </row>
    <row r="79" spans="1:27" ht="21.95" customHeight="1" x14ac:dyDescent="0.25">
      <c r="A79" s="964"/>
      <c r="B79" s="417"/>
      <c r="C79" s="417"/>
      <c r="D79" s="417"/>
      <c r="E79" s="417"/>
      <c r="F79" s="58">
        <v>10</v>
      </c>
      <c r="G79" s="422"/>
      <c r="H79" s="150"/>
      <c r="I79" s="151">
        <f>(H79/H69)*I69</f>
        <v>0</v>
      </c>
      <c r="J79" s="152">
        <f>(H79/H69)*J69</f>
        <v>0</v>
      </c>
      <c r="K79" s="902" t="s">
        <v>312</v>
      </c>
      <c r="L79" s="858"/>
      <c r="M79" s="858"/>
      <c r="N79" s="858"/>
      <c r="O79" s="858"/>
      <c r="P79" s="903"/>
      <c r="Q79" s="373"/>
      <c r="R79" s="89" t="s">
        <v>66</v>
      </c>
      <c r="S79" s="904" t="s">
        <v>67</v>
      </c>
      <c r="T79" s="904"/>
      <c r="U79" s="904"/>
      <c r="V79" s="904"/>
      <c r="W79" s="904"/>
      <c r="X79" s="904"/>
      <c r="Y79" s="904"/>
      <c r="Z79" s="425"/>
      <c r="AA79" s="899"/>
    </row>
    <row r="80" spans="1:27" ht="21.95" customHeight="1" thickBot="1" x14ac:dyDescent="0.4">
      <c r="A80" s="965"/>
      <c r="B80" s="417"/>
      <c r="C80" s="417"/>
      <c r="D80" s="417"/>
      <c r="E80" s="417"/>
      <c r="F80" s="88">
        <v>11</v>
      </c>
      <c r="G80" s="426"/>
      <c r="H80" s="153"/>
      <c r="I80" s="154">
        <f>(H80/H69)*I69</f>
        <v>0</v>
      </c>
      <c r="J80" s="155">
        <f>(H80/H69)*J69</f>
        <v>0</v>
      </c>
      <c r="K80" s="87"/>
      <c r="L80" s="55"/>
      <c r="M80" s="55"/>
      <c r="N80" s="55"/>
      <c r="O80" s="54" t="s">
        <v>311</v>
      </c>
      <c r="P80" s="53">
        <f>P73/P67</f>
        <v>50.05</v>
      </c>
      <c r="Q80" s="427"/>
      <c r="R80" s="86" t="s">
        <v>66</v>
      </c>
      <c r="S80" s="905" t="s">
        <v>68</v>
      </c>
      <c r="T80" s="905"/>
      <c r="U80" s="905"/>
      <c r="V80" s="905"/>
      <c r="W80" s="905"/>
      <c r="X80" s="905"/>
      <c r="Y80" s="905"/>
      <c r="Z80" s="428"/>
      <c r="AA80" s="900"/>
    </row>
    <row r="81" spans="2:28" x14ac:dyDescent="0.25">
      <c r="Q81" s="307"/>
      <c r="R81" s="429"/>
      <c r="S81" s="403"/>
      <c r="T81" s="403"/>
      <c r="U81" s="403"/>
      <c r="V81" s="403"/>
      <c r="W81" s="403"/>
      <c r="X81" s="403"/>
      <c r="Y81" s="403"/>
      <c r="Z81" s="403"/>
      <c r="AA81" s="319"/>
    </row>
    <row r="82" spans="2:28" x14ac:dyDescent="0.25">
      <c r="B82" s="85">
        <f t="shared" ref="B82:AA82" ca="1" si="13">CELL("largeur",B82)</f>
        <v>12</v>
      </c>
      <c r="C82" s="85">
        <f t="shared" ca="1" si="13"/>
        <v>34</v>
      </c>
      <c r="D82" s="85">
        <f t="shared" ca="1" si="13"/>
        <v>16</v>
      </c>
      <c r="E82" s="85">
        <f t="shared" ca="1" si="13"/>
        <v>12</v>
      </c>
      <c r="F82" s="85">
        <f t="shared" ca="1" si="13"/>
        <v>4</v>
      </c>
      <c r="G82" s="85">
        <f t="shared" ca="1" si="13"/>
        <v>73</v>
      </c>
      <c r="H82" s="85">
        <f t="shared" ca="1" si="13"/>
        <v>14</v>
      </c>
      <c r="I82" s="85">
        <f t="shared" ca="1" si="13"/>
        <v>21</v>
      </c>
      <c r="J82" s="85">
        <f t="shared" ca="1" si="13"/>
        <v>14</v>
      </c>
      <c r="K82" s="85">
        <f t="shared" ca="1" si="13"/>
        <v>30</v>
      </c>
      <c r="L82" s="85">
        <f t="shared" ca="1" si="13"/>
        <v>18</v>
      </c>
      <c r="M82" s="85">
        <f t="shared" ca="1" si="13"/>
        <v>14</v>
      </c>
      <c r="N82" s="85">
        <f t="shared" ca="1" si="13"/>
        <v>7</v>
      </c>
      <c r="O82" s="85">
        <f t="shared" ca="1" si="13"/>
        <v>14</v>
      </c>
      <c r="P82" s="85">
        <f t="shared" ca="1" si="13"/>
        <v>19</v>
      </c>
      <c r="Q82" s="85">
        <f t="shared" ca="1" si="13"/>
        <v>12</v>
      </c>
      <c r="R82" s="85">
        <f t="shared" ca="1" si="13"/>
        <v>16</v>
      </c>
      <c r="S82" s="85">
        <f t="shared" ca="1" si="13"/>
        <v>16</v>
      </c>
      <c r="T82" s="85">
        <f t="shared" ca="1" si="13"/>
        <v>16</v>
      </c>
      <c r="U82" s="85">
        <f t="shared" ca="1" si="13"/>
        <v>16</v>
      </c>
      <c r="V82" s="85">
        <f t="shared" ca="1" si="13"/>
        <v>16</v>
      </c>
      <c r="W82" s="85">
        <f t="shared" ca="1" si="13"/>
        <v>16</v>
      </c>
      <c r="X82" s="85">
        <f t="shared" ca="1" si="13"/>
        <v>16</v>
      </c>
      <c r="Y82" s="85">
        <f t="shared" ca="1" si="13"/>
        <v>16</v>
      </c>
      <c r="Z82" s="85">
        <f t="shared" ca="1" si="13"/>
        <v>16</v>
      </c>
      <c r="AA82" s="85">
        <f t="shared" ca="1" si="13"/>
        <v>11</v>
      </c>
      <c r="AB82" s="321" t="s">
        <v>235</v>
      </c>
    </row>
    <row r="85" spans="2:28" ht="21" x14ac:dyDescent="0.35">
      <c r="F85" s="430">
        <v>0</v>
      </c>
      <c r="G85" s="431" t="s">
        <v>387</v>
      </c>
      <c r="H85" s="432"/>
      <c r="I85" s="432"/>
      <c r="J85" s="432"/>
      <c r="K85" s="432"/>
      <c r="L85" s="432"/>
      <c r="M85" s="432"/>
      <c r="N85" s="432"/>
      <c r="O85" s="432"/>
      <c r="P85" s="432"/>
      <c r="Q85" s="432"/>
      <c r="R85" s="432"/>
      <c r="S85" s="292"/>
      <c r="T85" s="292"/>
      <c r="U85" s="292"/>
    </row>
    <row r="86" spans="2:28" ht="16.5" thickBot="1" x14ac:dyDescent="0.3">
      <c r="F86" s="433">
        <v>0</v>
      </c>
      <c r="G86" s="432">
        <v>0</v>
      </c>
      <c r="H86" s="432">
        <v>0</v>
      </c>
      <c r="I86" s="432">
        <v>0</v>
      </c>
      <c r="J86" s="432">
        <v>0</v>
      </c>
      <c r="K86" s="432">
        <v>0</v>
      </c>
      <c r="L86" s="432"/>
      <c r="M86" s="432"/>
      <c r="N86" s="432"/>
      <c r="O86" s="432"/>
      <c r="P86" s="432"/>
      <c r="Q86" s="432"/>
      <c r="R86" s="432"/>
      <c r="S86" s="292"/>
      <c r="T86" s="292"/>
      <c r="U86" s="292"/>
    </row>
    <row r="87" spans="2:28" ht="19.5" customHeight="1" x14ac:dyDescent="0.25">
      <c r="F87" s="876" t="s">
        <v>91</v>
      </c>
      <c r="G87" s="910" t="s">
        <v>479</v>
      </c>
      <c r="H87" s="910"/>
      <c r="I87" s="910"/>
      <c r="J87" s="910"/>
      <c r="K87" s="910"/>
      <c r="L87" s="910"/>
      <c r="M87" s="910"/>
      <c r="N87" s="910"/>
      <c r="O87" s="910"/>
      <c r="P87" s="911"/>
      <c r="R87" s="292"/>
      <c r="S87" s="292"/>
      <c r="T87" s="292"/>
      <c r="U87" s="292"/>
    </row>
    <row r="88" spans="2:28" ht="18.75" x14ac:dyDescent="0.25">
      <c r="F88" s="877"/>
      <c r="G88" s="434" t="s">
        <v>386</v>
      </c>
      <c r="H88" s="435"/>
      <c r="I88" s="435"/>
      <c r="J88" s="436" t="s">
        <v>385</v>
      </c>
      <c r="K88" s="437"/>
      <c r="L88" s="437"/>
      <c r="M88" s="437"/>
      <c r="N88" s="437"/>
      <c r="O88" s="437"/>
      <c r="P88" s="438"/>
      <c r="R88" s="292"/>
      <c r="S88" s="292"/>
      <c r="T88" s="292"/>
      <c r="U88" s="292"/>
    </row>
    <row r="89" spans="2:28" ht="18.75" x14ac:dyDescent="0.25">
      <c r="F89" s="439" t="s">
        <v>384</v>
      </c>
      <c r="G89" s="871"/>
      <c r="H89" s="871"/>
      <c r="I89" s="872"/>
      <c r="J89" s="873"/>
      <c r="K89" s="874"/>
      <c r="L89" s="874"/>
      <c r="M89" s="874"/>
      <c r="N89" s="874"/>
      <c r="O89" s="874"/>
      <c r="P89" s="875"/>
      <c r="R89" s="292"/>
      <c r="S89" s="292"/>
      <c r="T89" s="292"/>
      <c r="U89" s="292"/>
    </row>
    <row r="90" spans="2:28" ht="18.75" x14ac:dyDescent="0.25">
      <c r="F90" s="439" t="s">
        <v>56</v>
      </c>
      <c r="G90" s="871"/>
      <c r="H90" s="871"/>
      <c r="I90" s="872"/>
      <c r="J90" s="873"/>
      <c r="K90" s="874"/>
      <c r="L90" s="874"/>
      <c r="M90" s="874"/>
      <c r="N90" s="874"/>
      <c r="O90" s="874"/>
      <c r="P90" s="875"/>
      <c r="R90" s="292"/>
      <c r="S90" s="292"/>
      <c r="T90" s="292"/>
      <c r="U90" s="292"/>
    </row>
    <row r="91" spans="2:28" ht="18.75" x14ac:dyDescent="0.25">
      <c r="F91" s="439" t="s">
        <v>57</v>
      </c>
      <c r="G91" s="871"/>
      <c r="H91" s="871"/>
      <c r="I91" s="872"/>
      <c r="J91" s="873"/>
      <c r="K91" s="874"/>
      <c r="L91" s="874"/>
      <c r="M91" s="874"/>
      <c r="N91" s="874"/>
      <c r="O91" s="874"/>
      <c r="P91" s="875"/>
      <c r="R91" s="292"/>
      <c r="S91" s="292"/>
      <c r="T91" s="292"/>
      <c r="U91" s="292"/>
    </row>
    <row r="92" spans="2:28" ht="18.75" x14ac:dyDescent="0.25">
      <c r="F92" s="439" t="s">
        <v>58</v>
      </c>
      <c r="G92" s="871"/>
      <c r="H92" s="871"/>
      <c r="I92" s="872"/>
      <c r="J92" s="873"/>
      <c r="K92" s="874"/>
      <c r="L92" s="874"/>
      <c r="M92" s="874"/>
      <c r="N92" s="874"/>
      <c r="O92" s="874"/>
      <c r="P92" s="875"/>
      <c r="R92" s="292"/>
      <c r="S92" s="292"/>
      <c r="T92" s="292"/>
      <c r="U92" s="292"/>
    </row>
    <row r="93" spans="2:28" ht="18.75" x14ac:dyDescent="0.25">
      <c r="F93" s="439" t="s">
        <v>59</v>
      </c>
      <c r="G93" s="871"/>
      <c r="H93" s="871"/>
      <c r="I93" s="872"/>
      <c r="J93" s="873"/>
      <c r="K93" s="874"/>
      <c r="L93" s="874"/>
      <c r="M93" s="874"/>
      <c r="N93" s="874"/>
      <c r="O93" s="874"/>
      <c r="P93" s="875"/>
      <c r="R93" s="292"/>
      <c r="S93" s="292"/>
      <c r="T93" s="292"/>
      <c r="U93" s="292"/>
    </row>
    <row r="94" spans="2:28" ht="18.75" x14ac:dyDescent="0.25">
      <c r="F94" s="439" t="s">
        <v>383</v>
      </c>
      <c r="G94" s="871"/>
      <c r="H94" s="871"/>
      <c r="I94" s="872"/>
      <c r="J94" s="873"/>
      <c r="K94" s="874"/>
      <c r="L94" s="874"/>
      <c r="M94" s="874"/>
      <c r="N94" s="874"/>
      <c r="O94" s="874"/>
      <c r="P94" s="875"/>
      <c r="R94" s="292"/>
      <c r="S94" s="292"/>
      <c r="T94" s="292"/>
      <c r="U94" s="292"/>
    </row>
    <row r="95" spans="2:28" ht="18.75" x14ac:dyDescent="0.25">
      <c r="F95" s="439" t="s">
        <v>60</v>
      </c>
      <c r="G95" s="871"/>
      <c r="H95" s="871"/>
      <c r="I95" s="872"/>
      <c r="J95" s="873"/>
      <c r="K95" s="874"/>
      <c r="L95" s="874"/>
      <c r="M95" s="874"/>
      <c r="N95" s="874"/>
      <c r="O95" s="874"/>
      <c r="P95" s="875"/>
      <c r="R95" s="292"/>
      <c r="S95" s="292"/>
      <c r="T95" s="292"/>
      <c r="U95" s="292"/>
    </row>
    <row r="96" spans="2:28" ht="18.75" x14ac:dyDescent="0.25">
      <c r="F96" s="439" t="s">
        <v>61</v>
      </c>
      <c r="G96" s="871"/>
      <c r="H96" s="871"/>
      <c r="I96" s="872"/>
      <c r="J96" s="873"/>
      <c r="K96" s="874"/>
      <c r="L96" s="874"/>
      <c r="M96" s="874"/>
      <c r="N96" s="874"/>
      <c r="O96" s="874"/>
      <c r="P96" s="875"/>
      <c r="R96" s="292"/>
      <c r="S96" s="292"/>
      <c r="T96" s="292"/>
      <c r="U96" s="292"/>
    </row>
    <row r="97" spans="6:21" ht="18.75" x14ac:dyDescent="0.25">
      <c r="F97" s="439" t="s">
        <v>382</v>
      </c>
      <c r="G97" s="871"/>
      <c r="H97" s="871"/>
      <c r="I97" s="872"/>
      <c r="J97" s="873"/>
      <c r="K97" s="874"/>
      <c r="L97" s="874"/>
      <c r="M97" s="874"/>
      <c r="N97" s="874"/>
      <c r="O97" s="874"/>
      <c r="P97" s="875"/>
      <c r="R97" s="292"/>
      <c r="S97" s="292"/>
      <c r="T97" s="292"/>
      <c r="U97" s="292"/>
    </row>
    <row r="98" spans="6:21" ht="18.75" x14ac:dyDescent="0.25">
      <c r="F98" s="439" t="s">
        <v>207</v>
      </c>
      <c r="G98" s="871"/>
      <c r="H98" s="871"/>
      <c r="I98" s="872"/>
      <c r="J98" s="873"/>
      <c r="K98" s="874"/>
      <c r="L98" s="874"/>
      <c r="M98" s="874"/>
      <c r="N98" s="874"/>
      <c r="O98" s="874"/>
      <c r="P98" s="875"/>
      <c r="R98" s="292"/>
      <c r="S98" s="292"/>
      <c r="T98" s="292"/>
      <c r="U98" s="292"/>
    </row>
    <row r="99" spans="6:21" ht="18.75" x14ac:dyDescent="0.25">
      <c r="F99" s="439" t="s">
        <v>207</v>
      </c>
      <c r="G99" s="871"/>
      <c r="H99" s="871"/>
      <c r="I99" s="872"/>
      <c r="J99" s="873"/>
      <c r="K99" s="874"/>
      <c r="L99" s="874"/>
      <c r="M99" s="874"/>
      <c r="N99" s="874"/>
      <c r="O99" s="874"/>
      <c r="P99" s="875"/>
      <c r="R99" s="292"/>
      <c r="S99" s="292"/>
      <c r="T99" s="292"/>
      <c r="U99" s="292"/>
    </row>
    <row r="100" spans="6:21" ht="16.5" thickBot="1" x14ac:dyDescent="0.3">
      <c r="F100" s="440">
        <v>0</v>
      </c>
      <c r="G100" s="441">
        <v>0</v>
      </c>
      <c r="H100" s="441">
        <v>0</v>
      </c>
      <c r="I100" s="441">
        <v>0</v>
      </c>
      <c r="J100" s="442">
        <v>0</v>
      </c>
      <c r="K100" s="443">
        <v>0</v>
      </c>
      <c r="L100" s="443">
        <v>0</v>
      </c>
      <c r="M100" s="443">
        <v>0</v>
      </c>
      <c r="N100" s="443">
        <v>0</v>
      </c>
      <c r="O100" s="443">
        <v>0</v>
      </c>
      <c r="P100" s="444">
        <v>0</v>
      </c>
      <c r="R100" s="292"/>
      <c r="S100" s="292"/>
      <c r="T100" s="292"/>
      <c r="U100" s="292"/>
    </row>
    <row r="101" spans="6:21" x14ac:dyDescent="0.25">
      <c r="F101" s="445">
        <v>0</v>
      </c>
      <c r="G101" s="446">
        <v>0</v>
      </c>
      <c r="H101" s="446">
        <v>0</v>
      </c>
      <c r="I101" s="446">
        <v>0</v>
      </c>
      <c r="J101" s="446">
        <v>0</v>
      </c>
      <c r="K101" s="446">
        <v>0</v>
      </c>
      <c r="L101" s="446">
        <v>0</v>
      </c>
      <c r="M101" s="446">
        <v>0</v>
      </c>
      <c r="N101" s="446">
        <v>0</v>
      </c>
      <c r="O101" s="446">
        <v>0</v>
      </c>
      <c r="P101" s="447">
        <v>0</v>
      </c>
      <c r="R101" s="292"/>
      <c r="S101" s="292"/>
      <c r="T101" s="292"/>
      <c r="U101" s="292"/>
    </row>
    <row r="102" spans="6:21" ht="16.5" thickBot="1" x14ac:dyDescent="0.3">
      <c r="F102" s="448"/>
      <c r="G102" s="446"/>
      <c r="H102" s="446"/>
      <c r="I102" s="446"/>
      <c r="J102" s="446"/>
      <c r="K102" s="446"/>
      <c r="L102" s="446"/>
      <c r="M102" s="446"/>
      <c r="N102" s="446"/>
      <c r="O102" s="446"/>
      <c r="P102" s="446"/>
      <c r="R102" s="292"/>
      <c r="S102" s="292"/>
      <c r="T102" s="292"/>
      <c r="U102" s="292"/>
    </row>
    <row r="103" spans="6:21" ht="20.25" customHeight="1" x14ac:dyDescent="0.25">
      <c r="F103" s="876" t="s">
        <v>91</v>
      </c>
      <c r="G103" s="883" t="s">
        <v>479</v>
      </c>
      <c r="H103" s="883"/>
      <c r="I103" s="883"/>
      <c r="J103" s="883"/>
      <c r="K103" s="883"/>
      <c r="L103" s="883"/>
      <c r="M103" s="883"/>
      <c r="N103" s="883"/>
      <c r="O103" s="883"/>
      <c r="P103" s="884"/>
      <c r="R103" s="292"/>
      <c r="S103" s="292"/>
      <c r="T103" s="292"/>
      <c r="U103" s="292"/>
    </row>
    <row r="104" spans="6:21" x14ac:dyDescent="0.25">
      <c r="F104" s="877"/>
      <c r="G104" s="449" t="s">
        <v>381</v>
      </c>
      <c r="H104" s="450"/>
      <c r="I104" s="450"/>
      <c r="J104" s="450"/>
      <c r="K104" s="451"/>
      <c r="L104" s="451"/>
      <c r="M104" s="451"/>
      <c r="N104" s="452"/>
      <c r="O104" s="452"/>
      <c r="P104" s="453"/>
      <c r="R104" s="292"/>
      <c r="S104" s="292"/>
      <c r="T104" s="292"/>
      <c r="U104" s="292"/>
    </row>
    <row r="105" spans="6:21" ht="18" customHeight="1" x14ac:dyDescent="0.25">
      <c r="F105" s="454">
        <v>0</v>
      </c>
      <c r="G105" s="455"/>
      <c r="H105" s="456" t="s">
        <v>380</v>
      </c>
      <c r="I105" s="457" t="s">
        <v>379</v>
      </c>
      <c r="J105" s="458"/>
      <c r="K105" s="457" t="s">
        <v>378</v>
      </c>
      <c r="L105" s="459"/>
      <c r="M105" s="460" t="s">
        <v>377</v>
      </c>
      <c r="N105" s="461">
        <v>0</v>
      </c>
      <c r="O105" s="435"/>
      <c r="P105" s="462"/>
      <c r="R105" s="292"/>
      <c r="S105" s="292"/>
      <c r="T105" s="292"/>
      <c r="U105" s="292"/>
    </row>
    <row r="106" spans="6:21" ht="18.75" x14ac:dyDescent="0.25">
      <c r="F106" s="454">
        <v>0</v>
      </c>
      <c r="G106" s="463"/>
      <c r="H106" s="83" t="s">
        <v>376</v>
      </c>
      <c r="I106" s="464">
        <v>0</v>
      </c>
      <c r="J106" s="465"/>
      <c r="K106" s="464">
        <v>0</v>
      </c>
      <c r="L106" s="465"/>
      <c r="M106" s="906"/>
      <c r="N106" s="906"/>
      <c r="O106" s="906"/>
      <c r="P106" s="907"/>
      <c r="R106" s="292"/>
      <c r="S106" s="292"/>
      <c r="T106" s="292"/>
      <c r="U106" s="292"/>
    </row>
    <row r="107" spans="6:21" ht="18.75" x14ac:dyDescent="0.25">
      <c r="F107" s="454">
        <v>0</v>
      </c>
      <c r="G107" s="466"/>
      <c r="H107" s="83" t="s">
        <v>375</v>
      </c>
      <c r="I107" s="464">
        <v>0</v>
      </c>
      <c r="J107" s="465"/>
      <c r="K107" s="464">
        <v>0</v>
      </c>
      <c r="L107" s="465"/>
      <c r="M107" s="906"/>
      <c r="N107" s="906"/>
      <c r="O107" s="906"/>
      <c r="P107" s="907"/>
      <c r="R107" s="292"/>
      <c r="S107" s="292"/>
      <c r="T107" s="292"/>
      <c r="U107" s="292"/>
    </row>
    <row r="108" spans="6:21" ht="18.75" x14ac:dyDescent="0.25">
      <c r="F108" s="454">
        <v>0</v>
      </c>
      <c r="G108" s="467"/>
      <c r="H108" s="83" t="s">
        <v>374</v>
      </c>
      <c r="I108" s="464">
        <v>0</v>
      </c>
      <c r="J108" s="465"/>
      <c r="K108" s="464">
        <v>0</v>
      </c>
      <c r="L108" s="465"/>
      <c r="M108" s="906"/>
      <c r="N108" s="906"/>
      <c r="O108" s="906"/>
      <c r="P108" s="907"/>
      <c r="R108" s="292"/>
      <c r="S108" s="292"/>
      <c r="T108" s="292"/>
      <c r="U108" s="292"/>
    </row>
    <row r="109" spans="6:21" ht="18.75" x14ac:dyDescent="0.25">
      <c r="F109" s="454">
        <v>0</v>
      </c>
      <c r="G109" s="467"/>
      <c r="H109" s="468" t="s">
        <v>373</v>
      </c>
      <c r="I109" s="464">
        <v>0</v>
      </c>
      <c r="J109" s="465"/>
      <c r="K109" s="464">
        <v>0</v>
      </c>
      <c r="L109" s="465"/>
      <c r="M109" s="906"/>
      <c r="N109" s="906"/>
      <c r="O109" s="906"/>
      <c r="P109" s="907"/>
      <c r="R109" s="292"/>
      <c r="S109" s="292"/>
      <c r="T109" s="292"/>
      <c r="U109" s="292"/>
    </row>
    <row r="110" spans="6:21" ht="18.75" x14ac:dyDescent="0.25">
      <c r="F110" s="454">
        <v>0</v>
      </c>
      <c r="G110" s="456" t="s">
        <v>480</v>
      </c>
      <c r="H110" s="457" t="s">
        <v>372</v>
      </c>
      <c r="I110" s="458"/>
      <c r="J110" s="469" t="s">
        <v>371</v>
      </c>
      <c r="K110" s="457" t="s">
        <v>370</v>
      </c>
      <c r="L110" s="458"/>
      <c r="M110" s="906"/>
      <c r="N110" s="906"/>
      <c r="O110" s="906"/>
      <c r="P110" s="907"/>
      <c r="R110" s="292"/>
      <c r="S110" s="292"/>
      <c r="T110" s="292"/>
      <c r="U110" s="292"/>
    </row>
    <row r="111" spans="6:21" ht="18.75" x14ac:dyDescent="0.25">
      <c r="F111" s="454">
        <v>0</v>
      </c>
      <c r="G111" s="83" t="s">
        <v>369</v>
      </c>
      <c r="H111" s="470">
        <v>180</v>
      </c>
      <c r="I111" s="471"/>
      <c r="J111" s="472">
        <v>6.9444444444444441E-3</v>
      </c>
      <c r="K111" s="464" t="s">
        <v>368</v>
      </c>
      <c r="L111" s="465"/>
      <c r="M111" s="906"/>
      <c r="N111" s="906"/>
      <c r="O111" s="906"/>
      <c r="P111" s="907"/>
      <c r="R111" s="292"/>
      <c r="S111" s="292"/>
      <c r="T111" s="292"/>
      <c r="U111" s="292"/>
    </row>
    <row r="112" spans="6:21" ht="18.75" x14ac:dyDescent="0.25">
      <c r="F112" s="454">
        <v>0</v>
      </c>
      <c r="G112" s="83" t="s">
        <v>367</v>
      </c>
      <c r="H112" s="470"/>
      <c r="I112" s="471"/>
      <c r="J112" s="472">
        <v>0</v>
      </c>
      <c r="K112" s="464">
        <v>0</v>
      </c>
      <c r="L112" s="465"/>
      <c r="M112" s="906"/>
      <c r="N112" s="906"/>
      <c r="O112" s="906"/>
      <c r="P112" s="907"/>
      <c r="R112" s="292"/>
      <c r="S112" s="292"/>
      <c r="T112" s="292"/>
      <c r="U112" s="292"/>
    </row>
    <row r="113" spans="6:21" ht="18.75" x14ac:dyDescent="0.25">
      <c r="F113" s="454">
        <v>0</v>
      </c>
      <c r="G113" s="83" t="s">
        <v>366</v>
      </c>
      <c r="H113" s="470">
        <v>0</v>
      </c>
      <c r="I113" s="471"/>
      <c r="J113" s="472">
        <v>0</v>
      </c>
      <c r="K113" s="464">
        <v>0</v>
      </c>
      <c r="L113" s="465"/>
      <c r="M113" s="906"/>
      <c r="N113" s="906"/>
      <c r="O113" s="906"/>
      <c r="P113" s="907"/>
      <c r="R113" s="292"/>
      <c r="S113" s="292"/>
      <c r="T113" s="292"/>
      <c r="U113" s="292"/>
    </row>
    <row r="114" spans="6:21" ht="18.75" x14ac:dyDescent="0.25">
      <c r="F114" s="454">
        <v>0</v>
      </c>
      <c r="G114" s="83" t="s">
        <v>365</v>
      </c>
      <c r="H114" s="470">
        <v>0</v>
      </c>
      <c r="I114" s="471"/>
      <c r="J114" s="472">
        <v>0</v>
      </c>
      <c r="K114" s="464">
        <v>0</v>
      </c>
      <c r="L114" s="465"/>
      <c r="M114" s="906"/>
      <c r="N114" s="906"/>
      <c r="O114" s="906"/>
      <c r="P114" s="907"/>
      <c r="R114" s="292"/>
      <c r="S114" s="292"/>
      <c r="T114" s="292"/>
      <c r="U114" s="292"/>
    </row>
    <row r="115" spans="6:21" ht="18.75" x14ac:dyDescent="0.25">
      <c r="F115" s="454">
        <v>0</v>
      </c>
      <c r="G115" s="473" t="s">
        <v>363</v>
      </c>
      <c r="H115" s="470">
        <v>0</v>
      </c>
      <c r="I115" s="471"/>
      <c r="J115" s="474" t="s">
        <v>364</v>
      </c>
      <c r="K115" s="475"/>
      <c r="L115" s="476"/>
      <c r="M115" s="906"/>
      <c r="N115" s="906"/>
      <c r="O115" s="906"/>
      <c r="P115" s="907"/>
      <c r="R115" s="292"/>
      <c r="S115" s="292"/>
      <c r="T115" s="292"/>
      <c r="U115" s="292"/>
    </row>
    <row r="116" spans="6:21" ht="19.5" thickBot="1" x14ac:dyDescent="0.3">
      <c r="F116" s="477">
        <v>0</v>
      </c>
      <c r="G116" s="478" t="s">
        <v>363</v>
      </c>
      <c r="H116" s="479">
        <v>0</v>
      </c>
      <c r="I116" s="480"/>
      <c r="J116" s="481" t="s">
        <v>362</v>
      </c>
      <c r="K116" s="482"/>
      <c r="L116" s="482"/>
      <c r="M116" s="908"/>
      <c r="N116" s="908"/>
      <c r="O116" s="908"/>
      <c r="P116" s="909"/>
      <c r="R116" s="292"/>
      <c r="S116" s="292"/>
      <c r="T116" s="292"/>
      <c r="U116" s="292"/>
    </row>
    <row r="117" spans="6:21" x14ac:dyDescent="0.25">
      <c r="F117" s="445">
        <v>0</v>
      </c>
      <c r="G117" s="446">
        <v>0</v>
      </c>
      <c r="H117" s="446">
        <v>0</v>
      </c>
      <c r="I117" s="446">
        <v>0</v>
      </c>
      <c r="J117" s="446">
        <v>0</v>
      </c>
      <c r="K117" s="446">
        <v>0</v>
      </c>
      <c r="L117" s="446">
        <v>0</v>
      </c>
      <c r="M117" s="446">
        <v>0</v>
      </c>
      <c r="N117" s="446">
        <v>0</v>
      </c>
      <c r="O117" s="446">
        <v>0</v>
      </c>
      <c r="P117" s="447">
        <v>0</v>
      </c>
      <c r="R117" s="292"/>
      <c r="S117" s="292"/>
      <c r="T117" s="292"/>
      <c r="U117" s="292"/>
    </row>
    <row r="118" spans="6:21" ht="16.5" thickBot="1" x14ac:dyDescent="0.3">
      <c r="F118" s="448"/>
      <c r="G118" s="446"/>
      <c r="H118" s="446"/>
      <c r="I118" s="446"/>
      <c r="J118" s="446"/>
      <c r="K118" s="446"/>
      <c r="L118" s="446"/>
      <c r="M118" s="446"/>
      <c r="N118" s="446"/>
      <c r="O118" s="446"/>
      <c r="P118" s="446"/>
      <c r="R118" s="292"/>
      <c r="S118" s="292"/>
      <c r="T118" s="292"/>
      <c r="U118" s="292"/>
    </row>
    <row r="119" spans="6:21" ht="23.25" customHeight="1" x14ac:dyDescent="0.25">
      <c r="F119" s="885" t="s">
        <v>91</v>
      </c>
      <c r="G119" s="887" t="s">
        <v>361</v>
      </c>
      <c r="H119" s="887"/>
      <c r="I119" s="887"/>
      <c r="J119" s="887"/>
      <c r="K119" s="887"/>
      <c r="L119" s="887"/>
      <c r="M119" s="887"/>
      <c r="N119" s="887"/>
      <c r="O119" s="887"/>
      <c r="P119" s="888"/>
      <c r="R119" s="292"/>
      <c r="S119" s="292"/>
      <c r="T119" s="292"/>
      <c r="U119" s="292"/>
    </row>
    <row r="120" spans="6:21" ht="18" customHeight="1" x14ac:dyDescent="0.25">
      <c r="F120" s="886"/>
      <c r="G120" s="483" t="s">
        <v>360</v>
      </c>
      <c r="H120" s="889" t="s">
        <v>359</v>
      </c>
      <c r="I120" s="889"/>
      <c r="J120" s="484" t="s">
        <v>358</v>
      </c>
      <c r="K120" s="485" t="s">
        <v>357</v>
      </c>
      <c r="L120" s="486" t="s">
        <v>356</v>
      </c>
      <c r="M120" s="84" t="s">
        <v>355</v>
      </c>
      <c r="N120" s="487" t="s">
        <v>354</v>
      </c>
      <c r="O120" s="487"/>
      <c r="P120" s="488"/>
      <c r="R120" s="292"/>
      <c r="S120" s="292"/>
      <c r="T120" s="292"/>
      <c r="U120" s="292"/>
    </row>
    <row r="121" spans="6:21" ht="18.75" x14ac:dyDescent="0.25">
      <c r="F121" s="489" t="s">
        <v>353</v>
      </c>
      <c r="G121" s="490" t="s">
        <v>352</v>
      </c>
      <c r="H121" s="853" t="s">
        <v>351</v>
      </c>
      <c r="I121" s="854"/>
      <c r="J121" s="491">
        <v>120</v>
      </c>
      <c r="K121" s="492">
        <v>12</v>
      </c>
      <c r="L121" s="493">
        <v>4.5138888888888888E-2</v>
      </c>
      <c r="M121" s="491" t="s">
        <v>350</v>
      </c>
      <c r="N121" s="880" t="s">
        <v>349</v>
      </c>
      <c r="O121" s="881"/>
      <c r="P121" s="882"/>
      <c r="R121" s="292"/>
      <c r="S121" s="292"/>
      <c r="T121" s="292"/>
      <c r="U121" s="292"/>
    </row>
    <row r="122" spans="6:21" ht="18.75" x14ac:dyDescent="0.25">
      <c r="F122" s="489" t="s">
        <v>348</v>
      </c>
      <c r="G122" s="490" t="s">
        <v>346</v>
      </c>
      <c r="H122" s="853"/>
      <c r="I122" s="854"/>
      <c r="J122" s="491"/>
      <c r="K122" s="492"/>
      <c r="L122" s="493"/>
      <c r="M122" s="491"/>
      <c r="N122" s="880"/>
      <c r="O122" s="881"/>
      <c r="P122" s="882"/>
      <c r="R122" s="292"/>
      <c r="S122" s="292"/>
      <c r="T122" s="292"/>
      <c r="U122" s="292"/>
    </row>
    <row r="123" spans="6:21" ht="18.75" x14ac:dyDescent="0.25">
      <c r="F123" s="489" t="s">
        <v>347</v>
      </c>
      <c r="G123" s="490" t="s">
        <v>346</v>
      </c>
      <c r="H123" s="853"/>
      <c r="I123" s="854"/>
      <c r="J123" s="491"/>
      <c r="K123" s="492"/>
      <c r="L123" s="493"/>
      <c r="M123" s="491"/>
      <c r="N123" s="880"/>
      <c r="O123" s="881"/>
      <c r="P123" s="882"/>
      <c r="R123" s="292"/>
      <c r="S123" s="292"/>
      <c r="T123" s="292"/>
      <c r="U123" s="292"/>
    </row>
    <row r="124" spans="6:21" ht="18.75" x14ac:dyDescent="0.25">
      <c r="F124" s="494" t="s">
        <v>345</v>
      </c>
      <c r="G124" s="490" t="s">
        <v>344</v>
      </c>
      <c r="H124" s="853"/>
      <c r="I124" s="854"/>
      <c r="J124" s="491"/>
      <c r="K124" s="492"/>
      <c r="L124" s="493"/>
      <c r="M124" s="491"/>
      <c r="N124" s="880"/>
      <c r="O124" s="881"/>
      <c r="P124" s="882"/>
      <c r="R124" s="292"/>
      <c r="S124" s="292"/>
      <c r="T124" s="292"/>
      <c r="U124" s="292"/>
    </row>
    <row r="125" spans="6:21" ht="18.75" customHeight="1" x14ac:dyDescent="0.25">
      <c r="F125" s="494" t="s">
        <v>343</v>
      </c>
      <c r="G125" s="490"/>
      <c r="H125" s="853"/>
      <c r="I125" s="854"/>
      <c r="J125" s="491"/>
      <c r="K125" s="492"/>
      <c r="L125" s="493"/>
      <c r="M125" s="491"/>
      <c r="N125" s="880"/>
      <c r="O125" s="881"/>
      <c r="P125" s="882"/>
      <c r="R125" s="292"/>
      <c r="S125" s="292"/>
      <c r="T125" s="292"/>
      <c r="U125" s="292"/>
    </row>
    <row r="126" spans="6:21" ht="18.75" x14ac:dyDescent="0.25">
      <c r="F126" s="494" t="s">
        <v>342</v>
      </c>
      <c r="G126" s="495"/>
      <c r="H126" s="890"/>
      <c r="I126" s="891"/>
      <c r="J126" s="496"/>
      <c r="K126" s="497"/>
      <c r="L126" s="498"/>
      <c r="M126" s="496"/>
      <c r="N126" s="880"/>
      <c r="O126" s="881"/>
      <c r="P126" s="882"/>
      <c r="R126" s="292"/>
      <c r="S126" s="292"/>
      <c r="T126" s="292"/>
      <c r="U126" s="292"/>
    </row>
    <row r="127" spans="6:21" ht="18.75" x14ac:dyDescent="0.25">
      <c r="F127" s="499" t="s">
        <v>339</v>
      </c>
      <c r="G127" s="140" t="s">
        <v>341</v>
      </c>
      <c r="H127" s="892" t="s">
        <v>340</v>
      </c>
      <c r="I127" s="892"/>
      <c r="J127" s="892"/>
      <c r="K127" s="892"/>
      <c r="L127" s="892"/>
      <c r="M127" s="892"/>
      <c r="N127" s="892"/>
      <c r="O127" s="892"/>
      <c r="P127" s="893"/>
      <c r="R127" s="292"/>
      <c r="S127" s="292"/>
      <c r="T127" s="292"/>
      <c r="U127" s="292"/>
    </row>
    <row r="128" spans="6:21" ht="20.25" customHeight="1" x14ac:dyDescent="0.25">
      <c r="F128" s="500" t="s">
        <v>339</v>
      </c>
      <c r="G128" s="83"/>
      <c r="H128" s="894"/>
      <c r="I128" s="894"/>
      <c r="J128" s="894"/>
      <c r="K128" s="894"/>
      <c r="L128" s="894"/>
      <c r="M128" s="894"/>
      <c r="N128" s="894"/>
      <c r="O128" s="894"/>
      <c r="P128" s="895"/>
      <c r="R128" s="292"/>
      <c r="S128" s="292"/>
      <c r="T128" s="292"/>
      <c r="U128" s="292"/>
    </row>
    <row r="129" spans="6:21" ht="19.5" customHeight="1" x14ac:dyDescent="0.25">
      <c r="F129" s="500" t="s">
        <v>339</v>
      </c>
      <c r="G129" s="83"/>
      <c r="H129" s="894"/>
      <c r="I129" s="894"/>
      <c r="J129" s="894"/>
      <c r="K129" s="894"/>
      <c r="L129" s="894"/>
      <c r="M129" s="894"/>
      <c r="N129" s="894"/>
      <c r="O129" s="894"/>
      <c r="P129" s="895"/>
      <c r="R129" s="292"/>
      <c r="S129" s="292"/>
      <c r="T129" s="292"/>
      <c r="U129" s="292"/>
    </row>
    <row r="130" spans="6:21" ht="19.5" customHeight="1" x14ac:dyDescent="0.25">
      <c r="F130" s="500" t="s">
        <v>339</v>
      </c>
      <c r="G130" s="83"/>
      <c r="H130" s="894"/>
      <c r="I130" s="894"/>
      <c r="J130" s="894"/>
      <c r="K130" s="894"/>
      <c r="L130" s="894"/>
      <c r="M130" s="894"/>
      <c r="N130" s="894"/>
      <c r="O130" s="894"/>
      <c r="P130" s="895"/>
      <c r="R130" s="292"/>
      <c r="S130" s="292"/>
      <c r="T130" s="292"/>
      <c r="U130" s="292"/>
    </row>
    <row r="131" spans="6:21" ht="19.5" customHeight="1" x14ac:dyDescent="0.25">
      <c r="F131" s="500" t="s">
        <v>339</v>
      </c>
      <c r="G131" s="83"/>
      <c r="H131" s="894"/>
      <c r="I131" s="894"/>
      <c r="J131" s="894"/>
      <c r="K131" s="894"/>
      <c r="L131" s="894"/>
      <c r="M131" s="894"/>
      <c r="N131" s="894"/>
      <c r="O131" s="894"/>
      <c r="P131" s="895"/>
      <c r="R131" s="292"/>
      <c r="S131" s="292"/>
      <c r="T131" s="292"/>
      <c r="U131" s="292"/>
    </row>
    <row r="132" spans="6:21" ht="19.5" customHeight="1" thickBot="1" x14ac:dyDescent="0.3">
      <c r="F132" s="501" t="s">
        <v>339</v>
      </c>
      <c r="G132" s="139"/>
      <c r="H132" s="896"/>
      <c r="I132" s="896"/>
      <c r="J132" s="896"/>
      <c r="K132" s="896"/>
      <c r="L132" s="896"/>
      <c r="M132" s="896"/>
      <c r="N132" s="896"/>
      <c r="O132" s="896"/>
      <c r="P132" s="897"/>
      <c r="R132" s="292"/>
      <c r="S132" s="292"/>
      <c r="T132" s="292"/>
      <c r="U132" s="292"/>
    </row>
    <row r="133" spans="6:21" x14ac:dyDescent="0.25">
      <c r="F133" s="445">
        <v>0</v>
      </c>
      <c r="G133" s="446">
        <v>0</v>
      </c>
      <c r="H133" s="446">
        <v>0</v>
      </c>
      <c r="I133" s="446">
        <v>0</v>
      </c>
      <c r="J133" s="446">
        <v>0</v>
      </c>
      <c r="K133" s="446">
        <v>0</v>
      </c>
      <c r="L133" s="446">
        <v>0</v>
      </c>
      <c r="M133" s="446">
        <v>0</v>
      </c>
      <c r="N133" s="446">
        <v>0</v>
      </c>
      <c r="O133" s="446">
        <v>0</v>
      </c>
      <c r="P133" s="447">
        <v>0</v>
      </c>
      <c r="R133" s="292"/>
      <c r="S133" s="292"/>
      <c r="T133" s="292"/>
      <c r="U133" s="292"/>
    </row>
    <row r="134" spans="6:21" ht="16.5" thickBot="1" x14ac:dyDescent="0.3">
      <c r="F134" s="448"/>
      <c r="G134" s="446"/>
      <c r="H134" s="446"/>
      <c r="I134" s="446"/>
      <c r="J134" s="446"/>
      <c r="K134" s="446"/>
      <c r="L134" s="446"/>
      <c r="M134" s="446"/>
      <c r="N134" s="446"/>
      <c r="O134" s="446"/>
      <c r="P134" s="446"/>
    </row>
    <row r="135" spans="6:21" ht="23.25" x14ac:dyDescent="0.25">
      <c r="F135" s="876" t="s">
        <v>91</v>
      </c>
      <c r="G135" s="878">
        <f>$I$5</f>
        <v>0</v>
      </c>
      <c r="H135" s="878"/>
      <c r="I135" s="878"/>
      <c r="J135" s="879"/>
      <c r="K135" s="82"/>
      <c r="L135" s="81"/>
      <c r="M135" s="81"/>
      <c r="N135" s="81"/>
      <c r="O135" s="80" t="s">
        <v>338</v>
      </c>
      <c r="P135" s="79">
        <f>$B$9</f>
        <v>1</v>
      </c>
    </row>
    <row r="136" spans="6:21" ht="23.25" x14ac:dyDescent="0.35">
      <c r="F136" s="877"/>
      <c r="G136" s="418" t="s">
        <v>337</v>
      </c>
      <c r="H136" s="419"/>
      <c r="I136" s="419"/>
      <c r="J136" s="420"/>
      <c r="K136" s="138" t="s">
        <v>336</v>
      </c>
      <c r="L136" s="77">
        <f>$E$66</f>
        <v>0</v>
      </c>
      <c r="M136" s="76"/>
      <c r="N136" s="76"/>
      <c r="O136" s="75" t="s">
        <v>335</v>
      </c>
      <c r="P136" s="137">
        <f>L136/P135</f>
        <v>0</v>
      </c>
    </row>
    <row r="137" spans="6:21" ht="23.25" x14ac:dyDescent="0.25">
      <c r="F137" s="74">
        <v>0</v>
      </c>
      <c r="G137" s="502" t="s">
        <v>334</v>
      </c>
      <c r="H137" s="149">
        <f>$B$9</f>
        <v>1</v>
      </c>
      <c r="I137" s="149">
        <f>$J$8</f>
        <v>1</v>
      </c>
      <c r="J137" s="97">
        <v>50</v>
      </c>
      <c r="K137" s="126" t="s">
        <v>319</v>
      </c>
      <c r="L137" s="160" t="s">
        <v>318</v>
      </c>
      <c r="M137" s="865" t="s">
        <v>317</v>
      </c>
      <c r="N137" s="866"/>
      <c r="O137" s="65" t="s">
        <v>6</v>
      </c>
      <c r="P137" s="64" t="s">
        <v>316</v>
      </c>
    </row>
    <row r="138" spans="6:21" ht="23.25" x14ac:dyDescent="0.25">
      <c r="F138" s="122">
        <v>1</v>
      </c>
      <c r="G138" s="422" t="s">
        <v>333</v>
      </c>
      <c r="H138" s="150">
        <v>0</v>
      </c>
      <c r="I138" s="151">
        <f>(H138/H137)*I137</f>
        <v>0</v>
      </c>
      <c r="J138" s="152">
        <f>(H138/H137)*J137</f>
        <v>0</v>
      </c>
      <c r="K138" s="136" t="s">
        <v>332</v>
      </c>
      <c r="L138" s="135">
        <v>120</v>
      </c>
      <c r="M138" s="867">
        <v>500</v>
      </c>
      <c r="N138" s="868"/>
      <c r="O138" s="135">
        <v>150</v>
      </c>
      <c r="P138" s="134">
        <v>13</v>
      </c>
    </row>
    <row r="139" spans="6:21" ht="23.25" x14ac:dyDescent="0.25">
      <c r="F139" s="122">
        <v>2</v>
      </c>
      <c r="G139" s="422" t="s">
        <v>331</v>
      </c>
      <c r="H139" s="150"/>
      <c r="I139" s="151">
        <f>(H139/H137)*I137</f>
        <v>0</v>
      </c>
      <c r="J139" s="152">
        <f>(H139/H137)*J137</f>
        <v>0</v>
      </c>
      <c r="K139" s="133" t="s">
        <v>330</v>
      </c>
      <c r="L139" s="132">
        <v>4.4999999999999998E-2</v>
      </c>
      <c r="M139" s="869">
        <v>7.0000000000000007E-2</v>
      </c>
      <c r="N139" s="870"/>
      <c r="O139" s="132">
        <v>0.11</v>
      </c>
      <c r="P139" s="131">
        <v>0.13</v>
      </c>
    </row>
    <row r="140" spans="6:21" ht="23.25" x14ac:dyDescent="0.25">
      <c r="F140" s="122">
        <v>3</v>
      </c>
      <c r="G140" s="422" t="s">
        <v>329</v>
      </c>
      <c r="H140" s="150">
        <v>1</v>
      </c>
      <c r="I140" s="151">
        <f>(H140/H137)*I137</f>
        <v>1</v>
      </c>
      <c r="J140" s="152">
        <f>(H140/H137)*J137</f>
        <v>50</v>
      </c>
      <c r="K140" s="130" t="s">
        <v>328</v>
      </c>
      <c r="L140" s="159">
        <f>L139*L138</f>
        <v>5.3999999999999995</v>
      </c>
      <c r="M140" s="860">
        <f>M139*M138</f>
        <v>35</v>
      </c>
      <c r="N140" s="860"/>
      <c r="O140" s="159">
        <f>O139*O138</f>
        <v>16.5</v>
      </c>
      <c r="P140" s="129">
        <f>P139*P138</f>
        <v>1.69</v>
      </c>
    </row>
    <row r="141" spans="6:21" ht="23.25" x14ac:dyDescent="0.35">
      <c r="F141" s="122">
        <v>4</v>
      </c>
      <c r="G141" s="422" t="s">
        <v>327</v>
      </c>
      <c r="H141" s="150">
        <v>1</v>
      </c>
      <c r="I141" s="151">
        <f>(H141/H137)*I137</f>
        <v>1</v>
      </c>
      <c r="J141" s="152">
        <f>(H141/H137)*J137</f>
        <v>50</v>
      </c>
      <c r="K141" s="861" t="s">
        <v>326</v>
      </c>
      <c r="L141" s="862">
        <f>SUM(L138:P138)</f>
        <v>783</v>
      </c>
      <c r="M141" s="70"/>
      <c r="N141" s="863" t="s">
        <v>325</v>
      </c>
      <c r="O141" s="863"/>
      <c r="P141" s="864">
        <f>(L139*L138)+(M139*M138)+(O139*O138)+(P139*P138)</f>
        <v>58.589999999999996</v>
      </c>
    </row>
    <row r="142" spans="6:21" ht="23.25" x14ac:dyDescent="0.25">
      <c r="F142" s="122">
        <v>5</v>
      </c>
      <c r="G142" s="422" t="s">
        <v>324</v>
      </c>
      <c r="H142" s="150">
        <v>1</v>
      </c>
      <c r="I142" s="151">
        <f>(H142/H137)*I137</f>
        <v>1</v>
      </c>
      <c r="J142" s="152">
        <f>(H142/H137)*J137</f>
        <v>50</v>
      </c>
      <c r="K142" s="861"/>
      <c r="L142" s="862"/>
      <c r="N142" s="863"/>
      <c r="O142" s="863"/>
      <c r="P142" s="864"/>
    </row>
    <row r="143" spans="6:21" ht="23.25" x14ac:dyDescent="0.25">
      <c r="F143" s="122">
        <v>6</v>
      </c>
      <c r="G143" s="422" t="s">
        <v>323</v>
      </c>
      <c r="H143" s="150">
        <v>1</v>
      </c>
      <c r="I143" s="151">
        <f>(H143/H137)*I137</f>
        <v>1</v>
      </c>
      <c r="J143" s="152">
        <f>(H143/H137)*J137</f>
        <v>50</v>
      </c>
      <c r="K143" s="128" t="s">
        <v>322</v>
      </c>
      <c r="L143" s="68">
        <v>35</v>
      </c>
      <c r="M143" s="404"/>
      <c r="N143" s="404"/>
      <c r="O143" s="67" t="s">
        <v>321</v>
      </c>
      <c r="P143" s="127">
        <f>O146-P141</f>
        <v>31.548461538461531</v>
      </c>
    </row>
    <row r="144" spans="6:21" ht="23.25" x14ac:dyDescent="0.25">
      <c r="F144" s="122">
        <v>7</v>
      </c>
      <c r="G144" s="422" t="s">
        <v>320</v>
      </c>
      <c r="H144" s="150">
        <v>1</v>
      </c>
      <c r="I144" s="151">
        <f>(H144/H137)*I137</f>
        <v>1</v>
      </c>
      <c r="J144" s="152">
        <f>(H144/H137)*J137</f>
        <v>50</v>
      </c>
      <c r="K144" s="126" t="s">
        <v>319</v>
      </c>
      <c r="L144" s="160" t="s">
        <v>318</v>
      </c>
      <c r="M144" s="865" t="s">
        <v>317</v>
      </c>
      <c r="N144" s="866"/>
      <c r="O144" s="65" t="s">
        <v>6</v>
      </c>
      <c r="P144" s="64" t="s">
        <v>316</v>
      </c>
    </row>
    <row r="145" spans="6:16" ht="23.25" x14ac:dyDescent="0.25">
      <c r="F145" s="122">
        <v>8</v>
      </c>
      <c r="G145" s="422" t="s">
        <v>315</v>
      </c>
      <c r="H145" s="150">
        <v>1</v>
      </c>
      <c r="I145" s="151">
        <f>(H145/H137)*I137</f>
        <v>1</v>
      </c>
      <c r="J145" s="152">
        <f>(H145/H137)*J137</f>
        <v>50</v>
      </c>
      <c r="K145" s="125" t="s">
        <v>314</v>
      </c>
      <c r="L145" s="92">
        <f>L140/(100-L143)*100</f>
        <v>8.3076923076923066</v>
      </c>
      <c r="M145" s="855">
        <f>M140/(100-L143)*100</f>
        <v>53.846153846153847</v>
      </c>
      <c r="N145" s="856"/>
      <c r="O145" s="92">
        <f>O140/(100-L143)*100</f>
        <v>25.384615384615383</v>
      </c>
      <c r="P145" s="91">
        <f>P140/(100-L143)*100</f>
        <v>2.6</v>
      </c>
    </row>
    <row r="146" spans="6:16" ht="23.25" x14ac:dyDescent="0.25">
      <c r="F146" s="122">
        <v>9</v>
      </c>
      <c r="G146" s="422"/>
      <c r="H146" s="150"/>
      <c r="I146" s="151">
        <f>(H146/H137)*I137</f>
        <v>0</v>
      </c>
      <c r="J146" s="152">
        <f>(H146/H137)*J137</f>
        <v>0</v>
      </c>
      <c r="K146" s="124">
        <f>SUM(L145:P145)</f>
        <v>90.138461538461527</v>
      </c>
      <c r="L146" s="61"/>
      <c r="M146" s="61"/>
      <c r="N146" s="60" t="s">
        <v>313</v>
      </c>
      <c r="O146" s="59">
        <f>P141/(100-L143)*100</f>
        <v>90.138461538461527</v>
      </c>
      <c r="P146" s="123"/>
    </row>
    <row r="147" spans="6:16" ht="23.25" x14ac:dyDescent="0.25">
      <c r="F147" s="122">
        <v>10</v>
      </c>
      <c r="G147" s="422"/>
      <c r="H147" s="150"/>
      <c r="I147" s="151">
        <f>(H147/H137)*I137</f>
        <v>0</v>
      </c>
      <c r="J147" s="152">
        <f>(H147/H137)*J137</f>
        <v>0</v>
      </c>
      <c r="K147" s="857" t="s">
        <v>312</v>
      </c>
      <c r="L147" s="858"/>
      <c r="M147" s="858"/>
      <c r="N147" s="858"/>
      <c r="O147" s="858"/>
      <c r="P147" s="859"/>
    </row>
    <row r="148" spans="6:16" ht="24" thickBot="1" x14ac:dyDescent="0.4">
      <c r="F148" s="57">
        <v>11</v>
      </c>
      <c r="G148" s="503"/>
      <c r="H148" s="153"/>
      <c r="I148" s="154">
        <f>(H148/H137)*I137</f>
        <v>0</v>
      </c>
      <c r="J148" s="155">
        <f>(H148/H137)*J137</f>
        <v>0</v>
      </c>
      <c r="K148" s="56"/>
      <c r="L148" s="121"/>
      <c r="M148" s="121"/>
      <c r="N148" s="121"/>
      <c r="O148" s="120" t="s">
        <v>311</v>
      </c>
      <c r="P148" s="119">
        <f>P141/P135</f>
        <v>58.589999999999996</v>
      </c>
    </row>
  </sheetData>
  <mergeCells count="119">
    <mergeCell ref="X6:Z7"/>
    <mergeCell ref="V11:W12"/>
    <mergeCell ref="X11:X12"/>
    <mergeCell ref="F67:F68"/>
    <mergeCell ref="G67:J67"/>
    <mergeCell ref="M69:N69"/>
    <mergeCell ref="B1:AA1"/>
    <mergeCell ref="A2:A3"/>
    <mergeCell ref="U2:Z2"/>
    <mergeCell ref="AA2:AA76"/>
    <mergeCell ref="A4:A80"/>
    <mergeCell ref="B4:E5"/>
    <mergeCell ref="Y4:Z5"/>
    <mergeCell ref="J11:L12"/>
    <mergeCell ref="Q11:S12"/>
    <mergeCell ref="T11:T12"/>
    <mergeCell ref="Y11:Y12"/>
    <mergeCell ref="I4:W4"/>
    <mergeCell ref="X4:X5"/>
    <mergeCell ref="Y9:Y10"/>
    <mergeCell ref="Z9:Z10"/>
    <mergeCell ref="Q13:Z14"/>
    <mergeCell ref="M70:N70"/>
    <mergeCell ref="M71:N71"/>
    <mergeCell ref="F3:G10"/>
    <mergeCell ref="I5:W5"/>
    <mergeCell ref="I6:T6"/>
    <mergeCell ref="H8:I10"/>
    <mergeCell ref="J8:J10"/>
    <mergeCell ref="K8:M10"/>
    <mergeCell ref="B9:B10"/>
    <mergeCell ref="C9:D10"/>
    <mergeCell ref="N9:P10"/>
    <mergeCell ref="B7:D8"/>
    <mergeCell ref="E9:E10"/>
    <mergeCell ref="B11:B13"/>
    <mergeCell ref="C11:C13"/>
    <mergeCell ref="D11:D13"/>
    <mergeCell ref="H11:H13"/>
    <mergeCell ref="I11:I13"/>
    <mergeCell ref="G12:G13"/>
    <mergeCell ref="O11:P11"/>
    <mergeCell ref="N12:N13"/>
    <mergeCell ref="O12:P12"/>
    <mergeCell ref="E11:E14"/>
    <mergeCell ref="F87:F88"/>
    <mergeCell ref="G87:P87"/>
    <mergeCell ref="K73:K74"/>
    <mergeCell ref="L73:L74"/>
    <mergeCell ref="N73:O74"/>
    <mergeCell ref="P73:P74"/>
    <mergeCell ref="M76:N76"/>
    <mergeCell ref="M77:N77"/>
    <mergeCell ref="M72:N72"/>
    <mergeCell ref="J91:P91"/>
    <mergeCell ref="G92:I92"/>
    <mergeCell ref="J92:P92"/>
    <mergeCell ref="N123:P123"/>
    <mergeCell ref="J94:P94"/>
    <mergeCell ref="G95:I95"/>
    <mergeCell ref="J95:P95"/>
    <mergeCell ref="AA77:AA80"/>
    <mergeCell ref="S78:Y78"/>
    <mergeCell ref="K79:P79"/>
    <mergeCell ref="S79:Y79"/>
    <mergeCell ref="S80:Y80"/>
    <mergeCell ref="G89:I89"/>
    <mergeCell ref="J89:P89"/>
    <mergeCell ref="N121:P121"/>
    <mergeCell ref="N122:P122"/>
    <mergeCell ref="M106:P116"/>
    <mergeCell ref="F135:F136"/>
    <mergeCell ref="G135:J135"/>
    <mergeCell ref="M137:N137"/>
    <mergeCell ref="N124:P124"/>
    <mergeCell ref="N125:P125"/>
    <mergeCell ref="G99:I99"/>
    <mergeCell ref="J99:P99"/>
    <mergeCell ref="F103:F104"/>
    <mergeCell ref="G103:P103"/>
    <mergeCell ref="F119:F120"/>
    <mergeCell ref="G119:P119"/>
    <mergeCell ref="H120:I120"/>
    <mergeCell ref="H121:I121"/>
    <mergeCell ref="H122:I122"/>
    <mergeCell ref="H126:I126"/>
    <mergeCell ref="H127:P127"/>
    <mergeCell ref="H128:P128"/>
    <mergeCell ref="H129:P129"/>
    <mergeCell ref="H130:P130"/>
    <mergeCell ref="H131:P131"/>
    <mergeCell ref="H132:P132"/>
    <mergeCell ref="N126:P126"/>
    <mergeCell ref="H123:I123"/>
    <mergeCell ref="H125:I125"/>
    <mergeCell ref="Z11:Z12"/>
    <mergeCell ref="H124:I124"/>
    <mergeCell ref="M145:N145"/>
    <mergeCell ref="K147:P147"/>
    <mergeCell ref="M140:N140"/>
    <mergeCell ref="K141:K142"/>
    <mergeCell ref="L141:L142"/>
    <mergeCell ref="N141:O142"/>
    <mergeCell ref="P141:P142"/>
    <mergeCell ref="M144:N144"/>
    <mergeCell ref="M138:N138"/>
    <mergeCell ref="M139:N139"/>
    <mergeCell ref="G96:I96"/>
    <mergeCell ref="J96:P96"/>
    <mergeCell ref="G97:I97"/>
    <mergeCell ref="J97:P97"/>
    <mergeCell ref="G98:I98"/>
    <mergeCell ref="J98:P98"/>
    <mergeCell ref="G93:I93"/>
    <mergeCell ref="J93:P93"/>
    <mergeCell ref="G94:I94"/>
    <mergeCell ref="G90:I90"/>
    <mergeCell ref="J90:P90"/>
    <mergeCell ref="G91:I91"/>
  </mergeCells>
  <hyperlinks>
    <hyperlink ref="S79" r:id="rId1" xr:uid="{D03A3B00-65A1-4132-B19E-8C02B13E5419}"/>
    <hyperlink ref="S80" r:id="rId2" xr:uid="{FA444794-F13E-4C1B-9ED0-9F36B761C2D7}"/>
    <hyperlink ref="S78" r:id="rId3" xr:uid="{C1495D42-5C86-41EB-940C-CC92BAA42FEB}"/>
  </hyperlinks>
  <printOptions horizontalCentered="1"/>
  <pageMargins left="0.23622047244094491" right="0.23622047244094491" top="0.39370078740157483" bottom="0.15748031496062992" header="0.11811023622047245" footer="0.11811023622047245"/>
  <pageSetup paperSize="9" scale="29" orientation="landscape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44709-9610-47AB-8ED8-23B4B65A977C}">
  <sheetPr>
    <pageSetUpPr fitToPage="1"/>
  </sheetPr>
  <dimension ref="A1:AB148"/>
  <sheetViews>
    <sheetView showZeros="0" zoomScale="75" zoomScaleNormal="75" workbookViewId="0">
      <selection activeCell="G19" sqref="G19"/>
    </sheetView>
  </sheetViews>
  <sheetFormatPr baseColWidth="10" defaultRowHeight="15.75" x14ac:dyDescent="0.25"/>
  <cols>
    <col min="1" max="1" width="4.42578125" style="321" customWidth="1"/>
    <col min="2" max="2" width="12.5703125" style="321" customWidth="1"/>
    <col min="3" max="3" width="35" style="321" customWidth="1"/>
    <col min="4" max="4" width="16.85546875" style="321" customWidth="1"/>
    <col min="5" max="5" width="12.5703125" style="321" customWidth="1"/>
    <col min="6" max="6" width="5" style="321" customWidth="1"/>
    <col min="7" max="7" width="73.5703125" style="321" customWidth="1"/>
    <col min="8" max="8" width="14.7109375" style="321" customWidth="1"/>
    <col min="9" max="9" width="21.28515625" style="321" bestFit="1" customWidth="1"/>
    <col min="10" max="10" width="14.7109375" style="321" customWidth="1"/>
    <col min="11" max="11" width="31" style="321" customWidth="1"/>
    <col min="12" max="12" width="19" style="321" customWidth="1"/>
    <col min="13" max="13" width="14.7109375" style="321" customWidth="1"/>
    <col min="14" max="14" width="7.85546875" style="321" customWidth="1"/>
    <col min="15" max="15" width="14.7109375" style="321" customWidth="1"/>
    <col min="16" max="16" width="20.140625" style="321" customWidth="1"/>
    <col min="17" max="17" width="13.140625" style="321" customWidth="1"/>
    <col min="18" max="26" width="16.7109375" style="321" customWidth="1"/>
    <col min="27" max="16384" width="11.42578125" style="321"/>
  </cols>
  <sheetData>
    <row r="1" spans="1:27" ht="20.25" customHeight="1" thickBot="1" x14ac:dyDescent="0.3">
      <c r="A1" s="322" t="s">
        <v>24</v>
      </c>
      <c r="B1" s="954" t="s">
        <v>479</v>
      </c>
      <c r="C1" s="955"/>
      <c r="D1" s="955"/>
      <c r="E1" s="955"/>
      <c r="F1" s="955"/>
      <c r="G1" s="955"/>
      <c r="H1" s="955"/>
      <c r="I1" s="955"/>
      <c r="J1" s="955"/>
      <c r="K1" s="955"/>
      <c r="L1" s="955"/>
      <c r="M1" s="955"/>
      <c r="N1" s="955"/>
      <c r="O1" s="955"/>
      <c r="P1" s="955"/>
      <c r="Q1" s="955"/>
      <c r="R1" s="955"/>
      <c r="S1" s="955"/>
      <c r="T1" s="955"/>
      <c r="U1" s="955"/>
      <c r="V1" s="955"/>
      <c r="W1" s="955"/>
      <c r="X1" s="955"/>
      <c r="Y1" s="955"/>
      <c r="Z1" s="955"/>
      <c r="AA1" s="956"/>
    </row>
    <row r="2" spans="1:27" ht="18" customHeight="1" x14ac:dyDescent="0.25">
      <c r="A2" s="957" t="str">
        <f>SUBSTITUTE(ADDRESS(1,COLUMN(),4),"1","")</f>
        <v>A</v>
      </c>
      <c r="B2" s="118"/>
      <c r="C2" s="112"/>
      <c r="D2" s="117"/>
      <c r="E2" s="116"/>
      <c r="F2" s="323" t="s">
        <v>5</v>
      </c>
      <c r="G2" s="324"/>
      <c r="H2" s="110" t="s">
        <v>0</v>
      </c>
      <c r="I2" s="114"/>
      <c r="J2" s="115"/>
      <c r="K2" s="115" t="s">
        <v>1</v>
      </c>
      <c r="L2" s="114" t="s">
        <v>481</v>
      </c>
      <c r="M2" s="114"/>
      <c r="N2" s="114"/>
      <c r="O2" s="114"/>
      <c r="P2" s="114"/>
      <c r="Q2" s="325"/>
      <c r="R2" s="325"/>
      <c r="S2" s="325"/>
      <c r="T2" s="326"/>
      <c r="U2" s="958" t="s">
        <v>488</v>
      </c>
      <c r="V2" s="958"/>
      <c r="W2" s="958"/>
      <c r="X2" s="958"/>
      <c r="Y2" s="958"/>
      <c r="Z2" s="959"/>
      <c r="AA2" s="960" t="s">
        <v>402</v>
      </c>
    </row>
    <row r="3" spans="1:27" x14ac:dyDescent="0.25">
      <c r="A3" s="957"/>
      <c r="B3" s="113"/>
      <c r="C3" s="112"/>
      <c r="E3" s="111"/>
      <c r="F3" s="931"/>
      <c r="G3" s="932"/>
      <c r="H3" s="110" t="s">
        <v>62</v>
      </c>
      <c r="I3" s="327"/>
      <c r="J3" s="114"/>
      <c r="K3" s="114"/>
      <c r="L3" s="114"/>
      <c r="M3" s="114"/>
      <c r="N3" s="114"/>
      <c r="O3" s="114"/>
      <c r="P3" s="114"/>
      <c r="Q3" s="325"/>
      <c r="R3" s="328"/>
      <c r="S3" s="328"/>
      <c r="T3" s="328"/>
      <c r="U3" s="325"/>
      <c r="V3" s="328"/>
      <c r="W3" s="328"/>
      <c r="X3" s="328"/>
      <c r="Y3" s="325" t="s">
        <v>240</v>
      </c>
      <c r="Z3" s="405"/>
      <c r="AA3" s="961"/>
    </row>
    <row r="4" spans="1:27" ht="30.75" customHeight="1" x14ac:dyDescent="0.25">
      <c r="A4" s="963" t="str">
        <f>I4</f>
        <v>NOM DE VOTRE RECETTE</v>
      </c>
      <c r="B4" s="966" t="s">
        <v>85</v>
      </c>
      <c r="C4" s="966"/>
      <c r="D4" s="966"/>
      <c r="E4" s="966"/>
      <c r="F4" s="931"/>
      <c r="G4" s="932"/>
      <c r="H4" s="329" t="s">
        <v>69</v>
      </c>
      <c r="I4" s="977" t="s">
        <v>401</v>
      </c>
      <c r="J4" s="977"/>
      <c r="K4" s="977"/>
      <c r="L4" s="977"/>
      <c r="M4" s="977"/>
      <c r="N4" s="977"/>
      <c r="O4" s="977"/>
      <c r="P4" s="977"/>
      <c r="Q4" s="977"/>
      <c r="R4" s="977"/>
      <c r="S4" s="977"/>
      <c r="T4" s="977"/>
      <c r="U4" s="977"/>
      <c r="V4" s="977"/>
      <c r="W4" s="977"/>
      <c r="X4" s="978" t="s">
        <v>242</v>
      </c>
      <c r="Y4" s="967">
        <v>200</v>
      </c>
      <c r="Z4" s="968"/>
      <c r="AA4" s="961"/>
    </row>
    <row r="5" spans="1:27" ht="21" customHeight="1" x14ac:dyDescent="0.25">
      <c r="A5" s="963"/>
      <c r="B5" s="966"/>
      <c r="C5" s="966"/>
      <c r="D5" s="966"/>
      <c r="E5" s="966"/>
      <c r="F5" s="931"/>
      <c r="G5" s="932"/>
      <c r="H5" s="329" t="s">
        <v>73</v>
      </c>
      <c r="I5" s="935"/>
      <c r="J5" s="935"/>
      <c r="K5" s="935"/>
      <c r="L5" s="935"/>
      <c r="M5" s="935"/>
      <c r="N5" s="935"/>
      <c r="O5" s="935"/>
      <c r="P5" s="935"/>
      <c r="Q5" s="935"/>
      <c r="R5" s="935"/>
      <c r="S5" s="935"/>
      <c r="T5" s="935"/>
      <c r="U5" s="935"/>
      <c r="V5" s="935"/>
      <c r="W5" s="935"/>
      <c r="X5" s="978"/>
      <c r="Y5" s="967"/>
      <c r="Z5" s="968"/>
      <c r="AA5" s="961"/>
    </row>
    <row r="6" spans="1:27" ht="16.5" customHeight="1" thickBot="1" x14ac:dyDescent="0.3">
      <c r="A6" s="963"/>
      <c r="B6" s="330" t="str">
        <f>SUBSTITUTE(ADDRESS(1,COLUMN(),4),"1","")</f>
        <v>B</v>
      </c>
      <c r="C6" s="330" t="str">
        <f>SUBSTITUTE(ADDRESS(1,COLUMN(),4),"1","")</f>
        <v>C</v>
      </c>
      <c r="D6" s="330" t="str">
        <f>SUBSTITUTE(ADDRESS(1,COLUMN(),4),"1","")</f>
        <v>D</v>
      </c>
      <c r="E6" s="330" t="str">
        <f>SUBSTITUTE(ADDRESS(1,COLUMN(),4),"1","")</f>
        <v>E</v>
      </c>
      <c r="F6" s="931"/>
      <c r="G6" s="932"/>
      <c r="H6" s="329" t="s">
        <v>72</v>
      </c>
      <c r="I6" s="936"/>
      <c r="J6" s="936"/>
      <c r="K6" s="936"/>
      <c r="L6" s="936"/>
      <c r="M6" s="936"/>
      <c r="N6" s="936"/>
      <c r="O6" s="936"/>
      <c r="P6" s="936"/>
      <c r="Q6" s="936"/>
      <c r="R6" s="936"/>
      <c r="S6" s="936"/>
      <c r="T6" s="936"/>
      <c r="U6" s="591"/>
      <c r="V6" s="591"/>
      <c r="W6" s="591"/>
      <c r="X6" s="949" t="s">
        <v>451</v>
      </c>
      <c r="Y6" s="949"/>
      <c r="Z6" s="949"/>
      <c r="AA6" s="961"/>
    </row>
    <row r="7" spans="1:27" ht="15.75" customHeight="1" x14ac:dyDescent="0.25">
      <c r="A7" s="963"/>
      <c r="B7" s="943" t="s">
        <v>456</v>
      </c>
      <c r="C7" s="944"/>
      <c r="D7" s="944"/>
      <c r="E7" s="107" t="s">
        <v>391</v>
      </c>
      <c r="F7" s="931"/>
      <c r="G7" s="932"/>
      <c r="H7" s="332"/>
      <c r="I7" s="333"/>
      <c r="J7" s="333"/>
      <c r="K7" s="333"/>
      <c r="L7" s="333"/>
      <c r="M7" s="333"/>
      <c r="N7" s="333"/>
      <c r="O7" s="108"/>
      <c r="P7" s="108"/>
      <c r="Q7" s="108"/>
      <c r="R7" s="108"/>
      <c r="S7" s="108"/>
      <c r="T7" s="109"/>
      <c r="U7" s="108"/>
      <c r="V7" s="108"/>
      <c r="W7" s="109"/>
      <c r="X7" s="949"/>
      <c r="Y7" s="949"/>
      <c r="Z7" s="949"/>
      <c r="AA7" s="961"/>
    </row>
    <row r="8" spans="1:27" ht="15.75" customHeight="1" x14ac:dyDescent="0.3">
      <c r="A8" s="963"/>
      <c r="B8" s="945"/>
      <c r="C8" s="946"/>
      <c r="D8" s="946"/>
      <c r="E8" s="148" t="s">
        <v>390</v>
      </c>
      <c r="F8" s="931"/>
      <c r="G8" s="932"/>
      <c r="H8" s="937" t="s">
        <v>32</v>
      </c>
      <c r="I8" s="937"/>
      <c r="J8" s="938">
        <v>1</v>
      </c>
      <c r="K8" s="939" t="str">
        <f>C9</f>
        <v>Kg</v>
      </c>
      <c r="L8" s="939"/>
      <c r="M8" s="939"/>
      <c r="N8" s="334" t="s">
        <v>236</v>
      </c>
      <c r="O8" s="335"/>
      <c r="P8" s="335"/>
      <c r="Q8" s="336"/>
      <c r="R8" s="337"/>
      <c r="S8" s="337"/>
      <c r="T8" s="337"/>
      <c r="U8" s="338"/>
      <c r="V8" s="338"/>
      <c r="W8" s="338"/>
      <c r="X8" s="338"/>
      <c r="Y8" s="338"/>
      <c r="Z8" s="106" t="str">
        <f ca="1">MID(CELL("filename",Z8),FIND("[",CELL("filename",Z8)),300)</f>
        <v>[ff-1-B-collectivite.au.poids.suite.xlsx]FF.1.B-Modèle vierge (2)</v>
      </c>
      <c r="AA8" s="961"/>
    </row>
    <row r="9" spans="1:27" ht="20.25" customHeight="1" x14ac:dyDescent="0.25">
      <c r="A9" s="963"/>
      <c r="B9" s="940">
        <v>1</v>
      </c>
      <c r="C9" s="941" t="s">
        <v>181</v>
      </c>
      <c r="D9" s="941"/>
      <c r="E9" s="947">
        <f>E66/B9</f>
        <v>0</v>
      </c>
      <c r="F9" s="931"/>
      <c r="G9" s="932"/>
      <c r="H9" s="937"/>
      <c r="I9" s="937"/>
      <c r="J9" s="938"/>
      <c r="K9" s="939"/>
      <c r="L9" s="939"/>
      <c r="M9" s="939"/>
      <c r="N9" s="942">
        <f ca="1">NOW()</f>
        <v>44186.823738541665</v>
      </c>
      <c r="O9" s="942"/>
      <c r="P9" s="942"/>
      <c r="Q9" s="105"/>
      <c r="R9" s="337"/>
      <c r="S9" s="337"/>
      <c r="T9" s="337"/>
      <c r="U9" s="104"/>
      <c r="V9" s="104"/>
      <c r="W9" s="104"/>
      <c r="X9" s="104"/>
      <c r="Y9" s="979" t="s">
        <v>21</v>
      </c>
      <c r="Z9" s="981" t="s">
        <v>487</v>
      </c>
      <c r="AA9" s="961"/>
    </row>
    <row r="10" spans="1:27" ht="15.75" customHeight="1" x14ac:dyDescent="0.25">
      <c r="A10" s="963"/>
      <c r="B10" s="940"/>
      <c r="C10" s="941"/>
      <c r="D10" s="941"/>
      <c r="E10" s="948"/>
      <c r="F10" s="933"/>
      <c r="G10" s="934"/>
      <c r="H10" s="937"/>
      <c r="I10" s="937"/>
      <c r="J10" s="938"/>
      <c r="K10" s="939"/>
      <c r="L10" s="939"/>
      <c r="M10" s="939"/>
      <c r="N10" s="942"/>
      <c r="O10" s="942"/>
      <c r="P10" s="942"/>
      <c r="Q10" s="105"/>
      <c r="R10" s="104"/>
      <c r="S10" s="104"/>
      <c r="T10" s="104"/>
      <c r="U10" s="104"/>
      <c r="V10" s="104"/>
      <c r="W10" s="104"/>
      <c r="X10" s="104"/>
      <c r="Y10" s="980"/>
      <c r="Z10" s="982"/>
      <c r="AA10" s="961"/>
    </row>
    <row r="11" spans="1:27" ht="21" customHeight="1" x14ac:dyDescent="0.25">
      <c r="A11" s="963"/>
      <c r="B11" s="917" t="s">
        <v>457</v>
      </c>
      <c r="C11" s="918" t="s">
        <v>455</v>
      </c>
      <c r="D11" s="919" t="s">
        <v>36</v>
      </c>
      <c r="E11" s="928" t="s">
        <v>458</v>
      </c>
      <c r="F11" s="339" t="str">
        <f>SUBSTITUTE(ADDRESS(1,COLUMN(),4),"1","")</f>
        <v>F</v>
      </c>
      <c r="G11" s="340" t="s">
        <v>30</v>
      </c>
      <c r="H11" s="920" t="s">
        <v>2</v>
      </c>
      <c r="I11" s="921" t="s">
        <v>70</v>
      </c>
      <c r="J11" s="969" t="s">
        <v>7</v>
      </c>
      <c r="K11" s="970"/>
      <c r="L11" s="970"/>
      <c r="M11" s="592"/>
      <c r="N11" s="406" t="s">
        <v>210</v>
      </c>
      <c r="O11" s="923" t="s">
        <v>40</v>
      </c>
      <c r="P11" s="924"/>
      <c r="Q11" s="971" t="s">
        <v>232</v>
      </c>
      <c r="R11" s="972"/>
      <c r="S11" s="972"/>
      <c r="T11" s="975">
        <v>3.125E-2</v>
      </c>
      <c r="U11" s="103"/>
      <c r="V11" s="950" t="s">
        <v>233</v>
      </c>
      <c r="W11" s="950"/>
      <c r="X11" s="952">
        <v>8.3333333333333329E-2</v>
      </c>
      <c r="Y11" s="950" t="s">
        <v>403</v>
      </c>
      <c r="Z11" s="851">
        <f>X11+T11</f>
        <v>0.11458333333333333</v>
      </c>
      <c r="AA11" s="961"/>
    </row>
    <row r="12" spans="1:27" ht="18.75" customHeight="1" x14ac:dyDescent="0.25">
      <c r="A12" s="963"/>
      <c r="B12" s="917"/>
      <c r="C12" s="918"/>
      <c r="D12" s="919"/>
      <c r="E12" s="929"/>
      <c r="F12" s="342"/>
      <c r="G12" s="922" t="s">
        <v>38</v>
      </c>
      <c r="H12" s="920"/>
      <c r="I12" s="921"/>
      <c r="J12" s="969"/>
      <c r="K12" s="970"/>
      <c r="L12" s="970"/>
      <c r="M12" s="102" t="s">
        <v>389</v>
      </c>
      <c r="N12" s="925" t="s">
        <v>211</v>
      </c>
      <c r="O12" s="926">
        <f>SUM(P15:P65)</f>
        <v>0</v>
      </c>
      <c r="P12" s="927"/>
      <c r="Q12" s="973"/>
      <c r="R12" s="974"/>
      <c r="S12" s="974"/>
      <c r="T12" s="976"/>
      <c r="U12" s="101"/>
      <c r="V12" s="951"/>
      <c r="W12" s="951"/>
      <c r="X12" s="953"/>
      <c r="Y12" s="951"/>
      <c r="Z12" s="852"/>
      <c r="AA12" s="961"/>
    </row>
    <row r="13" spans="1:27" ht="24" customHeight="1" x14ac:dyDescent="0.35">
      <c r="A13" s="963"/>
      <c r="B13" s="917"/>
      <c r="C13" s="918"/>
      <c r="D13" s="919"/>
      <c r="E13" s="929"/>
      <c r="F13" s="342"/>
      <c r="G13" s="922"/>
      <c r="H13" s="920"/>
      <c r="I13" s="921"/>
      <c r="J13" s="343" t="s">
        <v>34</v>
      </c>
      <c r="K13" s="344" t="s">
        <v>35</v>
      </c>
      <c r="L13" s="344" t="s">
        <v>39</v>
      </c>
      <c r="M13" s="593"/>
      <c r="N13" s="925"/>
      <c r="O13" s="346" t="s">
        <v>388</v>
      </c>
      <c r="P13" s="590">
        <f>O12/J8</f>
        <v>0</v>
      </c>
      <c r="Q13" s="983" t="s">
        <v>71</v>
      </c>
      <c r="R13" s="984"/>
      <c r="S13" s="984"/>
      <c r="T13" s="984"/>
      <c r="U13" s="984"/>
      <c r="V13" s="984"/>
      <c r="W13" s="984"/>
      <c r="X13" s="984"/>
      <c r="Y13" s="984"/>
      <c r="Z13" s="985"/>
      <c r="AA13" s="961"/>
    </row>
    <row r="14" spans="1:27" ht="18" customHeight="1" x14ac:dyDescent="0.25">
      <c r="A14" s="963"/>
      <c r="B14" s="407"/>
      <c r="C14" s="408"/>
      <c r="D14" s="409"/>
      <c r="E14" s="930"/>
      <c r="F14" s="348"/>
      <c r="G14" s="349" t="s">
        <v>234</v>
      </c>
      <c r="H14" s="100"/>
      <c r="I14" s="410"/>
      <c r="J14" s="411"/>
      <c r="K14" s="350"/>
      <c r="L14" s="412"/>
      <c r="M14" s="352"/>
      <c r="N14" s="352"/>
      <c r="O14" s="351"/>
      <c r="P14" s="351"/>
      <c r="Q14" s="983"/>
      <c r="R14" s="984"/>
      <c r="S14" s="984"/>
      <c r="T14" s="984"/>
      <c r="U14" s="984"/>
      <c r="V14" s="984"/>
      <c r="W14" s="984"/>
      <c r="X14" s="984"/>
      <c r="Y14" s="984"/>
      <c r="Z14" s="985"/>
      <c r="AA14" s="961"/>
    </row>
    <row r="15" spans="1:27" ht="21.95" customHeight="1" x14ac:dyDescent="0.25">
      <c r="A15" s="963"/>
      <c r="B15" s="353"/>
      <c r="C15" s="413" t="str">
        <f>G15</f>
        <v>jjhjhjkh</v>
      </c>
      <c r="D15" s="354"/>
      <c r="E15" s="355">
        <f t="shared" ref="E15:E64" si="0">IF(ISTEXT(B15),0,IF(ISBLANK(B15),D15,(D15*B15)))</f>
        <v>0</v>
      </c>
      <c r="F15" s="356">
        <v>1</v>
      </c>
      <c r="G15" s="365" t="s">
        <v>542</v>
      </c>
      <c r="H15" s="357"/>
      <c r="I15" s="358">
        <f t="shared" ref="I15:I64" si="1">IF(E15=0,0,((L15-(L15*H15%))))</f>
        <v>0</v>
      </c>
      <c r="J15" s="359">
        <f t="shared" ref="J15:J20" si="2">IF(ISTEXT(B15),B15,(B15/B$9)*J$8)</f>
        <v>0</v>
      </c>
      <c r="K15" s="360" t="str">
        <f t="shared" ref="K15:K64" si="3">C15</f>
        <v>jjhjhjkh</v>
      </c>
      <c r="L15" s="361">
        <f>(E15/B9)*J8</f>
        <v>0</v>
      </c>
      <c r="M15" s="144">
        <f t="shared" ref="M15:M23" si="4">IF(L15=0,0,L15/L$66)</f>
        <v>0</v>
      </c>
      <c r="N15" s="414"/>
      <c r="O15" s="362"/>
      <c r="P15" s="363">
        <f t="shared" ref="P15:P64" si="5">IF(N15="U",O15*J15,L15*O15)</f>
        <v>0</v>
      </c>
      <c r="Q15" s="364">
        <v>0</v>
      </c>
      <c r="R15" s="415"/>
      <c r="S15" s="365"/>
      <c r="T15" s="365"/>
      <c r="U15" s="365"/>
      <c r="V15" s="365"/>
      <c r="W15" s="365"/>
      <c r="X15" s="365"/>
      <c r="Y15" s="365"/>
      <c r="Z15" s="365"/>
      <c r="AA15" s="961"/>
    </row>
    <row r="16" spans="1:27" ht="21.95" customHeight="1" x14ac:dyDescent="0.25">
      <c r="A16" s="963"/>
      <c r="B16" s="353"/>
      <c r="C16" s="413">
        <f t="shared" ref="C16:C64" si="6">G16</f>
        <v>0</v>
      </c>
      <c r="D16" s="354"/>
      <c r="E16" s="366">
        <f t="shared" si="0"/>
        <v>0</v>
      </c>
      <c r="F16" s="367">
        <v>2</v>
      </c>
      <c r="G16" s="365"/>
      <c r="H16" s="357"/>
      <c r="I16" s="368">
        <f t="shared" si="1"/>
        <v>0</v>
      </c>
      <c r="J16" s="369">
        <f t="shared" si="2"/>
        <v>0</v>
      </c>
      <c r="K16" s="370">
        <f t="shared" si="3"/>
        <v>0</v>
      </c>
      <c r="L16" s="371">
        <f>(E16/B9)*J8</f>
        <v>0</v>
      </c>
      <c r="M16" s="145">
        <f t="shared" si="4"/>
        <v>0</v>
      </c>
      <c r="N16" s="414"/>
      <c r="O16" s="362"/>
      <c r="P16" s="372">
        <f t="shared" si="5"/>
        <v>0</v>
      </c>
      <c r="Q16" s="373">
        <v>1</v>
      </c>
      <c r="R16" s="415"/>
      <c r="S16" s="365"/>
      <c r="T16" s="365"/>
      <c r="U16" s="365"/>
      <c r="V16" s="365"/>
      <c r="W16" s="365"/>
      <c r="X16" s="365"/>
      <c r="Y16" s="365"/>
      <c r="Z16" s="365"/>
      <c r="AA16" s="961"/>
    </row>
    <row r="17" spans="1:27" ht="21.95" customHeight="1" x14ac:dyDescent="0.25">
      <c r="A17" s="963"/>
      <c r="B17" s="353"/>
      <c r="C17" s="413">
        <f t="shared" si="6"/>
        <v>0</v>
      </c>
      <c r="D17" s="354"/>
      <c r="E17" s="355">
        <f t="shared" si="0"/>
        <v>0</v>
      </c>
      <c r="F17" s="356">
        <v>3</v>
      </c>
      <c r="G17" s="365"/>
      <c r="H17" s="357"/>
      <c r="I17" s="358">
        <f t="shared" si="1"/>
        <v>0</v>
      </c>
      <c r="J17" s="359">
        <f t="shared" si="2"/>
        <v>0</v>
      </c>
      <c r="K17" s="360">
        <f t="shared" si="3"/>
        <v>0</v>
      </c>
      <c r="L17" s="361">
        <f>(E17/B9)*J8</f>
        <v>0</v>
      </c>
      <c r="M17" s="146">
        <f t="shared" si="4"/>
        <v>0</v>
      </c>
      <c r="N17" s="414"/>
      <c r="O17" s="362"/>
      <c r="P17" s="363">
        <f t="shared" si="5"/>
        <v>0</v>
      </c>
      <c r="Q17" s="373">
        <v>2</v>
      </c>
      <c r="R17" s="415"/>
      <c r="S17" s="365"/>
      <c r="T17" s="365"/>
      <c r="U17" s="365"/>
      <c r="V17" s="365"/>
      <c r="W17" s="365"/>
      <c r="X17" s="365"/>
      <c r="Y17" s="365"/>
      <c r="Z17" s="365"/>
      <c r="AA17" s="961"/>
    </row>
    <row r="18" spans="1:27" ht="21.95" customHeight="1" x14ac:dyDescent="0.25">
      <c r="A18" s="963"/>
      <c r="B18" s="353"/>
      <c r="C18" s="413">
        <f t="shared" si="6"/>
        <v>0</v>
      </c>
      <c r="D18" s="354"/>
      <c r="E18" s="366">
        <f t="shared" si="0"/>
        <v>0</v>
      </c>
      <c r="F18" s="367">
        <v>4</v>
      </c>
      <c r="G18" s="365"/>
      <c r="H18" s="357"/>
      <c r="I18" s="368">
        <f t="shared" si="1"/>
        <v>0</v>
      </c>
      <c r="J18" s="369">
        <f t="shared" si="2"/>
        <v>0</v>
      </c>
      <c r="K18" s="370">
        <f t="shared" si="3"/>
        <v>0</v>
      </c>
      <c r="L18" s="371">
        <f>(E18/B9)*J8</f>
        <v>0</v>
      </c>
      <c r="M18" s="145">
        <f t="shared" si="4"/>
        <v>0</v>
      </c>
      <c r="N18" s="414"/>
      <c r="O18" s="374"/>
      <c r="P18" s="372">
        <f t="shared" si="5"/>
        <v>0</v>
      </c>
      <c r="Q18" s="373">
        <v>3</v>
      </c>
      <c r="R18" s="415"/>
      <c r="S18" s="365"/>
      <c r="T18" s="365"/>
      <c r="U18" s="365"/>
      <c r="V18" s="365"/>
      <c r="W18" s="365"/>
      <c r="X18" s="365"/>
      <c r="Y18" s="365"/>
      <c r="Z18" s="365"/>
      <c r="AA18" s="961"/>
    </row>
    <row r="19" spans="1:27" ht="21.95" customHeight="1" x14ac:dyDescent="0.25">
      <c r="A19" s="963"/>
      <c r="B19" s="353"/>
      <c r="C19" s="413">
        <f t="shared" si="6"/>
        <v>0</v>
      </c>
      <c r="D19" s="354"/>
      <c r="E19" s="355">
        <f t="shared" si="0"/>
        <v>0</v>
      </c>
      <c r="F19" s="356">
        <v>5</v>
      </c>
      <c r="G19" s="365"/>
      <c r="H19" s="357"/>
      <c r="I19" s="358">
        <f t="shared" si="1"/>
        <v>0</v>
      </c>
      <c r="J19" s="359">
        <f t="shared" si="2"/>
        <v>0</v>
      </c>
      <c r="K19" s="360">
        <f t="shared" si="3"/>
        <v>0</v>
      </c>
      <c r="L19" s="361">
        <f>(E19/B9)*J8</f>
        <v>0</v>
      </c>
      <c r="M19" s="146">
        <f t="shared" si="4"/>
        <v>0</v>
      </c>
      <c r="N19" s="414"/>
      <c r="O19" s="362"/>
      <c r="P19" s="363">
        <f t="shared" si="5"/>
        <v>0</v>
      </c>
      <c r="Q19" s="373">
        <v>4</v>
      </c>
      <c r="R19" s="415"/>
      <c r="S19" s="365"/>
      <c r="T19" s="365"/>
      <c r="U19" s="365"/>
      <c r="V19" s="365"/>
      <c r="W19" s="365"/>
      <c r="X19" s="365"/>
      <c r="Y19" s="365"/>
      <c r="Z19" s="365"/>
      <c r="AA19" s="961"/>
    </row>
    <row r="20" spans="1:27" ht="21.95" customHeight="1" x14ac:dyDescent="0.25">
      <c r="A20" s="963"/>
      <c r="B20" s="353"/>
      <c r="C20" s="413">
        <f t="shared" si="6"/>
        <v>0</v>
      </c>
      <c r="D20" s="354"/>
      <c r="E20" s="366">
        <f t="shared" si="0"/>
        <v>0</v>
      </c>
      <c r="F20" s="367">
        <v>6</v>
      </c>
      <c r="G20" s="365"/>
      <c r="H20" s="357"/>
      <c r="I20" s="368">
        <f t="shared" si="1"/>
        <v>0</v>
      </c>
      <c r="J20" s="369">
        <f t="shared" si="2"/>
        <v>0</v>
      </c>
      <c r="K20" s="370">
        <f t="shared" si="3"/>
        <v>0</v>
      </c>
      <c r="L20" s="371">
        <f>(E20/B9)*J8</f>
        <v>0</v>
      </c>
      <c r="M20" s="145">
        <f t="shared" si="4"/>
        <v>0</v>
      </c>
      <c r="N20" s="414"/>
      <c r="O20" s="374"/>
      <c r="P20" s="372">
        <f t="shared" si="5"/>
        <v>0</v>
      </c>
      <c r="Q20" s="373">
        <v>5</v>
      </c>
      <c r="R20" s="415"/>
      <c r="S20" s="365"/>
      <c r="T20" s="365"/>
      <c r="U20" s="365"/>
      <c r="V20" s="365"/>
      <c r="W20" s="365"/>
      <c r="X20" s="365"/>
      <c r="Y20" s="365"/>
      <c r="Z20" s="365"/>
      <c r="AA20" s="961"/>
    </row>
    <row r="21" spans="1:27" ht="21.95" customHeight="1" x14ac:dyDescent="0.25">
      <c r="A21" s="963"/>
      <c r="B21" s="353"/>
      <c r="C21" s="413">
        <f t="shared" si="6"/>
        <v>0</v>
      </c>
      <c r="D21" s="354"/>
      <c r="E21" s="355">
        <f t="shared" si="0"/>
        <v>0</v>
      </c>
      <c r="F21" s="356">
        <v>7</v>
      </c>
      <c r="G21" s="365"/>
      <c r="H21" s="357"/>
      <c r="I21" s="358">
        <f t="shared" si="1"/>
        <v>0</v>
      </c>
      <c r="J21" s="416">
        <f>IF(ISTEXT(B21),B21,(B21/B$9)*J$8)</f>
        <v>0</v>
      </c>
      <c r="K21" s="360">
        <f t="shared" si="3"/>
        <v>0</v>
      </c>
      <c r="L21" s="361">
        <f>(E21/B9)*J8</f>
        <v>0</v>
      </c>
      <c r="M21" s="146">
        <f t="shared" si="4"/>
        <v>0</v>
      </c>
      <c r="N21" s="414"/>
      <c r="O21" s="362"/>
      <c r="P21" s="363">
        <f t="shared" si="5"/>
        <v>0</v>
      </c>
      <c r="Q21" s="373">
        <v>6</v>
      </c>
      <c r="R21" s="415"/>
      <c r="S21" s="365"/>
      <c r="T21" s="365"/>
      <c r="U21" s="365"/>
      <c r="V21" s="365"/>
      <c r="W21" s="365"/>
      <c r="X21" s="365"/>
      <c r="Y21" s="365"/>
      <c r="Z21" s="365"/>
      <c r="AA21" s="961"/>
    </row>
    <row r="22" spans="1:27" ht="21.95" customHeight="1" x14ac:dyDescent="0.25">
      <c r="A22" s="963"/>
      <c r="B22" s="353"/>
      <c r="C22" s="413">
        <f t="shared" si="6"/>
        <v>0</v>
      </c>
      <c r="D22" s="354"/>
      <c r="E22" s="366">
        <f t="shared" si="0"/>
        <v>0</v>
      </c>
      <c r="F22" s="367">
        <v>8</v>
      </c>
      <c r="G22" s="365"/>
      <c r="H22" s="357"/>
      <c r="I22" s="368">
        <f t="shared" si="1"/>
        <v>0</v>
      </c>
      <c r="J22" s="369">
        <f t="shared" ref="J22:J64" si="7">IF(ISTEXT(B22),B22,(B22/B$9)*J$8)</f>
        <v>0</v>
      </c>
      <c r="K22" s="370">
        <f t="shared" si="3"/>
        <v>0</v>
      </c>
      <c r="L22" s="371">
        <f>(E22/B9)*J8</f>
        <v>0</v>
      </c>
      <c r="M22" s="145">
        <f t="shared" si="4"/>
        <v>0</v>
      </c>
      <c r="N22" s="414"/>
      <c r="O22" s="374"/>
      <c r="P22" s="372">
        <f t="shared" si="5"/>
        <v>0</v>
      </c>
      <c r="Q22" s="373">
        <v>7</v>
      </c>
      <c r="R22" s="415"/>
      <c r="S22" s="365"/>
      <c r="T22" s="365"/>
      <c r="U22" s="365"/>
      <c r="V22" s="365"/>
      <c r="W22" s="365"/>
      <c r="X22" s="365"/>
      <c r="Y22" s="365"/>
      <c r="Z22" s="365"/>
      <c r="AA22" s="961"/>
    </row>
    <row r="23" spans="1:27" ht="21.95" customHeight="1" x14ac:dyDescent="0.25">
      <c r="A23" s="963"/>
      <c r="B23" s="353"/>
      <c r="C23" s="413">
        <f t="shared" si="6"/>
        <v>0</v>
      </c>
      <c r="D23" s="354"/>
      <c r="E23" s="355">
        <f t="shared" si="0"/>
        <v>0</v>
      </c>
      <c r="F23" s="356">
        <v>9</v>
      </c>
      <c r="G23" s="365"/>
      <c r="H23" s="357"/>
      <c r="I23" s="358">
        <f t="shared" si="1"/>
        <v>0</v>
      </c>
      <c r="J23" s="359">
        <f t="shared" si="7"/>
        <v>0</v>
      </c>
      <c r="K23" s="360">
        <f t="shared" si="3"/>
        <v>0</v>
      </c>
      <c r="L23" s="361">
        <f>(E23/B9)*J8</f>
        <v>0</v>
      </c>
      <c r="M23" s="146">
        <f t="shared" si="4"/>
        <v>0</v>
      </c>
      <c r="N23" s="414"/>
      <c r="O23" s="362"/>
      <c r="P23" s="363">
        <f t="shared" si="5"/>
        <v>0</v>
      </c>
      <c r="Q23" s="373">
        <v>8</v>
      </c>
      <c r="R23" s="415"/>
      <c r="S23" s="365"/>
      <c r="T23" s="365"/>
      <c r="U23" s="365"/>
      <c r="V23" s="365"/>
      <c r="W23" s="365"/>
      <c r="X23" s="365"/>
      <c r="Y23" s="365"/>
      <c r="Z23" s="365"/>
      <c r="AA23" s="961"/>
    </row>
    <row r="24" spans="1:27" ht="21.95" customHeight="1" x14ac:dyDescent="0.25">
      <c r="A24" s="963"/>
      <c r="B24" s="353"/>
      <c r="C24" s="413">
        <f t="shared" si="6"/>
        <v>0</v>
      </c>
      <c r="D24" s="354"/>
      <c r="E24" s="366">
        <f t="shared" si="0"/>
        <v>0</v>
      </c>
      <c r="F24" s="367">
        <v>10</v>
      </c>
      <c r="G24" s="365"/>
      <c r="H24" s="357"/>
      <c r="I24" s="368">
        <f t="shared" si="1"/>
        <v>0</v>
      </c>
      <c r="J24" s="369">
        <f t="shared" si="7"/>
        <v>0</v>
      </c>
      <c r="K24" s="370">
        <f t="shared" si="3"/>
        <v>0</v>
      </c>
      <c r="L24" s="371">
        <f>(E24/B9)*J8</f>
        <v>0</v>
      </c>
      <c r="M24" s="145">
        <f>IF(L24=0,0,L24/L$66)</f>
        <v>0</v>
      </c>
      <c r="N24" s="414"/>
      <c r="O24" s="374"/>
      <c r="P24" s="372">
        <f t="shared" si="5"/>
        <v>0</v>
      </c>
      <c r="Q24" s="373">
        <v>9</v>
      </c>
      <c r="R24" s="415"/>
      <c r="S24" s="365"/>
      <c r="T24" s="365"/>
      <c r="U24" s="365"/>
      <c r="V24" s="365"/>
      <c r="W24" s="365"/>
      <c r="X24" s="365"/>
      <c r="Y24" s="365"/>
      <c r="Z24" s="365"/>
      <c r="AA24" s="961"/>
    </row>
    <row r="25" spans="1:27" ht="21.95" customHeight="1" x14ac:dyDescent="0.25">
      <c r="A25" s="963"/>
      <c r="B25" s="353"/>
      <c r="C25" s="413">
        <f t="shared" si="6"/>
        <v>0</v>
      </c>
      <c r="D25" s="354"/>
      <c r="E25" s="355">
        <f t="shared" si="0"/>
        <v>0</v>
      </c>
      <c r="F25" s="356">
        <v>11</v>
      </c>
      <c r="G25" s="365"/>
      <c r="H25" s="357"/>
      <c r="I25" s="358">
        <f t="shared" si="1"/>
        <v>0</v>
      </c>
      <c r="J25" s="359">
        <f t="shared" si="7"/>
        <v>0</v>
      </c>
      <c r="K25" s="360">
        <f t="shared" si="3"/>
        <v>0</v>
      </c>
      <c r="L25" s="361">
        <f>(E25/B9)*J8</f>
        <v>0</v>
      </c>
      <c r="M25" s="146">
        <f t="shared" ref="M25:M64" si="8">IF(L25=0,0,L25/L$66)</f>
        <v>0</v>
      </c>
      <c r="N25" s="414"/>
      <c r="O25" s="362"/>
      <c r="P25" s="363">
        <f t="shared" si="5"/>
        <v>0</v>
      </c>
      <c r="Q25" s="373">
        <v>10</v>
      </c>
      <c r="R25" s="415"/>
      <c r="S25" s="365"/>
      <c r="T25" s="365"/>
      <c r="U25" s="365"/>
      <c r="V25" s="365"/>
      <c r="W25" s="365"/>
      <c r="X25" s="365"/>
      <c r="Y25" s="365"/>
      <c r="Z25" s="365"/>
      <c r="AA25" s="961"/>
    </row>
    <row r="26" spans="1:27" ht="21.95" customHeight="1" x14ac:dyDescent="0.25">
      <c r="A26" s="963"/>
      <c r="B26" s="353"/>
      <c r="C26" s="413">
        <f t="shared" si="6"/>
        <v>0</v>
      </c>
      <c r="D26" s="354"/>
      <c r="E26" s="366">
        <f t="shared" si="0"/>
        <v>0</v>
      </c>
      <c r="F26" s="367">
        <v>12</v>
      </c>
      <c r="G26" s="365"/>
      <c r="H26" s="357"/>
      <c r="I26" s="368">
        <f t="shared" si="1"/>
        <v>0</v>
      </c>
      <c r="J26" s="369">
        <f t="shared" si="7"/>
        <v>0</v>
      </c>
      <c r="K26" s="370">
        <f t="shared" si="3"/>
        <v>0</v>
      </c>
      <c r="L26" s="371">
        <f>(E26/B9)*J8</f>
        <v>0</v>
      </c>
      <c r="M26" s="145">
        <f t="shared" si="8"/>
        <v>0</v>
      </c>
      <c r="N26" s="414"/>
      <c r="O26" s="362"/>
      <c r="P26" s="372">
        <f t="shared" si="5"/>
        <v>0</v>
      </c>
      <c r="Q26" s="373">
        <v>11</v>
      </c>
      <c r="R26" s="415"/>
      <c r="S26" s="365"/>
      <c r="T26" s="365"/>
      <c r="U26" s="365"/>
      <c r="V26" s="365"/>
      <c r="W26" s="365"/>
      <c r="X26" s="365"/>
      <c r="Y26" s="365"/>
      <c r="Z26" s="365"/>
      <c r="AA26" s="961"/>
    </row>
    <row r="27" spans="1:27" ht="21.95" customHeight="1" x14ac:dyDescent="0.25">
      <c r="A27" s="963"/>
      <c r="B27" s="353"/>
      <c r="C27" s="413">
        <f t="shared" si="6"/>
        <v>0</v>
      </c>
      <c r="D27" s="354"/>
      <c r="E27" s="355">
        <f t="shared" si="0"/>
        <v>0</v>
      </c>
      <c r="F27" s="356">
        <v>13</v>
      </c>
      <c r="G27" s="365"/>
      <c r="H27" s="357"/>
      <c r="I27" s="358">
        <f t="shared" si="1"/>
        <v>0</v>
      </c>
      <c r="J27" s="359">
        <f t="shared" si="7"/>
        <v>0</v>
      </c>
      <c r="K27" s="360">
        <f t="shared" si="3"/>
        <v>0</v>
      </c>
      <c r="L27" s="361">
        <f>(E27/B9)*J8</f>
        <v>0</v>
      </c>
      <c r="M27" s="146">
        <f t="shared" si="8"/>
        <v>0</v>
      </c>
      <c r="N27" s="414"/>
      <c r="O27" s="362"/>
      <c r="P27" s="363">
        <f t="shared" si="5"/>
        <v>0</v>
      </c>
      <c r="Q27" s="373">
        <v>12</v>
      </c>
      <c r="R27" s="415"/>
      <c r="S27" s="365"/>
      <c r="T27" s="365"/>
      <c r="U27" s="365"/>
      <c r="V27" s="365"/>
      <c r="W27" s="365"/>
      <c r="X27" s="365"/>
      <c r="Y27" s="365"/>
      <c r="Z27" s="365"/>
      <c r="AA27" s="961"/>
    </row>
    <row r="28" spans="1:27" ht="21.95" customHeight="1" x14ac:dyDescent="0.25">
      <c r="A28" s="963"/>
      <c r="B28" s="353"/>
      <c r="C28" s="413">
        <f t="shared" si="6"/>
        <v>0</v>
      </c>
      <c r="D28" s="354"/>
      <c r="E28" s="366">
        <f t="shared" si="0"/>
        <v>0</v>
      </c>
      <c r="F28" s="367">
        <v>14</v>
      </c>
      <c r="G28" s="365"/>
      <c r="H28" s="357"/>
      <c r="I28" s="368">
        <f t="shared" si="1"/>
        <v>0</v>
      </c>
      <c r="J28" s="369">
        <f t="shared" si="7"/>
        <v>0</v>
      </c>
      <c r="K28" s="370">
        <f t="shared" si="3"/>
        <v>0</v>
      </c>
      <c r="L28" s="371">
        <f>(E28/B9)*J8</f>
        <v>0</v>
      </c>
      <c r="M28" s="145">
        <f t="shared" si="8"/>
        <v>0</v>
      </c>
      <c r="N28" s="414"/>
      <c r="O28" s="374"/>
      <c r="P28" s="372">
        <f t="shared" si="5"/>
        <v>0</v>
      </c>
      <c r="Q28" s="373">
        <v>13</v>
      </c>
      <c r="R28" s="415"/>
      <c r="S28" s="365"/>
      <c r="T28" s="365"/>
      <c r="U28" s="365"/>
      <c r="V28" s="365"/>
      <c r="W28" s="365"/>
      <c r="X28" s="365"/>
      <c r="Y28" s="365"/>
      <c r="Z28" s="365"/>
      <c r="AA28" s="961"/>
    </row>
    <row r="29" spans="1:27" ht="21.95" customHeight="1" x14ac:dyDescent="0.25">
      <c r="A29" s="963"/>
      <c r="B29" s="353"/>
      <c r="C29" s="413">
        <f t="shared" si="6"/>
        <v>0</v>
      </c>
      <c r="D29" s="354"/>
      <c r="E29" s="355">
        <f t="shared" si="0"/>
        <v>0</v>
      </c>
      <c r="F29" s="356">
        <v>15</v>
      </c>
      <c r="G29" s="365"/>
      <c r="H29" s="357"/>
      <c r="I29" s="358">
        <f t="shared" si="1"/>
        <v>0</v>
      </c>
      <c r="J29" s="359">
        <f t="shared" si="7"/>
        <v>0</v>
      </c>
      <c r="K29" s="360">
        <f t="shared" si="3"/>
        <v>0</v>
      </c>
      <c r="L29" s="361">
        <f>(E29/B9)*J8</f>
        <v>0</v>
      </c>
      <c r="M29" s="146">
        <f t="shared" si="8"/>
        <v>0</v>
      </c>
      <c r="N29" s="414"/>
      <c r="O29" s="362"/>
      <c r="P29" s="363">
        <f t="shared" si="5"/>
        <v>0</v>
      </c>
      <c r="Q29" s="373">
        <v>14</v>
      </c>
      <c r="R29" s="415"/>
      <c r="S29" s="365"/>
      <c r="T29" s="365"/>
      <c r="U29" s="365"/>
      <c r="V29" s="365"/>
      <c r="W29" s="365"/>
      <c r="X29" s="365"/>
      <c r="Y29" s="365"/>
      <c r="Z29" s="365"/>
      <c r="AA29" s="961"/>
    </row>
    <row r="30" spans="1:27" ht="21.95" customHeight="1" x14ac:dyDescent="0.25">
      <c r="A30" s="963"/>
      <c r="B30" s="353"/>
      <c r="C30" s="413">
        <f t="shared" si="6"/>
        <v>0</v>
      </c>
      <c r="D30" s="354"/>
      <c r="E30" s="366">
        <f t="shared" si="0"/>
        <v>0</v>
      </c>
      <c r="F30" s="367">
        <v>16</v>
      </c>
      <c r="G30" s="365"/>
      <c r="H30" s="357"/>
      <c r="I30" s="368">
        <f t="shared" si="1"/>
        <v>0</v>
      </c>
      <c r="J30" s="369">
        <f t="shared" si="7"/>
        <v>0</v>
      </c>
      <c r="K30" s="370">
        <f t="shared" si="3"/>
        <v>0</v>
      </c>
      <c r="L30" s="371">
        <f>(E30/B9)*J8</f>
        <v>0</v>
      </c>
      <c r="M30" s="145">
        <f t="shared" si="8"/>
        <v>0</v>
      </c>
      <c r="N30" s="414"/>
      <c r="O30" s="374"/>
      <c r="P30" s="372">
        <f t="shared" si="5"/>
        <v>0</v>
      </c>
      <c r="Q30" s="373">
        <v>15</v>
      </c>
      <c r="R30" s="415"/>
      <c r="S30" s="365"/>
      <c r="T30" s="365"/>
      <c r="U30" s="365"/>
      <c r="V30" s="365"/>
      <c r="W30" s="365"/>
      <c r="X30" s="365"/>
      <c r="Y30" s="365"/>
      <c r="Z30" s="365"/>
      <c r="AA30" s="961"/>
    </row>
    <row r="31" spans="1:27" ht="21.95" customHeight="1" x14ac:dyDescent="0.25">
      <c r="A31" s="963"/>
      <c r="B31" s="353"/>
      <c r="C31" s="413">
        <f t="shared" si="6"/>
        <v>0</v>
      </c>
      <c r="D31" s="354"/>
      <c r="E31" s="355">
        <f t="shared" si="0"/>
        <v>0</v>
      </c>
      <c r="F31" s="356">
        <v>17</v>
      </c>
      <c r="G31" s="365"/>
      <c r="H31" s="357"/>
      <c r="I31" s="358">
        <f t="shared" si="1"/>
        <v>0</v>
      </c>
      <c r="J31" s="359">
        <f t="shared" si="7"/>
        <v>0</v>
      </c>
      <c r="K31" s="360">
        <f t="shared" si="3"/>
        <v>0</v>
      </c>
      <c r="L31" s="361">
        <f>(E31/B9)*J8</f>
        <v>0</v>
      </c>
      <c r="M31" s="146">
        <f t="shared" si="8"/>
        <v>0</v>
      </c>
      <c r="N31" s="414"/>
      <c r="O31" s="362"/>
      <c r="P31" s="363">
        <f t="shared" si="5"/>
        <v>0</v>
      </c>
      <c r="Q31" s="373">
        <v>16</v>
      </c>
      <c r="R31" s="415"/>
      <c r="S31" s="365"/>
      <c r="T31" s="365"/>
      <c r="U31" s="365"/>
      <c r="V31" s="365"/>
      <c r="W31" s="365"/>
      <c r="X31" s="365"/>
      <c r="Y31" s="365"/>
      <c r="Z31" s="365"/>
      <c r="AA31" s="961"/>
    </row>
    <row r="32" spans="1:27" ht="21.95" customHeight="1" x14ac:dyDescent="0.25">
      <c r="A32" s="963"/>
      <c r="B32" s="353"/>
      <c r="C32" s="413">
        <f t="shared" si="6"/>
        <v>0</v>
      </c>
      <c r="D32" s="354"/>
      <c r="E32" s="366">
        <f t="shared" si="0"/>
        <v>0</v>
      </c>
      <c r="F32" s="367">
        <v>18</v>
      </c>
      <c r="G32" s="365"/>
      <c r="H32" s="357"/>
      <c r="I32" s="368">
        <f t="shared" si="1"/>
        <v>0</v>
      </c>
      <c r="J32" s="369">
        <f t="shared" si="7"/>
        <v>0</v>
      </c>
      <c r="K32" s="370">
        <f t="shared" si="3"/>
        <v>0</v>
      </c>
      <c r="L32" s="371">
        <f>(E32/B9)*J8</f>
        <v>0</v>
      </c>
      <c r="M32" s="145">
        <f t="shared" si="8"/>
        <v>0</v>
      </c>
      <c r="N32" s="414"/>
      <c r="O32" s="374"/>
      <c r="P32" s="372">
        <f t="shared" si="5"/>
        <v>0</v>
      </c>
      <c r="Q32" s="373">
        <v>17</v>
      </c>
      <c r="R32" s="415"/>
      <c r="S32" s="365"/>
      <c r="T32" s="365"/>
      <c r="U32" s="365"/>
      <c r="V32" s="365"/>
      <c r="W32" s="365"/>
      <c r="X32" s="365"/>
      <c r="Y32" s="365"/>
      <c r="Z32" s="365"/>
      <c r="AA32" s="961"/>
    </row>
    <row r="33" spans="1:27" ht="21.95" customHeight="1" x14ac:dyDescent="0.25">
      <c r="A33" s="963"/>
      <c r="B33" s="353"/>
      <c r="C33" s="413">
        <f t="shared" si="6"/>
        <v>0</v>
      </c>
      <c r="D33" s="354"/>
      <c r="E33" s="355">
        <f t="shared" si="0"/>
        <v>0</v>
      </c>
      <c r="F33" s="356">
        <v>19</v>
      </c>
      <c r="G33" s="365"/>
      <c r="H33" s="357"/>
      <c r="I33" s="358">
        <f t="shared" si="1"/>
        <v>0</v>
      </c>
      <c r="J33" s="359">
        <f t="shared" si="7"/>
        <v>0</v>
      </c>
      <c r="K33" s="360">
        <f t="shared" si="3"/>
        <v>0</v>
      </c>
      <c r="L33" s="361">
        <f>(E33/B9)*J8</f>
        <v>0</v>
      </c>
      <c r="M33" s="146">
        <f t="shared" si="8"/>
        <v>0</v>
      </c>
      <c r="N33" s="414"/>
      <c r="O33" s="362"/>
      <c r="P33" s="363">
        <f t="shared" si="5"/>
        <v>0</v>
      </c>
      <c r="Q33" s="373">
        <v>18</v>
      </c>
      <c r="R33" s="415"/>
      <c r="S33" s="365"/>
      <c r="T33" s="365"/>
      <c r="U33" s="365"/>
      <c r="V33" s="365"/>
      <c r="W33" s="365"/>
      <c r="X33" s="365"/>
      <c r="Y33" s="365"/>
      <c r="Z33" s="365"/>
      <c r="AA33" s="961"/>
    </row>
    <row r="34" spans="1:27" ht="21.95" customHeight="1" x14ac:dyDescent="0.25">
      <c r="A34" s="963"/>
      <c r="B34" s="353"/>
      <c r="C34" s="413">
        <f t="shared" si="6"/>
        <v>0</v>
      </c>
      <c r="D34" s="354"/>
      <c r="E34" s="366">
        <f t="shared" si="0"/>
        <v>0</v>
      </c>
      <c r="F34" s="367">
        <v>20</v>
      </c>
      <c r="G34" s="365"/>
      <c r="H34" s="357"/>
      <c r="I34" s="368">
        <f t="shared" si="1"/>
        <v>0</v>
      </c>
      <c r="J34" s="369">
        <f t="shared" si="7"/>
        <v>0</v>
      </c>
      <c r="K34" s="370">
        <f t="shared" si="3"/>
        <v>0</v>
      </c>
      <c r="L34" s="371">
        <f>(E34/B9)*J8</f>
        <v>0</v>
      </c>
      <c r="M34" s="145">
        <f t="shared" si="8"/>
        <v>0</v>
      </c>
      <c r="N34" s="414"/>
      <c r="O34" s="374"/>
      <c r="P34" s="372">
        <f t="shared" si="5"/>
        <v>0</v>
      </c>
      <c r="Q34" s="373">
        <v>19</v>
      </c>
      <c r="R34" s="415"/>
      <c r="S34" s="365"/>
      <c r="T34" s="365"/>
      <c r="U34" s="365"/>
      <c r="V34" s="365"/>
      <c r="W34" s="365"/>
      <c r="X34" s="365"/>
      <c r="Y34" s="365"/>
      <c r="Z34" s="365"/>
      <c r="AA34" s="961"/>
    </row>
    <row r="35" spans="1:27" ht="21.95" customHeight="1" x14ac:dyDescent="0.25">
      <c r="A35" s="963"/>
      <c r="B35" s="353"/>
      <c r="C35" s="413">
        <f t="shared" si="6"/>
        <v>0</v>
      </c>
      <c r="D35" s="354"/>
      <c r="E35" s="355">
        <f t="shared" si="0"/>
        <v>0</v>
      </c>
      <c r="F35" s="356">
        <v>21</v>
      </c>
      <c r="G35" s="365"/>
      <c r="H35" s="357"/>
      <c r="I35" s="358">
        <f t="shared" si="1"/>
        <v>0</v>
      </c>
      <c r="J35" s="359">
        <f t="shared" si="7"/>
        <v>0</v>
      </c>
      <c r="K35" s="360">
        <f t="shared" si="3"/>
        <v>0</v>
      </c>
      <c r="L35" s="361">
        <f>(E35/B9)*J8</f>
        <v>0</v>
      </c>
      <c r="M35" s="146">
        <f t="shared" si="8"/>
        <v>0</v>
      </c>
      <c r="N35" s="414"/>
      <c r="O35" s="362"/>
      <c r="P35" s="363">
        <f t="shared" si="5"/>
        <v>0</v>
      </c>
      <c r="Q35" s="373">
        <v>20</v>
      </c>
      <c r="R35" s="415"/>
      <c r="S35" s="365"/>
      <c r="T35" s="365"/>
      <c r="U35" s="365"/>
      <c r="V35" s="365"/>
      <c r="W35" s="365"/>
      <c r="X35" s="365"/>
      <c r="Y35" s="365"/>
      <c r="Z35" s="365"/>
      <c r="AA35" s="961"/>
    </row>
    <row r="36" spans="1:27" ht="21.95" customHeight="1" x14ac:dyDescent="0.25">
      <c r="A36" s="963"/>
      <c r="B36" s="353"/>
      <c r="C36" s="413">
        <f t="shared" si="6"/>
        <v>0</v>
      </c>
      <c r="D36" s="354"/>
      <c r="E36" s="366">
        <f t="shared" si="0"/>
        <v>0</v>
      </c>
      <c r="F36" s="367">
        <v>22</v>
      </c>
      <c r="G36" s="365"/>
      <c r="H36" s="357"/>
      <c r="I36" s="368">
        <f t="shared" si="1"/>
        <v>0</v>
      </c>
      <c r="J36" s="369">
        <f t="shared" si="7"/>
        <v>0</v>
      </c>
      <c r="K36" s="370">
        <f t="shared" si="3"/>
        <v>0</v>
      </c>
      <c r="L36" s="371">
        <f>(E36/B9)*J8</f>
        <v>0</v>
      </c>
      <c r="M36" s="145">
        <f t="shared" si="8"/>
        <v>0</v>
      </c>
      <c r="N36" s="414"/>
      <c r="O36" s="374"/>
      <c r="P36" s="372">
        <f t="shared" si="5"/>
        <v>0</v>
      </c>
      <c r="Q36" s="373">
        <v>21</v>
      </c>
      <c r="R36" s="415"/>
      <c r="S36" s="365"/>
      <c r="T36" s="365"/>
      <c r="U36" s="365"/>
      <c r="V36" s="365"/>
      <c r="W36" s="365"/>
      <c r="X36" s="365"/>
      <c r="Y36" s="365"/>
      <c r="Z36" s="365"/>
      <c r="AA36" s="961"/>
    </row>
    <row r="37" spans="1:27" ht="21.95" customHeight="1" x14ac:dyDescent="0.25">
      <c r="A37" s="963"/>
      <c r="B37" s="353"/>
      <c r="C37" s="413">
        <f t="shared" si="6"/>
        <v>0</v>
      </c>
      <c r="D37" s="354"/>
      <c r="E37" s="355">
        <f t="shared" si="0"/>
        <v>0</v>
      </c>
      <c r="F37" s="356">
        <v>23</v>
      </c>
      <c r="G37" s="365"/>
      <c r="H37" s="357"/>
      <c r="I37" s="358">
        <f t="shared" si="1"/>
        <v>0</v>
      </c>
      <c r="J37" s="359">
        <f t="shared" si="7"/>
        <v>0</v>
      </c>
      <c r="K37" s="360">
        <f t="shared" si="3"/>
        <v>0</v>
      </c>
      <c r="L37" s="361">
        <f>(E37/B9)*J8</f>
        <v>0</v>
      </c>
      <c r="M37" s="146">
        <f t="shared" si="8"/>
        <v>0</v>
      </c>
      <c r="N37" s="414"/>
      <c r="O37" s="362"/>
      <c r="P37" s="363">
        <f t="shared" si="5"/>
        <v>0</v>
      </c>
      <c r="Q37" s="373">
        <v>22</v>
      </c>
      <c r="R37" s="415"/>
      <c r="S37" s="365"/>
      <c r="T37" s="365"/>
      <c r="U37" s="365"/>
      <c r="V37" s="365"/>
      <c r="W37" s="365"/>
      <c r="X37" s="365"/>
      <c r="Y37" s="365"/>
      <c r="Z37" s="365"/>
      <c r="AA37" s="961"/>
    </row>
    <row r="38" spans="1:27" ht="21.95" customHeight="1" x14ac:dyDescent="0.25">
      <c r="A38" s="963"/>
      <c r="B38" s="353"/>
      <c r="C38" s="413">
        <f t="shared" si="6"/>
        <v>0</v>
      </c>
      <c r="D38" s="354"/>
      <c r="E38" s="366">
        <f t="shared" si="0"/>
        <v>0</v>
      </c>
      <c r="F38" s="367">
        <v>24</v>
      </c>
      <c r="G38" s="365"/>
      <c r="H38" s="357"/>
      <c r="I38" s="368">
        <f t="shared" si="1"/>
        <v>0</v>
      </c>
      <c r="J38" s="369">
        <f t="shared" si="7"/>
        <v>0</v>
      </c>
      <c r="K38" s="370">
        <f t="shared" si="3"/>
        <v>0</v>
      </c>
      <c r="L38" s="371">
        <f>(E38/B9)*J8</f>
        <v>0</v>
      </c>
      <c r="M38" s="145">
        <f t="shared" si="8"/>
        <v>0</v>
      </c>
      <c r="N38" s="414"/>
      <c r="O38" s="374"/>
      <c r="P38" s="372">
        <f t="shared" si="5"/>
        <v>0</v>
      </c>
      <c r="Q38" s="373">
        <v>23</v>
      </c>
      <c r="R38" s="415"/>
      <c r="S38" s="365"/>
      <c r="T38" s="365"/>
      <c r="U38" s="365"/>
      <c r="V38" s="365"/>
      <c r="W38" s="365"/>
      <c r="X38" s="365"/>
      <c r="Y38" s="365"/>
      <c r="Z38" s="365"/>
      <c r="AA38" s="961"/>
    </row>
    <row r="39" spans="1:27" ht="21.95" customHeight="1" x14ac:dyDescent="0.25">
      <c r="A39" s="963"/>
      <c r="B39" s="353"/>
      <c r="C39" s="413">
        <f t="shared" si="6"/>
        <v>0</v>
      </c>
      <c r="D39" s="354"/>
      <c r="E39" s="355">
        <f t="shared" si="0"/>
        <v>0</v>
      </c>
      <c r="F39" s="356">
        <v>25</v>
      </c>
      <c r="G39" s="365"/>
      <c r="H39" s="357"/>
      <c r="I39" s="358">
        <f t="shared" si="1"/>
        <v>0</v>
      </c>
      <c r="J39" s="359">
        <f t="shared" si="7"/>
        <v>0</v>
      </c>
      <c r="K39" s="360">
        <f t="shared" si="3"/>
        <v>0</v>
      </c>
      <c r="L39" s="361">
        <f>(E39/B9)*J8</f>
        <v>0</v>
      </c>
      <c r="M39" s="146">
        <f t="shared" si="8"/>
        <v>0</v>
      </c>
      <c r="N39" s="414"/>
      <c r="O39" s="362"/>
      <c r="P39" s="363">
        <f t="shared" si="5"/>
        <v>0</v>
      </c>
      <c r="Q39" s="373">
        <v>24</v>
      </c>
      <c r="R39" s="415"/>
      <c r="S39" s="365"/>
      <c r="T39" s="365"/>
      <c r="U39" s="365"/>
      <c r="V39" s="365"/>
      <c r="W39" s="365"/>
      <c r="X39" s="365"/>
      <c r="Y39" s="365"/>
      <c r="Z39" s="365"/>
      <c r="AA39" s="961"/>
    </row>
    <row r="40" spans="1:27" ht="21.95" customHeight="1" x14ac:dyDescent="0.25">
      <c r="A40" s="963"/>
      <c r="B40" s="353"/>
      <c r="C40" s="413">
        <f t="shared" si="6"/>
        <v>0</v>
      </c>
      <c r="D40" s="354"/>
      <c r="E40" s="366">
        <f t="shared" si="0"/>
        <v>0</v>
      </c>
      <c r="F40" s="367">
        <v>26</v>
      </c>
      <c r="G40" s="365"/>
      <c r="H40" s="357"/>
      <c r="I40" s="368">
        <f t="shared" si="1"/>
        <v>0</v>
      </c>
      <c r="J40" s="369">
        <f t="shared" si="7"/>
        <v>0</v>
      </c>
      <c r="K40" s="370">
        <f t="shared" si="3"/>
        <v>0</v>
      </c>
      <c r="L40" s="371">
        <f>(E40/B9)*J8</f>
        <v>0</v>
      </c>
      <c r="M40" s="145">
        <f t="shared" si="8"/>
        <v>0</v>
      </c>
      <c r="N40" s="414"/>
      <c r="O40" s="374"/>
      <c r="P40" s="372">
        <f t="shared" si="5"/>
        <v>0</v>
      </c>
      <c r="Q40" s="373">
        <v>25</v>
      </c>
      <c r="R40" s="415"/>
      <c r="S40" s="365"/>
      <c r="T40" s="365"/>
      <c r="U40" s="365"/>
      <c r="V40" s="365"/>
      <c r="W40" s="365"/>
      <c r="X40" s="365"/>
      <c r="Y40" s="365"/>
      <c r="Z40" s="365"/>
      <c r="AA40" s="961"/>
    </row>
    <row r="41" spans="1:27" ht="21.95" customHeight="1" x14ac:dyDescent="0.25">
      <c r="A41" s="963"/>
      <c r="B41" s="353"/>
      <c r="C41" s="413">
        <f t="shared" si="6"/>
        <v>0</v>
      </c>
      <c r="D41" s="354"/>
      <c r="E41" s="355">
        <f t="shared" si="0"/>
        <v>0</v>
      </c>
      <c r="F41" s="356">
        <v>27</v>
      </c>
      <c r="G41" s="365"/>
      <c r="H41" s="357"/>
      <c r="I41" s="358">
        <f t="shared" si="1"/>
        <v>0</v>
      </c>
      <c r="J41" s="359">
        <f t="shared" si="7"/>
        <v>0</v>
      </c>
      <c r="K41" s="360">
        <f t="shared" si="3"/>
        <v>0</v>
      </c>
      <c r="L41" s="361">
        <f>(E41/B9)*J8</f>
        <v>0</v>
      </c>
      <c r="M41" s="146">
        <f t="shared" si="8"/>
        <v>0</v>
      </c>
      <c r="N41" s="414"/>
      <c r="O41" s="362"/>
      <c r="P41" s="363">
        <f t="shared" si="5"/>
        <v>0</v>
      </c>
      <c r="Q41" s="373">
        <v>26</v>
      </c>
      <c r="R41" s="415"/>
      <c r="S41" s="365"/>
      <c r="T41" s="365"/>
      <c r="U41" s="365"/>
      <c r="V41" s="365"/>
      <c r="W41" s="365"/>
      <c r="X41" s="365"/>
      <c r="Y41" s="365"/>
      <c r="Z41" s="365"/>
      <c r="AA41" s="961"/>
    </row>
    <row r="42" spans="1:27" ht="21.95" customHeight="1" x14ac:dyDescent="0.25">
      <c r="A42" s="963"/>
      <c r="B42" s="353"/>
      <c r="C42" s="413">
        <f t="shared" si="6"/>
        <v>0</v>
      </c>
      <c r="D42" s="354"/>
      <c r="E42" s="366">
        <f t="shared" si="0"/>
        <v>0</v>
      </c>
      <c r="F42" s="367">
        <v>28</v>
      </c>
      <c r="G42" s="365"/>
      <c r="H42" s="357"/>
      <c r="I42" s="368">
        <f t="shared" si="1"/>
        <v>0</v>
      </c>
      <c r="J42" s="369">
        <f t="shared" si="7"/>
        <v>0</v>
      </c>
      <c r="K42" s="370">
        <f t="shared" si="3"/>
        <v>0</v>
      </c>
      <c r="L42" s="371">
        <f>(E42/B9)*J8</f>
        <v>0</v>
      </c>
      <c r="M42" s="145">
        <f t="shared" si="8"/>
        <v>0</v>
      </c>
      <c r="N42" s="414"/>
      <c r="O42" s="374"/>
      <c r="P42" s="372">
        <f t="shared" si="5"/>
        <v>0</v>
      </c>
      <c r="Q42" s="373">
        <v>27</v>
      </c>
      <c r="R42" s="415"/>
      <c r="S42" s="365"/>
      <c r="T42" s="365"/>
      <c r="U42" s="365"/>
      <c r="V42" s="365"/>
      <c r="W42" s="365"/>
      <c r="X42" s="365"/>
      <c r="Y42" s="365"/>
      <c r="Z42" s="365"/>
      <c r="AA42" s="961"/>
    </row>
    <row r="43" spans="1:27" ht="21.95" customHeight="1" x14ac:dyDescent="0.25">
      <c r="A43" s="963"/>
      <c r="B43" s="353"/>
      <c r="C43" s="413">
        <f t="shared" si="6"/>
        <v>0</v>
      </c>
      <c r="D43" s="354"/>
      <c r="E43" s="355">
        <f t="shared" si="0"/>
        <v>0</v>
      </c>
      <c r="F43" s="356">
        <v>29</v>
      </c>
      <c r="G43" s="365"/>
      <c r="H43" s="357"/>
      <c r="I43" s="358">
        <f t="shared" si="1"/>
        <v>0</v>
      </c>
      <c r="J43" s="359">
        <f t="shared" si="7"/>
        <v>0</v>
      </c>
      <c r="K43" s="360">
        <f t="shared" si="3"/>
        <v>0</v>
      </c>
      <c r="L43" s="361">
        <f>(E43/B9)*J8</f>
        <v>0</v>
      </c>
      <c r="M43" s="146">
        <f t="shared" si="8"/>
        <v>0</v>
      </c>
      <c r="N43" s="414"/>
      <c r="O43" s="362"/>
      <c r="P43" s="363">
        <f t="shared" si="5"/>
        <v>0</v>
      </c>
      <c r="Q43" s="373">
        <v>28</v>
      </c>
      <c r="R43" s="415"/>
      <c r="S43" s="365"/>
      <c r="T43" s="365"/>
      <c r="U43" s="365"/>
      <c r="V43" s="365"/>
      <c r="W43" s="365"/>
      <c r="X43" s="365"/>
      <c r="Y43" s="365"/>
      <c r="Z43" s="365"/>
      <c r="AA43" s="961"/>
    </row>
    <row r="44" spans="1:27" ht="21.95" customHeight="1" x14ac:dyDescent="0.25">
      <c r="A44" s="963"/>
      <c r="B44" s="353"/>
      <c r="C44" s="413">
        <f t="shared" si="6"/>
        <v>0</v>
      </c>
      <c r="D44" s="354"/>
      <c r="E44" s="366">
        <f t="shared" si="0"/>
        <v>0</v>
      </c>
      <c r="F44" s="367">
        <v>30</v>
      </c>
      <c r="G44" s="365"/>
      <c r="H44" s="357"/>
      <c r="I44" s="368">
        <f t="shared" si="1"/>
        <v>0</v>
      </c>
      <c r="J44" s="369">
        <f t="shared" si="7"/>
        <v>0</v>
      </c>
      <c r="K44" s="370">
        <f t="shared" si="3"/>
        <v>0</v>
      </c>
      <c r="L44" s="371">
        <f>(E44/B9)*J8</f>
        <v>0</v>
      </c>
      <c r="M44" s="145">
        <f t="shared" si="8"/>
        <v>0</v>
      </c>
      <c r="N44" s="414"/>
      <c r="O44" s="374"/>
      <c r="P44" s="372">
        <f t="shared" si="5"/>
        <v>0</v>
      </c>
      <c r="Q44" s="373">
        <v>29</v>
      </c>
      <c r="R44" s="415"/>
      <c r="S44" s="365"/>
      <c r="T44" s="365"/>
      <c r="U44" s="365"/>
      <c r="V44" s="365"/>
      <c r="W44" s="365"/>
      <c r="X44" s="365"/>
      <c r="Y44" s="365"/>
      <c r="Z44" s="365"/>
      <c r="AA44" s="961"/>
    </row>
    <row r="45" spans="1:27" ht="21.95" customHeight="1" x14ac:dyDescent="0.25">
      <c r="A45" s="963"/>
      <c r="B45" s="353"/>
      <c r="C45" s="413">
        <f t="shared" si="6"/>
        <v>0</v>
      </c>
      <c r="D45" s="354"/>
      <c r="E45" s="355">
        <f t="shared" si="0"/>
        <v>0</v>
      </c>
      <c r="F45" s="356">
        <v>31</v>
      </c>
      <c r="G45" s="365"/>
      <c r="H45" s="357"/>
      <c r="I45" s="358">
        <f t="shared" si="1"/>
        <v>0</v>
      </c>
      <c r="J45" s="359">
        <f t="shared" si="7"/>
        <v>0</v>
      </c>
      <c r="K45" s="360">
        <f t="shared" si="3"/>
        <v>0</v>
      </c>
      <c r="L45" s="361">
        <f>(E45/B9)*J8</f>
        <v>0</v>
      </c>
      <c r="M45" s="146">
        <f t="shared" si="8"/>
        <v>0</v>
      </c>
      <c r="N45" s="414"/>
      <c r="O45" s="362"/>
      <c r="P45" s="363">
        <f t="shared" si="5"/>
        <v>0</v>
      </c>
      <c r="Q45" s="373">
        <v>30</v>
      </c>
      <c r="R45" s="415"/>
      <c r="S45" s="365"/>
      <c r="T45" s="365"/>
      <c r="U45" s="365"/>
      <c r="V45" s="365"/>
      <c r="W45" s="365"/>
      <c r="X45" s="365"/>
      <c r="Y45" s="365"/>
      <c r="Z45" s="365"/>
      <c r="AA45" s="961"/>
    </row>
    <row r="46" spans="1:27" ht="21.95" customHeight="1" x14ac:dyDescent="0.25">
      <c r="A46" s="963"/>
      <c r="B46" s="353"/>
      <c r="C46" s="413">
        <f t="shared" si="6"/>
        <v>0</v>
      </c>
      <c r="D46" s="354"/>
      <c r="E46" s="366">
        <f t="shared" si="0"/>
        <v>0</v>
      </c>
      <c r="F46" s="367">
        <v>32</v>
      </c>
      <c r="G46" s="365"/>
      <c r="H46" s="357"/>
      <c r="I46" s="368">
        <f t="shared" si="1"/>
        <v>0</v>
      </c>
      <c r="J46" s="369">
        <f t="shared" si="7"/>
        <v>0</v>
      </c>
      <c r="K46" s="370">
        <f t="shared" si="3"/>
        <v>0</v>
      </c>
      <c r="L46" s="371">
        <f>(E46/B9)*J8</f>
        <v>0</v>
      </c>
      <c r="M46" s="145">
        <f t="shared" si="8"/>
        <v>0</v>
      </c>
      <c r="N46" s="414"/>
      <c r="O46" s="374"/>
      <c r="P46" s="372">
        <f t="shared" si="5"/>
        <v>0</v>
      </c>
      <c r="Q46" s="373">
        <v>31</v>
      </c>
      <c r="R46" s="415"/>
      <c r="S46" s="365"/>
      <c r="T46" s="365"/>
      <c r="U46" s="365"/>
      <c r="V46" s="365"/>
      <c r="W46" s="365"/>
      <c r="X46" s="365"/>
      <c r="Y46" s="365"/>
      <c r="Z46" s="365"/>
      <c r="AA46" s="961"/>
    </row>
    <row r="47" spans="1:27" ht="21.95" customHeight="1" x14ac:dyDescent="0.25">
      <c r="A47" s="963"/>
      <c r="B47" s="353"/>
      <c r="C47" s="413">
        <f t="shared" si="6"/>
        <v>0</v>
      </c>
      <c r="D47" s="354"/>
      <c r="E47" s="355">
        <f t="shared" si="0"/>
        <v>0</v>
      </c>
      <c r="F47" s="356">
        <v>33</v>
      </c>
      <c r="G47" s="365"/>
      <c r="H47" s="357"/>
      <c r="I47" s="358">
        <f t="shared" si="1"/>
        <v>0</v>
      </c>
      <c r="J47" s="359">
        <f t="shared" si="7"/>
        <v>0</v>
      </c>
      <c r="K47" s="360">
        <f t="shared" si="3"/>
        <v>0</v>
      </c>
      <c r="L47" s="361">
        <f>(E47/B9)*J8</f>
        <v>0</v>
      </c>
      <c r="M47" s="146">
        <f t="shared" si="8"/>
        <v>0</v>
      </c>
      <c r="N47" s="414"/>
      <c r="O47" s="362"/>
      <c r="P47" s="363">
        <f t="shared" si="5"/>
        <v>0</v>
      </c>
      <c r="Q47" s="373">
        <v>32</v>
      </c>
      <c r="R47" s="415"/>
      <c r="S47" s="365"/>
      <c r="T47" s="365"/>
      <c r="U47" s="365"/>
      <c r="V47" s="365"/>
      <c r="W47" s="365"/>
      <c r="X47" s="365"/>
      <c r="Y47" s="365"/>
      <c r="Z47" s="365"/>
      <c r="AA47" s="961"/>
    </row>
    <row r="48" spans="1:27" ht="21.95" customHeight="1" x14ac:dyDescent="0.25">
      <c r="A48" s="963"/>
      <c r="B48" s="353"/>
      <c r="C48" s="413">
        <f t="shared" si="6"/>
        <v>0</v>
      </c>
      <c r="D48" s="354"/>
      <c r="E48" s="366">
        <f t="shared" si="0"/>
        <v>0</v>
      </c>
      <c r="F48" s="367">
        <v>34</v>
      </c>
      <c r="G48" s="365"/>
      <c r="H48" s="357"/>
      <c r="I48" s="368">
        <f t="shared" si="1"/>
        <v>0</v>
      </c>
      <c r="J48" s="369">
        <f t="shared" si="7"/>
        <v>0</v>
      </c>
      <c r="K48" s="370">
        <f t="shared" si="3"/>
        <v>0</v>
      </c>
      <c r="L48" s="371">
        <f>(E48/B9)*J8</f>
        <v>0</v>
      </c>
      <c r="M48" s="145">
        <f t="shared" si="8"/>
        <v>0</v>
      </c>
      <c r="N48" s="414"/>
      <c r="O48" s="374"/>
      <c r="P48" s="372">
        <f t="shared" si="5"/>
        <v>0</v>
      </c>
      <c r="Q48" s="373">
        <v>33</v>
      </c>
      <c r="R48" s="415"/>
      <c r="S48" s="365"/>
      <c r="T48" s="365"/>
      <c r="U48" s="365"/>
      <c r="V48" s="365"/>
      <c r="W48" s="365"/>
      <c r="X48" s="365"/>
      <c r="Y48" s="365"/>
      <c r="Z48" s="365"/>
      <c r="AA48" s="961"/>
    </row>
    <row r="49" spans="1:27" ht="21.95" customHeight="1" x14ac:dyDescent="0.25">
      <c r="A49" s="963"/>
      <c r="B49" s="353"/>
      <c r="C49" s="413">
        <f t="shared" si="6"/>
        <v>0</v>
      </c>
      <c r="D49" s="354"/>
      <c r="E49" s="355">
        <f t="shared" si="0"/>
        <v>0</v>
      </c>
      <c r="F49" s="356">
        <v>35</v>
      </c>
      <c r="G49" s="365"/>
      <c r="H49" s="357"/>
      <c r="I49" s="358">
        <f t="shared" si="1"/>
        <v>0</v>
      </c>
      <c r="J49" s="359">
        <f t="shared" si="7"/>
        <v>0</v>
      </c>
      <c r="K49" s="360">
        <f t="shared" si="3"/>
        <v>0</v>
      </c>
      <c r="L49" s="361">
        <f>(E49/B9)*J8</f>
        <v>0</v>
      </c>
      <c r="M49" s="146">
        <f t="shared" si="8"/>
        <v>0</v>
      </c>
      <c r="N49" s="414"/>
      <c r="O49" s="362"/>
      <c r="P49" s="363">
        <f t="shared" si="5"/>
        <v>0</v>
      </c>
      <c r="Q49" s="373">
        <v>34</v>
      </c>
      <c r="R49" s="415"/>
      <c r="S49" s="365"/>
      <c r="T49" s="365"/>
      <c r="U49" s="365"/>
      <c r="V49" s="365"/>
      <c r="W49" s="365"/>
      <c r="X49" s="365"/>
      <c r="Y49" s="365"/>
      <c r="Z49" s="365"/>
      <c r="AA49" s="961"/>
    </row>
    <row r="50" spans="1:27" ht="21.95" customHeight="1" x14ac:dyDescent="0.25">
      <c r="A50" s="963"/>
      <c r="B50" s="353"/>
      <c r="C50" s="413">
        <f t="shared" si="6"/>
        <v>0</v>
      </c>
      <c r="D50" s="354"/>
      <c r="E50" s="366">
        <f t="shared" si="0"/>
        <v>0</v>
      </c>
      <c r="F50" s="367">
        <v>36</v>
      </c>
      <c r="G50" s="365"/>
      <c r="H50" s="357"/>
      <c r="I50" s="368">
        <f t="shared" si="1"/>
        <v>0</v>
      </c>
      <c r="J50" s="369">
        <f t="shared" si="7"/>
        <v>0</v>
      </c>
      <c r="K50" s="370">
        <f t="shared" si="3"/>
        <v>0</v>
      </c>
      <c r="L50" s="371">
        <f t="shared" ref="L50:L64" si="9">(E50/B$9)*J$8</f>
        <v>0</v>
      </c>
      <c r="M50" s="145">
        <f t="shared" si="8"/>
        <v>0</v>
      </c>
      <c r="N50" s="414"/>
      <c r="O50" s="374"/>
      <c r="P50" s="372">
        <f t="shared" si="5"/>
        <v>0</v>
      </c>
      <c r="Q50" s="373">
        <v>35</v>
      </c>
      <c r="R50" s="415"/>
      <c r="S50" s="365"/>
      <c r="T50" s="365"/>
      <c r="U50" s="365"/>
      <c r="V50" s="365"/>
      <c r="W50" s="365"/>
      <c r="X50" s="365"/>
      <c r="Y50" s="365"/>
      <c r="Z50" s="365"/>
      <c r="AA50" s="961"/>
    </row>
    <row r="51" spans="1:27" ht="21.95" customHeight="1" x14ac:dyDescent="0.25">
      <c r="A51" s="963"/>
      <c r="B51" s="353"/>
      <c r="C51" s="413">
        <f t="shared" si="6"/>
        <v>0</v>
      </c>
      <c r="D51" s="354"/>
      <c r="E51" s="355">
        <f t="shared" si="0"/>
        <v>0</v>
      </c>
      <c r="F51" s="356">
        <v>36</v>
      </c>
      <c r="G51" s="365"/>
      <c r="H51" s="357"/>
      <c r="I51" s="358">
        <f t="shared" si="1"/>
        <v>0</v>
      </c>
      <c r="J51" s="359">
        <f t="shared" si="7"/>
        <v>0</v>
      </c>
      <c r="K51" s="360">
        <f t="shared" si="3"/>
        <v>0</v>
      </c>
      <c r="L51" s="361">
        <f t="shared" si="9"/>
        <v>0</v>
      </c>
      <c r="M51" s="146">
        <f t="shared" si="8"/>
        <v>0</v>
      </c>
      <c r="N51" s="414"/>
      <c r="O51" s="362"/>
      <c r="P51" s="363">
        <f t="shared" si="5"/>
        <v>0</v>
      </c>
      <c r="Q51" s="373">
        <v>36</v>
      </c>
      <c r="R51" s="415"/>
      <c r="S51" s="365"/>
      <c r="T51" s="365"/>
      <c r="U51" s="365"/>
      <c r="V51" s="365"/>
      <c r="W51" s="365"/>
      <c r="X51" s="365"/>
      <c r="Y51" s="365"/>
      <c r="Z51" s="365"/>
      <c r="AA51" s="961"/>
    </row>
    <row r="52" spans="1:27" ht="21.95" customHeight="1" x14ac:dyDescent="0.25">
      <c r="A52" s="963"/>
      <c r="B52" s="353"/>
      <c r="C52" s="413">
        <f t="shared" si="6"/>
        <v>0</v>
      </c>
      <c r="D52" s="354"/>
      <c r="E52" s="366">
        <f t="shared" si="0"/>
        <v>0</v>
      </c>
      <c r="F52" s="367">
        <v>36</v>
      </c>
      <c r="G52" s="365"/>
      <c r="H52" s="357"/>
      <c r="I52" s="368">
        <f t="shared" si="1"/>
        <v>0</v>
      </c>
      <c r="J52" s="369">
        <f t="shared" si="7"/>
        <v>0</v>
      </c>
      <c r="K52" s="370">
        <f t="shared" si="3"/>
        <v>0</v>
      </c>
      <c r="L52" s="371">
        <f t="shared" si="9"/>
        <v>0</v>
      </c>
      <c r="M52" s="145">
        <f t="shared" si="8"/>
        <v>0</v>
      </c>
      <c r="N52" s="414"/>
      <c r="O52" s="374"/>
      <c r="P52" s="372">
        <f t="shared" si="5"/>
        <v>0</v>
      </c>
      <c r="Q52" s="373">
        <v>37</v>
      </c>
      <c r="R52" s="415"/>
      <c r="S52" s="365"/>
      <c r="T52" s="365"/>
      <c r="U52" s="365"/>
      <c r="V52" s="365"/>
      <c r="W52" s="365"/>
      <c r="X52" s="365"/>
      <c r="Y52" s="365"/>
      <c r="Z52" s="365"/>
      <c r="AA52" s="961"/>
    </row>
    <row r="53" spans="1:27" ht="21.95" customHeight="1" x14ac:dyDescent="0.25">
      <c r="A53" s="963"/>
      <c r="B53" s="353"/>
      <c r="C53" s="413">
        <f t="shared" si="6"/>
        <v>0</v>
      </c>
      <c r="D53" s="354"/>
      <c r="E53" s="355">
        <f t="shared" si="0"/>
        <v>0</v>
      </c>
      <c r="F53" s="356">
        <v>36</v>
      </c>
      <c r="G53" s="365"/>
      <c r="H53" s="357"/>
      <c r="I53" s="358">
        <f t="shared" si="1"/>
        <v>0</v>
      </c>
      <c r="J53" s="359">
        <f t="shared" si="7"/>
        <v>0</v>
      </c>
      <c r="K53" s="360">
        <f t="shared" si="3"/>
        <v>0</v>
      </c>
      <c r="L53" s="361">
        <f t="shared" si="9"/>
        <v>0</v>
      </c>
      <c r="M53" s="146">
        <f t="shared" si="8"/>
        <v>0</v>
      </c>
      <c r="N53" s="414"/>
      <c r="O53" s="362"/>
      <c r="P53" s="363">
        <f t="shared" si="5"/>
        <v>0</v>
      </c>
      <c r="Q53" s="373">
        <v>38</v>
      </c>
      <c r="R53" s="415"/>
      <c r="S53" s="365"/>
      <c r="T53" s="365"/>
      <c r="U53" s="365"/>
      <c r="V53" s="365"/>
      <c r="W53" s="365"/>
      <c r="X53" s="365"/>
      <c r="Y53" s="365"/>
      <c r="Z53" s="365"/>
      <c r="AA53" s="961"/>
    </row>
    <row r="54" spans="1:27" ht="21.95" customHeight="1" x14ac:dyDescent="0.25">
      <c r="A54" s="963"/>
      <c r="B54" s="353"/>
      <c r="C54" s="413">
        <f t="shared" si="6"/>
        <v>0</v>
      </c>
      <c r="D54" s="354"/>
      <c r="E54" s="366">
        <f t="shared" si="0"/>
        <v>0</v>
      </c>
      <c r="F54" s="367">
        <v>36</v>
      </c>
      <c r="G54" s="365"/>
      <c r="H54" s="357"/>
      <c r="I54" s="368">
        <f t="shared" si="1"/>
        <v>0</v>
      </c>
      <c r="J54" s="369">
        <f t="shared" si="7"/>
        <v>0</v>
      </c>
      <c r="K54" s="370">
        <f t="shared" si="3"/>
        <v>0</v>
      </c>
      <c r="L54" s="371">
        <f t="shared" si="9"/>
        <v>0</v>
      </c>
      <c r="M54" s="145">
        <f t="shared" si="8"/>
        <v>0</v>
      </c>
      <c r="N54" s="414"/>
      <c r="O54" s="374"/>
      <c r="P54" s="372">
        <f t="shared" si="5"/>
        <v>0</v>
      </c>
      <c r="Q54" s="373">
        <v>39</v>
      </c>
      <c r="R54" s="415"/>
      <c r="S54" s="365"/>
      <c r="T54" s="365"/>
      <c r="U54" s="365"/>
      <c r="V54" s="365"/>
      <c r="W54" s="365"/>
      <c r="X54" s="365"/>
      <c r="Y54" s="365"/>
      <c r="Z54" s="365"/>
      <c r="AA54" s="961"/>
    </row>
    <row r="55" spans="1:27" ht="21.95" customHeight="1" x14ac:dyDescent="0.25">
      <c r="A55" s="963"/>
      <c r="B55" s="353"/>
      <c r="C55" s="413">
        <f t="shared" si="6"/>
        <v>0</v>
      </c>
      <c r="D55" s="354"/>
      <c r="E55" s="355">
        <f t="shared" si="0"/>
        <v>0</v>
      </c>
      <c r="F55" s="356">
        <v>36</v>
      </c>
      <c r="G55" s="365"/>
      <c r="H55" s="357"/>
      <c r="I55" s="358">
        <f t="shared" si="1"/>
        <v>0</v>
      </c>
      <c r="J55" s="359">
        <f t="shared" si="7"/>
        <v>0</v>
      </c>
      <c r="K55" s="360">
        <f t="shared" si="3"/>
        <v>0</v>
      </c>
      <c r="L55" s="361">
        <f t="shared" si="9"/>
        <v>0</v>
      </c>
      <c r="M55" s="146">
        <f t="shared" si="8"/>
        <v>0</v>
      </c>
      <c r="N55" s="414"/>
      <c r="O55" s="362"/>
      <c r="P55" s="363">
        <f t="shared" si="5"/>
        <v>0</v>
      </c>
      <c r="Q55" s="373">
        <v>40</v>
      </c>
      <c r="R55" s="415"/>
      <c r="S55" s="365"/>
      <c r="T55" s="365"/>
      <c r="U55" s="365"/>
      <c r="V55" s="365"/>
      <c r="W55" s="365"/>
      <c r="X55" s="365"/>
      <c r="Y55" s="365"/>
      <c r="Z55" s="365"/>
      <c r="AA55" s="961"/>
    </row>
    <row r="56" spans="1:27" ht="21.95" customHeight="1" x14ac:dyDescent="0.25">
      <c r="A56" s="963"/>
      <c r="B56" s="353"/>
      <c r="C56" s="413">
        <f t="shared" si="6"/>
        <v>0</v>
      </c>
      <c r="D56" s="354"/>
      <c r="E56" s="366">
        <f t="shared" si="0"/>
        <v>0</v>
      </c>
      <c r="F56" s="367">
        <v>36</v>
      </c>
      <c r="G56" s="365"/>
      <c r="H56" s="357"/>
      <c r="I56" s="368">
        <f t="shared" si="1"/>
        <v>0</v>
      </c>
      <c r="J56" s="369">
        <f t="shared" si="7"/>
        <v>0</v>
      </c>
      <c r="K56" s="370">
        <f t="shared" si="3"/>
        <v>0</v>
      </c>
      <c r="L56" s="371">
        <f t="shared" si="9"/>
        <v>0</v>
      </c>
      <c r="M56" s="145">
        <f t="shared" si="8"/>
        <v>0</v>
      </c>
      <c r="N56" s="414"/>
      <c r="O56" s="374"/>
      <c r="P56" s="372">
        <f t="shared" si="5"/>
        <v>0</v>
      </c>
      <c r="Q56" s="373">
        <v>41</v>
      </c>
      <c r="R56" s="415"/>
      <c r="S56" s="365"/>
      <c r="T56" s="365"/>
      <c r="U56" s="365"/>
      <c r="V56" s="365"/>
      <c r="W56" s="365"/>
      <c r="X56" s="365"/>
      <c r="Y56" s="365"/>
      <c r="Z56" s="365"/>
      <c r="AA56" s="961"/>
    </row>
    <row r="57" spans="1:27" ht="21.95" customHeight="1" x14ac:dyDescent="0.25">
      <c r="A57" s="963"/>
      <c r="B57" s="353"/>
      <c r="C57" s="413">
        <f t="shared" si="6"/>
        <v>0</v>
      </c>
      <c r="D57" s="354"/>
      <c r="E57" s="355">
        <f t="shared" si="0"/>
        <v>0</v>
      </c>
      <c r="F57" s="356">
        <v>36</v>
      </c>
      <c r="G57" s="365"/>
      <c r="H57" s="357"/>
      <c r="I57" s="358">
        <f t="shared" si="1"/>
        <v>0</v>
      </c>
      <c r="J57" s="359">
        <f t="shared" si="7"/>
        <v>0</v>
      </c>
      <c r="K57" s="360">
        <f t="shared" si="3"/>
        <v>0</v>
      </c>
      <c r="L57" s="361">
        <f t="shared" si="9"/>
        <v>0</v>
      </c>
      <c r="M57" s="146">
        <f t="shared" si="8"/>
        <v>0</v>
      </c>
      <c r="N57" s="414"/>
      <c r="O57" s="362"/>
      <c r="P57" s="363">
        <f t="shared" si="5"/>
        <v>0</v>
      </c>
      <c r="Q57" s="373">
        <v>42</v>
      </c>
      <c r="R57" s="415"/>
      <c r="S57" s="365"/>
      <c r="T57" s="365"/>
      <c r="U57" s="365"/>
      <c r="V57" s="365"/>
      <c r="W57" s="365"/>
      <c r="X57" s="365"/>
      <c r="Y57" s="365"/>
      <c r="Z57" s="365"/>
      <c r="AA57" s="961"/>
    </row>
    <row r="58" spans="1:27" ht="21.95" customHeight="1" x14ac:dyDescent="0.25">
      <c r="A58" s="963"/>
      <c r="B58" s="353"/>
      <c r="C58" s="413">
        <f t="shared" si="6"/>
        <v>0</v>
      </c>
      <c r="D58" s="354"/>
      <c r="E58" s="366">
        <f t="shared" si="0"/>
        <v>0</v>
      </c>
      <c r="F58" s="367">
        <v>36</v>
      </c>
      <c r="G58" s="365"/>
      <c r="H58" s="357"/>
      <c r="I58" s="368">
        <f t="shared" si="1"/>
        <v>0</v>
      </c>
      <c r="J58" s="369">
        <f t="shared" si="7"/>
        <v>0</v>
      </c>
      <c r="K58" s="370">
        <f t="shared" si="3"/>
        <v>0</v>
      </c>
      <c r="L58" s="371">
        <f t="shared" si="9"/>
        <v>0</v>
      </c>
      <c r="M58" s="145">
        <f t="shared" si="8"/>
        <v>0</v>
      </c>
      <c r="N58" s="414"/>
      <c r="O58" s="374"/>
      <c r="P58" s="372">
        <f t="shared" si="5"/>
        <v>0</v>
      </c>
      <c r="Q58" s="373">
        <v>43</v>
      </c>
      <c r="R58" s="415"/>
      <c r="S58" s="365"/>
      <c r="T58" s="365"/>
      <c r="U58" s="365"/>
      <c r="V58" s="365"/>
      <c r="W58" s="365"/>
      <c r="X58" s="365"/>
      <c r="Y58" s="365"/>
      <c r="Z58" s="365"/>
      <c r="AA58" s="961"/>
    </row>
    <row r="59" spans="1:27" ht="21.95" customHeight="1" x14ac:dyDescent="0.25">
      <c r="A59" s="963"/>
      <c r="B59" s="353"/>
      <c r="C59" s="413">
        <f t="shared" si="6"/>
        <v>0</v>
      </c>
      <c r="D59" s="354"/>
      <c r="E59" s="355">
        <f t="shared" si="0"/>
        <v>0</v>
      </c>
      <c r="F59" s="356">
        <v>36</v>
      </c>
      <c r="G59" s="365"/>
      <c r="H59" s="357"/>
      <c r="I59" s="358">
        <f t="shared" si="1"/>
        <v>0</v>
      </c>
      <c r="J59" s="359">
        <f t="shared" si="7"/>
        <v>0</v>
      </c>
      <c r="K59" s="360">
        <f t="shared" si="3"/>
        <v>0</v>
      </c>
      <c r="L59" s="361">
        <f t="shared" si="9"/>
        <v>0</v>
      </c>
      <c r="M59" s="146">
        <f t="shared" si="8"/>
        <v>0</v>
      </c>
      <c r="N59" s="414"/>
      <c r="O59" s="362"/>
      <c r="P59" s="363">
        <f t="shared" si="5"/>
        <v>0</v>
      </c>
      <c r="Q59" s="373">
        <v>44</v>
      </c>
      <c r="R59" s="415"/>
      <c r="S59" s="365"/>
      <c r="T59" s="365"/>
      <c r="U59" s="365"/>
      <c r="V59" s="365"/>
      <c r="W59" s="365"/>
      <c r="X59" s="365"/>
      <c r="Y59" s="365"/>
      <c r="Z59" s="365"/>
      <c r="AA59" s="961"/>
    </row>
    <row r="60" spans="1:27" ht="21.95" customHeight="1" x14ac:dyDescent="0.25">
      <c r="A60" s="963"/>
      <c r="B60" s="353"/>
      <c r="C60" s="413">
        <f t="shared" si="6"/>
        <v>0</v>
      </c>
      <c r="D60" s="354"/>
      <c r="E60" s="366">
        <f t="shared" si="0"/>
        <v>0</v>
      </c>
      <c r="F60" s="367">
        <v>36</v>
      </c>
      <c r="G60" s="365"/>
      <c r="H60" s="357"/>
      <c r="I60" s="368">
        <f t="shared" si="1"/>
        <v>0</v>
      </c>
      <c r="J60" s="369">
        <f t="shared" si="7"/>
        <v>0</v>
      </c>
      <c r="K60" s="370">
        <f t="shared" si="3"/>
        <v>0</v>
      </c>
      <c r="L60" s="371">
        <f t="shared" si="9"/>
        <v>0</v>
      </c>
      <c r="M60" s="145">
        <f t="shared" si="8"/>
        <v>0</v>
      </c>
      <c r="N60" s="414"/>
      <c r="O60" s="374"/>
      <c r="P60" s="372">
        <f t="shared" si="5"/>
        <v>0</v>
      </c>
      <c r="Q60" s="373">
        <v>45</v>
      </c>
      <c r="R60" s="415"/>
      <c r="S60" s="365"/>
      <c r="T60" s="365"/>
      <c r="U60" s="365"/>
      <c r="V60" s="365"/>
      <c r="W60" s="365"/>
      <c r="X60" s="365"/>
      <c r="Y60" s="365"/>
      <c r="Z60" s="365"/>
      <c r="AA60" s="961"/>
    </row>
    <row r="61" spans="1:27" ht="21.95" customHeight="1" x14ac:dyDescent="0.25">
      <c r="A61" s="963"/>
      <c r="B61" s="353"/>
      <c r="C61" s="413">
        <f t="shared" si="6"/>
        <v>0</v>
      </c>
      <c r="D61" s="354"/>
      <c r="E61" s="355">
        <f t="shared" si="0"/>
        <v>0</v>
      </c>
      <c r="F61" s="356">
        <v>36</v>
      </c>
      <c r="G61" s="365"/>
      <c r="H61" s="357"/>
      <c r="I61" s="358">
        <f t="shared" si="1"/>
        <v>0</v>
      </c>
      <c r="J61" s="359">
        <f t="shared" si="7"/>
        <v>0</v>
      </c>
      <c r="K61" s="360">
        <f t="shared" si="3"/>
        <v>0</v>
      </c>
      <c r="L61" s="361">
        <f t="shared" si="9"/>
        <v>0</v>
      </c>
      <c r="M61" s="146">
        <f t="shared" si="8"/>
        <v>0</v>
      </c>
      <c r="N61" s="414"/>
      <c r="O61" s="362"/>
      <c r="P61" s="363">
        <f t="shared" si="5"/>
        <v>0</v>
      </c>
      <c r="Q61" s="373">
        <v>46</v>
      </c>
      <c r="R61" s="415"/>
      <c r="S61" s="365"/>
      <c r="T61" s="365"/>
      <c r="U61" s="365"/>
      <c r="V61" s="365"/>
      <c r="W61" s="365"/>
      <c r="X61" s="365"/>
      <c r="Y61" s="365"/>
      <c r="Z61" s="365"/>
      <c r="AA61" s="961"/>
    </row>
    <row r="62" spans="1:27" ht="21.95" customHeight="1" x14ac:dyDescent="0.35">
      <c r="A62" s="963"/>
      <c r="B62" s="353"/>
      <c r="C62" s="413">
        <f t="shared" si="6"/>
        <v>0</v>
      </c>
      <c r="D62" s="354"/>
      <c r="E62" s="366">
        <f t="shared" si="0"/>
        <v>0</v>
      </c>
      <c r="F62" s="367">
        <v>36</v>
      </c>
      <c r="G62" s="365"/>
      <c r="H62" s="357"/>
      <c r="I62" s="368">
        <f t="shared" si="1"/>
        <v>0</v>
      </c>
      <c r="J62" s="369">
        <f t="shared" si="7"/>
        <v>0</v>
      </c>
      <c r="K62" s="370">
        <f t="shared" si="3"/>
        <v>0</v>
      </c>
      <c r="L62" s="371">
        <f t="shared" si="9"/>
        <v>0</v>
      </c>
      <c r="M62" s="145">
        <f t="shared" si="8"/>
        <v>0</v>
      </c>
      <c r="N62" s="414"/>
      <c r="O62" s="374"/>
      <c r="P62" s="372">
        <f t="shared" si="5"/>
        <v>0</v>
      </c>
      <c r="Q62" s="373">
        <v>47</v>
      </c>
      <c r="R62" s="415"/>
      <c r="S62" s="365"/>
      <c r="T62" s="76"/>
      <c r="U62" s="76"/>
      <c r="V62" s="76"/>
      <c r="W62" s="76"/>
      <c r="X62" s="76"/>
      <c r="Y62" s="76"/>
      <c r="Z62" s="365"/>
      <c r="AA62" s="961"/>
    </row>
    <row r="63" spans="1:27" ht="21.95" customHeight="1" x14ac:dyDescent="0.35">
      <c r="A63" s="963"/>
      <c r="B63" s="353"/>
      <c r="C63" s="413">
        <f t="shared" si="6"/>
        <v>0</v>
      </c>
      <c r="D63" s="354"/>
      <c r="E63" s="355">
        <f t="shared" si="0"/>
        <v>0</v>
      </c>
      <c r="F63" s="356">
        <v>36</v>
      </c>
      <c r="G63" s="365"/>
      <c r="H63" s="357"/>
      <c r="I63" s="358">
        <f t="shared" si="1"/>
        <v>0</v>
      </c>
      <c r="J63" s="359">
        <f t="shared" si="7"/>
        <v>0</v>
      </c>
      <c r="K63" s="360">
        <f t="shared" si="3"/>
        <v>0</v>
      </c>
      <c r="L63" s="361">
        <f t="shared" si="9"/>
        <v>0</v>
      </c>
      <c r="M63" s="146">
        <f t="shared" si="8"/>
        <v>0</v>
      </c>
      <c r="N63" s="414"/>
      <c r="O63" s="362"/>
      <c r="P63" s="363">
        <f t="shared" si="5"/>
        <v>0</v>
      </c>
      <c r="Q63" s="373">
        <v>48</v>
      </c>
      <c r="R63" s="415"/>
      <c r="S63" s="365"/>
      <c r="T63" s="76"/>
      <c r="U63" s="76"/>
      <c r="V63" s="76"/>
      <c r="W63" s="76"/>
      <c r="X63" s="76"/>
      <c r="Y63" s="76"/>
      <c r="Z63" s="365"/>
      <c r="AA63" s="961"/>
    </row>
    <row r="64" spans="1:27" ht="21.95" customHeight="1" x14ac:dyDescent="0.35">
      <c r="A64" s="963"/>
      <c r="B64" s="353"/>
      <c r="C64" s="413">
        <f t="shared" si="6"/>
        <v>0</v>
      </c>
      <c r="D64" s="354"/>
      <c r="E64" s="366">
        <f t="shared" si="0"/>
        <v>0</v>
      </c>
      <c r="F64" s="367">
        <v>36</v>
      </c>
      <c r="G64" s="365"/>
      <c r="H64" s="357"/>
      <c r="I64" s="368">
        <f t="shared" si="1"/>
        <v>0</v>
      </c>
      <c r="J64" s="369">
        <f t="shared" si="7"/>
        <v>0</v>
      </c>
      <c r="K64" s="370">
        <f t="shared" si="3"/>
        <v>0</v>
      </c>
      <c r="L64" s="371">
        <f t="shared" si="9"/>
        <v>0</v>
      </c>
      <c r="M64" s="145">
        <f t="shared" si="8"/>
        <v>0</v>
      </c>
      <c r="N64" s="414"/>
      <c r="O64" s="374"/>
      <c r="P64" s="372">
        <f t="shared" si="5"/>
        <v>0</v>
      </c>
      <c r="Q64" s="373">
        <v>49</v>
      </c>
      <c r="R64" s="415"/>
      <c r="S64" s="365"/>
      <c r="T64" s="76"/>
      <c r="U64" s="76"/>
      <c r="V64" s="76"/>
      <c r="W64" s="76"/>
      <c r="X64" s="76"/>
      <c r="Y64" s="76"/>
      <c r="Z64" s="365"/>
      <c r="AA64" s="961"/>
    </row>
    <row r="65" spans="1:27" ht="21.95" customHeight="1" x14ac:dyDescent="0.35">
      <c r="A65" s="963"/>
      <c r="B65" s="375"/>
      <c r="C65" s="376"/>
      <c r="D65" s="377"/>
      <c r="E65" s="378"/>
      <c r="F65" s="379"/>
      <c r="G65" s="380"/>
      <c r="H65" s="381"/>
      <c r="I65" s="382"/>
      <c r="J65" s="383"/>
      <c r="K65" s="384"/>
      <c r="L65" s="385"/>
      <c r="M65" s="385"/>
      <c r="N65" s="386"/>
      <c r="O65" s="387"/>
      <c r="P65" s="388"/>
      <c r="Q65" s="373">
        <v>50</v>
      </c>
      <c r="R65" s="415"/>
      <c r="S65" s="365"/>
      <c r="T65" s="76"/>
      <c r="U65" s="76"/>
      <c r="V65" s="76"/>
      <c r="W65" s="76"/>
      <c r="X65" s="76"/>
      <c r="Y65" s="76"/>
      <c r="Z65" s="365"/>
      <c r="AA65" s="961"/>
    </row>
    <row r="66" spans="1:27" ht="21.95" customHeight="1" thickBot="1" x14ac:dyDescent="0.4">
      <c r="A66" s="963"/>
      <c r="B66" s="389"/>
      <c r="C66" s="390"/>
      <c r="D66" s="391"/>
      <c r="E66" s="392">
        <f>SUM(E14:E65)</f>
        <v>0</v>
      </c>
      <c r="F66" s="393"/>
      <c r="G66" s="394"/>
      <c r="H66" s="395"/>
      <c r="I66" s="396">
        <f>SUM(I14:I65)</f>
        <v>0</v>
      </c>
      <c r="J66" s="397"/>
      <c r="K66" s="398"/>
      <c r="L66" s="396">
        <f>SUM(L14:L65)</f>
        <v>0</v>
      </c>
      <c r="M66" s="399"/>
      <c r="N66" s="400"/>
      <c r="O66" s="401"/>
      <c r="P66" s="402">
        <f>SUM(P14:P65)</f>
        <v>0</v>
      </c>
      <c r="Q66" s="373">
        <v>51</v>
      </c>
      <c r="R66" s="415"/>
      <c r="S66" s="365"/>
      <c r="T66" s="76"/>
      <c r="U66" s="76"/>
      <c r="V66" s="76"/>
      <c r="W66" s="76"/>
      <c r="X66" s="76"/>
      <c r="Y66" s="76"/>
      <c r="Z66" s="365"/>
      <c r="AA66" s="961"/>
    </row>
    <row r="67" spans="1:27" ht="21.95" customHeight="1" x14ac:dyDescent="0.35">
      <c r="A67" s="963"/>
      <c r="B67" s="417"/>
      <c r="C67" s="417"/>
      <c r="D67" s="417"/>
      <c r="E67" s="417"/>
      <c r="F67" s="876" t="s">
        <v>91</v>
      </c>
      <c r="G67" s="878">
        <f>$I$5</f>
        <v>0</v>
      </c>
      <c r="H67" s="878"/>
      <c r="I67" s="878"/>
      <c r="J67" s="879"/>
      <c r="K67" s="82"/>
      <c r="L67" s="81"/>
      <c r="M67" s="81"/>
      <c r="N67" s="81"/>
      <c r="O67" s="80" t="s">
        <v>338</v>
      </c>
      <c r="P67" s="79">
        <f>$B$9</f>
        <v>1</v>
      </c>
      <c r="Q67" s="373">
        <v>52</v>
      </c>
      <c r="R67" s="415"/>
      <c r="S67" s="365"/>
      <c r="T67" s="76"/>
      <c r="U67" s="76"/>
      <c r="V67" s="76"/>
      <c r="W67" s="76"/>
      <c r="X67" s="76"/>
      <c r="Y67" s="76"/>
      <c r="Z67" s="365"/>
      <c r="AA67" s="961"/>
    </row>
    <row r="68" spans="1:27" ht="21.95" customHeight="1" x14ac:dyDescent="0.35">
      <c r="A68" s="963"/>
      <c r="B68" s="417"/>
      <c r="C68" s="417"/>
      <c r="D68" s="417"/>
      <c r="E68" s="417"/>
      <c r="F68" s="877"/>
      <c r="G68" s="418" t="s">
        <v>337</v>
      </c>
      <c r="H68" s="419"/>
      <c r="I68" s="419"/>
      <c r="J68" s="420"/>
      <c r="K68" s="78" t="s">
        <v>336</v>
      </c>
      <c r="L68" s="77">
        <f>$E$66</f>
        <v>0</v>
      </c>
      <c r="M68" s="76"/>
      <c r="N68" s="76"/>
      <c r="O68" s="75" t="s">
        <v>335</v>
      </c>
      <c r="P68" s="99">
        <f>L68/P67</f>
        <v>0</v>
      </c>
      <c r="Q68" s="373">
        <v>53</v>
      </c>
      <c r="R68" s="415"/>
      <c r="S68" s="365"/>
      <c r="T68" s="76"/>
      <c r="U68" s="76"/>
      <c r="V68" s="76"/>
      <c r="W68" s="76"/>
      <c r="X68" s="76"/>
      <c r="Y68" s="76"/>
      <c r="Z68" s="365"/>
      <c r="AA68" s="962"/>
    </row>
    <row r="69" spans="1:27" ht="21.95" customHeight="1" x14ac:dyDescent="0.35">
      <c r="A69" s="964"/>
      <c r="B69" s="417"/>
      <c r="C69" s="417"/>
      <c r="D69" s="417"/>
      <c r="E69" s="417"/>
      <c r="F69" s="98">
        <v>0</v>
      </c>
      <c r="G69" s="421" t="s">
        <v>334</v>
      </c>
      <c r="H69" s="149">
        <f>$B$9</f>
        <v>1</v>
      </c>
      <c r="I69" s="149">
        <f>$J$8</f>
        <v>1</v>
      </c>
      <c r="J69" s="97">
        <v>50</v>
      </c>
      <c r="K69" s="66" t="s">
        <v>319</v>
      </c>
      <c r="L69" s="589" t="s">
        <v>318</v>
      </c>
      <c r="M69" s="914" t="s">
        <v>317</v>
      </c>
      <c r="N69" s="915"/>
      <c r="O69" s="94" t="s">
        <v>6</v>
      </c>
      <c r="P69" s="93" t="s">
        <v>316</v>
      </c>
      <c r="Q69" s="373">
        <v>54</v>
      </c>
      <c r="R69" s="415"/>
      <c r="S69" s="365"/>
      <c r="T69" s="76"/>
      <c r="U69" s="76"/>
      <c r="V69" s="76"/>
      <c r="W69" s="76"/>
      <c r="X69" s="76"/>
      <c r="Y69" s="76"/>
      <c r="Z69" s="365"/>
      <c r="AA69" s="962"/>
    </row>
    <row r="70" spans="1:27" ht="21.95" customHeight="1" x14ac:dyDescent="0.35">
      <c r="A70" s="964"/>
      <c r="B70" s="417"/>
      <c r="C70" s="417"/>
      <c r="D70" s="417"/>
      <c r="E70" s="417"/>
      <c r="F70" s="58">
        <v>1</v>
      </c>
      <c r="G70" s="422" t="s">
        <v>333</v>
      </c>
      <c r="H70" s="150">
        <v>0</v>
      </c>
      <c r="I70" s="151">
        <f>(H70/H69)*I69</f>
        <v>0</v>
      </c>
      <c r="J70" s="152">
        <f>(H70/H69)*J69</f>
        <v>0</v>
      </c>
      <c r="K70" s="73" t="s">
        <v>332</v>
      </c>
      <c r="L70" s="135">
        <v>100</v>
      </c>
      <c r="M70" s="867">
        <v>350</v>
      </c>
      <c r="N70" s="868"/>
      <c r="O70" s="135">
        <v>150</v>
      </c>
      <c r="P70" s="134">
        <v>35</v>
      </c>
      <c r="Q70" s="373">
        <v>55</v>
      </c>
      <c r="R70" s="415"/>
      <c r="S70" s="365"/>
      <c r="T70" s="76"/>
      <c r="U70" s="76"/>
      <c r="V70" s="76"/>
      <c r="W70" s="76"/>
      <c r="X70" s="76"/>
      <c r="Y70" s="76"/>
      <c r="Z70" s="365"/>
      <c r="AA70" s="962"/>
    </row>
    <row r="71" spans="1:27" ht="21.95" customHeight="1" x14ac:dyDescent="0.35">
      <c r="A71" s="964"/>
      <c r="B71" s="417"/>
      <c r="C71" s="417"/>
      <c r="D71" s="417"/>
      <c r="E71" s="417"/>
      <c r="F71" s="58">
        <v>2</v>
      </c>
      <c r="G71" s="422" t="s">
        <v>331</v>
      </c>
      <c r="H71" s="150"/>
      <c r="I71" s="151">
        <f>(H71/H69)*I69</f>
        <v>0</v>
      </c>
      <c r="J71" s="152">
        <f>(H71/H69)*J69</f>
        <v>0</v>
      </c>
      <c r="K71" s="72" t="s">
        <v>330</v>
      </c>
      <c r="L71" s="132">
        <v>4.4999999999999998E-2</v>
      </c>
      <c r="M71" s="869">
        <v>7.0000000000000007E-2</v>
      </c>
      <c r="N71" s="870"/>
      <c r="O71" s="132">
        <v>0.11</v>
      </c>
      <c r="P71" s="131">
        <v>0.13</v>
      </c>
      <c r="Q71" s="373">
        <v>56</v>
      </c>
      <c r="R71" s="415"/>
      <c r="S71" s="365"/>
      <c r="T71" s="76"/>
      <c r="U71" s="76"/>
      <c r="V71" s="76"/>
      <c r="W71" s="76"/>
      <c r="X71" s="76"/>
      <c r="Y71" s="76"/>
      <c r="Z71" s="365"/>
      <c r="AA71" s="962"/>
    </row>
    <row r="72" spans="1:27" ht="21.95" customHeight="1" x14ac:dyDescent="0.35">
      <c r="A72" s="964"/>
      <c r="B72" s="417"/>
      <c r="C72" s="417"/>
      <c r="D72" s="417"/>
      <c r="E72" s="417"/>
      <c r="F72" s="58">
        <v>3</v>
      </c>
      <c r="G72" s="422" t="s">
        <v>329</v>
      </c>
      <c r="H72" s="150">
        <v>1</v>
      </c>
      <c r="I72" s="151">
        <f>(H72/H69)*I69</f>
        <v>1</v>
      </c>
      <c r="J72" s="152">
        <f>(H72/H69)*J69</f>
        <v>50</v>
      </c>
      <c r="K72" s="71" t="s">
        <v>328</v>
      </c>
      <c r="L72" s="587">
        <f>L71*L70</f>
        <v>4.5</v>
      </c>
      <c r="M72" s="860">
        <f>M71*M70</f>
        <v>24.500000000000004</v>
      </c>
      <c r="N72" s="860"/>
      <c r="O72" s="587">
        <f>O71*O70</f>
        <v>16.5</v>
      </c>
      <c r="P72" s="96">
        <f>P71*P70</f>
        <v>4.55</v>
      </c>
      <c r="Q72" s="373">
        <v>57</v>
      </c>
      <c r="R72" s="415"/>
      <c r="S72" s="365"/>
      <c r="T72" s="76"/>
      <c r="U72" s="76"/>
      <c r="V72" s="76"/>
      <c r="W72" s="76"/>
      <c r="X72" s="76"/>
      <c r="Y72" s="76"/>
      <c r="Z72" s="365"/>
      <c r="AA72" s="962"/>
    </row>
    <row r="73" spans="1:27" ht="21.95" customHeight="1" x14ac:dyDescent="0.35">
      <c r="A73" s="964"/>
      <c r="B73" s="417"/>
      <c r="C73" s="417"/>
      <c r="D73" s="417"/>
      <c r="E73" s="417"/>
      <c r="F73" s="58">
        <v>4</v>
      </c>
      <c r="G73" s="422" t="s">
        <v>327</v>
      </c>
      <c r="H73" s="150">
        <v>1</v>
      </c>
      <c r="I73" s="151">
        <f>(H73/H69)*I69</f>
        <v>1</v>
      </c>
      <c r="J73" s="152">
        <f>(H73/H69)*J69</f>
        <v>50</v>
      </c>
      <c r="K73" s="912" t="s">
        <v>326</v>
      </c>
      <c r="L73" s="862">
        <f>SUM(L70:P70)</f>
        <v>635</v>
      </c>
      <c r="M73" s="70"/>
      <c r="N73" s="863" t="s">
        <v>325</v>
      </c>
      <c r="O73" s="863"/>
      <c r="P73" s="913">
        <f>(L71*L70)+(M71*M70)+(O71*O70)+(P71*P70)</f>
        <v>50.05</v>
      </c>
      <c r="Q73" s="373">
        <v>58</v>
      </c>
      <c r="R73" s="415"/>
      <c r="S73" s="365"/>
      <c r="T73" s="76"/>
      <c r="U73" s="76"/>
      <c r="V73" s="76"/>
      <c r="W73" s="76"/>
      <c r="X73" s="76"/>
      <c r="Y73" s="76"/>
      <c r="Z73" s="365"/>
      <c r="AA73" s="962"/>
    </row>
    <row r="74" spans="1:27" ht="21.95" customHeight="1" x14ac:dyDescent="0.35">
      <c r="A74" s="964"/>
      <c r="B74" s="417"/>
      <c r="C74" s="417"/>
      <c r="D74" s="417"/>
      <c r="E74" s="417"/>
      <c r="F74" s="58">
        <v>5</v>
      </c>
      <c r="G74" s="422" t="s">
        <v>324</v>
      </c>
      <c r="H74" s="150">
        <v>1</v>
      </c>
      <c r="I74" s="151">
        <f>(H74/H69)*I69</f>
        <v>1</v>
      </c>
      <c r="J74" s="152">
        <f>(H74/H69)*J69</f>
        <v>50</v>
      </c>
      <c r="K74" s="912"/>
      <c r="L74" s="862"/>
      <c r="N74" s="863"/>
      <c r="O74" s="863"/>
      <c r="P74" s="913"/>
      <c r="Q74" s="373">
        <v>59</v>
      </c>
      <c r="R74" s="415"/>
      <c r="S74" s="365"/>
      <c r="T74" s="76"/>
      <c r="U74" s="76"/>
      <c r="V74" s="76"/>
      <c r="W74" s="76"/>
      <c r="X74" s="76"/>
      <c r="Y74" s="76"/>
      <c r="Z74" s="365"/>
      <c r="AA74" s="962"/>
    </row>
    <row r="75" spans="1:27" ht="21.95" customHeight="1" x14ac:dyDescent="0.35">
      <c r="A75" s="964"/>
      <c r="B75" s="417"/>
      <c r="C75" s="417"/>
      <c r="D75" s="417"/>
      <c r="E75" s="417"/>
      <c r="F75" s="58">
        <v>6</v>
      </c>
      <c r="G75" s="422" t="s">
        <v>323</v>
      </c>
      <c r="H75" s="150">
        <v>1</v>
      </c>
      <c r="I75" s="151">
        <f>(H75/H69)*I69</f>
        <v>1</v>
      </c>
      <c r="J75" s="152">
        <f>(H75/H69)*J69</f>
        <v>50</v>
      </c>
      <c r="K75" s="69" t="s">
        <v>322</v>
      </c>
      <c r="L75" s="143">
        <v>35</v>
      </c>
      <c r="M75" s="404"/>
      <c r="N75" s="404"/>
      <c r="O75" s="67" t="s">
        <v>321</v>
      </c>
      <c r="P75" s="95">
        <f>O78-P73</f>
        <v>26.949999999999989</v>
      </c>
      <c r="Q75" s="373">
        <v>60</v>
      </c>
      <c r="R75" s="415"/>
      <c r="S75" s="365"/>
      <c r="T75" s="76"/>
      <c r="U75" s="76"/>
      <c r="V75" s="76"/>
      <c r="W75" s="76"/>
      <c r="X75" s="76"/>
      <c r="Y75" s="76"/>
      <c r="Z75" s="365"/>
      <c r="AA75" s="962"/>
    </row>
    <row r="76" spans="1:27" ht="21.95" customHeight="1" x14ac:dyDescent="0.25">
      <c r="A76" s="964"/>
      <c r="B76" s="417"/>
      <c r="C76" s="417"/>
      <c r="D76" s="417"/>
      <c r="E76" s="417"/>
      <c r="F76" s="58">
        <v>7</v>
      </c>
      <c r="G76" s="422" t="s">
        <v>320</v>
      </c>
      <c r="H76" s="150">
        <v>1</v>
      </c>
      <c r="I76" s="151">
        <f>(H76/H69)*I69</f>
        <v>1</v>
      </c>
      <c r="J76" s="152">
        <f>(H76/H69)*J69</f>
        <v>50</v>
      </c>
      <c r="K76" s="66" t="s">
        <v>319</v>
      </c>
      <c r="L76" s="589" t="s">
        <v>318</v>
      </c>
      <c r="M76" s="914" t="s">
        <v>317</v>
      </c>
      <c r="N76" s="915"/>
      <c r="O76" s="94" t="s">
        <v>6</v>
      </c>
      <c r="P76" s="93" t="s">
        <v>316</v>
      </c>
      <c r="Q76" s="373">
        <v>61</v>
      </c>
      <c r="R76" s="415"/>
      <c r="S76" s="365"/>
      <c r="T76" s="423"/>
      <c r="U76" s="423"/>
      <c r="V76" s="423"/>
      <c r="W76" s="423"/>
      <c r="X76" s="423"/>
      <c r="Y76" s="423"/>
      <c r="Z76" s="365"/>
      <c r="AA76" s="962"/>
    </row>
    <row r="77" spans="1:27" ht="21.95" customHeight="1" x14ac:dyDescent="0.25">
      <c r="A77" s="964"/>
      <c r="B77" s="417"/>
      <c r="C77" s="417"/>
      <c r="D77" s="417"/>
      <c r="E77" s="417"/>
      <c r="F77" s="58">
        <v>8</v>
      </c>
      <c r="G77" s="422" t="s">
        <v>315</v>
      </c>
      <c r="H77" s="150">
        <v>1</v>
      </c>
      <c r="I77" s="151">
        <f>(H77/H69)*I69</f>
        <v>1</v>
      </c>
      <c r="J77" s="152">
        <f>(H77/H69)*J69</f>
        <v>50</v>
      </c>
      <c r="K77" s="63" t="s">
        <v>314</v>
      </c>
      <c r="L77" s="142">
        <f>L72/(100-L75)*100</f>
        <v>6.9230769230769234</v>
      </c>
      <c r="M77" s="916">
        <f>M72/(100-L75)*100</f>
        <v>37.692307692307701</v>
      </c>
      <c r="N77" s="856"/>
      <c r="O77" s="142">
        <f>O72/(100-L75)*100</f>
        <v>25.384615384615383</v>
      </c>
      <c r="P77" s="141">
        <f>P72/(100-L75)*100</f>
        <v>6.9999999999999991</v>
      </c>
      <c r="Q77" s="373"/>
      <c r="R77" s="415"/>
      <c r="S77" s="365"/>
      <c r="T77" s="423"/>
      <c r="U77" s="423"/>
      <c r="V77" s="423"/>
      <c r="W77" s="423"/>
      <c r="X77" s="423"/>
      <c r="Y77" s="424"/>
      <c r="Z77" s="425"/>
      <c r="AA77" s="898">
        <f>Y4</f>
        <v>200</v>
      </c>
    </row>
    <row r="78" spans="1:27" ht="21.95" customHeight="1" x14ac:dyDescent="0.25">
      <c r="A78" s="964"/>
      <c r="B78" s="417"/>
      <c r="C78" s="417"/>
      <c r="D78" s="417"/>
      <c r="E78" s="417"/>
      <c r="F78" s="58">
        <v>9</v>
      </c>
      <c r="G78" s="422"/>
      <c r="H78" s="150"/>
      <c r="I78" s="151">
        <f>(H78/H69)*I69</f>
        <v>0</v>
      </c>
      <c r="J78" s="152">
        <f>(H78/H69)*J69</f>
        <v>0</v>
      </c>
      <c r="K78" s="62">
        <f>SUM(L77:P77)</f>
        <v>77.000000000000014</v>
      </c>
      <c r="L78" s="61"/>
      <c r="M78" s="61"/>
      <c r="N78" s="60" t="s">
        <v>313</v>
      </c>
      <c r="O78" s="59">
        <f>P73/(100-L75)*100</f>
        <v>76.999999999999986</v>
      </c>
      <c r="P78" s="90"/>
      <c r="Q78" s="373"/>
      <c r="R78" s="89" t="s">
        <v>66</v>
      </c>
      <c r="S78" s="901" t="s">
        <v>65</v>
      </c>
      <c r="T78" s="901"/>
      <c r="U78" s="901"/>
      <c r="V78" s="901"/>
      <c r="W78" s="901"/>
      <c r="X78" s="901"/>
      <c r="Y78" s="901"/>
      <c r="Z78" s="425"/>
      <c r="AA78" s="899"/>
    </row>
    <row r="79" spans="1:27" ht="21.95" customHeight="1" x14ac:dyDescent="0.25">
      <c r="A79" s="964"/>
      <c r="B79" s="417"/>
      <c r="C79" s="417"/>
      <c r="D79" s="417"/>
      <c r="E79" s="417"/>
      <c r="F79" s="58">
        <v>10</v>
      </c>
      <c r="G79" s="422"/>
      <c r="H79" s="150"/>
      <c r="I79" s="151">
        <f>(H79/H69)*I69</f>
        <v>0</v>
      </c>
      <c r="J79" s="152">
        <f>(H79/H69)*J69</f>
        <v>0</v>
      </c>
      <c r="K79" s="902" t="s">
        <v>312</v>
      </c>
      <c r="L79" s="858"/>
      <c r="M79" s="858"/>
      <c r="N79" s="858"/>
      <c r="O79" s="858"/>
      <c r="P79" s="903"/>
      <c r="Q79" s="373"/>
      <c r="R79" s="89" t="s">
        <v>66</v>
      </c>
      <c r="S79" s="904" t="s">
        <v>67</v>
      </c>
      <c r="T79" s="904"/>
      <c r="U79" s="904"/>
      <c r="V79" s="904"/>
      <c r="W79" s="904"/>
      <c r="X79" s="904"/>
      <c r="Y79" s="904"/>
      <c r="Z79" s="425"/>
      <c r="AA79" s="899"/>
    </row>
    <row r="80" spans="1:27" ht="21.95" customHeight="1" thickBot="1" x14ac:dyDescent="0.4">
      <c r="A80" s="965"/>
      <c r="B80" s="417"/>
      <c r="C80" s="417"/>
      <c r="D80" s="417"/>
      <c r="E80" s="417"/>
      <c r="F80" s="88">
        <v>11</v>
      </c>
      <c r="G80" s="426"/>
      <c r="H80" s="153"/>
      <c r="I80" s="154">
        <f>(H80/H69)*I69</f>
        <v>0</v>
      </c>
      <c r="J80" s="155">
        <f>(H80/H69)*J69</f>
        <v>0</v>
      </c>
      <c r="K80" s="87"/>
      <c r="L80" s="55"/>
      <c r="M80" s="55"/>
      <c r="N80" s="55"/>
      <c r="O80" s="54" t="s">
        <v>311</v>
      </c>
      <c r="P80" s="53">
        <f>P73/P67</f>
        <v>50.05</v>
      </c>
      <c r="Q80" s="427"/>
      <c r="R80" s="86" t="s">
        <v>66</v>
      </c>
      <c r="S80" s="905" t="s">
        <v>68</v>
      </c>
      <c r="T80" s="905"/>
      <c r="U80" s="905"/>
      <c r="V80" s="905"/>
      <c r="W80" s="905"/>
      <c r="X80" s="905"/>
      <c r="Y80" s="905"/>
      <c r="Z80" s="428"/>
      <c r="AA80" s="900"/>
    </row>
    <row r="81" spans="2:28" x14ac:dyDescent="0.25">
      <c r="Q81" s="307"/>
      <c r="R81" s="429"/>
      <c r="S81" s="403"/>
      <c r="T81" s="403"/>
      <c r="U81" s="403"/>
      <c r="V81" s="403"/>
      <c r="W81" s="403"/>
      <c r="X81" s="403"/>
      <c r="Y81" s="403"/>
      <c r="Z81" s="403"/>
      <c r="AA81" s="319"/>
    </row>
    <row r="82" spans="2:28" x14ac:dyDescent="0.25">
      <c r="B82" s="85">
        <f t="shared" ref="B82:AA82" ca="1" si="10">CELL("largeur",B82)</f>
        <v>12</v>
      </c>
      <c r="C82" s="85">
        <f t="shared" ca="1" si="10"/>
        <v>34</v>
      </c>
      <c r="D82" s="85">
        <f t="shared" ca="1" si="10"/>
        <v>16</v>
      </c>
      <c r="E82" s="85">
        <f t="shared" ca="1" si="10"/>
        <v>12</v>
      </c>
      <c r="F82" s="85">
        <f t="shared" ca="1" si="10"/>
        <v>4</v>
      </c>
      <c r="G82" s="85">
        <f t="shared" ca="1" si="10"/>
        <v>73</v>
      </c>
      <c r="H82" s="85">
        <f t="shared" ca="1" si="10"/>
        <v>14</v>
      </c>
      <c r="I82" s="85">
        <f t="shared" ca="1" si="10"/>
        <v>21</v>
      </c>
      <c r="J82" s="85">
        <f t="shared" ca="1" si="10"/>
        <v>14</v>
      </c>
      <c r="K82" s="85">
        <f t="shared" ca="1" si="10"/>
        <v>30</v>
      </c>
      <c r="L82" s="85">
        <f t="shared" ca="1" si="10"/>
        <v>18</v>
      </c>
      <c r="M82" s="85">
        <f t="shared" ca="1" si="10"/>
        <v>14</v>
      </c>
      <c r="N82" s="85">
        <f t="shared" ca="1" si="10"/>
        <v>7</v>
      </c>
      <c r="O82" s="85">
        <f t="shared" ca="1" si="10"/>
        <v>14</v>
      </c>
      <c r="P82" s="85">
        <f t="shared" ca="1" si="10"/>
        <v>19</v>
      </c>
      <c r="Q82" s="85">
        <f t="shared" ca="1" si="10"/>
        <v>12</v>
      </c>
      <c r="R82" s="85">
        <f t="shared" ca="1" si="10"/>
        <v>16</v>
      </c>
      <c r="S82" s="85">
        <f t="shared" ca="1" si="10"/>
        <v>16</v>
      </c>
      <c r="T82" s="85">
        <f t="shared" ca="1" si="10"/>
        <v>16</v>
      </c>
      <c r="U82" s="85">
        <f t="shared" ca="1" si="10"/>
        <v>16</v>
      </c>
      <c r="V82" s="85">
        <f t="shared" ca="1" si="10"/>
        <v>16</v>
      </c>
      <c r="W82" s="85">
        <f t="shared" ca="1" si="10"/>
        <v>16</v>
      </c>
      <c r="X82" s="85">
        <f t="shared" ca="1" si="10"/>
        <v>16</v>
      </c>
      <c r="Y82" s="85">
        <f t="shared" ca="1" si="10"/>
        <v>16</v>
      </c>
      <c r="Z82" s="85">
        <f t="shared" ca="1" si="10"/>
        <v>16</v>
      </c>
      <c r="AA82" s="85">
        <f t="shared" ca="1" si="10"/>
        <v>11</v>
      </c>
      <c r="AB82" s="321" t="s">
        <v>235</v>
      </c>
    </row>
    <row r="85" spans="2:28" ht="21" x14ac:dyDescent="0.35">
      <c r="F85" s="430">
        <v>0</v>
      </c>
      <c r="G85" s="431" t="s">
        <v>387</v>
      </c>
      <c r="H85" s="432"/>
      <c r="I85" s="432"/>
      <c r="J85" s="432"/>
      <c r="K85" s="432"/>
      <c r="L85" s="432"/>
      <c r="M85" s="432"/>
      <c r="N85" s="432"/>
      <c r="O85" s="432"/>
      <c r="P85" s="432"/>
      <c r="Q85" s="432"/>
      <c r="R85" s="432"/>
      <c r="S85" s="292"/>
      <c r="T85" s="292"/>
      <c r="U85" s="292"/>
    </row>
    <row r="86" spans="2:28" ht="16.5" thickBot="1" x14ac:dyDescent="0.3">
      <c r="F86" s="433">
        <v>0</v>
      </c>
      <c r="G86" s="432">
        <v>0</v>
      </c>
      <c r="H86" s="432">
        <v>0</v>
      </c>
      <c r="I86" s="432">
        <v>0</v>
      </c>
      <c r="J86" s="432">
        <v>0</v>
      </c>
      <c r="K86" s="432">
        <v>0</v>
      </c>
      <c r="L86" s="432"/>
      <c r="M86" s="432"/>
      <c r="N86" s="432"/>
      <c r="O86" s="432"/>
      <c r="P86" s="432"/>
      <c r="Q86" s="432"/>
      <c r="R86" s="432"/>
      <c r="S86" s="292"/>
      <c r="T86" s="292"/>
      <c r="U86" s="292"/>
    </row>
    <row r="87" spans="2:28" ht="19.5" customHeight="1" x14ac:dyDescent="0.25">
      <c r="F87" s="876" t="s">
        <v>91</v>
      </c>
      <c r="G87" s="910" t="s">
        <v>479</v>
      </c>
      <c r="H87" s="910"/>
      <c r="I87" s="910"/>
      <c r="J87" s="910"/>
      <c r="K87" s="910"/>
      <c r="L87" s="910"/>
      <c r="M87" s="910"/>
      <c r="N87" s="910"/>
      <c r="O87" s="910"/>
      <c r="P87" s="911"/>
      <c r="R87" s="292"/>
      <c r="S87" s="292"/>
      <c r="T87" s="292"/>
      <c r="U87" s="292"/>
    </row>
    <row r="88" spans="2:28" ht="18.75" x14ac:dyDescent="0.25">
      <c r="F88" s="877"/>
      <c r="G88" s="434" t="s">
        <v>386</v>
      </c>
      <c r="H88" s="435"/>
      <c r="I88" s="435"/>
      <c r="J88" s="436" t="s">
        <v>385</v>
      </c>
      <c r="K88" s="437"/>
      <c r="L88" s="437"/>
      <c r="M88" s="437"/>
      <c r="N88" s="437"/>
      <c r="O88" s="437"/>
      <c r="P88" s="438"/>
      <c r="R88" s="292"/>
      <c r="S88" s="292"/>
      <c r="T88" s="292"/>
      <c r="U88" s="292"/>
    </row>
    <row r="89" spans="2:28" ht="18.75" x14ac:dyDescent="0.25">
      <c r="F89" s="439" t="s">
        <v>384</v>
      </c>
      <c r="G89" s="871"/>
      <c r="H89" s="871"/>
      <c r="I89" s="872"/>
      <c r="J89" s="873"/>
      <c r="K89" s="874"/>
      <c r="L89" s="874"/>
      <c r="M89" s="874"/>
      <c r="N89" s="874"/>
      <c r="O89" s="874"/>
      <c r="P89" s="875"/>
      <c r="R89" s="292"/>
      <c r="S89" s="292"/>
      <c r="T89" s="292"/>
      <c r="U89" s="292"/>
    </row>
    <row r="90" spans="2:28" ht="18.75" x14ac:dyDescent="0.25">
      <c r="F90" s="439" t="s">
        <v>56</v>
      </c>
      <c r="G90" s="871"/>
      <c r="H90" s="871"/>
      <c r="I90" s="872"/>
      <c r="J90" s="873"/>
      <c r="K90" s="874"/>
      <c r="L90" s="874"/>
      <c r="M90" s="874"/>
      <c r="N90" s="874"/>
      <c r="O90" s="874"/>
      <c r="P90" s="875"/>
      <c r="R90" s="292"/>
      <c r="S90" s="292"/>
      <c r="T90" s="292"/>
      <c r="U90" s="292"/>
    </row>
    <row r="91" spans="2:28" ht="18.75" x14ac:dyDescent="0.25">
      <c r="F91" s="439" t="s">
        <v>57</v>
      </c>
      <c r="G91" s="871"/>
      <c r="H91" s="871"/>
      <c r="I91" s="872"/>
      <c r="J91" s="873"/>
      <c r="K91" s="874"/>
      <c r="L91" s="874"/>
      <c r="M91" s="874"/>
      <c r="N91" s="874"/>
      <c r="O91" s="874"/>
      <c r="P91" s="875"/>
      <c r="R91" s="292"/>
      <c r="S91" s="292"/>
      <c r="T91" s="292"/>
      <c r="U91" s="292"/>
    </row>
    <row r="92" spans="2:28" ht="18.75" x14ac:dyDescent="0.25">
      <c r="F92" s="439" t="s">
        <v>58</v>
      </c>
      <c r="G92" s="871"/>
      <c r="H92" s="871"/>
      <c r="I92" s="872"/>
      <c r="J92" s="873"/>
      <c r="K92" s="874"/>
      <c r="L92" s="874"/>
      <c r="M92" s="874"/>
      <c r="N92" s="874"/>
      <c r="O92" s="874"/>
      <c r="P92" s="875"/>
      <c r="R92" s="292"/>
      <c r="S92" s="292"/>
      <c r="T92" s="292"/>
      <c r="U92" s="292"/>
    </row>
    <row r="93" spans="2:28" ht="18.75" x14ac:dyDescent="0.25">
      <c r="F93" s="439" t="s">
        <v>59</v>
      </c>
      <c r="G93" s="871"/>
      <c r="H93" s="871"/>
      <c r="I93" s="872"/>
      <c r="J93" s="873"/>
      <c r="K93" s="874"/>
      <c r="L93" s="874"/>
      <c r="M93" s="874"/>
      <c r="N93" s="874"/>
      <c r="O93" s="874"/>
      <c r="P93" s="875"/>
      <c r="R93" s="292"/>
      <c r="S93" s="292"/>
      <c r="T93" s="292"/>
      <c r="U93" s="292"/>
    </row>
    <row r="94" spans="2:28" ht="18.75" x14ac:dyDescent="0.25">
      <c r="F94" s="439" t="s">
        <v>383</v>
      </c>
      <c r="G94" s="871"/>
      <c r="H94" s="871"/>
      <c r="I94" s="872"/>
      <c r="J94" s="873"/>
      <c r="K94" s="874"/>
      <c r="L94" s="874"/>
      <c r="M94" s="874"/>
      <c r="N94" s="874"/>
      <c r="O94" s="874"/>
      <c r="P94" s="875"/>
      <c r="R94" s="292"/>
      <c r="S94" s="292"/>
      <c r="T94" s="292"/>
      <c r="U94" s="292"/>
    </row>
    <row r="95" spans="2:28" ht="18.75" x14ac:dyDescent="0.25">
      <c r="F95" s="439" t="s">
        <v>60</v>
      </c>
      <c r="G95" s="871"/>
      <c r="H95" s="871"/>
      <c r="I95" s="872"/>
      <c r="J95" s="873"/>
      <c r="K95" s="874"/>
      <c r="L95" s="874"/>
      <c r="M95" s="874"/>
      <c r="N95" s="874"/>
      <c r="O95" s="874"/>
      <c r="P95" s="875"/>
      <c r="R95" s="292"/>
      <c r="S95" s="292"/>
      <c r="T95" s="292"/>
      <c r="U95" s="292"/>
    </row>
    <row r="96" spans="2:28" ht="18.75" x14ac:dyDescent="0.25">
      <c r="F96" s="439" t="s">
        <v>61</v>
      </c>
      <c r="G96" s="871"/>
      <c r="H96" s="871"/>
      <c r="I96" s="872"/>
      <c r="J96" s="873"/>
      <c r="K96" s="874"/>
      <c r="L96" s="874"/>
      <c r="M96" s="874"/>
      <c r="N96" s="874"/>
      <c r="O96" s="874"/>
      <c r="P96" s="875"/>
      <c r="R96" s="292"/>
      <c r="S96" s="292"/>
      <c r="T96" s="292"/>
      <c r="U96" s="292"/>
    </row>
    <row r="97" spans="6:21" ht="18.75" x14ac:dyDescent="0.25">
      <c r="F97" s="439" t="s">
        <v>382</v>
      </c>
      <c r="G97" s="871"/>
      <c r="H97" s="871"/>
      <c r="I97" s="872"/>
      <c r="J97" s="873"/>
      <c r="K97" s="874"/>
      <c r="L97" s="874"/>
      <c r="M97" s="874"/>
      <c r="N97" s="874"/>
      <c r="O97" s="874"/>
      <c r="P97" s="875"/>
      <c r="R97" s="292"/>
      <c r="S97" s="292"/>
      <c r="T97" s="292"/>
      <c r="U97" s="292"/>
    </row>
    <row r="98" spans="6:21" ht="18.75" x14ac:dyDescent="0.25">
      <c r="F98" s="439" t="s">
        <v>207</v>
      </c>
      <c r="G98" s="871"/>
      <c r="H98" s="871"/>
      <c r="I98" s="872"/>
      <c r="J98" s="873"/>
      <c r="K98" s="874"/>
      <c r="L98" s="874"/>
      <c r="M98" s="874"/>
      <c r="N98" s="874"/>
      <c r="O98" s="874"/>
      <c r="P98" s="875"/>
      <c r="R98" s="292"/>
      <c r="S98" s="292"/>
      <c r="T98" s="292"/>
      <c r="U98" s="292"/>
    </row>
    <row r="99" spans="6:21" ht="18.75" x14ac:dyDescent="0.25">
      <c r="F99" s="439" t="s">
        <v>207</v>
      </c>
      <c r="G99" s="871"/>
      <c r="H99" s="871"/>
      <c r="I99" s="872"/>
      <c r="J99" s="873"/>
      <c r="K99" s="874"/>
      <c r="L99" s="874"/>
      <c r="M99" s="874"/>
      <c r="N99" s="874"/>
      <c r="O99" s="874"/>
      <c r="P99" s="875"/>
      <c r="R99" s="292"/>
      <c r="S99" s="292"/>
      <c r="T99" s="292"/>
      <c r="U99" s="292"/>
    </row>
    <row r="100" spans="6:21" ht="16.5" thickBot="1" x14ac:dyDescent="0.3">
      <c r="F100" s="440">
        <v>0</v>
      </c>
      <c r="G100" s="441">
        <v>0</v>
      </c>
      <c r="H100" s="441">
        <v>0</v>
      </c>
      <c r="I100" s="441">
        <v>0</v>
      </c>
      <c r="J100" s="442">
        <v>0</v>
      </c>
      <c r="K100" s="443">
        <v>0</v>
      </c>
      <c r="L100" s="443">
        <v>0</v>
      </c>
      <c r="M100" s="443">
        <v>0</v>
      </c>
      <c r="N100" s="443">
        <v>0</v>
      </c>
      <c r="O100" s="443">
        <v>0</v>
      </c>
      <c r="P100" s="444">
        <v>0</v>
      </c>
      <c r="R100" s="292"/>
      <c r="S100" s="292"/>
      <c r="T100" s="292"/>
      <c r="U100" s="292"/>
    </row>
    <row r="101" spans="6:21" x14ac:dyDescent="0.25">
      <c r="F101" s="445">
        <v>0</v>
      </c>
      <c r="G101" s="446">
        <v>0</v>
      </c>
      <c r="H101" s="446">
        <v>0</v>
      </c>
      <c r="I101" s="446">
        <v>0</v>
      </c>
      <c r="J101" s="446">
        <v>0</v>
      </c>
      <c r="K101" s="446">
        <v>0</v>
      </c>
      <c r="L101" s="446">
        <v>0</v>
      </c>
      <c r="M101" s="446">
        <v>0</v>
      </c>
      <c r="N101" s="446">
        <v>0</v>
      </c>
      <c r="O101" s="446">
        <v>0</v>
      </c>
      <c r="P101" s="447">
        <v>0</v>
      </c>
      <c r="R101" s="292"/>
      <c r="S101" s="292"/>
      <c r="T101" s="292"/>
      <c r="U101" s="292"/>
    </row>
    <row r="102" spans="6:21" ht="16.5" thickBot="1" x14ac:dyDescent="0.3">
      <c r="F102" s="448"/>
      <c r="G102" s="446"/>
      <c r="H102" s="446"/>
      <c r="I102" s="446"/>
      <c r="J102" s="446"/>
      <c r="K102" s="446"/>
      <c r="L102" s="446"/>
      <c r="M102" s="446"/>
      <c r="N102" s="446"/>
      <c r="O102" s="446"/>
      <c r="P102" s="446"/>
      <c r="R102" s="292"/>
      <c r="S102" s="292"/>
      <c r="T102" s="292"/>
      <c r="U102" s="292"/>
    </row>
    <row r="103" spans="6:21" ht="20.25" customHeight="1" x14ac:dyDescent="0.25">
      <c r="F103" s="876" t="s">
        <v>91</v>
      </c>
      <c r="G103" s="883" t="s">
        <v>479</v>
      </c>
      <c r="H103" s="883"/>
      <c r="I103" s="883"/>
      <c r="J103" s="883"/>
      <c r="K103" s="883"/>
      <c r="L103" s="883"/>
      <c r="M103" s="883"/>
      <c r="N103" s="883"/>
      <c r="O103" s="883"/>
      <c r="P103" s="884"/>
      <c r="R103" s="292"/>
      <c r="S103" s="292"/>
      <c r="T103" s="292"/>
      <c r="U103" s="292"/>
    </row>
    <row r="104" spans="6:21" x14ac:dyDescent="0.25">
      <c r="F104" s="877"/>
      <c r="G104" s="449" t="s">
        <v>381</v>
      </c>
      <c r="H104" s="450"/>
      <c r="I104" s="450"/>
      <c r="J104" s="450"/>
      <c r="K104" s="451"/>
      <c r="L104" s="451"/>
      <c r="M104" s="451"/>
      <c r="N104" s="452"/>
      <c r="O104" s="452"/>
      <c r="P104" s="453"/>
      <c r="R104" s="292"/>
      <c r="S104" s="292"/>
      <c r="T104" s="292"/>
      <c r="U104" s="292"/>
    </row>
    <row r="105" spans="6:21" ht="18" customHeight="1" x14ac:dyDescent="0.25">
      <c r="F105" s="454">
        <v>0</v>
      </c>
      <c r="G105" s="455"/>
      <c r="H105" s="456" t="s">
        <v>380</v>
      </c>
      <c r="I105" s="457" t="s">
        <v>379</v>
      </c>
      <c r="J105" s="458"/>
      <c r="K105" s="457" t="s">
        <v>378</v>
      </c>
      <c r="L105" s="459"/>
      <c r="M105" s="460" t="s">
        <v>377</v>
      </c>
      <c r="N105" s="461">
        <v>0</v>
      </c>
      <c r="O105" s="435"/>
      <c r="P105" s="462"/>
      <c r="R105" s="292"/>
      <c r="S105" s="292"/>
      <c r="T105" s="292"/>
      <c r="U105" s="292"/>
    </row>
    <row r="106" spans="6:21" ht="18.75" x14ac:dyDescent="0.25">
      <c r="F106" s="454">
        <v>0</v>
      </c>
      <c r="G106" s="463"/>
      <c r="H106" s="83" t="s">
        <v>376</v>
      </c>
      <c r="I106" s="464">
        <v>0</v>
      </c>
      <c r="J106" s="465"/>
      <c r="K106" s="464">
        <v>0</v>
      </c>
      <c r="L106" s="465"/>
      <c r="M106" s="906"/>
      <c r="N106" s="906"/>
      <c r="O106" s="906"/>
      <c r="P106" s="907"/>
      <c r="R106" s="292"/>
      <c r="S106" s="292"/>
      <c r="T106" s="292"/>
      <c r="U106" s="292"/>
    </row>
    <row r="107" spans="6:21" ht="18.75" x14ac:dyDescent="0.25">
      <c r="F107" s="454">
        <v>0</v>
      </c>
      <c r="G107" s="466"/>
      <c r="H107" s="83" t="s">
        <v>375</v>
      </c>
      <c r="I107" s="464">
        <v>0</v>
      </c>
      <c r="J107" s="465"/>
      <c r="K107" s="464">
        <v>0</v>
      </c>
      <c r="L107" s="465"/>
      <c r="M107" s="906"/>
      <c r="N107" s="906"/>
      <c r="O107" s="906"/>
      <c r="P107" s="907"/>
      <c r="R107" s="292"/>
      <c r="S107" s="292"/>
      <c r="T107" s="292"/>
      <c r="U107" s="292"/>
    </row>
    <row r="108" spans="6:21" ht="18.75" x14ac:dyDescent="0.25">
      <c r="F108" s="454">
        <v>0</v>
      </c>
      <c r="G108" s="467"/>
      <c r="H108" s="83" t="s">
        <v>374</v>
      </c>
      <c r="I108" s="464">
        <v>0</v>
      </c>
      <c r="J108" s="465"/>
      <c r="K108" s="464">
        <v>0</v>
      </c>
      <c r="L108" s="465"/>
      <c r="M108" s="906"/>
      <c r="N108" s="906"/>
      <c r="O108" s="906"/>
      <c r="P108" s="907"/>
      <c r="R108" s="292"/>
      <c r="S108" s="292"/>
      <c r="T108" s="292"/>
      <c r="U108" s="292"/>
    </row>
    <row r="109" spans="6:21" ht="18.75" x14ac:dyDescent="0.25">
      <c r="F109" s="454">
        <v>0</v>
      </c>
      <c r="G109" s="467"/>
      <c r="H109" s="468" t="s">
        <v>373</v>
      </c>
      <c r="I109" s="464">
        <v>0</v>
      </c>
      <c r="J109" s="465"/>
      <c r="K109" s="464">
        <v>0</v>
      </c>
      <c r="L109" s="465"/>
      <c r="M109" s="906"/>
      <c r="N109" s="906"/>
      <c r="O109" s="906"/>
      <c r="P109" s="907"/>
      <c r="R109" s="292"/>
      <c r="S109" s="292"/>
      <c r="T109" s="292"/>
      <c r="U109" s="292"/>
    </row>
    <row r="110" spans="6:21" ht="18.75" x14ac:dyDescent="0.25">
      <c r="F110" s="454">
        <v>0</v>
      </c>
      <c r="G110" s="456" t="s">
        <v>480</v>
      </c>
      <c r="H110" s="457" t="s">
        <v>372</v>
      </c>
      <c r="I110" s="458"/>
      <c r="J110" s="469" t="s">
        <v>371</v>
      </c>
      <c r="K110" s="457" t="s">
        <v>370</v>
      </c>
      <c r="L110" s="458"/>
      <c r="M110" s="906"/>
      <c r="N110" s="906"/>
      <c r="O110" s="906"/>
      <c r="P110" s="907"/>
      <c r="R110" s="292"/>
      <c r="S110" s="292"/>
      <c r="T110" s="292"/>
      <c r="U110" s="292"/>
    </row>
    <row r="111" spans="6:21" ht="18.75" x14ac:dyDescent="0.25">
      <c r="F111" s="454">
        <v>0</v>
      </c>
      <c r="G111" s="83" t="s">
        <v>369</v>
      </c>
      <c r="H111" s="470">
        <v>180</v>
      </c>
      <c r="I111" s="471"/>
      <c r="J111" s="472">
        <v>6.9444444444444441E-3</v>
      </c>
      <c r="K111" s="464" t="s">
        <v>368</v>
      </c>
      <c r="L111" s="465"/>
      <c r="M111" s="906"/>
      <c r="N111" s="906"/>
      <c r="O111" s="906"/>
      <c r="P111" s="907"/>
      <c r="R111" s="292"/>
      <c r="S111" s="292"/>
      <c r="T111" s="292"/>
      <c r="U111" s="292"/>
    </row>
    <row r="112" spans="6:21" ht="18.75" x14ac:dyDescent="0.25">
      <c r="F112" s="454">
        <v>0</v>
      </c>
      <c r="G112" s="83" t="s">
        <v>367</v>
      </c>
      <c r="H112" s="470"/>
      <c r="I112" s="471"/>
      <c r="J112" s="472">
        <v>0</v>
      </c>
      <c r="K112" s="464">
        <v>0</v>
      </c>
      <c r="L112" s="465"/>
      <c r="M112" s="906"/>
      <c r="N112" s="906"/>
      <c r="O112" s="906"/>
      <c r="P112" s="907"/>
      <c r="R112" s="292"/>
      <c r="S112" s="292"/>
      <c r="T112" s="292"/>
      <c r="U112" s="292"/>
    </row>
    <row r="113" spans="6:21" ht="18.75" x14ac:dyDescent="0.25">
      <c r="F113" s="454">
        <v>0</v>
      </c>
      <c r="G113" s="83" t="s">
        <v>366</v>
      </c>
      <c r="H113" s="470">
        <v>0</v>
      </c>
      <c r="I113" s="471"/>
      <c r="J113" s="472">
        <v>0</v>
      </c>
      <c r="K113" s="464">
        <v>0</v>
      </c>
      <c r="L113" s="465"/>
      <c r="M113" s="906"/>
      <c r="N113" s="906"/>
      <c r="O113" s="906"/>
      <c r="P113" s="907"/>
      <c r="R113" s="292"/>
      <c r="S113" s="292"/>
      <c r="T113" s="292"/>
      <c r="U113" s="292"/>
    </row>
    <row r="114" spans="6:21" ht="18.75" x14ac:dyDescent="0.25">
      <c r="F114" s="454">
        <v>0</v>
      </c>
      <c r="G114" s="83" t="s">
        <v>365</v>
      </c>
      <c r="H114" s="470">
        <v>0</v>
      </c>
      <c r="I114" s="471"/>
      <c r="J114" s="472">
        <v>0</v>
      </c>
      <c r="K114" s="464">
        <v>0</v>
      </c>
      <c r="L114" s="465"/>
      <c r="M114" s="906"/>
      <c r="N114" s="906"/>
      <c r="O114" s="906"/>
      <c r="P114" s="907"/>
      <c r="R114" s="292"/>
      <c r="S114" s="292"/>
      <c r="T114" s="292"/>
      <c r="U114" s="292"/>
    </row>
    <row r="115" spans="6:21" ht="18.75" x14ac:dyDescent="0.25">
      <c r="F115" s="454">
        <v>0</v>
      </c>
      <c r="G115" s="473" t="s">
        <v>363</v>
      </c>
      <c r="H115" s="470">
        <v>0</v>
      </c>
      <c r="I115" s="471"/>
      <c r="J115" s="474" t="s">
        <v>364</v>
      </c>
      <c r="K115" s="475"/>
      <c r="L115" s="476"/>
      <c r="M115" s="906"/>
      <c r="N115" s="906"/>
      <c r="O115" s="906"/>
      <c r="P115" s="907"/>
      <c r="R115" s="292"/>
      <c r="S115" s="292"/>
      <c r="T115" s="292"/>
      <c r="U115" s="292"/>
    </row>
    <row r="116" spans="6:21" ht="19.5" thickBot="1" x14ac:dyDescent="0.3">
      <c r="F116" s="477">
        <v>0</v>
      </c>
      <c r="G116" s="478" t="s">
        <v>363</v>
      </c>
      <c r="H116" s="479">
        <v>0</v>
      </c>
      <c r="I116" s="480"/>
      <c r="J116" s="481" t="s">
        <v>362</v>
      </c>
      <c r="K116" s="482"/>
      <c r="L116" s="482"/>
      <c r="M116" s="908"/>
      <c r="N116" s="908"/>
      <c r="O116" s="908"/>
      <c r="P116" s="909"/>
      <c r="R116" s="292"/>
      <c r="S116" s="292"/>
      <c r="T116" s="292"/>
      <c r="U116" s="292"/>
    </row>
    <row r="117" spans="6:21" x14ac:dyDescent="0.25">
      <c r="F117" s="445">
        <v>0</v>
      </c>
      <c r="G117" s="446">
        <v>0</v>
      </c>
      <c r="H117" s="446">
        <v>0</v>
      </c>
      <c r="I117" s="446">
        <v>0</v>
      </c>
      <c r="J117" s="446">
        <v>0</v>
      </c>
      <c r="K117" s="446">
        <v>0</v>
      </c>
      <c r="L117" s="446">
        <v>0</v>
      </c>
      <c r="M117" s="446">
        <v>0</v>
      </c>
      <c r="N117" s="446">
        <v>0</v>
      </c>
      <c r="O117" s="446">
        <v>0</v>
      </c>
      <c r="P117" s="447">
        <v>0</v>
      </c>
      <c r="R117" s="292"/>
      <c r="S117" s="292"/>
      <c r="T117" s="292"/>
      <c r="U117" s="292"/>
    </row>
    <row r="118" spans="6:21" ht="16.5" thickBot="1" x14ac:dyDescent="0.3">
      <c r="F118" s="448"/>
      <c r="G118" s="446"/>
      <c r="H118" s="446"/>
      <c r="I118" s="446"/>
      <c r="J118" s="446"/>
      <c r="K118" s="446"/>
      <c r="L118" s="446"/>
      <c r="M118" s="446"/>
      <c r="N118" s="446"/>
      <c r="O118" s="446"/>
      <c r="P118" s="446"/>
      <c r="R118" s="292"/>
      <c r="S118" s="292"/>
      <c r="T118" s="292"/>
      <c r="U118" s="292"/>
    </row>
    <row r="119" spans="6:21" ht="23.25" customHeight="1" x14ac:dyDescent="0.25">
      <c r="F119" s="885" t="s">
        <v>91</v>
      </c>
      <c r="G119" s="887" t="s">
        <v>361</v>
      </c>
      <c r="H119" s="887"/>
      <c r="I119" s="887"/>
      <c r="J119" s="887"/>
      <c r="K119" s="887"/>
      <c r="L119" s="887"/>
      <c r="M119" s="887"/>
      <c r="N119" s="887"/>
      <c r="O119" s="887"/>
      <c r="P119" s="888"/>
      <c r="R119" s="292"/>
      <c r="S119" s="292"/>
      <c r="T119" s="292"/>
      <c r="U119" s="292"/>
    </row>
    <row r="120" spans="6:21" ht="18" customHeight="1" x14ac:dyDescent="0.25">
      <c r="F120" s="886"/>
      <c r="G120" s="483" t="s">
        <v>360</v>
      </c>
      <c r="H120" s="889" t="s">
        <v>359</v>
      </c>
      <c r="I120" s="889"/>
      <c r="J120" s="484" t="s">
        <v>358</v>
      </c>
      <c r="K120" s="485" t="s">
        <v>357</v>
      </c>
      <c r="L120" s="486" t="s">
        <v>356</v>
      </c>
      <c r="M120" s="84" t="s">
        <v>355</v>
      </c>
      <c r="N120" s="487" t="s">
        <v>354</v>
      </c>
      <c r="O120" s="487"/>
      <c r="P120" s="488"/>
      <c r="R120" s="292"/>
      <c r="S120" s="292"/>
      <c r="T120" s="292"/>
      <c r="U120" s="292"/>
    </row>
    <row r="121" spans="6:21" ht="18.75" x14ac:dyDescent="0.25">
      <c r="F121" s="489" t="s">
        <v>353</v>
      </c>
      <c r="G121" s="490" t="s">
        <v>352</v>
      </c>
      <c r="H121" s="853" t="s">
        <v>351</v>
      </c>
      <c r="I121" s="854"/>
      <c r="J121" s="491">
        <v>120</v>
      </c>
      <c r="K121" s="492">
        <v>12</v>
      </c>
      <c r="L121" s="493">
        <v>4.5138888888888888E-2</v>
      </c>
      <c r="M121" s="491" t="s">
        <v>350</v>
      </c>
      <c r="N121" s="880" t="s">
        <v>349</v>
      </c>
      <c r="O121" s="881"/>
      <c r="P121" s="882"/>
      <c r="R121" s="292"/>
      <c r="S121" s="292"/>
      <c r="T121" s="292"/>
      <c r="U121" s="292"/>
    </row>
    <row r="122" spans="6:21" ht="18.75" x14ac:dyDescent="0.25">
      <c r="F122" s="489" t="s">
        <v>348</v>
      </c>
      <c r="G122" s="490" t="s">
        <v>346</v>
      </c>
      <c r="H122" s="853"/>
      <c r="I122" s="854"/>
      <c r="J122" s="491"/>
      <c r="K122" s="492"/>
      <c r="L122" s="493"/>
      <c r="M122" s="491"/>
      <c r="N122" s="880"/>
      <c r="O122" s="881"/>
      <c r="P122" s="882"/>
      <c r="R122" s="292"/>
      <c r="S122" s="292"/>
      <c r="T122" s="292"/>
      <c r="U122" s="292"/>
    </row>
    <row r="123" spans="6:21" ht="18.75" x14ac:dyDescent="0.25">
      <c r="F123" s="489" t="s">
        <v>347</v>
      </c>
      <c r="G123" s="490" t="s">
        <v>346</v>
      </c>
      <c r="H123" s="853"/>
      <c r="I123" s="854"/>
      <c r="J123" s="491"/>
      <c r="K123" s="492"/>
      <c r="L123" s="493"/>
      <c r="M123" s="491"/>
      <c r="N123" s="880"/>
      <c r="O123" s="881"/>
      <c r="P123" s="882"/>
      <c r="R123" s="292"/>
      <c r="S123" s="292"/>
      <c r="T123" s="292"/>
      <c r="U123" s="292"/>
    </row>
    <row r="124" spans="6:21" ht="18.75" x14ac:dyDescent="0.25">
      <c r="F124" s="494" t="s">
        <v>345</v>
      </c>
      <c r="G124" s="490" t="s">
        <v>344</v>
      </c>
      <c r="H124" s="853"/>
      <c r="I124" s="854"/>
      <c r="J124" s="491"/>
      <c r="K124" s="492"/>
      <c r="L124" s="493"/>
      <c r="M124" s="491"/>
      <c r="N124" s="880"/>
      <c r="O124" s="881"/>
      <c r="P124" s="882"/>
      <c r="R124" s="292"/>
      <c r="S124" s="292"/>
      <c r="T124" s="292"/>
      <c r="U124" s="292"/>
    </row>
    <row r="125" spans="6:21" ht="18.75" customHeight="1" x14ac:dyDescent="0.25">
      <c r="F125" s="494" t="s">
        <v>343</v>
      </c>
      <c r="G125" s="490"/>
      <c r="H125" s="853"/>
      <c r="I125" s="854"/>
      <c r="J125" s="491"/>
      <c r="K125" s="492"/>
      <c r="L125" s="493"/>
      <c r="M125" s="491"/>
      <c r="N125" s="880"/>
      <c r="O125" s="881"/>
      <c r="P125" s="882"/>
      <c r="R125" s="292"/>
      <c r="S125" s="292"/>
      <c r="T125" s="292"/>
      <c r="U125" s="292"/>
    </row>
    <row r="126" spans="6:21" ht="18.75" x14ac:dyDescent="0.25">
      <c r="F126" s="494" t="s">
        <v>342</v>
      </c>
      <c r="G126" s="495"/>
      <c r="H126" s="890"/>
      <c r="I126" s="891"/>
      <c r="J126" s="496"/>
      <c r="K126" s="497"/>
      <c r="L126" s="498"/>
      <c r="M126" s="496"/>
      <c r="N126" s="880"/>
      <c r="O126" s="881"/>
      <c r="P126" s="882"/>
      <c r="R126" s="292"/>
      <c r="S126" s="292"/>
      <c r="T126" s="292"/>
      <c r="U126" s="292"/>
    </row>
    <row r="127" spans="6:21" ht="18.75" x14ac:dyDescent="0.25">
      <c r="F127" s="499" t="s">
        <v>339</v>
      </c>
      <c r="G127" s="140" t="s">
        <v>341</v>
      </c>
      <c r="H127" s="892" t="s">
        <v>340</v>
      </c>
      <c r="I127" s="892"/>
      <c r="J127" s="892"/>
      <c r="K127" s="892"/>
      <c r="L127" s="892"/>
      <c r="M127" s="892"/>
      <c r="N127" s="892"/>
      <c r="O127" s="892"/>
      <c r="P127" s="893"/>
      <c r="R127" s="292"/>
      <c r="S127" s="292"/>
      <c r="T127" s="292"/>
      <c r="U127" s="292"/>
    </row>
    <row r="128" spans="6:21" ht="20.25" customHeight="1" x14ac:dyDescent="0.25">
      <c r="F128" s="500" t="s">
        <v>339</v>
      </c>
      <c r="G128" s="83"/>
      <c r="H128" s="894"/>
      <c r="I128" s="894"/>
      <c r="J128" s="894"/>
      <c r="K128" s="894"/>
      <c r="L128" s="894"/>
      <c r="M128" s="894"/>
      <c r="N128" s="894"/>
      <c r="O128" s="894"/>
      <c r="P128" s="895"/>
      <c r="R128" s="292"/>
      <c r="S128" s="292"/>
      <c r="T128" s="292"/>
      <c r="U128" s="292"/>
    </row>
    <row r="129" spans="6:21" ht="19.5" customHeight="1" x14ac:dyDescent="0.25">
      <c r="F129" s="500" t="s">
        <v>339</v>
      </c>
      <c r="G129" s="83"/>
      <c r="H129" s="894"/>
      <c r="I129" s="894"/>
      <c r="J129" s="894"/>
      <c r="K129" s="894"/>
      <c r="L129" s="894"/>
      <c r="M129" s="894"/>
      <c r="N129" s="894"/>
      <c r="O129" s="894"/>
      <c r="P129" s="895"/>
      <c r="R129" s="292"/>
      <c r="S129" s="292"/>
      <c r="T129" s="292"/>
      <c r="U129" s="292"/>
    </row>
    <row r="130" spans="6:21" ht="19.5" customHeight="1" x14ac:dyDescent="0.25">
      <c r="F130" s="500" t="s">
        <v>339</v>
      </c>
      <c r="G130" s="83"/>
      <c r="H130" s="894"/>
      <c r="I130" s="894"/>
      <c r="J130" s="894"/>
      <c r="K130" s="894"/>
      <c r="L130" s="894"/>
      <c r="M130" s="894"/>
      <c r="N130" s="894"/>
      <c r="O130" s="894"/>
      <c r="P130" s="895"/>
      <c r="R130" s="292"/>
      <c r="S130" s="292"/>
      <c r="T130" s="292"/>
      <c r="U130" s="292"/>
    </row>
    <row r="131" spans="6:21" ht="19.5" customHeight="1" x14ac:dyDescent="0.25">
      <c r="F131" s="500" t="s">
        <v>339</v>
      </c>
      <c r="G131" s="83"/>
      <c r="H131" s="894"/>
      <c r="I131" s="894"/>
      <c r="J131" s="894"/>
      <c r="K131" s="894"/>
      <c r="L131" s="894"/>
      <c r="M131" s="894"/>
      <c r="N131" s="894"/>
      <c r="O131" s="894"/>
      <c r="P131" s="895"/>
      <c r="R131" s="292"/>
      <c r="S131" s="292"/>
      <c r="T131" s="292"/>
      <c r="U131" s="292"/>
    </row>
    <row r="132" spans="6:21" ht="19.5" customHeight="1" thickBot="1" x14ac:dyDescent="0.3">
      <c r="F132" s="501" t="s">
        <v>339</v>
      </c>
      <c r="G132" s="139"/>
      <c r="H132" s="896"/>
      <c r="I132" s="896"/>
      <c r="J132" s="896"/>
      <c r="K132" s="896"/>
      <c r="L132" s="896"/>
      <c r="M132" s="896"/>
      <c r="N132" s="896"/>
      <c r="O132" s="896"/>
      <c r="P132" s="897"/>
      <c r="R132" s="292"/>
      <c r="S132" s="292"/>
      <c r="T132" s="292"/>
      <c r="U132" s="292"/>
    </row>
    <row r="133" spans="6:21" x14ac:dyDescent="0.25">
      <c r="F133" s="445">
        <v>0</v>
      </c>
      <c r="G133" s="446">
        <v>0</v>
      </c>
      <c r="H133" s="446">
        <v>0</v>
      </c>
      <c r="I133" s="446">
        <v>0</v>
      </c>
      <c r="J133" s="446">
        <v>0</v>
      </c>
      <c r="K133" s="446">
        <v>0</v>
      </c>
      <c r="L133" s="446">
        <v>0</v>
      </c>
      <c r="M133" s="446">
        <v>0</v>
      </c>
      <c r="N133" s="446">
        <v>0</v>
      </c>
      <c r="O133" s="446">
        <v>0</v>
      </c>
      <c r="P133" s="447">
        <v>0</v>
      </c>
      <c r="R133" s="292"/>
      <c r="S133" s="292"/>
      <c r="T133" s="292"/>
      <c r="U133" s="292"/>
    </row>
    <row r="134" spans="6:21" ht="16.5" thickBot="1" x14ac:dyDescent="0.3">
      <c r="F134" s="448"/>
      <c r="G134" s="446"/>
      <c r="H134" s="446"/>
      <c r="I134" s="446"/>
      <c r="J134" s="446"/>
      <c r="K134" s="446"/>
      <c r="L134" s="446"/>
      <c r="M134" s="446"/>
      <c r="N134" s="446"/>
      <c r="O134" s="446"/>
      <c r="P134" s="446"/>
    </row>
    <row r="135" spans="6:21" ht="23.25" x14ac:dyDescent="0.25">
      <c r="F135" s="876" t="s">
        <v>91</v>
      </c>
      <c r="G135" s="878">
        <f>$I$5</f>
        <v>0</v>
      </c>
      <c r="H135" s="878"/>
      <c r="I135" s="878"/>
      <c r="J135" s="879"/>
      <c r="K135" s="82"/>
      <c r="L135" s="81"/>
      <c r="M135" s="81"/>
      <c r="N135" s="81"/>
      <c r="O135" s="80" t="s">
        <v>338</v>
      </c>
      <c r="P135" s="79">
        <f>$B$9</f>
        <v>1</v>
      </c>
    </row>
    <row r="136" spans="6:21" ht="23.25" x14ac:dyDescent="0.35">
      <c r="F136" s="877"/>
      <c r="G136" s="418" t="s">
        <v>337</v>
      </c>
      <c r="H136" s="419"/>
      <c r="I136" s="419"/>
      <c r="J136" s="420"/>
      <c r="K136" s="138" t="s">
        <v>336</v>
      </c>
      <c r="L136" s="77">
        <f>$E$66</f>
        <v>0</v>
      </c>
      <c r="M136" s="76"/>
      <c r="N136" s="76"/>
      <c r="O136" s="75" t="s">
        <v>335</v>
      </c>
      <c r="P136" s="137">
        <f>L136/P135</f>
        <v>0</v>
      </c>
    </row>
    <row r="137" spans="6:21" ht="23.25" x14ac:dyDescent="0.25">
      <c r="F137" s="74">
        <v>0</v>
      </c>
      <c r="G137" s="502" t="s">
        <v>334</v>
      </c>
      <c r="H137" s="149">
        <f>$B$9</f>
        <v>1</v>
      </c>
      <c r="I137" s="149">
        <f>$J$8</f>
        <v>1</v>
      </c>
      <c r="J137" s="97">
        <v>50</v>
      </c>
      <c r="K137" s="126" t="s">
        <v>319</v>
      </c>
      <c r="L137" s="588" t="s">
        <v>318</v>
      </c>
      <c r="M137" s="865" t="s">
        <v>317</v>
      </c>
      <c r="N137" s="866"/>
      <c r="O137" s="65" t="s">
        <v>6</v>
      </c>
      <c r="P137" s="64" t="s">
        <v>316</v>
      </c>
    </row>
    <row r="138" spans="6:21" ht="23.25" x14ac:dyDescent="0.25">
      <c r="F138" s="122">
        <v>1</v>
      </c>
      <c r="G138" s="422" t="s">
        <v>333</v>
      </c>
      <c r="H138" s="150">
        <v>0</v>
      </c>
      <c r="I138" s="151">
        <f>(H138/H137)*I137</f>
        <v>0</v>
      </c>
      <c r="J138" s="152">
        <f>(H138/H137)*J137</f>
        <v>0</v>
      </c>
      <c r="K138" s="136" t="s">
        <v>332</v>
      </c>
      <c r="L138" s="135">
        <v>120</v>
      </c>
      <c r="M138" s="867">
        <v>500</v>
      </c>
      <c r="N138" s="868"/>
      <c r="O138" s="135">
        <v>150</v>
      </c>
      <c r="P138" s="134">
        <v>13</v>
      </c>
    </row>
    <row r="139" spans="6:21" ht="23.25" x14ac:dyDescent="0.25">
      <c r="F139" s="122">
        <v>2</v>
      </c>
      <c r="G139" s="422" t="s">
        <v>331</v>
      </c>
      <c r="H139" s="150"/>
      <c r="I139" s="151">
        <f>(H139/H137)*I137</f>
        <v>0</v>
      </c>
      <c r="J139" s="152">
        <f>(H139/H137)*J137</f>
        <v>0</v>
      </c>
      <c r="K139" s="133" t="s">
        <v>330</v>
      </c>
      <c r="L139" s="132">
        <v>4.4999999999999998E-2</v>
      </c>
      <c r="M139" s="869">
        <v>7.0000000000000007E-2</v>
      </c>
      <c r="N139" s="870"/>
      <c r="O139" s="132">
        <v>0.11</v>
      </c>
      <c r="P139" s="131">
        <v>0.13</v>
      </c>
    </row>
    <row r="140" spans="6:21" ht="23.25" x14ac:dyDescent="0.25">
      <c r="F140" s="122">
        <v>3</v>
      </c>
      <c r="G140" s="422" t="s">
        <v>329</v>
      </c>
      <c r="H140" s="150">
        <v>1</v>
      </c>
      <c r="I140" s="151">
        <f>(H140/H137)*I137</f>
        <v>1</v>
      </c>
      <c r="J140" s="152">
        <f>(H140/H137)*J137</f>
        <v>50</v>
      </c>
      <c r="K140" s="130" t="s">
        <v>328</v>
      </c>
      <c r="L140" s="587">
        <f>L139*L138</f>
        <v>5.3999999999999995</v>
      </c>
      <c r="M140" s="860">
        <f>M139*M138</f>
        <v>35</v>
      </c>
      <c r="N140" s="860"/>
      <c r="O140" s="587">
        <f>O139*O138</f>
        <v>16.5</v>
      </c>
      <c r="P140" s="129">
        <f>P139*P138</f>
        <v>1.69</v>
      </c>
    </row>
    <row r="141" spans="6:21" ht="23.25" x14ac:dyDescent="0.35">
      <c r="F141" s="122">
        <v>4</v>
      </c>
      <c r="G141" s="422" t="s">
        <v>327</v>
      </c>
      <c r="H141" s="150">
        <v>1</v>
      </c>
      <c r="I141" s="151">
        <f>(H141/H137)*I137</f>
        <v>1</v>
      </c>
      <c r="J141" s="152">
        <f>(H141/H137)*J137</f>
        <v>50</v>
      </c>
      <c r="K141" s="861" t="s">
        <v>326</v>
      </c>
      <c r="L141" s="862">
        <f>SUM(L138:P138)</f>
        <v>783</v>
      </c>
      <c r="M141" s="70"/>
      <c r="N141" s="863" t="s">
        <v>325</v>
      </c>
      <c r="O141" s="863"/>
      <c r="P141" s="864">
        <f>(L139*L138)+(M139*M138)+(O139*O138)+(P139*P138)</f>
        <v>58.589999999999996</v>
      </c>
    </row>
    <row r="142" spans="6:21" ht="23.25" x14ac:dyDescent="0.25">
      <c r="F142" s="122">
        <v>5</v>
      </c>
      <c r="G142" s="422" t="s">
        <v>324</v>
      </c>
      <c r="H142" s="150">
        <v>1</v>
      </c>
      <c r="I142" s="151">
        <f>(H142/H137)*I137</f>
        <v>1</v>
      </c>
      <c r="J142" s="152">
        <f>(H142/H137)*J137</f>
        <v>50</v>
      </c>
      <c r="K142" s="861"/>
      <c r="L142" s="862"/>
      <c r="N142" s="863"/>
      <c r="O142" s="863"/>
      <c r="P142" s="864"/>
    </row>
    <row r="143" spans="6:21" ht="23.25" x14ac:dyDescent="0.25">
      <c r="F143" s="122">
        <v>6</v>
      </c>
      <c r="G143" s="422" t="s">
        <v>323</v>
      </c>
      <c r="H143" s="150">
        <v>1</v>
      </c>
      <c r="I143" s="151">
        <f>(H143/H137)*I137</f>
        <v>1</v>
      </c>
      <c r="J143" s="152">
        <f>(H143/H137)*J137</f>
        <v>50</v>
      </c>
      <c r="K143" s="128" t="s">
        <v>322</v>
      </c>
      <c r="L143" s="68">
        <v>35</v>
      </c>
      <c r="M143" s="404"/>
      <c r="N143" s="404"/>
      <c r="O143" s="67" t="s">
        <v>321</v>
      </c>
      <c r="P143" s="127">
        <f>O146-P141</f>
        <v>31.548461538461531</v>
      </c>
    </row>
    <row r="144" spans="6:21" ht="23.25" x14ac:dyDescent="0.25">
      <c r="F144" s="122">
        <v>7</v>
      </c>
      <c r="G144" s="422" t="s">
        <v>320</v>
      </c>
      <c r="H144" s="150">
        <v>1</v>
      </c>
      <c r="I144" s="151">
        <f>(H144/H137)*I137</f>
        <v>1</v>
      </c>
      <c r="J144" s="152">
        <f>(H144/H137)*J137</f>
        <v>50</v>
      </c>
      <c r="K144" s="126" t="s">
        <v>319</v>
      </c>
      <c r="L144" s="588" t="s">
        <v>318</v>
      </c>
      <c r="M144" s="865" t="s">
        <v>317</v>
      </c>
      <c r="N144" s="866"/>
      <c r="O144" s="65" t="s">
        <v>6</v>
      </c>
      <c r="P144" s="64" t="s">
        <v>316</v>
      </c>
    </row>
    <row r="145" spans="6:16" ht="23.25" x14ac:dyDescent="0.25">
      <c r="F145" s="122">
        <v>8</v>
      </c>
      <c r="G145" s="422" t="s">
        <v>315</v>
      </c>
      <c r="H145" s="150">
        <v>1</v>
      </c>
      <c r="I145" s="151">
        <f>(H145/H137)*I137</f>
        <v>1</v>
      </c>
      <c r="J145" s="152">
        <f>(H145/H137)*J137</f>
        <v>50</v>
      </c>
      <c r="K145" s="125" t="s">
        <v>314</v>
      </c>
      <c r="L145" s="92">
        <f>L140/(100-L143)*100</f>
        <v>8.3076923076923066</v>
      </c>
      <c r="M145" s="855">
        <f>M140/(100-L143)*100</f>
        <v>53.846153846153847</v>
      </c>
      <c r="N145" s="856"/>
      <c r="O145" s="92">
        <f>O140/(100-L143)*100</f>
        <v>25.384615384615383</v>
      </c>
      <c r="P145" s="91">
        <f>P140/(100-L143)*100</f>
        <v>2.6</v>
      </c>
    </row>
    <row r="146" spans="6:16" ht="23.25" x14ac:dyDescent="0.25">
      <c r="F146" s="122">
        <v>9</v>
      </c>
      <c r="G146" s="422"/>
      <c r="H146" s="150"/>
      <c r="I146" s="151">
        <f>(H146/H137)*I137</f>
        <v>0</v>
      </c>
      <c r="J146" s="152">
        <f>(H146/H137)*J137</f>
        <v>0</v>
      </c>
      <c r="K146" s="124">
        <f>SUM(L145:P145)</f>
        <v>90.138461538461527</v>
      </c>
      <c r="L146" s="61"/>
      <c r="M146" s="61"/>
      <c r="N146" s="60" t="s">
        <v>313</v>
      </c>
      <c r="O146" s="59">
        <f>P141/(100-L143)*100</f>
        <v>90.138461538461527</v>
      </c>
      <c r="P146" s="123"/>
    </row>
    <row r="147" spans="6:16" ht="23.25" x14ac:dyDescent="0.25">
      <c r="F147" s="122">
        <v>10</v>
      </c>
      <c r="G147" s="422"/>
      <c r="H147" s="150"/>
      <c r="I147" s="151">
        <f>(H147/H137)*I137</f>
        <v>0</v>
      </c>
      <c r="J147" s="152">
        <f>(H147/H137)*J137</f>
        <v>0</v>
      </c>
      <c r="K147" s="857" t="s">
        <v>312</v>
      </c>
      <c r="L147" s="858"/>
      <c r="M147" s="858"/>
      <c r="N147" s="858"/>
      <c r="O147" s="858"/>
      <c r="P147" s="859"/>
    </row>
    <row r="148" spans="6:16" ht="24" thickBot="1" x14ac:dyDescent="0.4">
      <c r="F148" s="57">
        <v>11</v>
      </c>
      <c r="G148" s="503"/>
      <c r="H148" s="153"/>
      <c r="I148" s="154">
        <f>(H148/H137)*I137</f>
        <v>0</v>
      </c>
      <c r="J148" s="155">
        <f>(H148/H137)*J137</f>
        <v>0</v>
      </c>
      <c r="K148" s="56"/>
      <c r="L148" s="121"/>
      <c r="M148" s="121"/>
      <c r="N148" s="121"/>
      <c r="O148" s="120" t="s">
        <v>311</v>
      </c>
      <c r="P148" s="119">
        <f>P141/P135</f>
        <v>58.589999999999996</v>
      </c>
    </row>
  </sheetData>
  <mergeCells count="119">
    <mergeCell ref="B1:AA1"/>
    <mergeCell ref="A2:A3"/>
    <mergeCell ref="U2:Z2"/>
    <mergeCell ref="AA2:AA76"/>
    <mergeCell ref="F3:G10"/>
    <mergeCell ref="A4:A80"/>
    <mergeCell ref="B4:E5"/>
    <mergeCell ref="I4:W4"/>
    <mergeCell ref="X4:X5"/>
    <mergeCell ref="Y4:Z5"/>
    <mergeCell ref="I5:W5"/>
    <mergeCell ref="I6:T6"/>
    <mergeCell ref="X6:Z7"/>
    <mergeCell ref="B7:D8"/>
    <mergeCell ref="H8:I10"/>
    <mergeCell ref="J8:J10"/>
    <mergeCell ref="K8:M10"/>
    <mergeCell ref="B9:B10"/>
    <mergeCell ref="C9:D10"/>
    <mergeCell ref="E9:E10"/>
    <mergeCell ref="N9:P10"/>
    <mergeCell ref="Y9:Y10"/>
    <mergeCell ref="Z9:Z10"/>
    <mergeCell ref="B11:B13"/>
    <mergeCell ref="C11:C13"/>
    <mergeCell ref="D11:D13"/>
    <mergeCell ref="E11:E14"/>
    <mergeCell ref="H11:H13"/>
    <mergeCell ref="I11:I13"/>
    <mergeCell ref="J11:L12"/>
    <mergeCell ref="Z11:Z12"/>
    <mergeCell ref="G12:G13"/>
    <mergeCell ref="N12:N13"/>
    <mergeCell ref="O12:P12"/>
    <mergeCell ref="Q13:Z14"/>
    <mergeCell ref="F67:F68"/>
    <mergeCell ref="G67:J67"/>
    <mergeCell ref="O11:P11"/>
    <mergeCell ref="Q11:S12"/>
    <mergeCell ref="T11:T12"/>
    <mergeCell ref="V11:W12"/>
    <mergeCell ref="X11:X12"/>
    <mergeCell ref="Y11:Y12"/>
    <mergeCell ref="P73:P74"/>
    <mergeCell ref="M76:N76"/>
    <mergeCell ref="M77:N77"/>
    <mergeCell ref="AA77:AA80"/>
    <mergeCell ref="S78:Y78"/>
    <mergeCell ref="K79:P79"/>
    <mergeCell ref="S79:Y79"/>
    <mergeCell ref="S80:Y80"/>
    <mergeCell ref="M69:N69"/>
    <mergeCell ref="M70:N70"/>
    <mergeCell ref="M71:N71"/>
    <mergeCell ref="M72:N72"/>
    <mergeCell ref="K73:K74"/>
    <mergeCell ref="L73:L74"/>
    <mergeCell ref="N73:O74"/>
    <mergeCell ref="G91:I91"/>
    <mergeCell ref="J91:P91"/>
    <mergeCell ref="G92:I92"/>
    <mergeCell ref="J92:P92"/>
    <mergeCell ref="G93:I93"/>
    <mergeCell ref="J93:P93"/>
    <mergeCell ref="F87:F88"/>
    <mergeCell ref="G87:P87"/>
    <mergeCell ref="G89:I89"/>
    <mergeCell ref="J89:P89"/>
    <mergeCell ref="G90:I90"/>
    <mergeCell ref="J90:P90"/>
    <mergeCell ref="G97:I97"/>
    <mergeCell ref="J97:P97"/>
    <mergeCell ref="G98:I98"/>
    <mergeCell ref="J98:P98"/>
    <mergeCell ref="G99:I99"/>
    <mergeCell ref="J99:P99"/>
    <mergeCell ref="G94:I94"/>
    <mergeCell ref="J94:P94"/>
    <mergeCell ref="G95:I95"/>
    <mergeCell ref="J95:P95"/>
    <mergeCell ref="G96:I96"/>
    <mergeCell ref="J96:P96"/>
    <mergeCell ref="H121:I121"/>
    <mergeCell ref="N121:P121"/>
    <mergeCell ref="H122:I122"/>
    <mergeCell ref="N122:P122"/>
    <mergeCell ref="H123:I123"/>
    <mergeCell ref="N123:P123"/>
    <mergeCell ref="F103:F104"/>
    <mergeCell ref="G103:P103"/>
    <mergeCell ref="M106:P116"/>
    <mergeCell ref="F119:F120"/>
    <mergeCell ref="G119:P119"/>
    <mergeCell ref="H120:I120"/>
    <mergeCell ref="H127:P127"/>
    <mergeCell ref="H128:P128"/>
    <mergeCell ref="H129:P129"/>
    <mergeCell ref="H130:P130"/>
    <mergeCell ref="H131:P131"/>
    <mergeCell ref="H132:P132"/>
    <mergeCell ref="H124:I124"/>
    <mergeCell ref="N124:P124"/>
    <mergeCell ref="H125:I125"/>
    <mergeCell ref="N125:P125"/>
    <mergeCell ref="H126:I126"/>
    <mergeCell ref="N126:P126"/>
    <mergeCell ref="K147:P147"/>
    <mergeCell ref="K141:K142"/>
    <mergeCell ref="L141:L142"/>
    <mergeCell ref="N141:O142"/>
    <mergeCell ref="P141:P142"/>
    <mergeCell ref="M144:N144"/>
    <mergeCell ref="M145:N145"/>
    <mergeCell ref="F135:F136"/>
    <mergeCell ref="G135:J135"/>
    <mergeCell ref="M137:N137"/>
    <mergeCell ref="M138:N138"/>
    <mergeCell ref="M139:N139"/>
    <mergeCell ref="M140:N140"/>
  </mergeCells>
  <hyperlinks>
    <hyperlink ref="S79" r:id="rId1" xr:uid="{A76506FB-403D-4845-8FB3-2A27CB5406DF}"/>
    <hyperlink ref="S80" r:id="rId2" xr:uid="{611D08F6-E2A2-4BDF-B3ED-53968FCF05B8}"/>
    <hyperlink ref="S78" r:id="rId3" xr:uid="{EDA62B3A-A151-4273-9356-3D1B2C5DE566}"/>
  </hyperlinks>
  <printOptions horizontalCentered="1"/>
  <pageMargins left="0.23622047244094491" right="0.23622047244094491" top="0.39370078740157483" bottom="0.15748031496062992" header="0.11811023622047245" footer="0.11811023622047245"/>
  <pageSetup paperSize="9" scale="29" orientation="landscape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4CB67-DA99-4572-B27E-1C1F603CDCA6}">
  <dimension ref="B1:BT113"/>
  <sheetViews>
    <sheetView workbookViewId="0">
      <selection activeCell="J2" sqref="J2"/>
    </sheetView>
  </sheetViews>
  <sheetFormatPr baseColWidth="10" defaultRowHeight="15.75" x14ac:dyDescent="0.25"/>
  <cols>
    <col min="1" max="1" width="5.7109375" style="161" customWidth="1"/>
    <col min="2" max="4" width="16.7109375" style="161" customWidth="1"/>
    <col min="5" max="5" width="7.42578125" style="161" customWidth="1"/>
    <col min="6" max="6" width="11.42578125" style="321"/>
    <col min="7" max="7" width="11.42578125" style="161"/>
    <col min="8" max="8" width="11.42578125" style="321"/>
    <col min="9" max="9" width="11.42578125" style="161"/>
    <col min="10" max="71" width="11.42578125" style="321"/>
    <col min="72" max="16384" width="11.42578125" style="161"/>
  </cols>
  <sheetData>
    <row r="1" spans="2:72" ht="12.75" x14ac:dyDescent="0.2">
      <c r="F1" s="161"/>
      <c r="H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</row>
    <row r="2" spans="2:72" ht="36" x14ac:dyDescent="0.55000000000000004">
      <c r="B2" s="315" t="s">
        <v>489</v>
      </c>
      <c r="F2" s="161"/>
      <c r="H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F2" s="161"/>
      <c r="BG2" s="161"/>
      <c r="BH2" s="161"/>
      <c r="BI2" s="161"/>
      <c r="BJ2" s="161"/>
      <c r="BK2" s="161"/>
      <c r="BL2" s="161"/>
      <c r="BM2" s="161"/>
      <c r="BN2" s="161"/>
      <c r="BO2" s="161"/>
      <c r="BP2" s="161"/>
      <c r="BQ2" s="161"/>
      <c r="BR2" s="161"/>
      <c r="BS2" s="161"/>
    </row>
    <row r="3" spans="2:72" ht="12.75" x14ac:dyDescent="0.2">
      <c r="F3" s="161"/>
      <c r="H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  <c r="BJ3" s="161"/>
      <c r="BK3" s="161"/>
      <c r="BL3" s="161"/>
      <c r="BM3" s="161"/>
      <c r="BN3" s="161"/>
      <c r="BO3" s="161"/>
      <c r="BP3" s="161"/>
      <c r="BQ3" s="161"/>
      <c r="BR3" s="161"/>
      <c r="BS3" s="161"/>
    </row>
    <row r="4" spans="2:72" ht="12.75" x14ac:dyDescent="0.2">
      <c r="F4" s="161"/>
      <c r="H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  <c r="BF4" s="161"/>
      <c r="BG4" s="161"/>
      <c r="BH4" s="161"/>
      <c r="BI4" s="161"/>
      <c r="BJ4" s="161"/>
      <c r="BK4" s="161"/>
      <c r="BL4" s="161"/>
      <c r="BM4" s="161"/>
      <c r="BN4" s="161"/>
      <c r="BO4" s="161"/>
      <c r="BP4" s="161"/>
      <c r="BQ4" s="161"/>
      <c r="BR4" s="161"/>
      <c r="BS4" s="161"/>
    </row>
    <row r="5" spans="2:72" ht="12.75" x14ac:dyDescent="0.2">
      <c r="F5" s="161"/>
      <c r="H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  <c r="BL5" s="161"/>
      <c r="BM5" s="161"/>
      <c r="BN5" s="161"/>
      <c r="BO5" s="161"/>
      <c r="BP5" s="161"/>
      <c r="BQ5" s="161"/>
      <c r="BR5" s="161"/>
      <c r="BS5" s="161"/>
    </row>
    <row r="6" spans="2:72" ht="13.5" thickBot="1" x14ac:dyDescent="0.25">
      <c r="F6" s="161"/>
      <c r="H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  <c r="BE6" s="161"/>
      <c r="BF6" s="161"/>
      <c r="BG6" s="161"/>
      <c r="BH6" s="161"/>
      <c r="BI6" s="161"/>
      <c r="BJ6" s="161"/>
      <c r="BK6" s="161"/>
      <c r="BL6" s="161"/>
      <c r="BM6" s="161"/>
      <c r="BN6" s="161"/>
      <c r="BO6" s="161"/>
      <c r="BP6" s="161"/>
      <c r="BQ6" s="161"/>
      <c r="BR6" s="161"/>
      <c r="BS6" s="161"/>
    </row>
    <row r="7" spans="2:72" ht="15.75" customHeight="1" x14ac:dyDescent="0.2">
      <c r="B7" s="1002" t="s">
        <v>404</v>
      </c>
      <c r="C7" s="1002"/>
      <c r="D7" s="1002"/>
      <c r="F7" s="1062" t="s">
        <v>438</v>
      </c>
      <c r="H7" s="1073" t="s">
        <v>404</v>
      </c>
      <c r="J7" s="1088" t="s">
        <v>405</v>
      </c>
      <c r="K7" s="316"/>
      <c r="L7" s="1095" t="s">
        <v>406</v>
      </c>
      <c r="M7" s="316"/>
      <c r="N7" s="1069" t="s">
        <v>407</v>
      </c>
      <c r="O7" s="316"/>
      <c r="P7" s="1077" t="s">
        <v>408</v>
      </c>
      <c r="Q7" s="316"/>
      <c r="R7" s="1105" t="s">
        <v>409</v>
      </c>
      <c r="S7" s="316"/>
      <c r="T7" s="1112" t="s">
        <v>410</v>
      </c>
      <c r="U7" s="316"/>
      <c r="V7" s="1119" t="s">
        <v>411</v>
      </c>
      <c r="W7" s="317"/>
      <c r="X7" s="1081" t="s">
        <v>412</v>
      </c>
      <c r="Y7" s="316"/>
      <c r="Z7" s="1020" t="s">
        <v>413</v>
      </c>
      <c r="AA7" s="316"/>
      <c r="AB7" s="1027" t="s">
        <v>414</v>
      </c>
      <c r="AC7" s="316"/>
      <c r="AD7" s="1077" t="s">
        <v>415</v>
      </c>
      <c r="AE7" s="316"/>
      <c r="AF7" s="1058" t="s">
        <v>416</v>
      </c>
      <c r="AG7" s="316"/>
      <c r="AH7" s="1037" t="s">
        <v>417</v>
      </c>
      <c r="AI7" s="316"/>
      <c r="AJ7" s="1044" t="s">
        <v>418</v>
      </c>
      <c r="AK7" s="316"/>
      <c r="AL7" s="1051" t="s">
        <v>439</v>
      </c>
      <c r="AM7" s="316"/>
      <c r="AN7" s="994" t="s">
        <v>421</v>
      </c>
      <c r="AO7" s="316"/>
      <c r="AP7" s="960" t="s">
        <v>440</v>
      </c>
      <c r="AQ7" s="316"/>
      <c r="AR7" s="960" t="s">
        <v>441</v>
      </c>
      <c r="AS7" s="316"/>
      <c r="AT7" s="960" t="s">
        <v>424</v>
      </c>
      <c r="AU7" s="316"/>
      <c r="AV7" s="960" t="s">
        <v>442</v>
      </c>
      <c r="AW7" s="316"/>
      <c r="AX7" s="960" t="s">
        <v>443</v>
      </c>
      <c r="AY7" s="316"/>
      <c r="AZ7" s="1013" t="s">
        <v>444</v>
      </c>
      <c r="BA7" s="316"/>
      <c r="BB7" s="960" t="s">
        <v>445</v>
      </c>
      <c r="BC7" s="316"/>
      <c r="BD7" s="960" t="s">
        <v>446</v>
      </c>
      <c r="BE7" s="316"/>
      <c r="BF7" s="960" t="s">
        <v>428</v>
      </c>
      <c r="BG7" s="316"/>
      <c r="BH7" s="1013" t="s">
        <v>429</v>
      </c>
      <c r="BI7" s="316"/>
      <c r="BJ7" s="960" t="s">
        <v>431</v>
      </c>
      <c r="BK7" s="316"/>
      <c r="BL7" s="960" t="s">
        <v>432</v>
      </c>
      <c r="BM7" s="316"/>
      <c r="BN7" s="960" t="s">
        <v>433</v>
      </c>
      <c r="BO7" s="316"/>
      <c r="BP7" s="994" t="s">
        <v>447</v>
      </c>
      <c r="BQ7" s="316"/>
      <c r="BR7" s="994" t="s">
        <v>448</v>
      </c>
      <c r="BS7" s="316"/>
      <c r="BT7" s="960" t="s">
        <v>452</v>
      </c>
    </row>
    <row r="8" spans="2:72" ht="12.75" x14ac:dyDescent="0.2">
      <c r="B8" s="1002"/>
      <c r="C8" s="1002"/>
      <c r="D8" s="1002"/>
      <c r="F8" s="1063"/>
      <c r="H8" s="1074"/>
      <c r="J8" s="1089"/>
      <c r="K8" s="316"/>
      <c r="L8" s="1096"/>
      <c r="M8" s="316"/>
      <c r="N8" s="1070"/>
      <c r="O8" s="316"/>
      <c r="P8" s="1078"/>
      <c r="Q8" s="316"/>
      <c r="R8" s="1106"/>
      <c r="S8" s="316"/>
      <c r="T8" s="1113"/>
      <c r="U8" s="316"/>
      <c r="V8" s="1120"/>
      <c r="W8" s="317"/>
      <c r="X8" s="1082"/>
      <c r="Y8" s="316"/>
      <c r="Z8" s="1021"/>
      <c r="AA8" s="316"/>
      <c r="AB8" s="1028"/>
      <c r="AC8" s="316"/>
      <c r="AD8" s="1078"/>
      <c r="AE8" s="316"/>
      <c r="AF8" s="1059"/>
      <c r="AG8" s="316"/>
      <c r="AH8" s="1038"/>
      <c r="AI8" s="316"/>
      <c r="AJ8" s="1045"/>
      <c r="AK8" s="316"/>
      <c r="AL8" s="1052"/>
      <c r="AM8" s="316"/>
      <c r="AN8" s="995"/>
      <c r="AO8" s="316"/>
      <c r="AP8" s="990"/>
      <c r="AQ8" s="316"/>
      <c r="AR8" s="990"/>
      <c r="AS8" s="316"/>
      <c r="AT8" s="990"/>
      <c r="AU8" s="316"/>
      <c r="AV8" s="990"/>
      <c r="AW8" s="316"/>
      <c r="AX8" s="990"/>
      <c r="AY8" s="316"/>
      <c r="AZ8" s="1014"/>
      <c r="BA8" s="316"/>
      <c r="BB8" s="990"/>
      <c r="BC8" s="316"/>
      <c r="BD8" s="990"/>
      <c r="BE8" s="316"/>
      <c r="BF8" s="990"/>
      <c r="BG8" s="316"/>
      <c r="BH8" s="1014"/>
      <c r="BI8" s="316"/>
      <c r="BJ8" s="990"/>
      <c r="BK8" s="316"/>
      <c r="BL8" s="990"/>
      <c r="BM8" s="316"/>
      <c r="BN8" s="990"/>
      <c r="BO8" s="316"/>
      <c r="BP8" s="995"/>
      <c r="BQ8" s="316"/>
      <c r="BR8" s="995"/>
      <c r="BS8" s="316"/>
      <c r="BT8" s="988"/>
    </row>
    <row r="9" spans="2:72" ht="12.75" x14ac:dyDescent="0.2">
      <c r="F9" s="1063"/>
      <c r="H9" s="1074"/>
      <c r="J9" s="1089"/>
      <c r="K9" s="316"/>
      <c r="L9" s="1096"/>
      <c r="M9" s="316"/>
      <c r="N9" s="1070"/>
      <c r="O9" s="316"/>
      <c r="P9" s="1078"/>
      <c r="Q9" s="316"/>
      <c r="R9" s="1106"/>
      <c r="S9" s="316"/>
      <c r="T9" s="1113"/>
      <c r="U9" s="316"/>
      <c r="V9" s="1120"/>
      <c r="W9" s="317"/>
      <c r="X9" s="1082"/>
      <c r="Y9" s="316"/>
      <c r="Z9" s="1021"/>
      <c r="AA9" s="316"/>
      <c r="AB9" s="1028"/>
      <c r="AC9" s="316"/>
      <c r="AD9" s="1078"/>
      <c r="AE9" s="316"/>
      <c r="AF9" s="1059"/>
      <c r="AG9" s="316"/>
      <c r="AH9" s="1038"/>
      <c r="AI9" s="316"/>
      <c r="AJ9" s="1045"/>
      <c r="AK9" s="316"/>
      <c r="AL9" s="1052"/>
      <c r="AM9" s="316"/>
      <c r="AN9" s="995"/>
      <c r="AO9" s="316"/>
      <c r="AP9" s="990"/>
      <c r="AQ9" s="316"/>
      <c r="AR9" s="990"/>
      <c r="AS9" s="316"/>
      <c r="AT9" s="990"/>
      <c r="AU9" s="316"/>
      <c r="AV9" s="990"/>
      <c r="AW9" s="316"/>
      <c r="AX9" s="990"/>
      <c r="AY9" s="316"/>
      <c r="AZ9" s="1014"/>
      <c r="BA9" s="316"/>
      <c r="BB9" s="990"/>
      <c r="BC9" s="316"/>
      <c r="BD9" s="990"/>
      <c r="BE9" s="316"/>
      <c r="BF9" s="990"/>
      <c r="BG9" s="316"/>
      <c r="BH9" s="1014"/>
      <c r="BI9" s="316"/>
      <c r="BJ9" s="990"/>
      <c r="BK9" s="316"/>
      <c r="BL9" s="990"/>
      <c r="BM9" s="316"/>
      <c r="BN9" s="990"/>
      <c r="BO9" s="316"/>
      <c r="BP9" s="995"/>
      <c r="BQ9" s="316"/>
      <c r="BR9" s="995"/>
      <c r="BS9" s="316"/>
      <c r="BT9" s="988"/>
    </row>
    <row r="10" spans="2:72" ht="12.75" x14ac:dyDescent="0.2">
      <c r="B10" s="1003" t="s">
        <v>405</v>
      </c>
      <c r="C10" s="1003"/>
      <c r="D10" s="1003"/>
      <c r="F10" s="1063"/>
      <c r="H10" s="1074"/>
      <c r="J10" s="1089"/>
      <c r="K10" s="316"/>
      <c r="L10" s="1096"/>
      <c r="M10" s="316"/>
      <c r="N10" s="1070"/>
      <c r="O10" s="316"/>
      <c r="P10" s="1078"/>
      <c r="Q10" s="316"/>
      <c r="R10" s="1106"/>
      <c r="S10" s="316"/>
      <c r="T10" s="1113"/>
      <c r="U10" s="316"/>
      <c r="V10" s="1120"/>
      <c r="W10" s="317"/>
      <c r="X10" s="1082"/>
      <c r="Y10" s="316"/>
      <c r="Z10" s="1021"/>
      <c r="AA10" s="316"/>
      <c r="AB10" s="1028"/>
      <c r="AC10" s="316"/>
      <c r="AD10" s="1078"/>
      <c r="AE10" s="316"/>
      <c r="AF10" s="1059"/>
      <c r="AG10" s="316"/>
      <c r="AH10" s="1038"/>
      <c r="AI10" s="316"/>
      <c r="AJ10" s="1045"/>
      <c r="AK10" s="316"/>
      <c r="AL10" s="1052"/>
      <c r="AM10" s="316"/>
      <c r="AN10" s="995"/>
      <c r="AO10" s="316"/>
      <c r="AP10" s="990"/>
      <c r="AQ10" s="316"/>
      <c r="AR10" s="990"/>
      <c r="AS10" s="316"/>
      <c r="AT10" s="990"/>
      <c r="AU10" s="316"/>
      <c r="AV10" s="990"/>
      <c r="AW10" s="316"/>
      <c r="AX10" s="990"/>
      <c r="AY10" s="316"/>
      <c r="AZ10" s="1014"/>
      <c r="BA10" s="316"/>
      <c r="BB10" s="990"/>
      <c r="BC10" s="316"/>
      <c r="BD10" s="990"/>
      <c r="BE10" s="316"/>
      <c r="BF10" s="990"/>
      <c r="BG10" s="316"/>
      <c r="BH10" s="1014"/>
      <c r="BI10" s="316"/>
      <c r="BJ10" s="990"/>
      <c r="BK10" s="316"/>
      <c r="BL10" s="990"/>
      <c r="BM10" s="316"/>
      <c r="BN10" s="990"/>
      <c r="BO10" s="316"/>
      <c r="BP10" s="995"/>
      <c r="BQ10" s="316"/>
      <c r="BR10" s="995"/>
      <c r="BS10" s="316"/>
      <c r="BT10" s="988"/>
    </row>
    <row r="11" spans="2:72" ht="12.75" x14ac:dyDescent="0.2">
      <c r="B11" s="1003"/>
      <c r="C11" s="1003"/>
      <c r="D11" s="1003"/>
      <c r="F11" s="1063"/>
      <c r="H11" s="1074"/>
      <c r="J11" s="1089"/>
      <c r="K11" s="316"/>
      <c r="L11" s="1096"/>
      <c r="M11" s="316"/>
      <c r="N11" s="1070"/>
      <c r="O11" s="316"/>
      <c r="P11" s="1078"/>
      <c r="Q11" s="316"/>
      <c r="R11" s="1106"/>
      <c r="S11" s="316"/>
      <c r="T11" s="1113"/>
      <c r="U11" s="316"/>
      <c r="V11" s="1120"/>
      <c r="W11" s="317"/>
      <c r="X11" s="1082"/>
      <c r="Y11" s="316"/>
      <c r="Z11" s="1021"/>
      <c r="AA11" s="316"/>
      <c r="AB11" s="1028"/>
      <c r="AC11" s="316"/>
      <c r="AD11" s="1078"/>
      <c r="AE11" s="316"/>
      <c r="AF11" s="1059"/>
      <c r="AG11" s="316"/>
      <c r="AH11" s="1038"/>
      <c r="AI11" s="316"/>
      <c r="AJ11" s="1045"/>
      <c r="AK11" s="316"/>
      <c r="AL11" s="1052"/>
      <c r="AM11" s="316"/>
      <c r="AN11" s="995"/>
      <c r="AO11" s="316"/>
      <c r="AP11" s="990"/>
      <c r="AQ11" s="316"/>
      <c r="AR11" s="990"/>
      <c r="AS11" s="316"/>
      <c r="AT11" s="990"/>
      <c r="AU11" s="316"/>
      <c r="AV11" s="990"/>
      <c r="AW11" s="316"/>
      <c r="AX11" s="990"/>
      <c r="AY11" s="316"/>
      <c r="AZ11" s="1014"/>
      <c r="BA11" s="316"/>
      <c r="BB11" s="990"/>
      <c r="BC11" s="316"/>
      <c r="BD11" s="990"/>
      <c r="BE11" s="316"/>
      <c r="BF11" s="990"/>
      <c r="BG11" s="316"/>
      <c r="BH11" s="1014"/>
      <c r="BI11" s="316"/>
      <c r="BJ11" s="990"/>
      <c r="BK11" s="316"/>
      <c r="BL11" s="990"/>
      <c r="BM11" s="316"/>
      <c r="BN11" s="990"/>
      <c r="BO11" s="316"/>
      <c r="BP11" s="995"/>
      <c r="BQ11" s="316"/>
      <c r="BR11" s="995"/>
      <c r="BS11" s="316"/>
      <c r="BT11" s="988"/>
    </row>
    <row r="12" spans="2:72" ht="15.75" customHeight="1" x14ac:dyDescent="0.2">
      <c r="F12" s="1063"/>
      <c r="H12" s="1074"/>
      <c r="J12" s="1089"/>
      <c r="K12" s="316"/>
      <c r="L12" s="1096"/>
      <c r="M12" s="316"/>
      <c r="N12" s="1070"/>
      <c r="O12" s="316"/>
      <c r="P12" s="1078"/>
      <c r="Q12" s="316"/>
      <c r="R12" s="1106"/>
      <c r="S12" s="316"/>
      <c r="T12" s="1113"/>
      <c r="U12" s="316"/>
      <c r="V12" s="1120"/>
      <c r="W12" s="317"/>
      <c r="X12" s="1082"/>
      <c r="Y12" s="316"/>
      <c r="Z12" s="1021"/>
      <c r="AA12" s="316"/>
      <c r="AB12" s="1028"/>
      <c r="AC12" s="316"/>
      <c r="AD12" s="1078"/>
      <c r="AE12" s="316"/>
      <c r="AF12" s="1059"/>
      <c r="AG12" s="316"/>
      <c r="AH12" s="1038"/>
      <c r="AI12" s="316"/>
      <c r="AJ12" s="1045"/>
      <c r="AK12" s="316"/>
      <c r="AL12" s="1052"/>
      <c r="AM12" s="316"/>
      <c r="AN12" s="995"/>
      <c r="AO12" s="316"/>
      <c r="AP12" s="990"/>
      <c r="AQ12" s="316"/>
      <c r="AR12" s="990"/>
      <c r="AS12" s="316"/>
      <c r="AT12" s="990"/>
      <c r="AU12" s="316"/>
      <c r="AV12" s="990"/>
      <c r="AW12" s="316"/>
      <c r="AX12" s="990"/>
      <c r="AY12" s="316"/>
      <c r="AZ12" s="1014"/>
      <c r="BA12" s="316"/>
      <c r="BB12" s="990"/>
      <c r="BC12" s="316"/>
      <c r="BD12" s="990"/>
      <c r="BE12" s="316"/>
      <c r="BF12" s="990"/>
      <c r="BG12" s="316"/>
      <c r="BH12" s="1014"/>
      <c r="BI12" s="316"/>
      <c r="BJ12" s="990"/>
      <c r="BK12" s="316"/>
      <c r="BL12" s="990"/>
      <c r="BM12" s="316"/>
      <c r="BN12" s="990"/>
      <c r="BO12" s="316"/>
      <c r="BP12" s="995"/>
      <c r="BQ12" s="316"/>
      <c r="BR12" s="995"/>
      <c r="BS12" s="316"/>
      <c r="BT12" s="988"/>
    </row>
    <row r="13" spans="2:72" ht="12.75" x14ac:dyDescent="0.2">
      <c r="B13" s="991" t="s">
        <v>406</v>
      </c>
      <c r="C13" s="991"/>
      <c r="D13" s="991"/>
      <c r="F13" s="1063"/>
      <c r="H13" s="1074"/>
      <c r="J13" s="1089"/>
      <c r="K13" s="316"/>
      <c r="L13" s="1096"/>
      <c r="M13" s="316"/>
      <c r="N13" s="1070"/>
      <c r="O13" s="316"/>
      <c r="P13" s="1078"/>
      <c r="Q13" s="316"/>
      <c r="R13" s="1106"/>
      <c r="S13" s="316"/>
      <c r="T13" s="1113"/>
      <c r="U13" s="316"/>
      <c r="V13" s="1120"/>
      <c r="W13" s="317"/>
      <c r="X13" s="1082"/>
      <c r="Y13" s="316"/>
      <c r="Z13" s="1021"/>
      <c r="AA13" s="316"/>
      <c r="AB13" s="1028"/>
      <c r="AC13" s="316"/>
      <c r="AD13" s="1078"/>
      <c r="AE13" s="316"/>
      <c r="AF13" s="1059"/>
      <c r="AG13" s="316"/>
      <c r="AH13" s="1038"/>
      <c r="AI13" s="316"/>
      <c r="AJ13" s="1045"/>
      <c r="AK13" s="316"/>
      <c r="AL13" s="1052"/>
      <c r="AM13" s="316"/>
      <c r="AN13" s="995"/>
      <c r="AO13" s="316"/>
      <c r="AP13" s="990"/>
      <c r="AQ13" s="316"/>
      <c r="AR13" s="990"/>
      <c r="AS13" s="316"/>
      <c r="AT13" s="990"/>
      <c r="AU13" s="316"/>
      <c r="AV13" s="990"/>
      <c r="AW13" s="316"/>
      <c r="AX13" s="990"/>
      <c r="AY13" s="316"/>
      <c r="AZ13" s="1014"/>
      <c r="BA13" s="316"/>
      <c r="BB13" s="990"/>
      <c r="BC13" s="316"/>
      <c r="BD13" s="990"/>
      <c r="BE13" s="316"/>
      <c r="BF13" s="990"/>
      <c r="BG13" s="316"/>
      <c r="BH13" s="1014"/>
      <c r="BI13" s="316"/>
      <c r="BJ13" s="990"/>
      <c r="BK13" s="316"/>
      <c r="BL13" s="990"/>
      <c r="BM13" s="316"/>
      <c r="BN13" s="990"/>
      <c r="BO13" s="316"/>
      <c r="BP13" s="995"/>
      <c r="BQ13" s="316"/>
      <c r="BR13" s="995"/>
      <c r="BS13" s="316"/>
      <c r="BT13" s="988"/>
    </row>
    <row r="14" spans="2:72" ht="12.75" x14ac:dyDescent="0.2">
      <c r="B14" s="991"/>
      <c r="C14" s="991"/>
      <c r="D14" s="991"/>
      <c r="F14" s="1063"/>
      <c r="H14" s="1074"/>
      <c r="J14" s="1089"/>
      <c r="K14" s="316"/>
      <c r="L14" s="1096"/>
      <c r="M14" s="316"/>
      <c r="N14" s="1070"/>
      <c r="O14" s="316"/>
      <c r="P14" s="1078"/>
      <c r="Q14" s="316"/>
      <c r="R14" s="1106"/>
      <c r="S14" s="316"/>
      <c r="T14" s="1113"/>
      <c r="U14" s="316"/>
      <c r="V14" s="1120"/>
      <c r="W14" s="317"/>
      <c r="X14" s="1082"/>
      <c r="Y14" s="316"/>
      <c r="Z14" s="1021"/>
      <c r="AA14" s="316"/>
      <c r="AB14" s="1028"/>
      <c r="AC14" s="316"/>
      <c r="AD14" s="1078"/>
      <c r="AE14" s="316"/>
      <c r="AF14" s="1059"/>
      <c r="AG14" s="316"/>
      <c r="AH14" s="1038"/>
      <c r="AI14" s="316"/>
      <c r="AJ14" s="1045"/>
      <c r="AK14" s="316"/>
      <c r="AL14" s="1052"/>
      <c r="AM14" s="316"/>
      <c r="AN14" s="995"/>
      <c r="AO14" s="316"/>
      <c r="AP14" s="990"/>
      <c r="AQ14" s="316"/>
      <c r="AR14" s="990"/>
      <c r="AS14" s="316"/>
      <c r="AT14" s="990"/>
      <c r="AU14" s="316"/>
      <c r="AV14" s="990"/>
      <c r="AW14" s="316"/>
      <c r="AX14" s="990"/>
      <c r="AY14" s="316"/>
      <c r="AZ14" s="1014"/>
      <c r="BA14" s="316"/>
      <c r="BB14" s="990"/>
      <c r="BC14" s="316"/>
      <c r="BD14" s="990"/>
      <c r="BE14" s="316"/>
      <c r="BF14" s="990"/>
      <c r="BG14" s="316"/>
      <c r="BH14" s="1014"/>
      <c r="BI14" s="316"/>
      <c r="BJ14" s="990"/>
      <c r="BK14" s="316"/>
      <c r="BL14" s="990"/>
      <c r="BM14" s="316"/>
      <c r="BN14" s="990"/>
      <c r="BO14" s="316"/>
      <c r="BP14" s="995"/>
      <c r="BQ14" s="316"/>
      <c r="BR14" s="995"/>
      <c r="BS14" s="316"/>
      <c r="BT14" s="988"/>
    </row>
    <row r="15" spans="2:72" ht="12.75" x14ac:dyDescent="0.2">
      <c r="F15" s="1063"/>
      <c r="H15" s="1074"/>
      <c r="J15" s="1089"/>
      <c r="K15" s="316"/>
      <c r="L15" s="1096"/>
      <c r="M15" s="316"/>
      <c r="N15" s="1070"/>
      <c r="O15" s="316"/>
      <c r="P15" s="1078"/>
      <c r="Q15" s="316"/>
      <c r="R15" s="1106"/>
      <c r="S15" s="316"/>
      <c r="T15" s="1113"/>
      <c r="U15" s="316"/>
      <c r="V15" s="1120"/>
      <c r="W15" s="317"/>
      <c r="X15" s="1082"/>
      <c r="Y15" s="316"/>
      <c r="Z15" s="1021"/>
      <c r="AA15" s="316"/>
      <c r="AB15" s="1028"/>
      <c r="AC15" s="316"/>
      <c r="AD15" s="1078"/>
      <c r="AE15" s="316"/>
      <c r="AF15" s="1059"/>
      <c r="AG15" s="316"/>
      <c r="AH15" s="1038"/>
      <c r="AI15" s="316"/>
      <c r="AJ15" s="1045"/>
      <c r="AK15" s="316"/>
      <c r="AL15" s="1052"/>
      <c r="AM15" s="316"/>
      <c r="AN15" s="995"/>
      <c r="AO15" s="316"/>
      <c r="AP15" s="990"/>
      <c r="AQ15" s="316"/>
      <c r="AR15" s="990"/>
      <c r="AS15" s="316"/>
      <c r="AT15" s="990"/>
      <c r="AU15" s="316"/>
      <c r="AV15" s="990"/>
      <c r="AW15" s="316"/>
      <c r="AX15" s="990"/>
      <c r="AY15" s="316"/>
      <c r="AZ15" s="1014"/>
      <c r="BA15" s="316"/>
      <c r="BB15" s="990"/>
      <c r="BC15" s="316"/>
      <c r="BD15" s="990"/>
      <c r="BE15" s="316"/>
      <c r="BF15" s="990"/>
      <c r="BG15" s="316"/>
      <c r="BH15" s="1014"/>
      <c r="BI15" s="316"/>
      <c r="BJ15" s="990"/>
      <c r="BK15" s="316"/>
      <c r="BL15" s="990"/>
      <c r="BM15" s="316"/>
      <c r="BN15" s="990"/>
      <c r="BO15" s="316"/>
      <c r="BP15" s="995"/>
      <c r="BQ15" s="316"/>
      <c r="BR15" s="995"/>
      <c r="BS15" s="316"/>
      <c r="BT15" s="988"/>
    </row>
    <row r="16" spans="2:72" ht="12.75" x14ac:dyDescent="0.2">
      <c r="B16" s="1004" t="s">
        <v>407</v>
      </c>
      <c r="C16" s="1004"/>
      <c r="D16" s="1004"/>
      <c r="F16" s="1064"/>
      <c r="H16" s="1075"/>
      <c r="J16" s="1090"/>
      <c r="K16" s="316"/>
      <c r="L16" s="1097"/>
      <c r="M16" s="316"/>
      <c r="N16" s="1071"/>
      <c r="O16" s="316"/>
      <c r="P16" s="1079"/>
      <c r="Q16" s="316"/>
      <c r="R16" s="1107"/>
      <c r="S16" s="316"/>
      <c r="T16" s="1114"/>
      <c r="U16" s="316"/>
      <c r="V16" s="1121"/>
      <c r="W16" s="317"/>
      <c r="X16" s="1083"/>
      <c r="Y16" s="316"/>
      <c r="Z16" s="1022"/>
      <c r="AA16" s="316"/>
      <c r="AB16" s="1029"/>
      <c r="AC16" s="316"/>
      <c r="AD16" s="1079"/>
      <c r="AE16" s="316"/>
      <c r="AF16" s="1060"/>
      <c r="AG16" s="316"/>
      <c r="AH16" s="1039"/>
      <c r="AI16" s="316"/>
      <c r="AJ16" s="1046"/>
      <c r="AK16" s="316"/>
      <c r="AL16" s="1053"/>
      <c r="AM16" s="316"/>
      <c r="AN16" s="996"/>
      <c r="AO16" s="316"/>
      <c r="AP16" s="986"/>
      <c r="AQ16" s="316"/>
      <c r="AR16" s="986"/>
      <c r="AS16" s="316"/>
      <c r="AT16" s="986"/>
      <c r="AU16" s="316"/>
      <c r="AV16" s="986"/>
      <c r="AW16" s="316"/>
      <c r="AX16" s="986"/>
      <c r="AY16" s="316"/>
      <c r="AZ16" s="1015"/>
      <c r="BA16" s="316"/>
      <c r="BB16" s="986"/>
      <c r="BC16" s="316"/>
      <c r="BD16" s="986"/>
      <c r="BE16" s="316"/>
      <c r="BF16" s="986"/>
      <c r="BG16" s="316"/>
      <c r="BH16" s="1015"/>
      <c r="BI16" s="316"/>
      <c r="BJ16" s="986"/>
      <c r="BK16" s="316"/>
      <c r="BL16" s="986"/>
      <c r="BM16" s="316"/>
      <c r="BN16" s="986"/>
      <c r="BO16" s="316"/>
      <c r="BP16" s="996"/>
      <c r="BQ16" s="316"/>
      <c r="BR16" s="996"/>
      <c r="BS16" s="316"/>
      <c r="BT16" s="989"/>
    </row>
    <row r="17" spans="2:72" ht="12.75" x14ac:dyDescent="0.2">
      <c r="B17" s="1004"/>
      <c r="C17" s="1004"/>
      <c r="D17" s="1004"/>
      <c r="F17" s="1064"/>
      <c r="H17" s="1075"/>
      <c r="J17" s="1090"/>
      <c r="K17" s="316"/>
      <c r="L17" s="1097"/>
      <c r="M17" s="316"/>
      <c r="N17" s="1071"/>
      <c r="O17" s="316"/>
      <c r="P17" s="1079"/>
      <c r="Q17" s="316"/>
      <c r="R17" s="1107"/>
      <c r="S17" s="316"/>
      <c r="T17" s="1114"/>
      <c r="U17" s="316"/>
      <c r="V17" s="1121"/>
      <c r="W17" s="317"/>
      <c r="X17" s="1083"/>
      <c r="Y17" s="316"/>
      <c r="Z17" s="1022"/>
      <c r="AA17" s="316"/>
      <c r="AB17" s="1029"/>
      <c r="AC17" s="316"/>
      <c r="AD17" s="1079"/>
      <c r="AE17" s="316"/>
      <c r="AF17" s="1060"/>
      <c r="AG17" s="316"/>
      <c r="AH17" s="1039"/>
      <c r="AI17" s="316"/>
      <c r="AJ17" s="1046"/>
      <c r="AK17" s="316"/>
      <c r="AL17" s="1053"/>
      <c r="AM17" s="316"/>
      <c r="AN17" s="996"/>
      <c r="AO17" s="316"/>
      <c r="AP17" s="986"/>
      <c r="AQ17" s="316"/>
      <c r="AR17" s="986"/>
      <c r="AS17" s="316"/>
      <c r="AT17" s="986"/>
      <c r="AU17" s="316"/>
      <c r="AV17" s="986"/>
      <c r="AW17" s="316"/>
      <c r="AX17" s="986"/>
      <c r="AY17" s="316"/>
      <c r="AZ17" s="1015"/>
      <c r="BA17" s="316"/>
      <c r="BB17" s="986"/>
      <c r="BC17" s="316"/>
      <c r="BD17" s="986"/>
      <c r="BE17" s="316"/>
      <c r="BF17" s="986"/>
      <c r="BG17" s="316"/>
      <c r="BH17" s="1015"/>
      <c r="BI17" s="316"/>
      <c r="BJ17" s="986"/>
      <c r="BK17" s="316"/>
      <c r="BL17" s="986"/>
      <c r="BM17" s="316"/>
      <c r="BN17" s="986"/>
      <c r="BO17" s="316"/>
      <c r="BP17" s="996"/>
      <c r="BQ17" s="316"/>
      <c r="BR17" s="996"/>
      <c r="BS17" s="316"/>
      <c r="BT17" s="989"/>
    </row>
    <row r="18" spans="2:72" ht="15.75" customHeight="1" x14ac:dyDescent="0.2">
      <c r="F18" s="1064"/>
      <c r="H18" s="1075"/>
      <c r="J18" s="1090"/>
      <c r="K18" s="316"/>
      <c r="L18" s="1097"/>
      <c r="M18" s="316"/>
      <c r="N18" s="1071"/>
      <c r="O18" s="316"/>
      <c r="P18" s="1079"/>
      <c r="Q18" s="316"/>
      <c r="R18" s="1107"/>
      <c r="S18" s="316"/>
      <c r="T18" s="1114"/>
      <c r="U18" s="316"/>
      <c r="V18" s="1121"/>
      <c r="W18" s="317"/>
      <c r="X18" s="1083"/>
      <c r="Y18" s="316"/>
      <c r="Z18" s="1022"/>
      <c r="AA18" s="316"/>
      <c r="AB18" s="1029"/>
      <c r="AC18" s="316"/>
      <c r="AD18" s="1079"/>
      <c r="AE18" s="316"/>
      <c r="AF18" s="1060"/>
      <c r="AG18" s="316"/>
      <c r="AH18" s="1039"/>
      <c r="AI18" s="316"/>
      <c r="AJ18" s="1046"/>
      <c r="AK18" s="316"/>
      <c r="AL18" s="1053"/>
      <c r="AM18" s="316"/>
      <c r="AN18" s="996"/>
      <c r="AO18" s="316"/>
      <c r="AP18" s="986"/>
      <c r="AQ18" s="316"/>
      <c r="AR18" s="986"/>
      <c r="AS18" s="316"/>
      <c r="AT18" s="986"/>
      <c r="AU18" s="316"/>
      <c r="AV18" s="986"/>
      <c r="AW18" s="316"/>
      <c r="AX18" s="986"/>
      <c r="AY18" s="316"/>
      <c r="AZ18" s="1015"/>
      <c r="BA18" s="316"/>
      <c r="BB18" s="986"/>
      <c r="BC18" s="316"/>
      <c r="BD18" s="986"/>
      <c r="BE18" s="316"/>
      <c r="BF18" s="986"/>
      <c r="BG18" s="316"/>
      <c r="BH18" s="1015"/>
      <c r="BI18" s="316"/>
      <c r="BJ18" s="986"/>
      <c r="BK18" s="316"/>
      <c r="BL18" s="986"/>
      <c r="BM18" s="316"/>
      <c r="BN18" s="986"/>
      <c r="BO18" s="316"/>
      <c r="BP18" s="996"/>
      <c r="BQ18" s="316"/>
      <c r="BR18" s="996"/>
      <c r="BS18" s="316"/>
      <c r="BT18" s="989"/>
    </row>
    <row r="19" spans="2:72" ht="12.75" x14ac:dyDescent="0.2">
      <c r="B19" s="949" t="s">
        <v>408</v>
      </c>
      <c r="C19" s="949"/>
      <c r="D19" s="949"/>
      <c r="F19" s="1064"/>
      <c r="H19" s="1075"/>
      <c r="J19" s="1090"/>
      <c r="K19" s="316"/>
      <c r="L19" s="1097"/>
      <c r="M19" s="316"/>
      <c r="N19" s="1071"/>
      <c r="O19" s="316"/>
      <c r="P19" s="1079"/>
      <c r="Q19" s="316"/>
      <c r="R19" s="1107"/>
      <c r="S19" s="316"/>
      <c r="T19" s="1114"/>
      <c r="U19" s="316"/>
      <c r="V19" s="1121"/>
      <c r="W19" s="317"/>
      <c r="X19" s="1083"/>
      <c r="Y19" s="316"/>
      <c r="Z19" s="1022"/>
      <c r="AA19" s="316"/>
      <c r="AB19" s="1029"/>
      <c r="AC19" s="316"/>
      <c r="AD19" s="1079"/>
      <c r="AE19" s="316"/>
      <c r="AF19" s="1060"/>
      <c r="AG19" s="316"/>
      <c r="AH19" s="1039"/>
      <c r="AI19" s="316"/>
      <c r="AJ19" s="1046"/>
      <c r="AK19" s="316"/>
      <c r="AL19" s="1053"/>
      <c r="AM19" s="316"/>
      <c r="AN19" s="996"/>
      <c r="AO19" s="316"/>
      <c r="AP19" s="986"/>
      <c r="AQ19" s="316"/>
      <c r="AR19" s="986"/>
      <c r="AS19" s="316"/>
      <c r="AT19" s="986"/>
      <c r="AU19" s="316"/>
      <c r="AV19" s="986"/>
      <c r="AW19" s="316"/>
      <c r="AX19" s="986"/>
      <c r="AY19" s="316"/>
      <c r="AZ19" s="1015"/>
      <c r="BA19" s="316"/>
      <c r="BB19" s="986"/>
      <c r="BC19" s="316"/>
      <c r="BD19" s="986"/>
      <c r="BE19" s="316"/>
      <c r="BF19" s="986"/>
      <c r="BG19" s="316"/>
      <c r="BH19" s="1015"/>
      <c r="BI19" s="316"/>
      <c r="BJ19" s="986"/>
      <c r="BK19" s="316"/>
      <c r="BL19" s="986"/>
      <c r="BM19" s="316"/>
      <c r="BN19" s="986"/>
      <c r="BO19" s="316"/>
      <c r="BP19" s="996"/>
      <c r="BQ19" s="316"/>
      <c r="BR19" s="996"/>
      <c r="BS19" s="316"/>
      <c r="BT19" s="989"/>
    </row>
    <row r="20" spans="2:72" ht="12.75" x14ac:dyDescent="0.2">
      <c r="B20" s="949"/>
      <c r="C20" s="949"/>
      <c r="D20" s="949"/>
      <c r="F20" s="1064"/>
      <c r="H20" s="1075"/>
      <c r="J20" s="1090"/>
      <c r="K20" s="316"/>
      <c r="L20" s="1097"/>
      <c r="M20" s="316"/>
      <c r="N20" s="1071"/>
      <c r="O20" s="316"/>
      <c r="P20" s="1079"/>
      <c r="Q20" s="316"/>
      <c r="R20" s="1107"/>
      <c r="S20" s="316"/>
      <c r="T20" s="1114"/>
      <c r="U20" s="316"/>
      <c r="V20" s="1121"/>
      <c r="W20" s="317"/>
      <c r="X20" s="1083"/>
      <c r="Y20" s="316"/>
      <c r="Z20" s="1022"/>
      <c r="AA20" s="316"/>
      <c r="AB20" s="1029"/>
      <c r="AC20" s="316"/>
      <c r="AD20" s="1079"/>
      <c r="AE20" s="316"/>
      <c r="AF20" s="1060"/>
      <c r="AG20" s="316"/>
      <c r="AH20" s="1039"/>
      <c r="AI20" s="316"/>
      <c r="AJ20" s="1046"/>
      <c r="AK20" s="316"/>
      <c r="AL20" s="1053"/>
      <c r="AM20" s="316"/>
      <c r="AN20" s="996"/>
      <c r="AO20" s="316"/>
      <c r="AP20" s="986"/>
      <c r="AQ20" s="316"/>
      <c r="AR20" s="986"/>
      <c r="AS20" s="316"/>
      <c r="AT20" s="986"/>
      <c r="AU20" s="316"/>
      <c r="AV20" s="986"/>
      <c r="AW20" s="316"/>
      <c r="AX20" s="986"/>
      <c r="AY20" s="316"/>
      <c r="AZ20" s="1015"/>
      <c r="BA20" s="316"/>
      <c r="BB20" s="986"/>
      <c r="BC20" s="316"/>
      <c r="BD20" s="986"/>
      <c r="BE20" s="316"/>
      <c r="BF20" s="986"/>
      <c r="BG20" s="316"/>
      <c r="BH20" s="1015"/>
      <c r="BI20" s="316"/>
      <c r="BJ20" s="986"/>
      <c r="BK20" s="316"/>
      <c r="BL20" s="986"/>
      <c r="BM20" s="316"/>
      <c r="BN20" s="986"/>
      <c r="BO20" s="316"/>
      <c r="BP20" s="996"/>
      <c r="BQ20" s="316"/>
      <c r="BR20" s="996"/>
      <c r="BS20" s="316"/>
      <c r="BT20" s="989"/>
    </row>
    <row r="21" spans="2:72" ht="12.75" x14ac:dyDescent="0.2">
      <c r="F21" s="1064"/>
      <c r="H21" s="1075"/>
      <c r="J21" s="1090"/>
      <c r="K21" s="316"/>
      <c r="L21" s="1097"/>
      <c r="M21" s="316"/>
      <c r="N21" s="1071"/>
      <c r="O21" s="316"/>
      <c r="P21" s="1079"/>
      <c r="Q21" s="316"/>
      <c r="R21" s="1107"/>
      <c r="S21" s="316"/>
      <c r="T21" s="1114"/>
      <c r="U21" s="316"/>
      <c r="V21" s="1121"/>
      <c r="W21" s="317"/>
      <c r="X21" s="1083"/>
      <c r="Y21" s="316"/>
      <c r="Z21" s="1022"/>
      <c r="AA21" s="316"/>
      <c r="AB21" s="1029"/>
      <c r="AC21" s="316"/>
      <c r="AD21" s="1079"/>
      <c r="AE21" s="316"/>
      <c r="AF21" s="1060"/>
      <c r="AG21" s="316"/>
      <c r="AH21" s="1039"/>
      <c r="AI21" s="316"/>
      <c r="AJ21" s="1046"/>
      <c r="AK21" s="316"/>
      <c r="AL21" s="1053"/>
      <c r="AM21" s="316"/>
      <c r="AN21" s="996"/>
      <c r="AO21" s="316"/>
      <c r="AP21" s="986"/>
      <c r="AQ21" s="316"/>
      <c r="AR21" s="986"/>
      <c r="AS21" s="316"/>
      <c r="AT21" s="986"/>
      <c r="AU21" s="316"/>
      <c r="AV21" s="986"/>
      <c r="AW21" s="316"/>
      <c r="AX21" s="986"/>
      <c r="AY21" s="316"/>
      <c r="AZ21" s="1015"/>
      <c r="BA21" s="316"/>
      <c r="BB21" s="986"/>
      <c r="BC21" s="316"/>
      <c r="BD21" s="986"/>
      <c r="BE21" s="316"/>
      <c r="BF21" s="986"/>
      <c r="BG21" s="316"/>
      <c r="BH21" s="1015"/>
      <c r="BI21" s="316"/>
      <c r="BJ21" s="986"/>
      <c r="BK21" s="316"/>
      <c r="BL21" s="986"/>
      <c r="BM21" s="316"/>
      <c r="BN21" s="986"/>
      <c r="BO21" s="316"/>
      <c r="BP21" s="996"/>
      <c r="BQ21" s="316"/>
      <c r="BR21" s="996"/>
      <c r="BS21" s="316"/>
      <c r="BT21" s="989"/>
    </row>
    <row r="22" spans="2:72" ht="12.75" x14ac:dyDescent="0.2">
      <c r="B22" s="993" t="s">
        <v>409</v>
      </c>
      <c r="C22" s="993"/>
      <c r="D22" s="993"/>
      <c r="F22" s="1064"/>
      <c r="H22" s="1075"/>
      <c r="J22" s="1090"/>
      <c r="K22" s="316"/>
      <c r="L22" s="1097"/>
      <c r="M22" s="316"/>
      <c r="N22" s="1071"/>
      <c r="O22" s="316"/>
      <c r="P22" s="1079"/>
      <c r="Q22" s="316"/>
      <c r="R22" s="1107"/>
      <c r="S22" s="316"/>
      <c r="T22" s="1114"/>
      <c r="U22" s="316"/>
      <c r="V22" s="1121"/>
      <c r="W22" s="317"/>
      <c r="X22" s="1083"/>
      <c r="Y22" s="316"/>
      <c r="Z22" s="1022"/>
      <c r="AA22" s="316"/>
      <c r="AB22" s="1029"/>
      <c r="AC22" s="316"/>
      <c r="AD22" s="1079"/>
      <c r="AE22" s="316"/>
      <c r="AF22" s="1060"/>
      <c r="AG22" s="316"/>
      <c r="AH22" s="1039"/>
      <c r="AI22" s="316"/>
      <c r="AJ22" s="1046"/>
      <c r="AK22" s="316"/>
      <c r="AL22" s="1053"/>
      <c r="AM22" s="316"/>
      <c r="AN22" s="996"/>
      <c r="AO22" s="316"/>
      <c r="AP22" s="986"/>
      <c r="AQ22" s="316"/>
      <c r="AR22" s="986"/>
      <c r="AS22" s="316"/>
      <c r="AT22" s="986"/>
      <c r="AU22" s="316"/>
      <c r="AV22" s="986"/>
      <c r="AW22" s="316"/>
      <c r="AX22" s="986"/>
      <c r="AY22" s="316"/>
      <c r="AZ22" s="1015"/>
      <c r="BA22" s="316"/>
      <c r="BB22" s="986"/>
      <c r="BC22" s="316"/>
      <c r="BD22" s="986"/>
      <c r="BE22" s="316"/>
      <c r="BF22" s="986"/>
      <c r="BG22" s="316"/>
      <c r="BH22" s="1015"/>
      <c r="BI22" s="316"/>
      <c r="BJ22" s="986"/>
      <c r="BK22" s="316"/>
      <c r="BL22" s="986"/>
      <c r="BM22" s="316"/>
      <c r="BN22" s="986"/>
      <c r="BO22" s="316"/>
      <c r="BP22" s="996"/>
      <c r="BQ22" s="316"/>
      <c r="BR22" s="996"/>
      <c r="BS22" s="316"/>
      <c r="BT22" s="989"/>
    </row>
    <row r="23" spans="2:72" ht="12.75" x14ac:dyDescent="0.2">
      <c r="B23" s="993"/>
      <c r="C23" s="993"/>
      <c r="D23" s="993"/>
      <c r="F23" s="1064"/>
      <c r="H23" s="1075"/>
      <c r="J23" s="1090"/>
      <c r="K23" s="316"/>
      <c r="L23" s="1097"/>
      <c r="M23" s="316"/>
      <c r="N23" s="1071"/>
      <c r="O23" s="316"/>
      <c r="P23" s="1079"/>
      <c r="Q23" s="316"/>
      <c r="R23" s="1107"/>
      <c r="S23" s="316"/>
      <c r="T23" s="1114"/>
      <c r="U23" s="316"/>
      <c r="V23" s="1121"/>
      <c r="W23" s="317"/>
      <c r="X23" s="1083"/>
      <c r="Y23" s="316"/>
      <c r="Z23" s="1022"/>
      <c r="AA23" s="316"/>
      <c r="AB23" s="1029"/>
      <c r="AC23" s="316"/>
      <c r="AD23" s="1079"/>
      <c r="AE23" s="316"/>
      <c r="AF23" s="1060"/>
      <c r="AG23" s="316"/>
      <c r="AH23" s="1039"/>
      <c r="AI23" s="316"/>
      <c r="AJ23" s="1046"/>
      <c r="AK23" s="316"/>
      <c r="AL23" s="1053"/>
      <c r="AM23" s="316"/>
      <c r="AN23" s="996"/>
      <c r="AO23" s="316"/>
      <c r="AP23" s="986"/>
      <c r="AQ23" s="316"/>
      <c r="AR23" s="986"/>
      <c r="AS23" s="316"/>
      <c r="AT23" s="986"/>
      <c r="AU23" s="316"/>
      <c r="AV23" s="986"/>
      <c r="AW23" s="316"/>
      <c r="AX23" s="986"/>
      <c r="AY23" s="316"/>
      <c r="AZ23" s="1015"/>
      <c r="BA23" s="316"/>
      <c r="BB23" s="986"/>
      <c r="BC23" s="316"/>
      <c r="BD23" s="986"/>
      <c r="BE23" s="316"/>
      <c r="BF23" s="986"/>
      <c r="BG23" s="316"/>
      <c r="BH23" s="1015"/>
      <c r="BI23" s="316"/>
      <c r="BJ23" s="986"/>
      <c r="BK23" s="316"/>
      <c r="BL23" s="986"/>
      <c r="BM23" s="316"/>
      <c r="BN23" s="986"/>
      <c r="BO23" s="316"/>
      <c r="BP23" s="996"/>
      <c r="BQ23" s="316"/>
      <c r="BR23" s="996"/>
      <c r="BS23" s="316"/>
      <c r="BT23" s="989"/>
    </row>
    <row r="24" spans="2:72" ht="15.75" customHeight="1" x14ac:dyDescent="0.2">
      <c r="F24" s="1064"/>
      <c r="H24" s="1075"/>
      <c r="J24" s="1090"/>
      <c r="K24" s="316"/>
      <c r="L24" s="1097"/>
      <c r="M24" s="316"/>
      <c r="N24" s="1071"/>
      <c r="O24" s="316"/>
      <c r="P24" s="1079"/>
      <c r="Q24" s="316"/>
      <c r="R24" s="1107"/>
      <c r="S24" s="316"/>
      <c r="T24" s="1114"/>
      <c r="U24" s="316"/>
      <c r="V24" s="1121"/>
      <c r="W24" s="317"/>
      <c r="X24" s="1083"/>
      <c r="Y24" s="316"/>
      <c r="Z24" s="1022"/>
      <c r="AA24" s="316"/>
      <c r="AB24" s="1029"/>
      <c r="AC24" s="316"/>
      <c r="AD24" s="1079"/>
      <c r="AE24" s="316"/>
      <c r="AF24" s="1060"/>
      <c r="AG24" s="316"/>
      <c r="AH24" s="1039"/>
      <c r="AI24" s="316"/>
      <c r="AJ24" s="1046"/>
      <c r="AK24" s="316"/>
      <c r="AL24" s="1053"/>
      <c r="AM24" s="316"/>
      <c r="AN24" s="996"/>
      <c r="AO24" s="316"/>
      <c r="AP24" s="986"/>
      <c r="AQ24" s="316"/>
      <c r="AR24" s="986"/>
      <c r="AS24" s="316"/>
      <c r="AT24" s="986"/>
      <c r="AU24" s="316"/>
      <c r="AV24" s="986"/>
      <c r="AW24" s="316"/>
      <c r="AX24" s="986"/>
      <c r="AY24" s="316"/>
      <c r="AZ24" s="1015"/>
      <c r="BA24" s="316"/>
      <c r="BB24" s="986"/>
      <c r="BC24" s="316"/>
      <c r="BD24" s="986"/>
      <c r="BE24" s="316"/>
      <c r="BF24" s="986"/>
      <c r="BG24" s="316"/>
      <c r="BH24" s="1015"/>
      <c r="BI24" s="316"/>
      <c r="BJ24" s="986"/>
      <c r="BK24" s="316"/>
      <c r="BL24" s="986"/>
      <c r="BM24" s="316"/>
      <c r="BN24" s="986"/>
      <c r="BO24" s="316"/>
      <c r="BP24" s="996"/>
      <c r="BQ24" s="316"/>
      <c r="BR24" s="996"/>
      <c r="BS24" s="316"/>
      <c r="BT24" s="989"/>
    </row>
    <row r="25" spans="2:72" ht="15.75" customHeight="1" x14ac:dyDescent="0.2">
      <c r="B25" s="992" t="s">
        <v>410</v>
      </c>
      <c r="C25" s="992"/>
      <c r="D25" s="992"/>
      <c r="F25" s="1064"/>
      <c r="H25" s="1075"/>
      <c r="J25" s="1090"/>
      <c r="K25" s="316"/>
      <c r="L25" s="1097"/>
      <c r="M25" s="316"/>
      <c r="N25" s="1071"/>
      <c r="O25" s="316"/>
      <c r="P25" s="1079"/>
      <c r="Q25" s="316"/>
      <c r="R25" s="1107"/>
      <c r="S25" s="316"/>
      <c r="T25" s="1114"/>
      <c r="U25" s="316"/>
      <c r="V25" s="1121"/>
      <c r="W25" s="317"/>
      <c r="X25" s="1083"/>
      <c r="Y25" s="316"/>
      <c r="Z25" s="1022"/>
      <c r="AA25" s="316"/>
      <c r="AB25" s="1029"/>
      <c r="AC25" s="316"/>
      <c r="AD25" s="1079"/>
      <c r="AE25" s="316"/>
      <c r="AF25" s="1060"/>
      <c r="AG25" s="316"/>
      <c r="AH25" s="1039"/>
      <c r="AI25" s="316"/>
      <c r="AJ25" s="1046"/>
      <c r="AK25" s="316"/>
      <c r="AL25" s="1053"/>
      <c r="AM25" s="316"/>
      <c r="AN25" s="996"/>
      <c r="AO25" s="316"/>
      <c r="AP25" s="986"/>
      <c r="AQ25" s="316"/>
      <c r="AR25" s="986"/>
      <c r="AS25" s="316"/>
      <c r="AT25" s="986"/>
      <c r="AU25" s="316"/>
      <c r="AV25" s="986"/>
      <c r="AW25" s="316"/>
      <c r="AX25" s="986"/>
      <c r="AY25" s="316"/>
      <c r="AZ25" s="1015"/>
      <c r="BA25" s="316"/>
      <c r="BB25" s="986"/>
      <c r="BC25" s="316"/>
      <c r="BD25" s="986"/>
      <c r="BE25" s="316"/>
      <c r="BF25" s="986"/>
      <c r="BG25" s="316"/>
      <c r="BH25" s="1015"/>
      <c r="BI25" s="316"/>
      <c r="BJ25" s="986"/>
      <c r="BK25" s="316"/>
      <c r="BL25" s="986"/>
      <c r="BM25" s="316"/>
      <c r="BN25" s="986"/>
      <c r="BO25" s="316"/>
      <c r="BP25" s="996"/>
      <c r="BQ25" s="316"/>
      <c r="BR25" s="996"/>
      <c r="BS25" s="316"/>
      <c r="BT25" s="989"/>
    </row>
    <row r="26" spans="2:72" ht="12.75" customHeight="1" x14ac:dyDescent="0.2">
      <c r="B26" s="992"/>
      <c r="C26" s="992"/>
      <c r="D26" s="992"/>
      <c r="F26" s="1064"/>
      <c r="H26" s="1075"/>
      <c r="J26" s="1090"/>
      <c r="K26" s="316"/>
      <c r="L26" s="1097"/>
      <c r="M26" s="316"/>
      <c r="N26" s="1071"/>
      <c r="O26" s="316"/>
      <c r="P26" s="1079"/>
      <c r="Q26" s="316"/>
      <c r="R26" s="1107"/>
      <c r="S26" s="316"/>
      <c r="T26" s="1114"/>
      <c r="U26" s="316"/>
      <c r="V26" s="1121"/>
      <c r="W26" s="317"/>
      <c r="X26" s="1083"/>
      <c r="Y26" s="316"/>
      <c r="Z26" s="1022"/>
      <c r="AA26" s="316"/>
      <c r="AB26" s="1029"/>
      <c r="AC26" s="316"/>
      <c r="AD26" s="1079"/>
      <c r="AE26" s="316"/>
      <c r="AF26" s="1060"/>
      <c r="AG26" s="316"/>
      <c r="AH26" s="1039"/>
      <c r="AI26" s="316"/>
      <c r="AJ26" s="1046"/>
      <c r="AK26" s="316"/>
      <c r="AL26" s="1053"/>
      <c r="AM26" s="316"/>
      <c r="AN26" s="996"/>
      <c r="AO26" s="316"/>
      <c r="AP26" s="986"/>
      <c r="AQ26" s="316"/>
      <c r="AR26" s="986"/>
      <c r="AS26" s="316"/>
      <c r="AT26" s="986"/>
      <c r="AU26" s="316"/>
      <c r="AV26" s="986"/>
      <c r="AW26" s="316"/>
      <c r="AX26" s="986"/>
      <c r="AY26" s="316"/>
      <c r="AZ26" s="1015"/>
      <c r="BA26" s="316"/>
      <c r="BB26" s="986"/>
      <c r="BC26" s="316"/>
      <c r="BD26" s="986"/>
      <c r="BE26" s="316"/>
      <c r="BF26" s="986"/>
      <c r="BG26" s="316"/>
      <c r="BH26" s="1015"/>
      <c r="BI26" s="316"/>
      <c r="BJ26" s="986"/>
      <c r="BK26" s="316"/>
      <c r="BL26" s="986"/>
      <c r="BM26" s="316"/>
      <c r="BN26" s="986"/>
      <c r="BO26" s="316"/>
      <c r="BP26" s="996"/>
      <c r="BQ26" s="316"/>
      <c r="BR26" s="996"/>
      <c r="BS26" s="316"/>
      <c r="BT26" s="989"/>
    </row>
    <row r="27" spans="2:72" ht="12.75" x14ac:dyDescent="0.2">
      <c r="B27" s="992"/>
      <c r="C27" s="992"/>
      <c r="D27" s="992"/>
      <c r="F27" s="1064"/>
      <c r="H27" s="1075"/>
      <c r="J27" s="1090"/>
      <c r="K27" s="316"/>
      <c r="L27" s="1097"/>
      <c r="M27" s="316"/>
      <c r="N27" s="1071"/>
      <c r="O27" s="316"/>
      <c r="P27" s="1079"/>
      <c r="Q27" s="316"/>
      <c r="R27" s="1107"/>
      <c r="S27" s="316"/>
      <c r="T27" s="1114"/>
      <c r="U27" s="316"/>
      <c r="V27" s="1121"/>
      <c r="W27" s="317"/>
      <c r="X27" s="1083"/>
      <c r="Y27" s="316"/>
      <c r="Z27" s="1022"/>
      <c r="AA27" s="316"/>
      <c r="AB27" s="1029"/>
      <c r="AC27" s="316"/>
      <c r="AD27" s="1079"/>
      <c r="AE27" s="316"/>
      <c r="AF27" s="1060"/>
      <c r="AG27" s="316"/>
      <c r="AH27" s="1039"/>
      <c r="AI27" s="316"/>
      <c r="AJ27" s="1046"/>
      <c r="AK27" s="316"/>
      <c r="AL27" s="1053"/>
      <c r="AM27" s="316"/>
      <c r="AN27" s="996"/>
      <c r="AO27" s="316"/>
      <c r="AP27" s="986"/>
      <c r="AQ27" s="316"/>
      <c r="AR27" s="986"/>
      <c r="AS27" s="316"/>
      <c r="AT27" s="986"/>
      <c r="AU27" s="316"/>
      <c r="AV27" s="986"/>
      <c r="AW27" s="316"/>
      <c r="AX27" s="986"/>
      <c r="AY27" s="316"/>
      <c r="AZ27" s="1015"/>
      <c r="BA27" s="316"/>
      <c r="BB27" s="986"/>
      <c r="BC27" s="316"/>
      <c r="BD27" s="986"/>
      <c r="BE27" s="316"/>
      <c r="BF27" s="986"/>
      <c r="BG27" s="316"/>
      <c r="BH27" s="1015"/>
      <c r="BI27" s="316"/>
      <c r="BJ27" s="986"/>
      <c r="BK27" s="316"/>
      <c r="BL27" s="986"/>
      <c r="BM27" s="316"/>
      <c r="BN27" s="986"/>
      <c r="BO27" s="316"/>
      <c r="BP27" s="996"/>
      <c r="BQ27" s="316"/>
      <c r="BR27" s="996"/>
      <c r="BS27" s="316"/>
      <c r="BT27" s="989"/>
    </row>
    <row r="28" spans="2:72" ht="12.75" x14ac:dyDescent="0.2">
      <c r="F28" s="1064"/>
      <c r="H28" s="1075"/>
      <c r="J28" s="1090"/>
      <c r="K28" s="316"/>
      <c r="L28" s="1097"/>
      <c r="M28" s="316"/>
      <c r="N28" s="1071"/>
      <c r="O28" s="316"/>
      <c r="P28" s="1079"/>
      <c r="Q28" s="316"/>
      <c r="R28" s="1107"/>
      <c r="S28" s="316"/>
      <c r="T28" s="1114"/>
      <c r="U28" s="316"/>
      <c r="V28" s="1121"/>
      <c r="W28" s="317"/>
      <c r="X28" s="1083"/>
      <c r="Y28" s="316"/>
      <c r="Z28" s="1022"/>
      <c r="AA28" s="316"/>
      <c r="AB28" s="1029"/>
      <c r="AC28" s="316"/>
      <c r="AD28" s="1079"/>
      <c r="AE28" s="316"/>
      <c r="AF28" s="1060"/>
      <c r="AG28" s="316"/>
      <c r="AH28" s="1039"/>
      <c r="AI28" s="316"/>
      <c r="AJ28" s="1046"/>
      <c r="AK28" s="316"/>
      <c r="AL28" s="1053"/>
      <c r="AM28" s="316"/>
      <c r="AN28" s="996"/>
      <c r="AO28" s="316"/>
      <c r="AP28" s="986"/>
      <c r="AQ28" s="316"/>
      <c r="AR28" s="986"/>
      <c r="AS28" s="316"/>
      <c r="AT28" s="986"/>
      <c r="AU28" s="316"/>
      <c r="AV28" s="986"/>
      <c r="AW28" s="316"/>
      <c r="AX28" s="986"/>
      <c r="AY28" s="316"/>
      <c r="AZ28" s="1015"/>
      <c r="BA28" s="316"/>
      <c r="BB28" s="986"/>
      <c r="BC28" s="316"/>
      <c r="BD28" s="986"/>
      <c r="BE28" s="316"/>
      <c r="BF28" s="986"/>
      <c r="BG28" s="316"/>
      <c r="BH28" s="1015"/>
      <c r="BI28" s="316"/>
      <c r="BJ28" s="986"/>
      <c r="BK28" s="316"/>
      <c r="BL28" s="986"/>
      <c r="BM28" s="316"/>
      <c r="BN28" s="986"/>
      <c r="BO28" s="316"/>
      <c r="BP28" s="996"/>
      <c r="BQ28" s="316"/>
      <c r="BR28" s="996"/>
      <c r="BS28" s="316"/>
      <c r="BT28" s="989"/>
    </row>
    <row r="29" spans="2:72" ht="12.75" x14ac:dyDescent="0.2">
      <c r="B29" s="1005" t="s">
        <v>411</v>
      </c>
      <c r="C29" s="1005"/>
      <c r="D29" s="1005"/>
      <c r="F29" s="1064"/>
      <c r="H29" s="1075"/>
      <c r="J29" s="1090"/>
      <c r="K29" s="316"/>
      <c r="L29" s="1097"/>
      <c r="M29" s="316"/>
      <c r="N29" s="1071"/>
      <c r="O29" s="316"/>
      <c r="P29" s="1079"/>
      <c r="Q29" s="316"/>
      <c r="R29" s="1107"/>
      <c r="S29" s="316"/>
      <c r="T29" s="1114"/>
      <c r="U29" s="316"/>
      <c r="V29" s="1121"/>
      <c r="W29" s="317"/>
      <c r="X29" s="1083"/>
      <c r="Y29" s="316"/>
      <c r="Z29" s="1022"/>
      <c r="AA29" s="316"/>
      <c r="AB29" s="1029"/>
      <c r="AC29" s="316"/>
      <c r="AD29" s="1079"/>
      <c r="AE29" s="316"/>
      <c r="AF29" s="1060"/>
      <c r="AG29" s="316"/>
      <c r="AH29" s="1039"/>
      <c r="AI29" s="316"/>
      <c r="AJ29" s="1046"/>
      <c r="AK29" s="316"/>
      <c r="AL29" s="1053"/>
      <c r="AM29" s="316"/>
      <c r="AN29" s="996"/>
      <c r="AO29" s="316"/>
      <c r="AP29" s="986"/>
      <c r="AQ29" s="316"/>
      <c r="AR29" s="986"/>
      <c r="AS29" s="316"/>
      <c r="AT29" s="986"/>
      <c r="AU29" s="316"/>
      <c r="AV29" s="986"/>
      <c r="AW29" s="316"/>
      <c r="AX29" s="986"/>
      <c r="AY29" s="316"/>
      <c r="AZ29" s="1015"/>
      <c r="BA29" s="316"/>
      <c r="BB29" s="986"/>
      <c r="BC29" s="316"/>
      <c r="BD29" s="986"/>
      <c r="BE29" s="316"/>
      <c r="BF29" s="986"/>
      <c r="BG29" s="316"/>
      <c r="BH29" s="1015"/>
      <c r="BI29" s="316"/>
      <c r="BJ29" s="986"/>
      <c r="BK29" s="316"/>
      <c r="BL29" s="986"/>
      <c r="BM29" s="316"/>
      <c r="BN29" s="986"/>
      <c r="BO29" s="316"/>
      <c r="BP29" s="996"/>
      <c r="BQ29" s="316"/>
      <c r="BR29" s="996"/>
      <c r="BS29" s="316"/>
      <c r="BT29" s="989"/>
    </row>
    <row r="30" spans="2:72" ht="12.75" x14ac:dyDescent="0.2">
      <c r="B30" s="1005"/>
      <c r="C30" s="1005"/>
      <c r="D30" s="1005"/>
      <c r="F30" s="1064"/>
      <c r="H30" s="1075"/>
      <c r="J30" s="1090"/>
      <c r="K30" s="316"/>
      <c r="L30" s="1097"/>
      <c r="M30" s="316"/>
      <c r="N30" s="1071"/>
      <c r="O30" s="316"/>
      <c r="P30" s="1079"/>
      <c r="Q30" s="316"/>
      <c r="R30" s="1107"/>
      <c r="S30" s="316"/>
      <c r="T30" s="1114"/>
      <c r="U30" s="316"/>
      <c r="V30" s="1121"/>
      <c r="W30" s="317"/>
      <c r="X30" s="1083"/>
      <c r="Y30" s="316"/>
      <c r="Z30" s="1022"/>
      <c r="AA30" s="316"/>
      <c r="AB30" s="1029"/>
      <c r="AC30" s="316"/>
      <c r="AD30" s="1079"/>
      <c r="AE30" s="316"/>
      <c r="AF30" s="1060"/>
      <c r="AG30" s="316"/>
      <c r="AH30" s="1039"/>
      <c r="AI30" s="316"/>
      <c r="AJ30" s="1046"/>
      <c r="AK30" s="316"/>
      <c r="AL30" s="1053"/>
      <c r="AM30" s="316"/>
      <c r="AN30" s="996"/>
      <c r="AO30" s="316"/>
      <c r="AP30" s="986"/>
      <c r="AQ30" s="316"/>
      <c r="AR30" s="986"/>
      <c r="AS30" s="316"/>
      <c r="AT30" s="986"/>
      <c r="AU30" s="316"/>
      <c r="AV30" s="986"/>
      <c r="AW30" s="316"/>
      <c r="AX30" s="986"/>
      <c r="AY30" s="316"/>
      <c r="AZ30" s="1015"/>
      <c r="BA30" s="316"/>
      <c r="BB30" s="986"/>
      <c r="BC30" s="316"/>
      <c r="BD30" s="986"/>
      <c r="BE30" s="316"/>
      <c r="BF30" s="986"/>
      <c r="BG30" s="316"/>
      <c r="BH30" s="1015"/>
      <c r="BI30" s="316"/>
      <c r="BJ30" s="986"/>
      <c r="BK30" s="316"/>
      <c r="BL30" s="986"/>
      <c r="BM30" s="316"/>
      <c r="BN30" s="986"/>
      <c r="BO30" s="316"/>
      <c r="BP30" s="996"/>
      <c r="BQ30" s="316"/>
      <c r="BR30" s="996"/>
      <c r="BS30" s="316"/>
      <c r="BT30" s="989"/>
    </row>
    <row r="31" spans="2:72" ht="12.75" x14ac:dyDescent="0.2">
      <c r="F31" s="1064"/>
      <c r="H31" s="1075"/>
      <c r="J31" s="1090"/>
      <c r="K31" s="316"/>
      <c r="L31" s="1097"/>
      <c r="M31" s="316"/>
      <c r="N31" s="1071"/>
      <c r="O31" s="316"/>
      <c r="P31" s="1079"/>
      <c r="Q31" s="316"/>
      <c r="R31" s="1107"/>
      <c r="S31" s="316"/>
      <c r="T31" s="1114"/>
      <c r="U31" s="316"/>
      <c r="V31" s="1121"/>
      <c r="W31" s="317"/>
      <c r="X31" s="1083"/>
      <c r="Y31" s="316"/>
      <c r="Z31" s="1022"/>
      <c r="AA31" s="316"/>
      <c r="AB31" s="1029"/>
      <c r="AC31" s="316"/>
      <c r="AD31" s="1079"/>
      <c r="AE31" s="316"/>
      <c r="AF31" s="1060"/>
      <c r="AG31" s="316"/>
      <c r="AH31" s="1039"/>
      <c r="AI31" s="316"/>
      <c r="AJ31" s="1046"/>
      <c r="AK31" s="316"/>
      <c r="AL31" s="1053"/>
      <c r="AM31" s="316"/>
      <c r="AN31" s="996"/>
      <c r="AO31" s="316"/>
      <c r="AP31" s="986"/>
      <c r="AQ31" s="316"/>
      <c r="AR31" s="986"/>
      <c r="AS31" s="316"/>
      <c r="AT31" s="986"/>
      <c r="AU31" s="316"/>
      <c r="AV31" s="986"/>
      <c r="AW31" s="316"/>
      <c r="AX31" s="986"/>
      <c r="AY31" s="316"/>
      <c r="AZ31" s="1015"/>
      <c r="BA31" s="316"/>
      <c r="BB31" s="986"/>
      <c r="BC31" s="316"/>
      <c r="BD31" s="986"/>
      <c r="BE31" s="316"/>
      <c r="BF31" s="986"/>
      <c r="BG31" s="316"/>
      <c r="BH31" s="1015"/>
      <c r="BI31" s="316"/>
      <c r="BJ31" s="986"/>
      <c r="BK31" s="316"/>
      <c r="BL31" s="986"/>
      <c r="BM31" s="316"/>
      <c r="BN31" s="986"/>
      <c r="BO31" s="316"/>
      <c r="BP31" s="996"/>
      <c r="BQ31" s="316"/>
      <c r="BR31" s="996"/>
      <c r="BS31" s="316"/>
      <c r="BT31" s="989"/>
    </row>
    <row r="32" spans="2:72" ht="12.75" x14ac:dyDescent="0.2">
      <c r="B32" s="1006" t="s">
        <v>412</v>
      </c>
      <c r="C32" s="1006"/>
      <c r="D32" s="1007"/>
      <c r="F32" s="1064"/>
      <c r="H32" s="1075"/>
      <c r="J32" s="1090"/>
      <c r="K32" s="316"/>
      <c r="L32" s="1097"/>
      <c r="M32" s="316"/>
      <c r="N32" s="1071"/>
      <c r="O32" s="316"/>
      <c r="P32" s="1079"/>
      <c r="Q32" s="316"/>
      <c r="R32" s="1107"/>
      <c r="S32" s="316"/>
      <c r="T32" s="1114"/>
      <c r="U32" s="316"/>
      <c r="V32" s="1121"/>
      <c r="W32" s="317"/>
      <c r="X32" s="1083"/>
      <c r="Y32" s="316"/>
      <c r="Z32" s="1022"/>
      <c r="AA32" s="316"/>
      <c r="AB32" s="1029"/>
      <c r="AC32" s="316"/>
      <c r="AD32" s="1079"/>
      <c r="AE32" s="316"/>
      <c r="AF32" s="1060"/>
      <c r="AG32" s="316"/>
      <c r="AH32" s="1039"/>
      <c r="AI32" s="316"/>
      <c r="AJ32" s="1046"/>
      <c r="AK32" s="316"/>
      <c r="AL32" s="1053"/>
      <c r="AM32" s="316"/>
      <c r="AN32" s="996"/>
      <c r="AO32" s="316"/>
      <c r="AP32" s="986"/>
      <c r="AQ32" s="316"/>
      <c r="AR32" s="986"/>
      <c r="AS32" s="316"/>
      <c r="AT32" s="986"/>
      <c r="AU32" s="316"/>
      <c r="AV32" s="986"/>
      <c r="AW32" s="316"/>
      <c r="AX32" s="986"/>
      <c r="AY32" s="316"/>
      <c r="AZ32" s="1015"/>
      <c r="BA32" s="316"/>
      <c r="BB32" s="986"/>
      <c r="BC32" s="316"/>
      <c r="BD32" s="986"/>
      <c r="BE32" s="316"/>
      <c r="BF32" s="986"/>
      <c r="BG32" s="316"/>
      <c r="BH32" s="1015"/>
      <c r="BI32" s="316"/>
      <c r="BJ32" s="986"/>
      <c r="BK32" s="316"/>
      <c r="BL32" s="986"/>
      <c r="BM32" s="316"/>
      <c r="BN32" s="986"/>
      <c r="BO32" s="316"/>
      <c r="BP32" s="996"/>
      <c r="BQ32" s="316"/>
      <c r="BR32" s="996"/>
      <c r="BS32" s="316"/>
      <c r="BT32" s="989"/>
    </row>
    <row r="33" spans="2:72" ht="12.75" x14ac:dyDescent="0.2">
      <c r="B33" s="1006"/>
      <c r="C33" s="1006"/>
      <c r="D33" s="1007"/>
      <c r="F33" s="1064"/>
      <c r="H33" s="1075"/>
      <c r="J33" s="1090"/>
      <c r="K33" s="316"/>
      <c r="L33" s="1097"/>
      <c r="M33" s="316"/>
      <c r="N33" s="1071"/>
      <c r="O33" s="316"/>
      <c r="P33" s="1079"/>
      <c r="Q33" s="316"/>
      <c r="R33" s="1107"/>
      <c r="S33" s="316"/>
      <c r="T33" s="1114"/>
      <c r="U33" s="316"/>
      <c r="V33" s="1121"/>
      <c r="W33" s="317"/>
      <c r="X33" s="1083"/>
      <c r="Y33" s="316"/>
      <c r="Z33" s="1022"/>
      <c r="AA33" s="316"/>
      <c r="AB33" s="1029"/>
      <c r="AC33" s="316"/>
      <c r="AD33" s="1079"/>
      <c r="AE33" s="316"/>
      <c r="AF33" s="1060"/>
      <c r="AG33" s="316"/>
      <c r="AH33" s="1039"/>
      <c r="AI33" s="316"/>
      <c r="AJ33" s="1046"/>
      <c r="AK33" s="316"/>
      <c r="AL33" s="1053"/>
      <c r="AM33" s="316"/>
      <c r="AN33" s="996"/>
      <c r="AO33" s="316"/>
      <c r="AP33" s="986"/>
      <c r="AQ33" s="316"/>
      <c r="AR33" s="986"/>
      <c r="AS33" s="316"/>
      <c r="AT33" s="986"/>
      <c r="AU33" s="316"/>
      <c r="AV33" s="986"/>
      <c r="AW33" s="316"/>
      <c r="AX33" s="986"/>
      <c r="AY33" s="316"/>
      <c r="AZ33" s="1015"/>
      <c r="BA33" s="316"/>
      <c r="BB33" s="986"/>
      <c r="BC33" s="316"/>
      <c r="BD33" s="986"/>
      <c r="BE33" s="316"/>
      <c r="BF33" s="986"/>
      <c r="BG33" s="316"/>
      <c r="BH33" s="1015"/>
      <c r="BI33" s="316"/>
      <c r="BJ33" s="986"/>
      <c r="BK33" s="316"/>
      <c r="BL33" s="986"/>
      <c r="BM33" s="316"/>
      <c r="BN33" s="986"/>
      <c r="BO33" s="316"/>
      <c r="BP33" s="996"/>
      <c r="BQ33" s="316"/>
      <c r="BR33" s="996"/>
      <c r="BS33" s="316"/>
      <c r="BT33" s="989"/>
    </row>
    <row r="34" spans="2:72" ht="12.75" x14ac:dyDescent="0.2">
      <c r="F34" s="1064"/>
      <c r="H34" s="1075"/>
      <c r="J34" s="1090"/>
      <c r="K34" s="316"/>
      <c r="L34" s="1097"/>
      <c r="M34" s="316"/>
      <c r="N34" s="1071"/>
      <c r="O34" s="316"/>
      <c r="P34" s="1079"/>
      <c r="Q34" s="316"/>
      <c r="R34" s="1107"/>
      <c r="S34" s="316"/>
      <c r="T34" s="1114"/>
      <c r="U34" s="316"/>
      <c r="V34" s="1121"/>
      <c r="W34" s="317"/>
      <c r="X34" s="1083"/>
      <c r="Y34" s="316"/>
      <c r="Z34" s="1022"/>
      <c r="AA34" s="316"/>
      <c r="AB34" s="1029"/>
      <c r="AC34" s="316"/>
      <c r="AD34" s="1079"/>
      <c r="AE34" s="316"/>
      <c r="AF34" s="1060"/>
      <c r="AG34" s="316"/>
      <c r="AH34" s="1039"/>
      <c r="AI34" s="316"/>
      <c r="AJ34" s="1046"/>
      <c r="AK34" s="316"/>
      <c r="AL34" s="1053"/>
      <c r="AM34" s="316"/>
      <c r="AN34" s="996"/>
      <c r="AO34" s="316"/>
      <c r="AP34" s="986"/>
      <c r="AQ34" s="316"/>
      <c r="AR34" s="986"/>
      <c r="AS34" s="316"/>
      <c r="AT34" s="986"/>
      <c r="AU34" s="316"/>
      <c r="AV34" s="986"/>
      <c r="AW34" s="316"/>
      <c r="AX34" s="986"/>
      <c r="AY34" s="316"/>
      <c r="AZ34" s="1015"/>
      <c r="BA34" s="316"/>
      <c r="BB34" s="986"/>
      <c r="BC34" s="316"/>
      <c r="BD34" s="986"/>
      <c r="BE34" s="316"/>
      <c r="BF34" s="986"/>
      <c r="BG34" s="316"/>
      <c r="BH34" s="1015"/>
      <c r="BI34" s="316"/>
      <c r="BJ34" s="986"/>
      <c r="BK34" s="316"/>
      <c r="BL34" s="986"/>
      <c r="BM34" s="316"/>
      <c r="BN34" s="986"/>
      <c r="BO34" s="316"/>
      <c r="BP34" s="996"/>
      <c r="BQ34" s="316"/>
      <c r="BR34" s="996"/>
      <c r="BS34" s="316"/>
      <c r="BT34" s="989"/>
    </row>
    <row r="35" spans="2:72" ht="12.75" x14ac:dyDescent="0.2">
      <c r="B35" s="1008" t="s">
        <v>414</v>
      </c>
      <c r="C35" s="1008"/>
      <c r="D35" s="1008"/>
      <c r="F35" s="1064"/>
      <c r="H35" s="1075"/>
      <c r="J35" s="1090"/>
      <c r="K35" s="316"/>
      <c r="L35" s="1097"/>
      <c r="M35" s="316"/>
      <c r="N35" s="1071"/>
      <c r="O35" s="316"/>
      <c r="P35" s="1079"/>
      <c r="Q35" s="316"/>
      <c r="R35" s="1107"/>
      <c r="S35" s="316"/>
      <c r="T35" s="1114"/>
      <c r="U35" s="316"/>
      <c r="V35" s="1121"/>
      <c r="W35" s="317"/>
      <c r="X35" s="1083"/>
      <c r="Y35" s="316"/>
      <c r="Z35" s="1022"/>
      <c r="AA35" s="316"/>
      <c r="AB35" s="1029"/>
      <c r="AC35" s="316"/>
      <c r="AD35" s="1079"/>
      <c r="AE35" s="316"/>
      <c r="AF35" s="1060"/>
      <c r="AG35" s="316"/>
      <c r="AH35" s="1039"/>
      <c r="AI35" s="316"/>
      <c r="AJ35" s="1046"/>
      <c r="AK35" s="316"/>
      <c r="AL35" s="1053"/>
      <c r="AM35" s="316"/>
      <c r="AN35" s="996"/>
      <c r="AO35" s="316"/>
      <c r="AP35" s="986"/>
      <c r="AQ35" s="316"/>
      <c r="AR35" s="986"/>
      <c r="AS35" s="316"/>
      <c r="AT35" s="986"/>
      <c r="AU35" s="316"/>
      <c r="AV35" s="986"/>
      <c r="AW35" s="316"/>
      <c r="AX35" s="986"/>
      <c r="AY35" s="316"/>
      <c r="AZ35" s="1015"/>
      <c r="BA35" s="316"/>
      <c r="BB35" s="986"/>
      <c r="BC35" s="316"/>
      <c r="BD35" s="986"/>
      <c r="BE35" s="316"/>
      <c r="BF35" s="986"/>
      <c r="BG35" s="316"/>
      <c r="BH35" s="1015"/>
      <c r="BI35" s="316"/>
      <c r="BJ35" s="986"/>
      <c r="BK35" s="316"/>
      <c r="BL35" s="986"/>
      <c r="BM35" s="316"/>
      <c r="BN35" s="986"/>
      <c r="BO35" s="316"/>
      <c r="BP35" s="996"/>
      <c r="BQ35" s="316"/>
      <c r="BR35" s="996"/>
      <c r="BS35" s="316"/>
      <c r="BT35" s="989"/>
    </row>
    <row r="36" spans="2:72" ht="12.75" x14ac:dyDescent="0.2">
      <c r="B36" s="1008"/>
      <c r="C36" s="1008"/>
      <c r="D36" s="1008"/>
      <c r="F36" s="1064"/>
      <c r="H36" s="1075"/>
      <c r="J36" s="1090"/>
      <c r="K36" s="316"/>
      <c r="L36" s="1097"/>
      <c r="M36" s="316"/>
      <c r="N36" s="1071"/>
      <c r="O36" s="316"/>
      <c r="P36" s="1079"/>
      <c r="Q36" s="316"/>
      <c r="R36" s="1107"/>
      <c r="S36" s="316"/>
      <c r="T36" s="1114"/>
      <c r="U36" s="316"/>
      <c r="V36" s="1121"/>
      <c r="W36" s="317"/>
      <c r="X36" s="1083"/>
      <c r="Y36" s="316"/>
      <c r="Z36" s="1022"/>
      <c r="AA36" s="316"/>
      <c r="AB36" s="1029"/>
      <c r="AC36" s="316"/>
      <c r="AD36" s="1079"/>
      <c r="AE36" s="316"/>
      <c r="AF36" s="1060"/>
      <c r="AG36" s="316"/>
      <c r="AH36" s="1039"/>
      <c r="AI36" s="316"/>
      <c r="AJ36" s="1046"/>
      <c r="AK36" s="316"/>
      <c r="AL36" s="1053"/>
      <c r="AM36" s="316"/>
      <c r="AN36" s="996"/>
      <c r="AO36" s="316"/>
      <c r="AP36" s="986"/>
      <c r="AQ36" s="316"/>
      <c r="AR36" s="986"/>
      <c r="AS36" s="316"/>
      <c r="AT36" s="986"/>
      <c r="AU36" s="316"/>
      <c r="AV36" s="986"/>
      <c r="AW36" s="316"/>
      <c r="AX36" s="986"/>
      <c r="AY36" s="316"/>
      <c r="AZ36" s="1015"/>
      <c r="BA36" s="316"/>
      <c r="BB36" s="986"/>
      <c r="BC36" s="316"/>
      <c r="BD36" s="986"/>
      <c r="BE36" s="316"/>
      <c r="BF36" s="986"/>
      <c r="BG36" s="316"/>
      <c r="BH36" s="1015"/>
      <c r="BI36" s="316"/>
      <c r="BJ36" s="986"/>
      <c r="BK36" s="316"/>
      <c r="BL36" s="986"/>
      <c r="BM36" s="316"/>
      <c r="BN36" s="986"/>
      <c r="BO36" s="316"/>
      <c r="BP36" s="996"/>
      <c r="BQ36" s="316"/>
      <c r="BR36" s="996"/>
      <c r="BS36" s="316"/>
      <c r="BT36" s="989"/>
    </row>
    <row r="37" spans="2:72" ht="12.75" x14ac:dyDescent="0.2">
      <c r="F37" s="1064"/>
      <c r="H37" s="1075"/>
      <c r="J37" s="1090"/>
      <c r="K37" s="316"/>
      <c r="L37" s="1097"/>
      <c r="M37" s="316"/>
      <c r="N37" s="1071"/>
      <c r="O37" s="316"/>
      <c r="P37" s="1079"/>
      <c r="Q37" s="316"/>
      <c r="R37" s="1107"/>
      <c r="S37" s="316"/>
      <c r="T37" s="1114"/>
      <c r="U37" s="316"/>
      <c r="V37" s="1121"/>
      <c r="W37" s="317"/>
      <c r="X37" s="1083"/>
      <c r="Y37" s="316"/>
      <c r="Z37" s="1022"/>
      <c r="AA37" s="316"/>
      <c r="AB37" s="1029"/>
      <c r="AC37" s="316"/>
      <c r="AD37" s="1079"/>
      <c r="AE37" s="316"/>
      <c r="AF37" s="1060"/>
      <c r="AG37" s="316"/>
      <c r="AH37" s="1039"/>
      <c r="AI37" s="316"/>
      <c r="AJ37" s="1046"/>
      <c r="AK37" s="316"/>
      <c r="AL37" s="1053"/>
      <c r="AM37" s="316"/>
      <c r="AN37" s="996"/>
      <c r="AO37" s="316"/>
      <c r="AP37" s="986"/>
      <c r="AQ37" s="316"/>
      <c r="AR37" s="986"/>
      <c r="AS37" s="316"/>
      <c r="AT37" s="986"/>
      <c r="AU37" s="316"/>
      <c r="AV37" s="986"/>
      <c r="AW37" s="316"/>
      <c r="AX37" s="986"/>
      <c r="AY37" s="316"/>
      <c r="AZ37" s="1015"/>
      <c r="BA37" s="316"/>
      <c r="BB37" s="986"/>
      <c r="BC37" s="316"/>
      <c r="BD37" s="986"/>
      <c r="BE37" s="316"/>
      <c r="BF37" s="986"/>
      <c r="BG37" s="316"/>
      <c r="BH37" s="1015"/>
      <c r="BI37" s="316"/>
      <c r="BJ37" s="986"/>
      <c r="BK37" s="316"/>
      <c r="BL37" s="986"/>
      <c r="BM37" s="316"/>
      <c r="BN37" s="986"/>
      <c r="BO37" s="316"/>
      <c r="BP37" s="996"/>
      <c r="BQ37" s="316"/>
      <c r="BR37" s="996"/>
      <c r="BS37" s="316"/>
      <c r="BT37" s="989"/>
    </row>
    <row r="38" spans="2:72" ht="12.75" x14ac:dyDescent="0.2">
      <c r="B38" s="949" t="s">
        <v>415</v>
      </c>
      <c r="C38" s="949"/>
      <c r="D38" s="949"/>
      <c r="F38" s="1064"/>
      <c r="H38" s="1075"/>
      <c r="J38" s="1090"/>
      <c r="K38" s="316"/>
      <c r="L38" s="1097"/>
      <c r="M38" s="316"/>
      <c r="N38" s="1071"/>
      <c r="O38" s="316"/>
      <c r="P38" s="1079"/>
      <c r="Q38" s="316"/>
      <c r="R38" s="1107"/>
      <c r="S38" s="316"/>
      <c r="T38" s="1114"/>
      <c r="U38" s="316"/>
      <c r="V38" s="1121"/>
      <c r="W38" s="317"/>
      <c r="X38" s="1083"/>
      <c r="Y38" s="316"/>
      <c r="Z38" s="1022"/>
      <c r="AA38" s="316"/>
      <c r="AB38" s="1029"/>
      <c r="AC38" s="316"/>
      <c r="AD38" s="1079"/>
      <c r="AE38" s="316"/>
      <c r="AF38" s="1060"/>
      <c r="AG38" s="316"/>
      <c r="AH38" s="1039"/>
      <c r="AI38" s="316"/>
      <c r="AJ38" s="1046"/>
      <c r="AK38" s="316"/>
      <c r="AL38" s="1053"/>
      <c r="AM38" s="316"/>
      <c r="AN38" s="996"/>
      <c r="AO38" s="316"/>
      <c r="AP38" s="986"/>
      <c r="AQ38" s="316"/>
      <c r="AR38" s="986"/>
      <c r="AS38" s="316"/>
      <c r="AT38" s="986"/>
      <c r="AU38" s="316"/>
      <c r="AV38" s="986"/>
      <c r="AW38" s="316"/>
      <c r="AX38" s="986"/>
      <c r="AY38" s="316"/>
      <c r="AZ38" s="1015"/>
      <c r="BA38" s="316"/>
      <c r="BB38" s="986"/>
      <c r="BC38" s="316"/>
      <c r="BD38" s="986"/>
      <c r="BE38" s="316"/>
      <c r="BF38" s="986"/>
      <c r="BG38" s="316"/>
      <c r="BH38" s="1015"/>
      <c r="BI38" s="316"/>
      <c r="BJ38" s="986"/>
      <c r="BK38" s="316"/>
      <c r="BL38" s="986"/>
      <c r="BM38" s="316"/>
      <c r="BN38" s="986"/>
      <c r="BO38" s="316"/>
      <c r="BP38" s="996"/>
      <c r="BQ38" s="316"/>
      <c r="BR38" s="996"/>
      <c r="BS38" s="316"/>
      <c r="BT38" s="989"/>
    </row>
    <row r="39" spans="2:72" ht="12.75" x14ac:dyDescent="0.2">
      <c r="B39" s="949"/>
      <c r="C39" s="949"/>
      <c r="D39" s="949"/>
      <c r="F39" s="1064"/>
      <c r="H39" s="1075"/>
      <c r="J39" s="1090"/>
      <c r="K39" s="316"/>
      <c r="L39" s="1097"/>
      <c r="M39" s="316"/>
      <c r="N39" s="1071"/>
      <c r="O39" s="316"/>
      <c r="P39" s="1079"/>
      <c r="Q39" s="316"/>
      <c r="R39" s="1107"/>
      <c r="S39" s="316"/>
      <c r="T39" s="1114"/>
      <c r="U39" s="316"/>
      <c r="V39" s="1121"/>
      <c r="W39" s="317"/>
      <c r="X39" s="1083"/>
      <c r="Y39" s="316"/>
      <c r="Z39" s="1022"/>
      <c r="AA39" s="316"/>
      <c r="AB39" s="1029"/>
      <c r="AC39" s="316"/>
      <c r="AD39" s="1079"/>
      <c r="AE39" s="316"/>
      <c r="AF39" s="1060"/>
      <c r="AG39" s="316"/>
      <c r="AH39" s="1039"/>
      <c r="AI39" s="316"/>
      <c r="AJ39" s="1046"/>
      <c r="AK39" s="316"/>
      <c r="AL39" s="1053"/>
      <c r="AM39" s="316"/>
      <c r="AN39" s="996"/>
      <c r="AO39" s="316"/>
      <c r="AP39" s="986"/>
      <c r="AQ39" s="316"/>
      <c r="AR39" s="986"/>
      <c r="AS39" s="316"/>
      <c r="AT39" s="986"/>
      <c r="AU39" s="316"/>
      <c r="AV39" s="986"/>
      <c r="AW39" s="316"/>
      <c r="AX39" s="986"/>
      <c r="AY39" s="316"/>
      <c r="AZ39" s="1015"/>
      <c r="BA39" s="316"/>
      <c r="BB39" s="986"/>
      <c r="BC39" s="316"/>
      <c r="BD39" s="986"/>
      <c r="BE39" s="316"/>
      <c r="BF39" s="986"/>
      <c r="BG39" s="316"/>
      <c r="BH39" s="1015"/>
      <c r="BI39" s="316"/>
      <c r="BJ39" s="986"/>
      <c r="BK39" s="316"/>
      <c r="BL39" s="986"/>
      <c r="BM39" s="316"/>
      <c r="BN39" s="986"/>
      <c r="BO39" s="316"/>
      <c r="BP39" s="996"/>
      <c r="BQ39" s="316"/>
      <c r="BR39" s="996"/>
      <c r="BS39" s="316"/>
      <c r="BT39" s="989"/>
    </row>
    <row r="40" spans="2:72" ht="15.75" customHeight="1" x14ac:dyDescent="0.2">
      <c r="F40" s="1064"/>
      <c r="H40" s="1075"/>
      <c r="J40" s="1090"/>
      <c r="K40" s="316"/>
      <c r="L40" s="1097"/>
      <c r="M40" s="316"/>
      <c r="N40" s="1071"/>
      <c r="O40" s="316"/>
      <c r="P40" s="1079"/>
      <c r="Q40" s="316"/>
      <c r="R40" s="1107"/>
      <c r="S40" s="316"/>
      <c r="T40" s="1114"/>
      <c r="U40" s="316"/>
      <c r="V40" s="1121"/>
      <c r="W40" s="317"/>
      <c r="X40" s="1083"/>
      <c r="Y40" s="316"/>
      <c r="Z40" s="1022"/>
      <c r="AA40" s="316"/>
      <c r="AB40" s="1029"/>
      <c r="AC40" s="316"/>
      <c r="AD40" s="1079"/>
      <c r="AE40" s="316"/>
      <c r="AF40" s="1060"/>
      <c r="AG40" s="316"/>
      <c r="AH40" s="1039"/>
      <c r="AI40" s="316"/>
      <c r="AJ40" s="1046"/>
      <c r="AK40" s="316"/>
      <c r="AL40" s="1053"/>
      <c r="AM40" s="316"/>
      <c r="AN40" s="996"/>
      <c r="AO40" s="316"/>
      <c r="AP40" s="986"/>
      <c r="AQ40" s="316"/>
      <c r="AR40" s="986"/>
      <c r="AS40" s="316"/>
      <c r="AT40" s="986"/>
      <c r="AU40" s="316"/>
      <c r="AV40" s="986"/>
      <c r="AW40" s="316"/>
      <c r="AX40" s="986"/>
      <c r="AY40" s="316"/>
      <c r="AZ40" s="1015"/>
      <c r="BA40" s="316"/>
      <c r="BB40" s="986"/>
      <c r="BC40" s="316"/>
      <c r="BD40" s="986"/>
      <c r="BE40" s="316"/>
      <c r="BF40" s="986"/>
      <c r="BG40" s="316"/>
      <c r="BH40" s="1015"/>
      <c r="BI40" s="316"/>
      <c r="BJ40" s="986"/>
      <c r="BK40" s="316"/>
      <c r="BL40" s="986"/>
      <c r="BM40" s="316"/>
      <c r="BN40" s="986"/>
      <c r="BO40" s="316"/>
      <c r="BP40" s="996"/>
      <c r="BQ40" s="316"/>
      <c r="BR40" s="996"/>
      <c r="BS40" s="316"/>
      <c r="BT40" s="989"/>
    </row>
    <row r="41" spans="2:72" ht="12.75" x14ac:dyDescent="0.2">
      <c r="B41" s="1009" t="s">
        <v>416</v>
      </c>
      <c r="C41" s="1009"/>
      <c r="D41" s="1009"/>
      <c r="F41" s="1064"/>
      <c r="H41" s="1075"/>
      <c r="J41" s="1090"/>
      <c r="K41" s="316"/>
      <c r="L41" s="1097"/>
      <c r="M41" s="316"/>
      <c r="N41" s="1071"/>
      <c r="O41" s="316"/>
      <c r="P41" s="1079"/>
      <c r="Q41" s="316"/>
      <c r="R41" s="1107"/>
      <c r="S41" s="316"/>
      <c r="T41" s="1114"/>
      <c r="U41" s="316"/>
      <c r="V41" s="1121"/>
      <c r="W41" s="317"/>
      <c r="X41" s="1083"/>
      <c r="Y41" s="316"/>
      <c r="Z41" s="1022"/>
      <c r="AA41" s="316"/>
      <c r="AB41" s="1029"/>
      <c r="AC41" s="316"/>
      <c r="AD41" s="1079"/>
      <c r="AE41" s="316"/>
      <c r="AF41" s="1060"/>
      <c r="AG41" s="316"/>
      <c r="AH41" s="1039"/>
      <c r="AI41" s="316"/>
      <c r="AJ41" s="1046"/>
      <c r="AK41" s="316"/>
      <c r="AL41" s="1053"/>
      <c r="AM41" s="316"/>
      <c r="AN41" s="996"/>
      <c r="AO41" s="316"/>
      <c r="AP41" s="986"/>
      <c r="AQ41" s="316"/>
      <c r="AR41" s="986"/>
      <c r="AS41" s="316"/>
      <c r="AT41" s="986"/>
      <c r="AU41" s="316"/>
      <c r="AV41" s="986"/>
      <c r="AW41" s="316"/>
      <c r="AX41" s="986"/>
      <c r="AY41" s="316"/>
      <c r="AZ41" s="1015"/>
      <c r="BA41" s="316"/>
      <c r="BB41" s="986"/>
      <c r="BC41" s="316"/>
      <c r="BD41" s="986"/>
      <c r="BE41" s="316"/>
      <c r="BF41" s="986"/>
      <c r="BG41" s="316"/>
      <c r="BH41" s="1015"/>
      <c r="BI41" s="316"/>
      <c r="BJ41" s="986"/>
      <c r="BK41" s="316"/>
      <c r="BL41" s="986"/>
      <c r="BM41" s="316"/>
      <c r="BN41" s="986"/>
      <c r="BO41" s="316"/>
      <c r="BP41" s="996"/>
      <c r="BQ41" s="316"/>
      <c r="BR41" s="996"/>
      <c r="BS41" s="316"/>
      <c r="BT41" s="989"/>
    </row>
    <row r="42" spans="2:72" ht="12.75" x14ac:dyDescent="0.2">
      <c r="B42" s="1009"/>
      <c r="C42" s="1009"/>
      <c r="D42" s="1009"/>
      <c r="F42" s="1064"/>
      <c r="H42" s="1075"/>
      <c r="J42" s="1090"/>
      <c r="K42" s="316"/>
      <c r="L42" s="1097"/>
      <c r="M42" s="316"/>
      <c r="N42" s="1071"/>
      <c r="O42" s="316"/>
      <c r="P42" s="1079"/>
      <c r="Q42" s="316"/>
      <c r="R42" s="1107"/>
      <c r="S42" s="316"/>
      <c r="T42" s="1114"/>
      <c r="U42" s="316"/>
      <c r="V42" s="1121"/>
      <c r="W42" s="317"/>
      <c r="X42" s="1083"/>
      <c r="Y42" s="316"/>
      <c r="Z42" s="1022"/>
      <c r="AA42" s="316"/>
      <c r="AB42" s="1029"/>
      <c r="AC42" s="316"/>
      <c r="AD42" s="1079"/>
      <c r="AE42" s="316"/>
      <c r="AF42" s="1060"/>
      <c r="AG42" s="316"/>
      <c r="AH42" s="1039"/>
      <c r="AI42" s="316"/>
      <c r="AJ42" s="1046"/>
      <c r="AK42" s="316"/>
      <c r="AL42" s="1053"/>
      <c r="AM42" s="316"/>
      <c r="AN42" s="996"/>
      <c r="AO42" s="316"/>
      <c r="AP42" s="986"/>
      <c r="AQ42" s="316"/>
      <c r="AR42" s="986"/>
      <c r="AS42" s="316"/>
      <c r="AT42" s="986"/>
      <c r="AU42" s="316"/>
      <c r="AV42" s="986"/>
      <c r="AW42" s="316"/>
      <c r="AX42" s="986"/>
      <c r="AY42" s="316"/>
      <c r="AZ42" s="1015"/>
      <c r="BA42" s="316"/>
      <c r="BB42" s="986"/>
      <c r="BC42" s="316"/>
      <c r="BD42" s="986"/>
      <c r="BE42" s="316"/>
      <c r="BF42" s="986"/>
      <c r="BG42" s="316"/>
      <c r="BH42" s="1015"/>
      <c r="BI42" s="316"/>
      <c r="BJ42" s="986"/>
      <c r="BK42" s="316"/>
      <c r="BL42" s="986"/>
      <c r="BM42" s="316"/>
      <c r="BN42" s="986"/>
      <c r="BO42" s="316"/>
      <c r="BP42" s="996"/>
      <c r="BQ42" s="316"/>
      <c r="BR42" s="996"/>
      <c r="BS42" s="316"/>
      <c r="BT42" s="989"/>
    </row>
    <row r="43" spans="2:72" ht="15.75" customHeight="1" x14ac:dyDescent="0.2">
      <c r="F43" s="1064"/>
      <c r="H43" s="1075"/>
      <c r="J43" s="1090"/>
      <c r="K43" s="316"/>
      <c r="L43" s="1097"/>
      <c r="M43" s="316"/>
      <c r="N43" s="1071"/>
      <c r="O43" s="316"/>
      <c r="P43" s="1079"/>
      <c r="Q43" s="316"/>
      <c r="R43" s="1107"/>
      <c r="S43" s="316"/>
      <c r="T43" s="1114"/>
      <c r="U43" s="316"/>
      <c r="V43" s="1121"/>
      <c r="W43" s="317"/>
      <c r="X43" s="1083"/>
      <c r="Y43" s="316"/>
      <c r="Z43" s="1022"/>
      <c r="AA43" s="316"/>
      <c r="AB43" s="1029"/>
      <c r="AC43" s="316"/>
      <c r="AD43" s="1079"/>
      <c r="AE43" s="316"/>
      <c r="AF43" s="1060"/>
      <c r="AG43" s="316"/>
      <c r="AH43" s="1039"/>
      <c r="AI43" s="316"/>
      <c r="AJ43" s="1046"/>
      <c r="AK43" s="316"/>
      <c r="AL43" s="1053"/>
      <c r="AM43" s="316"/>
      <c r="AN43" s="996"/>
      <c r="AO43" s="316"/>
      <c r="AP43" s="986"/>
      <c r="AQ43" s="316"/>
      <c r="AR43" s="986"/>
      <c r="AS43" s="316"/>
      <c r="AT43" s="986"/>
      <c r="AU43" s="316"/>
      <c r="AV43" s="986"/>
      <c r="AW43" s="316"/>
      <c r="AX43" s="986"/>
      <c r="AY43" s="316"/>
      <c r="AZ43" s="1015"/>
      <c r="BA43" s="316"/>
      <c r="BB43" s="986"/>
      <c r="BC43" s="316"/>
      <c r="BD43" s="986"/>
      <c r="BE43" s="316"/>
      <c r="BF43" s="986"/>
      <c r="BG43" s="316"/>
      <c r="BH43" s="1015"/>
      <c r="BI43" s="316"/>
      <c r="BJ43" s="986"/>
      <c r="BK43" s="316"/>
      <c r="BL43" s="986"/>
      <c r="BM43" s="316"/>
      <c r="BN43" s="986"/>
      <c r="BO43" s="316"/>
      <c r="BP43" s="996"/>
      <c r="BQ43" s="316"/>
      <c r="BR43" s="996"/>
      <c r="BS43" s="316"/>
      <c r="BT43" s="989"/>
    </row>
    <row r="44" spans="2:72" ht="12.75" x14ac:dyDescent="0.2">
      <c r="B44" s="1010" t="s">
        <v>417</v>
      </c>
      <c r="C44" s="1010"/>
      <c r="D44" s="1010"/>
      <c r="F44" s="1064"/>
      <c r="H44" s="1075"/>
      <c r="J44" s="1090"/>
      <c r="K44" s="316"/>
      <c r="L44" s="1097"/>
      <c r="M44" s="316"/>
      <c r="N44" s="1071"/>
      <c r="O44" s="316"/>
      <c r="P44" s="1079"/>
      <c r="Q44" s="316"/>
      <c r="R44" s="1107"/>
      <c r="S44" s="316"/>
      <c r="T44" s="1114"/>
      <c r="U44" s="316"/>
      <c r="V44" s="1121"/>
      <c r="W44" s="317"/>
      <c r="X44" s="1083"/>
      <c r="Y44" s="316"/>
      <c r="Z44" s="1022"/>
      <c r="AA44" s="316"/>
      <c r="AB44" s="1029"/>
      <c r="AC44" s="316"/>
      <c r="AD44" s="1079"/>
      <c r="AE44" s="316"/>
      <c r="AF44" s="1060"/>
      <c r="AG44" s="316"/>
      <c r="AH44" s="1039"/>
      <c r="AI44" s="316"/>
      <c r="AJ44" s="1046"/>
      <c r="AK44" s="316"/>
      <c r="AL44" s="1053"/>
      <c r="AM44" s="316"/>
      <c r="AN44" s="996"/>
      <c r="AO44" s="316"/>
      <c r="AP44" s="986"/>
      <c r="AQ44" s="316"/>
      <c r="AR44" s="986"/>
      <c r="AS44" s="316"/>
      <c r="AT44" s="986"/>
      <c r="AU44" s="316"/>
      <c r="AV44" s="986"/>
      <c r="AW44" s="316"/>
      <c r="AX44" s="986"/>
      <c r="AY44" s="316"/>
      <c r="AZ44" s="1015"/>
      <c r="BA44" s="316"/>
      <c r="BB44" s="986"/>
      <c r="BC44" s="316"/>
      <c r="BD44" s="986"/>
      <c r="BE44" s="316"/>
      <c r="BF44" s="986"/>
      <c r="BG44" s="316"/>
      <c r="BH44" s="1015"/>
      <c r="BI44" s="316"/>
      <c r="BJ44" s="986"/>
      <c r="BK44" s="316"/>
      <c r="BL44" s="986"/>
      <c r="BM44" s="316"/>
      <c r="BN44" s="986"/>
      <c r="BO44" s="316"/>
      <c r="BP44" s="996"/>
      <c r="BQ44" s="316"/>
      <c r="BR44" s="996"/>
      <c r="BS44" s="316"/>
      <c r="BT44" s="989"/>
    </row>
    <row r="45" spans="2:72" ht="12.75" x14ac:dyDescent="0.2">
      <c r="B45" s="1010"/>
      <c r="C45" s="1010"/>
      <c r="D45" s="1010"/>
      <c r="F45" s="1064"/>
      <c r="H45" s="1075"/>
      <c r="J45" s="1090"/>
      <c r="K45" s="316"/>
      <c r="L45" s="1097"/>
      <c r="M45" s="316"/>
      <c r="N45" s="1071"/>
      <c r="O45" s="316"/>
      <c r="P45" s="1079"/>
      <c r="Q45" s="316"/>
      <c r="R45" s="1107"/>
      <c r="S45" s="316"/>
      <c r="T45" s="1114"/>
      <c r="U45" s="316"/>
      <c r="V45" s="1121"/>
      <c r="W45" s="317"/>
      <c r="X45" s="1083"/>
      <c r="Y45" s="316"/>
      <c r="Z45" s="1022"/>
      <c r="AA45" s="316"/>
      <c r="AB45" s="1029"/>
      <c r="AC45" s="316"/>
      <c r="AD45" s="1079"/>
      <c r="AE45" s="316"/>
      <c r="AF45" s="1060"/>
      <c r="AG45" s="316"/>
      <c r="AH45" s="1039"/>
      <c r="AI45" s="316"/>
      <c r="AJ45" s="1046"/>
      <c r="AK45" s="316"/>
      <c r="AL45" s="1053"/>
      <c r="AM45" s="316"/>
      <c r="AN45" s="996"/>
      <c r="AO45" s="316"/>
      <c r="AP45" s="986"/>
      <c r="AQ45" s="316"/>
      <c r="AR45" s="986"/>
      <c r="AS45" s="316"/>
      <c r="AT45" s="986"/>
      <c r="AU45" s="316"/>
      <c r="AV45" s="986"/>
      <c r="AW45" s="316"/>
      <c r="AX45" s="986"/>
      <c r="AY45" s="316"/>
      <c r="AZ45" s="1015"/>
      <c r="BA45" s="316"/>
      <c r="BB45" s="986"/>
      <c r="BC45" s="316"/>
      <c r="BD45" s="986"/>
      <c r="BE45" s="316"/>
      <c r="BF45" s="986"/>
      <c r="BG45" s="316"/>
      <c r="BH45" s="1015"/>
      <c r="BI45" s="316"/>
      <c r="BJ45" s="986"/>
      <c r="BK45" s="316"/>
      <c r="BL45" s="986"/>
      <c r="BM45" s="316"/>
      <c r="BN45" s="986"/>
      <c r="BO45" s="316"/>
      <c r="BP45" s="996"/>
      <c r="BQ45" s="316"/>
      <c r="BR45" s="996"/>
      <c r="BS45" s="316"/>
      <c r="BT45" s="989"/>
    </row>
    <row r="46" spans="2:72" ht="15.75" customHeight="1" x14ac:dyDescent="0.2">
      <c r="F46" s="1064"/>
      <c r="H46" s="1075"/>
      <c r="J46" s="1090"/>
      <c r="K46" s="316"/>
      <c r="L46" s="1097"/>
      <c r="M46" s="316"/>
      <c r="N46" s="1071"/>
      <c r="O46" s="316"/>
      <c r="P46" s="1079"/>
      <c r="Q46" s="316"/>
      <c r="R46" s="1107"/>
      <c r="S46" s="316"/>
      <c r="T46" s="1114"/>
      <c r="U46" s="316"/>
      <c r="V46" s="1121"/>
      <c r="W46" s="317"/>
      <c r="X46" s="1083"/>
      <c r="Y46" s="316"/>
      <c r="Z46" s="1022"/>
      <c r="AA46" s="316"/>
      <c r="AB46" s="1029"/>
      <c r="AC46" s="316"/>
      <c r="AD46" s="1079"/>
      <c r="AE46" s="316"/>
      <c r="AF46" s="1060"/>
      <c r="AG46" s="316"/>
      <c r="AH46" s="1039"/>
      <c r="AI46" s="316"/>
      <c r="AJ46" s="1046"/>
      <c r="AK46" s="316"/>
      <c r="AL46" s="1053"/>
      <c r="AM46" s="316"/>
      <c r="AN46" s="996"/>
      <c r="AO46" s="316"/>
      <c r="AP46" s="986"/>
      <c r="AQ46" s="316"/>
      <c r="AR46" s="986"/>
      <c r="AS46" s="316"/>
      <c r="AT46" s="986"/>
      <c r="AU46" s="316"/>
      <c r="AV46" s="986"/>
      <c r="AW46" s="316"/>
      <c r="AX46" s="986"/>
      <c r="AY46" s="316"/>
      <c r="AZ46" s="1015"/>
      <c r="BA46" s="316"/>
      <c r="BB46" s="986"/>
      <c r="BC46" s="316"/>
      <c r="BD46" s="986"/>
      <c r="BE46" s="316"/>
      <c r="BF46" s="986"/>
      <c r="BG46" s="316"/>
      <c r="BH46" s="1015"/>
      <c r="BI46" s="316"/>
      <c r="BJ46" s="986"/>
      <c r="BK46" s="316"/>
      <c r="BL46" s="986"/>
      <c r="BM46" s="316"/>
      <c r="BN46" s="986"/>
      <c r="BO46" s="316"/>
      <c r="BP46" s="996"/>
      <c r="BQ46" s="316"/>
      <c r="BR46" s="996"/>
      <c r="BS46" s="316"/>
      <c r="BT46" s="989"/>
    </row>
    <row r="47" spans="2:72" ht="12.75" x14ac:dyDescent="0.2">
      <c r="B47" s="1001" t="s">
        <v>418</v>
      </c>
      <c r="C47" s="1001"/>
      <c r="D47" s="1001"/>
      <c r="F47" s="1064"/>
      <c r="H47" s="1075"/>
      <c r="J47" s="1090"/>
      <c r="K47" s="316"/>
      <c r="L47" s="1097"/>
      <c r="M47" s="316"/>
      <c r="N47" s="1071"/>
      <c r="O47" s="316"/>
      <c r="P47" s="1079"/>
      <c r="Q47" s="316"/>
      <c r="R47" s="1107"/>
      <c r="S47" s="316"/>
      <c r="T47" s="1114"/>
      <c r="U47" s="316"/>
      <c r="V47" s="1121"/>
      <c r="W47" s="317"/>
      <c r="X47" s="1083"/>
      <c r="Y47" s="316"/>
      <c r="Z47" s="1022"/>
      <c r="AA47" s="316"/>
      <c r="AB47" s="1029"/>
      <c r="AC47" s="316"/>
      <c r="AD47" s="1079"/>
      <c r="AE47" s="316"/>
      <c r="AF47" s="1060"/>
      <c r="AG47" s="316"/>
      <c r="AH47" s="1039"/>
      <c r="AI47" s="316"/>
      <c r="AJ47" s="1046"/>
      <c r="AK47" s="316"/>
      <c r="AL47" s="1053"/>
      <c r="AM47" s="316"/>
      <c r="AN47" s="996"/>
      <c r="AO47" s="316"/>
      <c r="AP47" s="986"/>
      <c r="AQ47" s="316"/>
      <c r="AR47" s="986"/>
      <c r="AS47" s="316"/>
      <c r="AT47" s="986"/>
      <c r="AU47" s="316"/>
      <c r="AV47" s="986"/>
      <c r="AW47" s="316"/>
      <c r="AX47" s="986"/>
      <c r="AY47" s="316"/>
      <c r="AZ47" s="1015"/>
      <c r="BA47" s="316"/>
      <c r="BB47" s="986"/>
      <c r="BC47" s="316"/>
      <c r="BD47" s="986"/>
      <c r="BE47" s="316"/>
      <c r="BF47" s="986"/>
      <c r="BG47" s="316"/>
      <c r="BH47" s="1015"/>
      <c r="BI47" s="316"/>
      <c r="BJ47" s="986"/>
      <c r="BK47" s="316"/>
      <c r="BL47" s="986"/>
      <c r="BM47" s="316"/>
      <c r="BN47" s="986"/>
      <c r="BO47" s="316"/>
      <c r="BP47" s="996"/>
      <c r="BQ47" s="316"/>
      <c r="BR47" s="996"/>
      <c r="BS47" s="316"/>
      <c r="BT47" s="989"/>
    </row>
    <row r="48" spans="2:72" ht="12.75" x14ac:dyDescent="0.2">
      <c r="B48" s="1001"/>
      <c r="C48" s="1001"/>
      <c r="D48" s="1001"/>
      <c r="F48" s="1064"/>
      <c r="H48" s="1075"/>
      <c r="J48" s="1090"/>
      <c r="K48" s="316"/>
      <c r="L48" s="1097"/>
      <c r="M48" s="316"/>
      <c r="N48" s="1071"/>
      <c r="O48" s="316"/>
      <c r="P48" s="1079"/>
      <c r="Q48" s="316"/>
      <c r="R48" s="1107"/>
      <c r="S48" s="316"/>
      <c r="T48" s="1114"/>
      <c r="U48" s="316"/>
      <c r="V48" s="1121"/>
      <c r="W48" s="317"/>
      <c r="X48" s="1083"/>
      <c r="Y48" s="316"/>
      <c r="Z48" s="1022"/>
      <c r="AA48" s="316"/>
      <c r="AB48" s="1029"/>
      <c r="AC48" s="316"/>
      <c r="AD48" s="1079"/>
      <c r="AE48" s="316"/>
      <c r="AF48" s="1060"/>
      <c r="AG48" s="316"/>
      <c r="AH48" s="1039"/>
      <c r="AI48" s="316"/>
      <c r="AJ48" s="1046"/>
      <c r="AK48" s="316"/>
      <c r="AL48" s="1053"/>
      <c r="AM48" s="316"/>
      <c r="AN48" s="996"/>
      <c r="AO48" s="316"/>
      <c r="AP48" s="986"/>
      <c r="AQ48" s="316"/>
      <c r="AR48" s="986"/>
      <c r="AS48" s="316"/>
      <c r="AT48" s="986"/>
      <c r="AU48" s="316"/>
      <c r="AV48" s="986"/>
      <c r="AW48" s="316"/>
      <c r="AX48" s="986"/>
      <c r="AY48" s="316"/>
      <c r="AZ48" s="1015"/>
      <c r="BA48" s="316"/>
      <c r="BB48" s="986"/>
      <c r="BC48" s="316"/>
      <c r="BD48" s="986"/>
      <c r="BE48" s="316"/>
      <c r="BF48" s="986"/>
      <c r="BG48" s="316"/>
      <c r="BH48" s="1015"/>
      <c r="BI48" s="316"/>
      <c r="BJ48" s="986"/>
      <c r="BK48" s="316"/>
      <c r="BL48" s="986"/>
      <c r="BM48" s="316"/>
      <c r="BN48" s="986"/>
      <c r="BO48" s="316"/>
      <c r="BP48" s="996"/>
      <c r="BQ48" s="316"/>
      <c r="BR48" s="996"/>
      <c r="BS48" s="316"/>
      <c r="BT48" s="989"/>
    </row>
    <row r="49" spans="2:72" ht="15.75" customHeight="1" x14ac:dyDescent="0.2">
      <c r="F49" s="1064"/>
      <c r="H49" s="1075"/>
      <c r="J49" s="1090"/>
      <c r="K49" s="316"/>
      <c r="L49" s="1097"/>
      <c r="M49" s="316"/>
      <c r="N49" s="1071"/>
      <c r="O49" s="316"/>
      <c r="P49" s="1079"/>
      <c r="Q49" s="316"/>
      <c r="R49" s="1107"/>
      <c r="S49" s="316"/>
      <c r="T49" s="1114"/>
      <c r="U49" s="316"/>
      <c r="V49" s="1121"/>
      <c r="W49" s="317"/>
      <c r="X49" s="1083"/>
      <c r="Y49" s="316"/>
      <c r="Z49" s="1022"/>
      <c r="AA49" s="316"/>
      <c r="AB49" s="1029"/>
      <c r="AC49" s="316"/>
      <c r="AD49" s="1079"/>
      <c r="AE49" s="316"/>
      <c r="AF49" s="1060"/>
      <c r="AG49" s="316"/>
      <c r="AH49" s="1039"/>
      <c r="AI49" s="316"/>
      <c r="AJ49" s="1046"/>
      <c r="AK49" s="316"/>
      <c r="AL49" s="1053"/>
      <c r="AM49" s="316"/>
      <c r="AN49" s="996"/>
      <c r="AO49" s="316"/>
      <c r="AP49" s="986"/>
      <c r="AQ49" s="316"/>
      <c r="AR49" s="986"/>
      <c r="AS49" s="316"/>
      <c r="AT49" s="986"/>
      <c r="AU49" s="316"/>
      <c r="AV49" s="986"/>
      <c r="AW49" s="316"/>
      <c r="AX49" s="986"/>
      <c r="AY49" s="316"/>
      <c r="AZ49" s="1015"/>
      <c r="BA49" s="316"/>
      <c r="BB49" s="986"/>
      <c r="BC49" s="316"/>
      <c r="BD49" s="986"/>
      <c r="BE49" s="316"/>
      <c r="BF49" s="986"/>
      <c r="BG49" s="316"/>
      <c r="BH49" s="1015"/>
      <c r="BI49" s="316"/>
      <c r="BJ49" s="986"/>
      <c r="BK49" s="316"/>
      <c r="BL49" s="986"/>
      <c r="BM49" s="316"/>
      <c r="BN49" s="986"/>
      <c r="BO49" s="316"/>
      <c r="BP49" s="996"/>
      <c r="BQ49" s="316"/>
      <c r="BR49" s="996"/>
      <c r="BS49" s="316"/>
      <c r="BT49" s="989"/>
    </row>
    <row r="50" spans="2:72" ht="12.75" x14ac:dyDescent="0.2">
      <c r="B50" s="1012" t="s">
        <v>419</v>
      </c>
      <c r="C50" s="1012"/>
      <c r="D50" s="1012"/>
      <c r="F50" s="1064"/>
      <c r="H50" s="1075"/>
      <c r="J50" s="1090"/>
      <c r="K50" s="316"/>
      <c r="L50" s="1097"/>
      <c r="M50" s="316"/>
      <c r="N50" s="1071"/>
      <c r="O50" s="316"/>
      <c r="P50" s="1079"/>
      <c r="Q50" s="316"/>
      <c r="R50" s="1107"/>
      <c r="S50" s="316"/>
      <c r="T50" s="1114"/>
      <c r="U50" s="316"/>
      <c r="V50" s="1121"/>
      <c r="W50" s="317"/>
      <c r="X50" s="1083"/>
      <c r="Y50" s="316"/>
      <c r="Z50" s="1022"/>
      <c r="AA50" s="316"/>
      <c r="AB50" s="1029"/>
      <c r="AC50" s="316"/>
      <c r="AD50" s="1079"/>
      <c r="AE50" s="316"/>
      <c r="AF50" s="1060"/>
      <c r="AG50" s="316"/>
      <c r="AH50" s="1039"/>
      <c r="AI50" s="316"/>
      <c r="AJ50" s="1046"/>
      <c r="AK50" s="316"/>
      <c r="AL50" s="1053"/>
      <c r="AM50" s="316"/>
      <c r="AN50" s="996"/>
      <c r="AO50" s="316"/>
      <c r="AP50" s="986"/>
      <c r="AQ50" s="316"/>
      <c r="AR50" s="986"/>
      <c r="AS50" s="316"/>
      <c r="AT50" s="986"/>
      <c r="AU50" s="316"/>
      <c r="AV50" s="986"/>
      <c r="AW50" s="316"/>
      <c r="AX50" s="986"/>
      <c r="AY50" s="316"/>
      <c r="AZ50" s="1015"/>
      <c r="BA50" s="316"/>
      <c r="BB50" s="986"/>
      <c r="BC50" s="316"/>
      <c r="BD50" s="986"/>
      <c r="BE50" s="316"/>
      <c r="BF50" s="986"/>
      <c r="BG50" s="316"/>
      <c r="BH50" s="1015"/>
      <c r="BI50" s="316"/>
      <c r="BJ50" s="986"/>
      <c r="BK50" s="316"/>
      <c r="BL50" s="986"/>
      <c r="BM50" s="316"/>
      <c r="BN50" s="986"/>
      <c r="BO50" s="316"/>
      <c r="BP50" s="996"/>
      <c r="BQ50" s="316"/>
      <c r="BR50" s="996"/>
      <c r="BS50" s="316"/>
      <c r="BT50" s="989"/>
    </row>
    <row r="51" spans="2:72" ht="12.75" x14ac:dyDescent="0.2">
      <c r="B51" s="1012"/>
      <c r="C51" s="1012"/>
      <c r="D51" s="1012"/>
      <c r="F51" s="1064"/>
      <c r="H51" s="1075"/>
      <c r="J51" s="1090"/>
      <c r="K51" s="316"/>
      <c r="L51" s="1097"/>
      <c r="M51" s="316"/>
      <c r="N51" s="1071"/>
      <c r="O51" s="316"/>
      <c r="P51" s="1079"/>
      <c r="Q51" s="316"/>
      <c r="R51" s="1107"/>
      <c r="S51" s="316"/>
      <c r="T51" s="1114"/>
      <c r="U51" s="316"/>
      <c r="V51" s="1121"/>
      <c r="W51" s="317"/>
      <c r="X51" s="1083"/>
      <c r="Y51" s="316"/>
      <c r="Z51" s="1022"/>
      <c r="AA51" s="316"/>
      <c r="AB51" s="1029"/>
      <c r="AC51" s="316"/>
      <c r="AD51" s="1079"/>
      <c r="AE51" s="316"/>
      <c r="AF51" s="1060"/>
      <c r="AG51" s="316"/>
      <c r="AH51" s="1039"/>
      <c r="AI51" s="316"/>
      <c r="AJ51" s="1046"/>
      <c r="AK51" s="316"/>
      <c r="AL51" s="1053"/>
      <c r="AM51" s="316"/>
      <c r="AN51" s="996"/>
      <c r="AO51" s="316"/>
      <c r="AP51" s="986"/>
      <c r="AQ51" s="316"/>
      <c r="AR51" s="986"/>
      <c r="AS51" s="316"/>
      <c r="AT51" s="986"/>
      <c r="AU51" s="316"/>
      <c r="AV51" s="986"/>
      <c r="AW51" s="316"/>
      <c r="AX51" s="986"/>
      <c r="AY51" s="316"/>
      <c r="AZ51" s="1015"/>
      <c r="BA51" s="316"/>
      <c r="BB51" s="986"/>
      <c r="BC51" s="316"/>
      <c r="BD51" s="986"/>
      <c r="BE51" s="316"/>
      <c r="BF51" s="986"/>
      <c r="BG51" s="316"/>
      <c r="BH51" s="1015"/>
      <c r="BI51" s="316"/>
      <c r="BJ51" s="986"/>
      <c r="BK51" s="316"/>
      <c r="BL51" s="986"/>
      <c r="BM51" s="316"/>
      <c r="BN51" s="986"/>
      <c r="BO51" s="316"/>
      <c r="BP51" s="996"/>
      <c r="BQ51" s="316"/>
      <c r="BR51" s="996"/>
      <c r="BS51" s="316"/>
      <c r="BT51" s="989"/>
    </row>
    <row r="52" spans="2:72" ht="15.75" customHeight="1" x14ac:dyDescent="0.2">
      <c r="F52" s="1064"/>
      <c r="H52" s="1075"/>
      <c r="J52" s="1090"/>
      <c r="K52" s="316"/>
      <c r="L52" s="1097"/>
      <c r="M52" s="316"/>
      <c r="N52" s="1071"/>
      <c r="O52" s="316"/>
      <c r="P52" s="1079"/>
      <c r="Q52" s="316"/>
      <c r="R52" s="1107"/>
      <c r="S52" s="316"/>
      <c r="T52" s="1114"/>
      <c r="U52" s="316"/>
      <c r="V52" s="1121"/>
      <c r="W52" s="317"/>
      <c r="X52" s="1083"/>
      <c r="Y52" s="316"/>
      <c r="Z52" s="1022"/>
      <c r="AA52" s="316"/>
      <c r="AB52" s="1029"/>
      <c r="AC52" s="316"/>
      <c r="AD52" s="1079"/>
      <c r="AE52" s="316"/>
      <c r="AF52" s="1060"/>
      <c r="AG52" s="316"/>
      <c r="AH52" s="1039"/>
      <c r="AI52" s="316"/>
      <c r="AJ52" s="1046"/>
      <c r="AK52" s="316"/>
      <c r="AL52" s="1053"/>
      <c r="AM52" s="316"/>
      <c r="AN52" s="996"/>
      <c r="AO52" s="316"/>
      <c r="AP52" s="986"/>
      <c r="AQ52" s="316"/>
      <c r="AR52" s="986"/>
      <c r="AS52" s="316"/>
      <c r="AT52" s="986"/>
      <c r="AU52" s="316"/>
      <c r="AV52" s="986"/>
      <c r="AW52" s="316"/>
      <c r="AX52" s="986"/>
      <c r="AY52" s="316"/>
      <c r="AZ52" s="1015"/>
      <c r="BA52" s="316"/>
      <c r="BB52" s="986"/>
      <c r="BC52" s="316"/>
      <c r="BD52" s="986"/>
      <c r="BE52" s="316"/>
      <c r="BF52" s="986"/>
      <c r="BG52" s="316"/>
      <c r="BH52" s="1015"/>
      <c r="BI52" s="316"/>
      <c r="BJ52" s="986"/>
      <c r="BK52" s="316"/>
      <c r="BL52" s="986"/>
      <c r="BM52" s="316"/>
      <c r="BN52" s="986"/>
      <c r="BO52" s="316"/>
      <c r="BP52" s="996"/>
      <c r="BQ52" s="316"/>
      <c r="BR52" s="996"/>
      <c r="BS52" s="316"/>
      <c r="BT52" s="989"/>
    </row>
    <row r="53" spans="2:72" ht="12.75" x14ac:dyDescent="0.2">
      <c r="B53" s="987" t="s">
        <v>420</v>
      </c>
      <c r="C53" s="987"/>
      <c r="D53" s="987"/>
      <c r="F53" s="1064"/>
      <c r="H53" s="1075"/>
      <c r="J53" s="1090"/>
      <c r="K53" s="316"/>
      <c r="L53" s="1097"/>
      <c r="M53" s="316"/>
      <c r="N53" s="1071"/>
      <c r="O53" s="316"/>
      <c r="P53" s="1079"/>
      <c r="Q53" s="316"/>
      <c r="R53" s="1107"/>
      <c r="S53" s="316"/>
      <c r="T53" s="1114"/>
      <c r="U53" s="316"/>
      <c r="V53" s="1121"/>
      <c r="W53" s="317"/>
      <c r="X53" s="1083"/>
      <c r="Y53" s="316"/>
      <c r="Z53" s="1022"/>
      <c r="AA53" s="316"/>
      <c r="AB53" s="1029"/>
      <c r="AC53" s="316"/>
      <c r="AD53" s="1079"/>
      <c r="AE53" s="316"/>
      <c r="AF53" s="1060"/>
      <c r="AG53" s="316"/>
      <c r="AH53" s="1039"/>
      <c r="AI53" s="316"/>
      <c r="AJ53" s="1046"/>
      <c r="AK53" s="316"/>
      <c r="AL53" s="1053"/>
      <c r="AM53" s="316"/>
      <c r="AN53" s="996"/>
      <c r="AO53" s="316"/>
      <c r="AP53" s="986"/>
      <c r="AQ53" s="316"/>
      <c r="AR53" s="986"/>
      <c r="AS53" s="316"/>
      <c r="AT53" s="986"/>
      <c r="AU53" s="316"/>
      <c r="AV53" s="986"/>
      <c r="AW53" s="316"/>
      <c r="AX53" s="986"/>
      <c r="AY53" s="316"/>
      <c r="AZ53" s="1015"/>
      <c r="BA53" s="316"/>
      <c r="BB53" s="986"/>
      <c r="BC53" s="316"/>
      <c r="BD53" s="986"/>
      <c r="BE53" s="316"/>
      <c r="BF53" s="986"/>
      <c r="BG53" s="316"/>
      <c r="BH53" s="1015"/>
      <c r="BI53" s="316"/>
      <c r="BJ53" s="986"/>
      <c r="BK53" s="316"/>
      <c r="BL53" s="986"/>
      <c r="BM53" s="316"/>
      <c r="BN53" s="986"/>
      <c r="BO53" s="316"/>
      <c r="BP53" s="996"/>
      <c r="BQ53" s="316"/>
      <c r="BR53" s="996"/>
      <c r="BS53" s="316"/>
      <c r="BT53" s="989"/>
    </row>
    <row r="54" spans="2:72" ht="12.75" x14ac:dyDescent="0.2">
      <c r="B54" s="987"/>
      <c r="C54" s="987"/>
      <c r="D54" s="987"/>
      <c r="F54" s="1064"/>
      <c r="H54" s="1075"/>
      <c r="J54" s="1090"/>
      <c r="K54" s="316"/>
      <c r="L54" s="1097"/>
      <c r="M54" s="316"/>
      <c r="N54" s="1071"/>
      <c r="O54" s="316"/>
      <c r="P54" s="1079"/>
      <c r="Q54" s="316"/>
      <c r="R54" s="1107"/>
      <c r="S54" s="316"/>
      <c r="T54" s="1114"/>
      <c r="U54" s="316"/>
      <c r="V54" s="1121"/>
      <c r="W54" s="317"/>
      <c r="X54" s="1083"/>
      <c r="Y54" s="316"/>
      <c r="Z54" s="1022"/>
      <c r="AA54" s="316"/>
      <c r="AB54" s="1029"/>
      <c r="AC54" s="316"/>
      <c r="AD54" s="1079"/>
      <c r="AE54" s="316"/>
      <c r="AF54" s="1060"/>
      <c r="AG54" s="316"/>
      <c r="AH54" s="1039"/>
      <c r="AI54" s="316"/>
      <c r="AJ54" s="1046"/>
      <c r="AK54" s="316"/>
      <c r="AL54" s="1053"/>
      <c r="AM54" s="316"/>
      <c r="AN54" s="996"/>
      <c r="AO54" s="316"/>
      <c r="AP54" s="986"/>
      <c r="AQ54" s="316"/>
      <c r="AR54" s="986"/>
      <c r="AS54" s="316"/>
      <c r="AT54" s="986"/>
      <c r="AU54" s="316"/>
      <c r="AV54" s="986"/>
      <c r="AW54" s="316"/>
      <c r="AX54" s="986"/>
      <c r="AY54" s="316"/>
      <c r="AZ54" s="1015"/>
      <c r="BA54" s="316"/>
      <c r="BB54" s="986"/>
      <c r="BC54" s="316"/>
      <c r="BD54" s="986"/>
      <c r="BE54" s="316"/>
      <c r="BF54" s="986"/>
      <c r="BG54" s="316"/>
      <c r="BH54" s="1015"/>
      <c r="BI54" s="316"/>
      <c r="BJ54" s="986"/>
      <c r="BK54" s="316"/>
      <c r="BL54" s="986"/>
      <c r="BM54" s="316"/>
      <c r="BN54" s="986"/>
      <c r="BO54" s="316"/>
      <c r="BP54" s="996"/>
      <c r="BQ54" s="316"/>
      <c r="BR54" s="996"/>
      <c r="BS54" s="316"/>
      <c r="BT54" s="989"/>
    </row>
    <row r="55" spans="2:72" ht="15.75" customHeight="1" x14ac:dyDescent="0.2">
      <c r="F55" s="1064"/>
      <c r="H55" s="1075"/>
      <c r="J55" s="1090"/>
      <c r="K55" s="316"/>
      <c r="L55" s="1097"/>
      <c r="M55" s="316"/>
      <c r="N55" s="1071"/>
      <c r="O55" s="316"/>
      <c r="P55" s="1079"/>
      <c r="Q55" s="316"/>
      <c r="R55" s="1107"/>
      <c r="S55" s="316"/>
      <c r="T55" s="1114"/>
      <c r="U55" s="316"/>
      <c r="V55" s="1121"/>
      <c r="W55" s="317"/>
      <c r="X55" s="1083"/>
      <c r="Y55" s="316"/>
      <c r="Z55" s="1022"/>
      <c r="AA55" s="316"/>
      <c r="AB55" s="1029"/>
      <c r="AC55" s="316"/>
      <c r="AD55" s="1079"/>
      <c r="AE55" s="316"/>
      <c r="AF55" s="1060"/>
      <c r="AG55" s="316"/>
      <c r="AH55" s="1039"/>
      <c r="AI55" s="316"/>
      <c r="AJ55" s="1046"/>
      <c r="AK55" s="316"/>
      <c r="AL55" s="1053"/>
      <c r="AM55" s="316"/>
      <c r="AN55" s="996"/>
      <c r="AO55" s="316"/>
      <c r="AP55" s="986"/>
      <c r="AQ55" s="316"/>
      <c r="AR55" s="986"/>
      <c r="AS55" s="316"/>
      <c r="AT55" s="986"/>
      <c r="AU55" s="316"/>
      <c r="AV55" s="986"/>
      <c r="AW55" s="316"/>
      <c r="AX55" s="986"/>
      <c r="AY55" s="316"/>
      <c r="AZ55" s="1015"/>
      <c r="BA55" s="316"/>
      <c r="BB55" s="986"/>
      <c r="BC55" s="316"/>
      <c r="BD55" s="986"/>
      <c r="BE55" s="316"/>
      <c r="BF55" s="986"/>
      <c r="BG55" s="316"/>
      <c r="BH55" s="1015"/>
      <c r="BI55" s="316"/>
      <c r="BJ55" s="986"/>
      <c r="BK55" s="316"/>
      <c r="BL55" s="986"/>
      <c r="BM55" s="316"/>
      <c r="BN55" s="986"/>
      <c r="BO55" s="316"/>
      <c r="BP55" s="996"/>
      <c r="BQ55" s="316"/>
      <c r="BR55" s="996"/>
      <c r="BS55" s="316"/>
      <c r="BT55" s="989"/>
    </row>
    <row r="56" spans="2:72" ht="12.75" x14ac:dyDescent="0.2">
      <c r="B56" s="987" t="s">
        <v>421</v>
      </c>
      <c r="C56" s="987"/>
      <c r="D56" s="987"/>
      <c r="F56" s="1064"/>
      <c r="H56" s="1075"/>
      <c r="J56" s="1090"/>
      <c r="K56" s="316"/>
      <c r="L56" s="1097"/>
      <c r="M56" s="316"/>
      <c r="N56" s="1071"/>
      <c r="O56" s="316"/>
      <c r="P56" s="1079"/>
      <c r="Q56" s="316"/>
      <c r="R56" s="1107"/>
      <c r="S56" s="316"/>
      <c r="T56" s="1114"/>
      <c r="U56" s="316"/>
      <c r="V56" s="1121"/>
      <c r="W56" s="317"/>
      <c r="X56" s="1083"/>
      <c r="Y56" s="316"/>
      <c r="Z56" s="1022"/>
      <c r="AA56" s="316"/>
      <c r="AB56" s="1029"/>
      <c r="AC56" s="316"/>
      <c r="AD56" s="1079"/>
      <c r="AE56" s="316"/>
      <c r="AF56" s="1060"/>
      <c r="AG56" s="316"/>
      <c r="AH56" s="1039"/>
      <c r="AI56" s="316"/>
      <c r="AJ56" s="1046"/>
      <c r="AK56" s="316"/>
      <c r="AL56" s="1053"/>
      <c r="AM56" s="316"/>
      <c r="AN56" s="996"/>
      <c r="AO56" s="316"/>
      <c r="AP56" s="986"/>
      <c r="AQ56" s="316"/>
      <c r="AR56" s="986"/>
      <c r="AS56" s="316"/>
      <c r="AT56" s="986"/>
      <c r="AU56" s="316"/>
      <c r="AV56" s="986"/>
      <c r="AW56" s="316"/>
      <c r="AX56" s="986"/>
      <c r="AY56" s="316"/>
      <c r="AZ56" s="1015"/>
      <c r="BA56" s="316"/>
      <c r="BB56" s="986"/>
      <c r="BC56" s="316"/>
      <c r="BD56" s="986"/>
      <c r="BE56" s="316"/>
      <c r="BF56" s="986"/>
      <c r="BG56" s="316"/>
      <c r="BH56" s="1015"/>
      <c r="BI56" s="316"/>
      <c r="BJ56" s="986"/>
      <c r="BK56" s="316"/>
      <c r="BL56" s="986"/>
      <c r="BM56" s="316"/>
      <c r="BN56" s="986"/>
      <c r="BO56" s="316"/>
      <c r="BP56" s="996"/>
      <c r="BQ56" s="316"/>
      <c r="BR56" s="996"/>
      <c r="BS56" s="316"/>
      <c r="BT56" s="989"/>
    </row>
    <row r="57" spans="2:72" ht="12.75" x14ac:dyDescent="0.2">
      <c r="B57" s="987"/>
      <c r="C57" s="987"/>
      <c r="D57" s="987"/>
      <c r="F57" s="1064"/>
      <c r="H57" s="1075"/>
      <c r="J57" s="1090"/>
      <c r="K57" s="316"/>
      <c r="L57" s="1097"/>
      <c r="M57" s="316"/>
      <c r="N57" s="1071"/>
      <c r="O57" s="316"/>
      <c r="P57" s="1079"/>
      <c r="Q57" s="316"/>
      <c r="R57" s="1107"/>
      <c r="S57" s="316"/>
      <c r="T57" s="1114"/>
      <c r="U57" s="316"/>
      <c r="V57" s="1121"/>
      <c r="W57" s="317"/>
      <c r="X57" s="1083"/>
      <c r="Y57" s="316"/>
      <c r="Z57" s="1022"/>
      <c r="AA57" s="316"/>
      <c r="AB57" s="1029"/>
      <c r="AC57" s="316"/>
      <c r="AD57" s="1079"/>
      <c r="AE57" s="316"/>
      <c r="AF57" s="1060"/>
      <c r="AG57" s="316"/>
      <c r="AH57" s="1039"/>
      <c r="AI57" s="316"/>
      <c r="AJ57" s="1046"/>
      <c r="AK57" s="316"/>
      <c r="AL57" s="1053"/>
      <c r="AM57" s="316"/>
      <c r="AN57" s="996"/>
      <c r="AO57" s="316"/>
      <c r="AP57" s="986"/>
      <c r="AQ57" s="316"/>
      <c r="AR57" s="986"/>
      <c r="AS57" s="316"/>
      <c r="AT57" s="986"/>
      <c r="AU57" s="316"/>
      <c r="AV57" s="986"/>
      <c r="AW57" s="316"/>
      <c r="AX57" s="986"/>
      <c r="AY57" s="316"/>
      <c r="AZ57" s="1015"/>
      <c r="BA57" s="316"/>
      <c r="BB57" s="986"/>
      <c r="BC57" s="316"/>
      <c r="BD57" s="986"/>
      <c r="BE57" s="316"/>
      <c r="BF57" s="986"/>
      <c r="BG57" s="316"/>
      <c r="BH57" s="1015"/>
      <c r="BI57" s="316"/>
      <c r="BJ57" s="986"/>
      <c r="BK57" s="316"/>
      <c r="BL57" s="986"/>
      <c r="BM57" s="316"/>
      <c r="BN57" s="986"/>
      <c r="BO57" s="316"/>
      <c r="BP57" s="996"/>
      <c r="BQ57" s="316"/>
      <c r="BR57" s="996"/>
      <c r="BS57" s="316"/>
      <c r="BT57" s="989"/>
    </row>
    <row r="58" spans="2:72" ht="12.75" customHeight="1" x14ac:dyDescent="0.2">
      <c r="F58" s="1064"/>
      <c r="H58" s="1075"/>
      <c r="J58" s="1090"/>
      <c r="K58" s="316"/>
      <c r="L58" s="1097"/>
      <c r="M58" s="316"/>
      <c r="N58" s="1071"/>
      <c r="O58" s="316"/>
      <c r="P58" s="1079"/>
      <c r="Q58" s="316"/>
      <c r="R58" s="1107"/>
      <c r="S58" s="316"/>
      <c r="T58" s="1114"/>
      <c r="U58" s="316"/>
      <c r="V58" s="1121"/>
      <c r="W58" s="317"/>
      <c r="X58" s="1083"/>
      <c r="Y58" s="316"/>
      <c r="Z58" s="1022"/>
      <c r="AA58" s="316"/>
      <c r="AB58" s="1029"/>
      <c r="AC58" s="316"/>
      <c r="AD58" s="1079"/>
      <c r="AE58" s="316"/>
      <c r="AF58" s="1060"/>
      <c r="AG58" s="316"/>
      <c r="AH58" s="1039"/>
      <c r="AI58" s="316"/>
      <c r="AJ58" s="1046"/>
      <c r="AK58" s="316"/>
      <c r="AL58" s="1053"/>
      <c r="AM58" s="316"/>
      <c r="AN58" s="996"/>
      <c r="AO58" s="316"/>
      <c r="AP58" s="986"/>
      <c r="AQ58" s="316"/>
      <c r="AR58" s="986"/>
      <c r="AS58" s="316"/>
      <c r="AT58" s="986"/>
      <c r="AU58" s="316"/>
      <c r="AV58" s="986"/>
      <c r="AW58" s="316"/>
      <c r="AX58" s="986"/>
      <c r="AY58" s="316"/>
      <c r="AZ58" s="1015"/>
      <c r="BA58" s="316"/>
      <c r="BB58" s="986"/>
      <c r="BC58" s="316"/>
      <c r="BD58" s="986"/>
      <c r="BE58" s="316"/>
      <c r="BF58" s="986"/>
      <c r="BG58" s="316"/>
      <c r="BH58" s="1015"/>
      <c r="BI58" s="316"/>
      <c r="BJ58" s="986"/>
      <c r="BK58" s="316"/>
      <c r="BL58" s="986"/>
      <c r="BM58" s="316"/>
      <c r="BN58" s="986"/>
      <c r="BO58" s="316"/>
      <c r="BP58" s="996"/>
      <c r="BQ58" s="316"/>
      <c r="BR58" s="996"/>
      <c r="BS58" s="316"/>
      <c r="BT58" s="989"/>
    </row>
    <row r="59" spans="2:72" ht="15" customHeight="1" x14ac:dyDescent="0.2">
      <c r="B59" s="987" t="s">
        <v>422</v>
      </c>
      <c r="C59" s="987"/>
      <c r="D59" s="987"/>
      <c r="F59" s="1064"/>
      <c r="H59" s="1075"/>
      <c r="J59" s="1090"/>
      <c r="K59" s="316"/>
      <c r="L59" s="1097"/>
      <c r="M59" s="316"/>
      <c r="N59" s="1071"/>
      <c r="O59" s="316"/>
      <c r="P59" s="1079"/>
      <c r="Q59" s="316"/>
      <c r="R59" s="1107"/>
      <c r="S59" s="316"/>
      <c r="T59" s="1114"/>
      <c r="U59" s="316"/>
      <c r="V59" s="1121"/>
      <c r="W59" s="317"/>
      <c r="X59" s="1083"/>
      <c r="Y59" s="316"/>
      <c r="Z59" s="1022"/>
      <c r="AA59" s="316"/>
      <c r="AB59" s="1029"/>
      <c r="AC59" s="316"/>
      <c r="AD59" s="1079"/>
      <c r="AE59" s="316"/>
      <c r="AF59" s="1060"/>
      <c r="AG59" s="316"/>
      <c r="AH59" s="1039"/>
      <c r="AI59" s="316"/>
      <c r="AJ59" s="1046"/>
      <c r="AK59" s="316"/>
      <c r="AL59" s="1053"/>
      <c r="AM59" s="316"/>
      <c r="AN59" s="996"/>
      <c r="AO59" s="316"/>
      <c r="AP59" s="986"/>
      <c r="AQ59" s="316"/>
      <c r="AR59" s="986"/>
      <c r="AS59" s="316"/>
      <c r="AT59" s="986"/>
      <c r="AU59" s="316"/>
      <c r="AV59" s="986"/>
      <c r="AW59" s="316"/>
      <c r="AX59" s="986"/>
      <c r="AY59" s="316"/>
      <c r="AZ59" s="1015"/>
      <c r="BA59" s="316"/>
      <c r="BB59" s="986"/>
      <c r="BC59" s="316"/>
      <c r="BD59" s="986"/>
      <c r="BE59" s="316"/>
      <c r="BF59" s="986"/>
      <c r="BG59" s="316"/>
      <c r="BH59" s="1015"/>
      <c r="BI59" s="316"/>
      <c r="BJ59" s="986"/>
      <c r="BK59" s="316"/>
      <c r="BL59" s="986"/>
      <c r="BM59" s="316"/>
      <c r="BN59" s="986"/>
      <c r="BO59" s="316"/>
      <c r="BP59" s="996"/>
      <c r="BQ59" s="316"/>
      <c r="BR59" s="996"/>
      <c r="BS59" s="316"/>
      <c r="BT59" s="989"/>
    </row>
    <row r="60" spans="2:72" ht="12.75" x14ac:dyDescent="0.2">
      <c r="B60" s="987"/>
      <c r="C60" s="987"/>
      <c r="D60" s="987"/>
      <c r="F60" s="1064"/>
      <c r="H60" s="1075"/>
      <c r="J60" s="1090"/>
      <c r="K60" s="316"/>
      <c r="L60" s="1097"/>
      <c r="M60" s="316"/>
      <c r="N60" s="1071"/>
      <c r="O60" s="316"/>
      <c r="P60" s="1079"/>
      <c r="Q60" s="316"/>
      <c r="R60" s="1107"/>
      <c r="S60" s="316"/>
      <c r="T60" s="1114"/>
      <c r="U60" s="316"/>
      <c r="V60" s="1121"/>
      <c r="W60" s="317"/>
      <c r="X60" s="1083"/>
      <c r="Y60" s="316"/>
      <c r="Z60" s="1022"/>
      <c r="AA60" s="316"/>
      <c r="AB60" s="1029"/>
      <c r="AC60" s="316"/>
      <c r="AD60" s="1079"/>
      <c r="AE60" s="316"/>
      <c r="AF60" s="1060"/>
      <c r="AG60" s="316"/>
      <c r="AH60" s="1039"/>
      <c r="AI60" s="316"/>
      <c r="AJ60" s="1046"/>
      <c r="AK60" s="316"/>
      <c r="AL60" s="1053"/>
      <c r="AM60" s="316"/>
      <c r="AN60" s="996"/>
      <c r="AO60" s="316"/>
      <c r="AP60" s="986"/>
      <c r="AQ60" s="316"/>
      <c r="AR60" s="986"/>
      <c r="AS60" s="316"/>
      <c r="AT60" s="986"/>
      <c r="AU60" s="316"/>
      <c r="AV60" s="986"/>
      <c r="AW60" s="316"/>
      <c r="AX60" s="986"/>
      <c r="AY60" s="316"/>
      <c r="AZ60" s="1015"/>
      <c r="BA60" s="316"/>
      <c r="BB60" s="986"/>
      <c r="BC60" s="316"/>
      <c r="BD60" s="986"/>
      <c r="BE60" s="316"/>
      <c r="BF60" s="986"/>
      <c r="BG60" s="316"/>
      <c r="BH60" s="1015"/>
      <c r="BI60" s="316"/>
      <c r="BJ60" s="986"/>
      <c r="BK60" s="316"/>
      <c r="BL60" s="986"/>
      <c r="BM60" s="316"/>
      <c r="BN60" s="986"/>
      <c r="BO60" s="316"/>
      <c r="BP60" s="996"/>
      <c r="BQ60" s="316"/>
      <c r="BR60" s="996"/>
      <c r="BS60" s="316"/>
      <c r="BT60" s="989"/>
    </row>
    <row r="61" spans="2:72" ht="15" customHeight="1" x14ac:dyDescent="0.2">
      <c r="F61" s="1064"/>
      <c r="H61" s="1075"/>
      <c r="J61" s="1090"/>
      <c r="K61" s="316"/>
      <c r="L61" s="1097"/>
      <c r="M61" s="316"/>
      <c r="N61" s="1071"/>
      <c r="O61" s="316"/>
      <c r="P61" s="1079"/>
      <c r="Q61" s="316"/>
      <c r="R61" s="1107"/>
      <c r="S61" s="316"/>
      <c r="T61" s="1114"/>
      <c r="U61" s="316"/>
      <c r="V61" s="1121"/>
      <c r="W61" s="317"/>
      <c r="X61" s="1083"/>
      <c r="Y61" s="316"/>
      <c r="Z61" s="1022"/>
      <c r="AA61" s="316"/>
      <c r="AB61" s="1029"/>
      <c r="AC61" s="316"/>
      <c r="AD61" s="1079"/>
      <c r="AE61" s="316"/>
      <c r="AF61" s="1060"/>
      <c r="AG61" s="316"/>
      <c r="AH61" s="1039"/>
      <c r="AI61" s="316"/>
      <c r="AJ61" s="1046"/>
      <c r="AK61" s="316"/>
      <c r="AL61" s="1053"/>
      <c r="AM61" s="316"/>
      <c r="AN61" s="996"/>
      <c r="AO61" s="316"/>
      <c r="AP61" s="986"/>
      <c r="AQ61" s="316"/>
      <c r="AR61" s="986"/>
      <c r="AS61" s="316"/>
      <c r="AT61" s="986"/>
      <c r="AU61" s="316"/>
      <c r="AV61" s="986"/>
      <c r="AW61" s="316"/>
      <c r="AX61" s="986"/>
      <c r="AY61" s="316"/>
      <c r="AZ61" s="1015"/>
      <c r="BA61" s="316"/>
      <c r="BB61" s="986"/>
      <c r="BC61" s="316"/>
      <c r="BD61" s="986"/>
      <c r="BE61" s="316"/>
      <c r="BF61" s="986"/>
      <c r="BG61" s="316"/>
      <c r="BH61" s="1015"/>
      <c r="BI61" s="316"/>
      <c r="BJ61" s="986"/>
      <c r="BK61" s="316"/>
      <c r="BL61" s="986"/>
      <c r="BM61" s="316"/>
      <c r="BN61" s="986"/>
      <c r="BO61" s="316"/>
      <c r="BP61" s="996"/>
      <c r="BQ61" s="316"/>
      <c r="BR61" s="996"/>
      <c r="BS61" s="316"/>
      <c r="BT61" s="989"/>
    </row>
    <row r="62" spans="2:72" ht="12.75" customHeight="1" x14ac:dyDescent="0.2">
      <c r="B62" s="987" t="s">
        <v>423</v>
      </c>
      <c r="C62" s="987"/>
      <c r="D62" s="987"/>
      <c r="F62" s="1064"/>
      <c r="H62" s="1075"/>
      <c r="J62" s="1090"/>
      <c r="K62" s="316"/>
      <c r="L62" s="1097"/>
      <c r="M62" s="316"/>
      <c r="N62" s="1071"/>
      <c r="O62" s="316"/>
      <c r="P62" s="1079"/>
      <c r="Q62" s="316"/>
      <c r="R62" s="1107"/>
      <c r="S62" s="316"/>
      <c r="T62" s="1114"/>
      <c r="U62" s="316"/>
      <c r="V62" s="1121"/>
      <c r="W62" s="317"/>
      <c r="X62" s="1083"/>
      <c r="Y62" s="316"/>
      <c r="Z62" s="1022"/>
      <c r="AA62" s="316"/>
      <c r="AB62" s="1029"/>
      <c r="AC62" s="316"/>
      <c r="AD62" s="1079"/>
      <c r="AE62" s="316"/>
      <c r="AF62" s="1060"/>
      <c r="AG62" s="316"/>
      <c r="AH62" s="1039"/>
      <c r="AI62" s="316"/>
      <c r="AJ62" s="1046"/>
      <c r="AK62" s="316"/>
      <c r="AL62" s="1053"/>
      <c r="AM62" s="316"/>
      <c r="AN62" s="996"/>
      <c r="AO62" s="316"/>
      <c r="AP62" s="986"/>
      <c r="AQ62" s="316"/>
      <c r="AR62" s="986"/>
      <c r="AS62" s="316"/>
      <c r="AT62" s="986"/>
      <c r="AU62" s="316"/>
      <c r="AV62" s="986"/>
      <c r="AW62" s="316"/>
      <c r="AX62" s="986"/>
      <c r="AY62" s="316"/>
      <c r="AZ62" s="1015"/>
      <c r="BA62" s="316"/>
      <c r="BB62" s="986"/>
      <c r="BC62" s="316"/>
      <c r="BD62" s="986"/>
      <c r="BE62" s="316"/>
      <c r="BF62" s="986"/>
      <c r="BG62" s="316"/>
      <c r="BH62" s="1015"/>
      <c r="BI62" s="316"/>
      <c r="BJ62" s="986"/>
      <c r="BK62" s="316"/>
      <c r="BL62" s="986"/>
      <c r="BM62" s="316"/>
      <c r="BN62" s="986"/>
      <c r="BO62" s="316"/>
      <c r="BP62" s="996"/>
      <c r="BQ62" s="316"/>
      <c r="BR62" s="996"/>
      <c r="BS62" s="316"/>
      <c r="BT62" s="989"/>
    </row>
    <row r="63" spans="2:72" ht="12.75" x14ac:dyDescent="0.2">
      <c r="B63" s="987"/>
      <c r="C63" s="987"/>
      <c r="D63" s="987"/>
      <c r="F63" s="1064"/>
      <c r="H63" s="1075"/>
      <c r="J63" s="1090"/>
      <c r="K63" s="316"/>
      <c r="L63" s="1097"/>
      <c r="M63" s="316"/>
      <c r="N63" s="1071"/>
      <c r="O63" s="316"/>
      <c r="P63" s="1079"/>
      <c r="Q63" s="316"/>
      <c r="R63" s="1107"/>
      <c r="S63" s="316"/>
      <c r="T63" s="1114"/>
      <c r="U63" s="316"/>
      <c r="V63" s="1121"/>
      <c r="W63" s="317"/>
      <c r="X63" s="1083"/>
      <c r="Y63" s="316"/>
      <c r="Z63" s="1022"/>
      <c r="AA63" s="316"/>
      <c r="AB63" s="1029"/>
      <c r="AC63" s="316"/>
      <c r="AD63" s="1079"/>
      <c r="AE63" s="316"/>
      <c r="AF63" s="1060"/>
      <c r="AG63" s="316"/>
      <c r="AH63" s="1039"/>
      <c r="AI63" s="316"/>
      <c r="AJ63" s="1046"/>
      <c r="AK63" s="316"/>
      <c r="AL63" s="1053"/>
      <c r="AM63" s="316"/>
      <c r="AN63" s="996"/>
      <c r="AO63" s="316"/>
      <c r="AP63" s="986"/>
      <c r="AQ63" s="316"/>
      <c r="AR63" s="986"/>
      <c r="AS63" s="316"/>
      <c r="AT63" s="986"/>
      <c r="AU63" s="316"/>
      <c r="AV63" s="986"/>
      <c r="AW63" s="316"/>
      <c r="AX63" s="986"/>
      <c r="AY63" s="316"/>
      <c r="AZ63" s="1015"/>
      <c r="BA63" s="316"/>
      <c r="BB63" s="986"/>
      <c r="BC63" s="316"/>
      <c r="BD63" s="986"/>
      <c r="BE63" s="316"/>
      <c r="BF63" s="986"/>
      <c r="BG63" s="316"/>
      <c r="BH63" s="1015"/>
      <c r="BI63" s="316"/>
      <c r="BJ63" s="986"/>
      <c r="BK63" s="316"/>
      <c r="BL63" s="986"/>
      <c r="BM63" s="316"/>
      <c r="BN63" s="986"/>
      <c r="BO63" s="316"/>
      <c r="BP63" s="996"/>
      <c r="BQ63" s="316"/>
      <c r="BR63" s="996"/>
      <c r="BS63" s="316"/>
      <c r="BT63" s="989"/>
    </row>
    <row r="64" spans="2:72" ht="12.75" customHeight="1" x14ac:dyDescent="0.2">
      <c r="F64" s="1064"/>
      <c r="H64" s="1075"/>
      <c r="J64" s="1090"/>
      <c r="K64" s="316"/>
      <c r="L64" s="1097"/>
      <c r="M64" s="316"/>
      <c r="N64" s="1071"/>
      <c r="O64" s="316"/>
      <c r="P64" s="1079"/>
      <c r="Q64" s="316"/>
      <c r="R64" s="1107"/>
      <c r="S64" s="316"/>
      <c r="T64" s="1114"/>
      <c r="U64" s="316"/>
      <c r="V64" s="1121"/>
      <c r="W64" s="317"/>
      <c r="X64" s="1083"/>
      <c r="Y64" s="316"/>
      <c r="Z64" s="1022"/>
      <c r="AA64" s="316"/>
      <c r="AB64" s="1029"/>
      <c r="AC64" s="316"/>
      <c r="AD64" s="1079"/>
      <c r="AE64" s="316"/>
      <c r="AF64" s="1060"/>
      <c r="AG64" s="316"/>
      <c r="AH64" s="1039"/>
      <c r="AI64" s="316"/>
      <c r="AJ64" s="1046"/>
      <c r="AK64" s="316"/>
      <c r="AL64" s="1053"/>
      <c r="AM64" s="316"/>
      <c r="AN64" s="996"/>
      <c r="AO64" s="316"/>
      <c r="AP64" s="986"/>
      <c r="AQ64" s="316"/>
      <c r="AR64" s="986"/>
      <c r="AS64" s="316"/>
      <c r="AT64" s="986"/>
      <c r="AU64" s="316"/>
      <c r="AV64" s="986"/>
      <c r="AW64" s="316"/>
      <c r="AX64" s="986"/>
      <c r="AY64" s="316"/>
      <c r="AZ64" s="1015"/>
      <c r="BA64" s="316"/>
      <c r="BB64" s="986"/>
      <c r="BC64" s="316"/>
      <c r="BD64" s="986"/>
      <c r="BE64" s="316"/>
      <c r="BF64" s="986"/>
      <c r="BG64" s="316"/>
      <c r="BH64" s="1015"/>
      <c r="BI64" s="316"/>
      <c r="BJ64" s="986"/>
      <c r="BK64" s="316"/>
      <c r="BL64" s="986"/>
      <c r="BM64" s="316"/>
      <c r="BN64" s="986"/>
      <c r="BO64" s="316"/>
      <c r="BP64" s="996"/>
      <c r="BQ64" s="316"/>
      <c r="BR64" s="996"/>
      <c r="BS64" s="316"/>
      <c r="BT64" s="989"/>
    </row>
    <row r="65" spans="2:72" ht="15" customHeight="1" x14ac:dyDescent="0.2">
      <c r="B65" s="987" t="s">
        <v>449</v>
      </c>
      <c r="C65" s="987"/>
      <c r="D65" s="987"/>
      <c r="F65" s="1064"/>
      <c r="H65" s="1075"/>
      <c r="J65" s="1090"/>
      <c r="K65" s="316"/>
      <c r="L65" s="1097"/>
      <c r="M65" s="316"/>
      <c r="N65" s="1071"/>
      <c r="O65" s="316"/>
      <c r="P65" s="1079"/>
      <c r="Q65" s="316"/>
      <c r="R65" s="1107"/>
      <c r="S65" s="316"/>
      <c r="T65" s="1114"/>
      <c r="U65" s="316"/>
      <c r="V65" s="1121"/>
      <c r="W65" s="317"/>
      <c r="X65" s="1083"/>
      <c r="Y65" s="316"/>
      <c r="Z65" s="1022"/>
      <c r="AA65" s="316"/>
      <c r="AB65" s="1029"/>
      <c r="AC65" s="316"/>
      <c r="AD65" s="1079"/>
      <c r="AE65" s="316"/>
      <c r="AF65" s="1060"/>
      <c r="AG65" s="316"/>
      <c r="AH65" s="1039"/>
      <c r="AI65" s="316"/>
      <c r="AJ65" s="1046"/>
      <c r="AK65" s="316"/>
      <c r="AL65" s="1053"/>
      <c r="AM65" s="316"/>
      <c r="AN65" s="996"/>
      <c r="AO65" s="316"/>
      <c r="AP65" s="986"/>
      <c r="AQ65" s="316"/>
      <c r="AR65" s="986"/>
      <c r="AS65" s="316"/>
      <c r="AT65" s="986"/>
      <c r="AU65" s="316"/>
      <c r="AV65" s="986"/>
      <c r="AW65" s="316"/>
      <c r="AX65" s="986"/>
      <c r="AY65" s="316"/>
      <c r="AZ65" s="1015"/>
      <c r="BA65" s="316"/>
      <c r="BB65" s="986"/>
      <c r="BC65" s="316"/>
      <c r="BD65" s="986"/>
      <c r="BE65" s="316"/>
      <c r="BF65" s="986"/>
      <c r="BG65" s="316"/>
      <c r="BH65" s="1015"/>
      <c r="BI65" s="316"/>
      <c r="BJ65" s="986"/>
      <c r="BK65" s="316"/>
      <c r="BL65" s="986"/>
      <c r="BM65" s="316"/>
      <c r="BN65" s="986"/>
      <c r="BO65" s="316"/>
      <c r="BP65" s="996"/>
      <c r="BQ65" s="316"/>
      <c r="BR65" s="996"/>
      <c r="BS65" s="316"/>
      <c r="BT65" s="989"/>
    </row>
    <row r="66" spans="2:72" ht="12.75" x14ac:dyDescent="0.2">
      <c r="B66" s="987"/>
      <c r="C66" s="987"/>
      <c r="D66" s="987"/>
      <c r="F66" s="1064"/>
      <c r="H66" s="1075"/>
      <c r="J66" s="1090"/>
      <c r="K66" s="316"/>
      <c r="L66" s="1097"/>
      <c r="M66" s="316"/>
      <c r="N66" s="1071"/>
      <c r="O66" s="316"/>
      <c r="P66" s="1079"/>
      <c r="Q66" s="316"/>
      <c r="R66" s="1107"/>
      <c r="S66" s="316"/>
      <c r="T66" s="1114"/>
      <c r="U66" s="316"/>
      <c r="V66" s="1121"/>
      <c r="W66" s="317"/>
      <c r="X66" s="1083"/>
      <c r="Y66" s="316"/>
      <c r="Z66" s="1022"/>
      <c r="AA66" s="316"/>
      <c r="AB66" s="1029"/>
      <c r="AC66" s="316"/>
      <c r="AD66" s="1079"/>
      <c r="AE66" s="316"/>
      <c r="AF66" s="1060"/>
      <c r="AG66" s="316"/>
      <c r="AH66" s="1039"/>
      <c r="AI66" s="316"/>
      <c r="AJ66" s="1046"/>
      <c r="AK66" s="316"/>
      <c r="AL66" s="1053"/>
      <c r="AM66" s="316"/>
      <c r="AN66" s="996"/>
      <c r="AO66" s="316"/>
      <c r="AP66" s="986"/>
      <c r="AQ66" s="316"/>
      <c r="AR66" s="986"/>
      <c r="AS66" s="316"/>
      <c r="AT66" s="986"/>
      <c r="AU66" s="316"/>
      <c r="AV66" s="986"/>
      <c r="AW66" s="316"/>
      <c r="AX66" s="986"/>
      <c r="AY66" s="316"/>
      <c r="AZ66" s="1015"/>
      <c r="BA66" s="316"/>
      <c r="BB66" s="986"/>
      <c r="BC66" s="316"/>
      <c r="BD66" s="986"/>
      <c r="BE66" s="316"/>
      <c r="BF66" s="986"/>
      <c r="BG66" s="316"/>
      <c r="BH66" s="1015"/>
      <c r="BI66" s="316"/>
      <c r="BJ66" s="986"/>
      <c r="BK66" s="316"/>
      <c r="BL66" s="986"/>
      <c r="BM66" s="316"/>
      <c r="BN66" s="986"/>
      <c r="BO66" s="316"/>
      <c r="BP66" s="996"/>
      <c r="BQ66" s="316"/>
      <c r="BR66" s="996"/>
      <c r="BS66" s="316"/>
      <c r="BT66" s="989"/>
    </row>
    <row r="67" spans="2:72" ht="15" customHeight="1" x14ac:dyDescent="0.2">
      <c r="F67" s="1064"/>
      <c r="H67" s="1075"/>
      <c r="J67" s="1090"/>
      <c r="K67" s="316"/>
      <c r="L67" s="1097"/>
      <c r="M67" s="316"/>
      <c r="N67" s="1071"/>
      <c r="O67" s="316"/>
      <c r="P67" s="1079"/>
      <c r="Q67" s="316"/>
      <c r="R67" s="1107"/>
      <c r="S67" s="316"/>
      <c r="T67" s="1114"/>
      <c r="U67" s="316"/>
      <c r="V67" s="1121"/>
      <c r="W67" s="317"/>
      <c r="X67" s="1083"/>
      <c r="Y67" s="316"/>
      <c r="Z67" s="1022"/>
      <c r="AA67" s="316"/>
      <c r="AB67" s="1029"/>
      <c r="AC67" s="316"/>
      <c r="AD67" s="1079"/>
      <c r="AE67" s="316"/>
      <c r="AF67" s="1060"/>
      <c r="AG67" s="316"/>
      <c r="AH67" s="1039"/>
      <c r="AI67" s="316"/>
      <c r="AJ67" s="1046"/>
      <c r="AK67" s="316"/>
      <c r="AL67" s="1053"/>
      <c r="AM67" s="316"/>
      <c r="AN67" s="996"/>
      <c r="AO67" s="316"/>
      <c r="AP67" s="986"/>
      <c r="AQ67" s="316"/>
      <c r="AR67" s="986"/>
      <c r="AS67" s="316"/>
      <c r="AT67" s="986"/>
      <c r="AU67" s="316"/>
      <c r="AV67" s="986"/>
      <c r="AW67" s="316"/>
      <c r="AX67" s="986"/>
      <c r="AY67" s="316"/>
      <c r="AZ67" s="1015"/>
      <c r="BA67" s="316"/>
      <c r="BB67" s="986"/>
      <c r="BC67" s="316"/>
      <c r="BD67" s="986"/>
      <c r="BE67" s="316"/>
      <c r="BF67" s="986"/>
      <c r="BG67" s="316"/>
      <c r="BH67" s="1015"/>
      <c r="BI67" s="316"/>
      <c r="BJ67" s="986"/>
      <c r="BK67" s="316"/>
      <c r="BL67" s="986"/>
      <c r="BM67" s="316"/>
      <c r="BN67" s="986"/>
      <c r="BO67" s="316"/>
      <c r="BP67" s="996"/>
      <c r="BQ67" s="316"/>
      <c r="BR67" s="996"/>
      <c r="BS67" s="316"/>
      <c r="BT67" s="989"/>
    </row>
    <row r="68" spans="2:72" ht="12.75" customHeight="1" x14ac:dyDescent="0.2">
      <c r="B68" s="987" t="s">
        <v>450</v>
      </c>
      <c r="C68" s="987"/>
      <c r="D68" s="987"/>
      <c r="F68" s="1064"/>
      <c r="H68" s="1075"/>
      <c r="J68" s="1090"/>
      <c r="K68" s="316"/>
      <c r="L68" s="1097"/>
      <c r="M68" s="316"/>
      <c r="N68" s="1071"/>
      <c r="O68" s="316"/>
      <c r="P68" s="1079"/>
      <c r="Q68" s="316"/>
      <c r="R68" s="1107"/>
      <c r="S68" s="316"/>
      <c r="T68" s="1114"/>
      <c r="U68" s="316"/>
      <c r="V68" s="1121"/>
      <c r="W68" s="317"/>
      <c r="X68" s="1083"/>
      <c r="Y68" s="316"/>
      <c r="Z68" s="1022"/>
      <c r="AA68" s="316"/>
      <c r="AB68" s="1029"/>
      <c r="AC68" s="316"/>
      <c r="AD68" s="1079"/>
      <c r="AE68" s="316"/>
      <c r="AF68" s="1060"/>
      <c r="AG68" s="316"/>
      <c r="AH68" s="1039"/>
      <c r="AI68" s="316"/>
      <c r="AJ68" s="1046"/>
      <c r="AK68" s="316"/>
      <c r="AL68" s="1053"/>
      <c r="AM68" s="316"/>
      <c r="AN68" s="996"/>
      <c r="AO68" s="316"/>
      <c r="AP68" s="986"/>
      <c r="AQ68" s="316"/>
      <c r="AR68" s="986"/>
      <c r="AS68" s="316"/>
      <c r="AT68" s="986"/>
      <c r="AU68" s="316"/>
      <c r="AV68" s="986"/>
      <c r="AW68" s="316"/>
      <c r="AX68" s="986"/>
      <c r="AY68" s="316"/>
      <c r="AZ68" s="1015"/>
      <c r="BA68" s="316"/>
      <c r="BB68" s="986"/>
      <c r="BC68" s="316"/>
      <c r="BD68" s="986"/>
      <c r="BE68" s="316"/>
      <c r="BF68" s="986"/>
      <c r="BG68" s="316"/>
      <c r="BH68" s="1015"/>
      <c r="BI68" s="316"/>
      <c r="BJ68" s="986"/>
      <c r="BK68" s="316"/>
      <c r="BL68" s="986"/>
      <c r="BM68" s="316"/>
      <c r="BN68" s="986"/>
      <c r="BO68" s="316"/>
      <c r="BP68" s="996"/>
      <c r="BQ68" s="316"/>
      <c r="BR68" s="996"/>
      <c r="BS68" s="316"/>
      <c r="BT68" s="989"/>
    </row>
    <row r="69" spans="2:72" ht="12.75" x14ac:dyDescent="0.2">
      <c r="B69" s="987"/>
      <c r="C69" s="987"/>
      <c r="D69" s="987"/>
      <c r="F69" s="1064"/>
      <c r="H69" s="1075"/>
      <c r="J69" s="1090"/>
      <c r="K69" s="316"/>
      <c r="L69" s="1097"/>
      <c r="M69" s="316"/>
      <c r="N69" s="1071"/>
      <c r="O69" s="316"/>
      <c r="P69" s="1079"/>
      <c r="Q69" s="316"/>
      <c r="R69" s="1107"/>
      <c r="S69" s="316"/>
      <c r="T69" s="1114"/>
      <c r="U69" s="316"/>
      <c r="V69" s="1121"/>
      <c r="W69" s="317"/>
      <c r="X69" s="1083"/>
      <c r="Y69" s="316"/>
      <c r="Z69" s="1022"/>
      <c r="AA69" s="316"/>
      <c r="AB69" s="1029"/>
      <c r="AC69" s="316"/>
      <c r="AD69" s="1079"/>
      <c r="AE69" s="316"/>
      <c r="AF69" s="1060"/>
      <c r="AG69" s="316"/>
      <c r="AH69" s="1039"/>
      <c r="AI69" s="316"/>
      <c r="AJ69" s="1046"/>
      <c r="AK69" s="316"/>
      <c r="AL69" s="1053"/>
      <c r="AM69" s="316"/>
      <c r="AN69" s="996"/>
      <c r="AO69" s="316"/>
      <c r="AP69" s="986"/>
      <c r="AQ69" s="316"/>
      <c r="AR69" s="986"/>
      <c r="AS69" s="316"/>
      <c r="AT69" s="986"/>
      <c r="AU69" s="316"/>
      <c r="AV69" s="986"/>
      <c r="AW69" s="316"/>
      <c r="AX69" s="986"/>
      <c r="AY69" s="316"/>
      <c r="AZ69" s="1015"/>
      <c r="BA69" s="316"/>
      <c r="BB69" s="986"/>
      <c r="BC69" s="316"/>
      <c r="BD69" s="986"/>
      <c r="BE69" s="316"/>
      <c r="BF69" s="986"/>
      <c r="BG69" s="316"/>
      <c r="BH69" s="1015"/>
      <c r="BI69" s="316"/>
      <c r="BJ69" s="986"/>
      <c r="BK69" s="316"/>
      <c r="BL69" s="986"/>
      <c r="BM69" s="316"/>
      <c r="BN69" s="986"/>
      <c r="BO69" s="316"/>
      <c r="BP69" s="996"/>
      <c r="BQ69" s="316"/>
      <c r="BR69" s="996"/>
      <c r="BS69" s="316"/>
      <c r="BT69" s="989"/>
    </row>
    <row r="70" spans="2:72" ht="12.75" customHeight="1" x14ac:dyDescent="0.2">
      <c r="F70" s="1064"/>
      <c r="H70" s="1075"/>
      <c r="J70" s="1090"/>
      <c r="K70" s="316"/>
      <c r="L70" s="1097"/>
      <c r="M70" s="316"/>
      <c r="N70" s="1071"/>
      <c r="O70" s="316"/>
      <c r="P70" s="1079"/>
      <c r="Q70" s="316"/>
      <c r="R70" s="1107"/>
      <c r="S70" s="316"/>
      <c r="T70" s="1114"/>
      <c r="U70" s="316"/>
      <c r="V70" s="1121"/>
      <c r="W70" s="317"/>
      <c r="X70" s="1083"/>
      <c r="Y70" s="316"/>
      <c r="Z70" s="1022"/>
      <c r="AA70" s="316"/>
      <c r="AB70" s="1029"/>
      <c r="AC70" s="316"/>
      <c r="AD70" s="1079"/>
      <c r="AE70" s="316"/>
      <c r="AF70" s="1060"/>
      <c r="AG70" s="316"/>
      <c r="AH70" s="1039"/>
      <c r="AI70" s="316"/>
      <c r="AJ70" s="1046"/>
      <c r="AK70" s="316"/>
      <c r="AL70" s="1053"/>
      <c r="AM70" s="316"/>
      <c r="AN70" s="996"/>
      <c r="AO70" s="316"/>
      <c r="AP70" s="986"/>
      <c r="AQ70" s="316"/>
      <c r="AR70" s="986"/>
      <c r="AS70" s="316"/>
      <c r="AT70" s="986"/>
      <c r="AU70" s="316"/>
      <c r="AV70" s="986"/>
      <c r="AW70" s="316"/>
      <c r="AX70" s="986"/>
      <c r="AY70" s="316"/>
      <c r="AZ70" s="1015"/>
      <c r="BA70" s="316"/>
      <c r="BB70" s="986"/>
      <c r="BC70" s="316"/>
      <c r="BD70" s="986"/>
      <c r="BE70" s="316"/>
      <c r="BF70" s="986"/>
      <c r="BG70" s="316"/>
      <c r="BH70" s="1015"/>
      <c r="BI70" s="316"/>
      <c r="BJ70" s="986"/>
      <c r="BK70" s="316"/>
      <c r="BL70" s="986"/>
      <c r="BM70" s="316"/>
      <c r="BN70" s="986"/>
      <c r="BO70" s="316"/>
      <c r="BP70" s="996"/>
      <c r="BQ70" s="316"/>
      <c r="BR70" s="996"/>
      <c r="BS70" s="316"/>
      <c r="BT70" s="989"/>
    </row>
    <row r="71" spans="2:72" ht="15" customHeight="1" x14ac:dyDescent="0.2">
      <c r="B71" s="987" t="s">
        <v>425</v>
      </c>
      <c r="C71" s="987"/>
      <c r="D71" s="987"/>
      <c r="F71" s="1064"/>
      <c r="H71" s="1075"/>
      <c r="J71" s="1090"/>
      <c r="K71" s="316"/>
      <c r="L71" s="1097"/>
      <c r="M71" s="316"/>
      <c r="N71" s="1071"/>
      <c r="O71" s="316"/>
      <c r="P71" s="1079"/>
      <c r="Q71" s="316"/>
      <c r="R71" s="1107"/>
      <c r="S71" s="316"/>
      <c r="T71" s="1114"/>
      <c r="U71" s="316"/>
      <c r="V71" s="1121"/>
      <c r="W71" s="317"/>
      <c r="X71" s="1083"/>
      <c r="Y71" s="316"/>
      <c r="Z71" s="1022"/>
      <c r="AA71" s="316"/>
      <c r="AB71" s="1029"/>
      <c r="AC71" s="316"/>
      <c r="AD71" s="1079"/>
      <c r="AE71" s="316"/>
      <c r="AF71" s="1060"/>
      <c r="AG71" s="316"/>
      <c r="AH71" s="1039"/>
      <c r="AI71" s="316"/>
      <c r="AJ71" s="1046"/>
      <c r="AK71" s="316"/>
      <c r="AL71" s="1053"/>
      <c r="AM71" s="316"/>
      <c r="AN71" s="996"/>
      <c r="AO71" s="316"/>
      <c r="AP71" s="986"/>
      <c r="AQ71" s="316"/>
      <c r="AR71" s="986"/>
      <c r="AS71" s="316"/>
      <c r="AT71" s="986"/>
      <c r="AU71" s="316"/>
      <c r="AV71" s="986"/>
      <c r="AW71" s="316"/>
      <c r="AX71" s="986"/>
      <c r="AY71" s="316"/>
      <c r="AZ71" s="1015"/>
      <c r="BA71" s="316"/>
      <c r="BB71" s="986"/>
      <c r="BC71" s="316"/>
      <c r="BD71" s="986"/>
      <c r="BE71" s="316"/>
      <c r="BF71" s="986"/>
      <c r="BG71" s="316"/>
      <c r="BH71" s="1015"/>
      <c r="BI71" s="316"/>
      <c r="BJ71" s="986"/>
      <c r="BK71" s="316"/>
      <c r="BL71" s="986"/>
      <c r="BM71" s="316"/>
      <c r="BN71" s="986"/>
      <c r="BO71" s="316"/>
      <c r="BP71" s="996"/>
      <c r="BQ71" s="316"/>
      <c r="BR71" s="996"/>
      <c r="BS71" s="316"/>
      <c r="BT71" s="989"/>
    </row>
    <row r="72" spans="2:72" ht="12.75" x14ac:dyDescent="0.2">
      <c r="B72" s="987"/>
      <c r="C72" s="987"/>
      <c r="D72" s="987"/>
      <c r="F72" s="1064"/>
      <c r="H72" s="1075"/>
      <c r="J72" s="1090"/>
      <c r="K72" s="316"/>
      <c r="L72" s="1097"/>
      <c r="M72" s="316"/>
      <c r="N72" s="1071"/>
      <c r="O72" s="316"/>
      <c r="P72" s="1079"/>
      <c r="Q72" s="316"/>
      <c r="R72" s="1107"/>
      <c r="S72" s="316"/>
      <c r="T72" s="1114"/>
      <c r="U72" s="316"/>
      <c r="V72" s="1121"/>
      <c r="W72" s="317"/>
      <c r="X72" s="1083"/>
      <c r="Y72" s="316"/>
      <c r="Z72" s="1022"/>
      <c r="AA72" s="316"/>
      <c r="AB72" s="1029"/>
      <c r="AC72" s="316"/>
      <c r="AD72" s="1079"/>
      <c r="AE72" s="316"/>
      <c r="AF72" s="1060"/>
      <c r="AG72" s="316"/>
      <c r="AH72" s="1039"/>
      <c r="AI72" s="316"/>
      <c r="AJ72" s="1046"/>
      <c r="AK72" s="316"/>
      <c r="AL72" s="1053"/>
      <c r="AM72" s="316"/>
      <c r="AN72" s="996"/>
      <c r="AO72" s="316"/>
      <c r="AP72" s="986"/>
      <c r="AQ72" s="316"/>
      <c r="AR72" s="986"/>
      <c r="AS72" s="316"/>
      <c r="AT72" s="986"/>
      <c r="AU72" s="316"/>
      <c r="AV72" s="986"/>
      <c r="AW72" s="316"/>
      <c r="AX72" s="986"/>
      <c r="AY72" s="316"/>
      <c r="AZ72" s="1015"/>
      <c r="BA72" s="316"/>
      <c r="BB72" s="986"/>
      <c r="BC72" s="316"/>
      <c r="BD72" s="986"/>
      <c r="BE72" s="316"/>
      <c r="BF72" s="986"/>
      <c r="BG72" s="316"/>
      <c r="BH72" s="1015"/>
      <c r="BI72" s="316"/>
      <c r="BJ72" s="986"/>
      <c r="BK72" s="316"/>
      <c r="BL72" s="986"/>
      <c r="BM72" s="316"/>
      <c r="BN72" s="986"/>
      <c r="BO72" s="316"/>
      <c r="BP72" s="996"/>
      <c r="BQ72" s="316"/>
      <c r="BR72" s="996"/>
      <c r="BS72" s="316"/>
      <c r="BT72" s="989"/>
    </row>
    <row r="73" spans="2:72" ht="12.75" x14ac:dyDescent="0.2">
      <c r="F73" s="1065"/>
      <c r="H73" s="1076"/>
      <c r="J73" s="1091"/>
      <c r="K73" s="316"/>
      <c r="L73" s="1098"/>
      <c r="M73" s="316"/>
      <c r="N73" s="1072"/>
      <c r="O73" s="316"/>
      <c r="P73" s="1080"/>
      <c r="Q73" s="316"/>
      <c r="R73" s="1108"/>
      <c r="S73" s="316"/>
      <c r="T73" s="1115"/>
      <c r="U73" s="316"/>
      <c r="V73" s="1122"/>
      <c r="W73" s="317"/>
      <c r="X73" s="1084"/>
      <c r="Y73" s="316"/>
      <c r="Z73" s="1023"/>
      <c r="AA73" s="316"/>
      <c r="AB73" s="1030"/>
      <c r="AC73" s="316"/>
      <c r="AD73" s="1080"/>
      <c r="AE73" s="316"/>
      <c r="AF73" s="1061"/>
      <c r="AG73" s="316"/>
      <c r="AH73" s="1040"/>
      <c r="AI73" s="316"/>
      <c r="AJ73" s="1047"/>
      <c r="AK73" s="316"/>
      <c r="AL73" s="1054"/>
      <c r="AM73" s="316"/>
      <c r="AN73" s="997"/>
      <c r="AO73" s="316"/>
      <c r="AP73" s="962"/>
      <c r="AQ73" s="316"/>
      <c r="AR73" s="962"/>
      <c r="AS73" s="316"/>
      <c r="AT73" s="962"/>
      <c r="AU73" s="316"/>
      <c r="AV73" s="962"/>
      <c r="AW73" s="316"/>
      <c r="AX73" s="962"/>
      <c r="AY73" s="316"/>
      <c r="AZ73" s="1016"/>
      <c r="BA73" s="316"/>
      <c r="BB73" s="962"/>
      <c r="BC73" s="316"/>
      <c r="BD73" s="962"/>
      <c r="BE73" s="316"/>
      <c r="BF73" s="962"/>
      <c r="BG73" s="316"/>
      <c r="BH73" s="1016"/>
      <c r="BI73" s="316"/>
      <c r="BJ73" s="962"/>
      <c r="BK73" s="316"/>
      <c r="BL73" s="962"/>
      <c r="BM73" s="316"/>
      <c r="BN73" s="962"/>
      <c r="BO73" s="316"/>
      <c r="BP73" s="997"/>
      <c r="BQ73" s="316"/>
      <c r="BR73" s="997"/>
      <c r="BS73" s="316"/>
      <c r="BT73" s="986"/>
    </row>
    <row r="74" spans="2:72" ht="12.75" x14ac:dyDescent="0.2">
      <c r="B74" s="987" t="s">
        <v>426</v>
      </c>
      <c r="C74" s="987"/>
      <c r="D74" s="987"/>
      <c r="F74" s="1065"/>
      <c r="H74" s="1076"/>
      <c r="J74" s="1091"/>
      <c r="K74" s="316"/>
      <c r="L74" s="1098"/>
      <c r="M74" s="316"/>
      <c r="N74" s="1072"/>
      <c r="O74" s="316"/>
      <c r="P74" s="1080"/>
      <c r="Q74" s="316"/>
      <c r="R74" s="1108"/>
      <c r="S74" s="316"/>
      <c r="T74" s="1115"/>
      <c r="U74" s="316"/>
      <c r="V74" s="1122"/>
      <c r="W74" s="317"/>
      <c r="X74" s="1084"/>
      <c r="Y74" s="316"/>
      <c r="Z74" s="1023"/>
      <c r="AA74" s="316"/>
      <c r="AB74" s="1030"/>
      <c r="AC74" s="316"/>
      <c r="AD74" s="1080"/>
      <c r="AE74" s="316"/>
      <c r="AF74" s="1061"/>
      <c r="AG74" s="316"/>
      <c r="AH74" s="1040"/>
      <c r="AI74" s="316"/>
      <c r="AJ74" s="1047"/>
      <c r="AK74" s="316"/>
      <c r="AL74" s="1054"/>
      <c r="AM74" s="316"/>
      <c r="AN74" s="997"/>
      <c r="AO74" s="316"/>
      <c r="AP74" s="962"/>
      <c r="AQ74" s="316"/>
      <c r="AR74" s="962"/>
      <c r="AS74" s="316"/>
      <c r="AT74" s="962"/>
      <c r="AU74" s="316"/>
      <c r="AV74" s="962"/>
      <c r="AW74" s="316"/>
      <c r="AX74" s="962"/>
      <c r="AY74" s="316"/>
      <c r="AZ74" s="1016"/>
      <c r="BA74" s="316"/>
      <c r="BB74" s="962"/>
      <c r="BC74" s="316"/>
      <c r="BD74" s="962"/>
      <c r="BE74" s="316"/>
      <c r="BF74" s="962"/>
      <c r="BG74" s="316"/>
      <c r="BH74" s="1016"/>
      <c r="BI74" s="316"/>
      <c r="BJ74" s="962"/>
      <c r="BK74" s="316"/>
      <c r="BL74" s="962"/>
      <c r="BM74" s="316"/>
      <c r="BN74" s="962"/>
      <c r="BO74" s="316"/>
      <c r="BP74" s="997"/>
      <c r="BQ74" s="316"/>
      <c r="BR74" s="997"/>
      <c r="BS74" s="316"/>
      <c r="BT74" s="986"/>
    </row>
    <row r="75" spans="2:72" ht="12.75" x14ac:dyDescent="0.2">
      <c r="B75" s="987"/>
      <c r="C75" s="987"/>
      <c r="D75" s="987"/>
      <c r="F75" s="1065"/>
      <c r="H75" s="1076"/>
      <c r="J75" s="1091"/>
      <c r="K75" s="316"/>
      <c r="L75" s="1098"/>
      <c r="M75" s="316"/>
      <c r="N75" s="1072"/>
      <c r="O75" s="316"/>
      <c r="P75" s="1080"/>
      <c r="Q75" s="316"/>
      <c r="R75" s="1108"/>
      <c r="S75" s="316"/>
      <c r="T75" s="1115"/>
      <c r="U75" s="316"/>
      <c r="V75" s="1122"/>
      <c r="W75" s="317"/>
      <c r="X75" s="1084"/>
      <c r="Y75" s="316"/>
      <c r="Z75" s="1023"/>
      <c r="AA75" s="316"/>
      <c r="AB75" s="1030"/>
      <c r="AC75" s="316"/>
      <c r="AD75" s="1080"/>
      <c r="AE75" s="316"/>
      <c r="AF75" s="1061"/>
      <c r="AG75" s="316"/>
      <c r="AH75" s="1040"/>
      <c r="AI75" s="316"/>
      <c r="AJ75" s="1047"/>
      <c r="AK75" s="316"/>
      <c r="AL75" s="1054"/>
      <c r="AM75" s="316"/>
      <c r="AN75" s="997"/>
      <c r="AO75" s="316"/>
      <c r="AP75" s="962"/>
      <c r="AQ75" s="316"/>
      <c r="AR75" s="962"/>
      <c r="AS75" s="316"/>
      <c r="AT75" s="962"/>
      <c r="AU75" s="316"/>
      <c r="AV75" s="962"/>
      <c r="AW75" s="316"/>
      <c r="AX75" s="962"/>
      <c r="AY75" s="316"/>
      <c r="AZ75" s="1016"/>
      <c r="BA75" s="316"/>
      <c r="BB75" s="962"/>
      <c r="BC75" s="316"/>
      <c r="BD75" s="962"/>
      <c r="BE75" s="316"/>
      <c r="BF75" s="962"/>
      <c r="BG75" s="316"/>
      <c r="BH75" s="1016"/>
      <c r="BI75" s="316"/>
      <c r="BJ75" s="962"/>
      <c r="BK75" s="316"/>
      <c r="BL75" s="962"/>
      <c r="BM75" s="316"/>
      <c r="BN75" s="962"/>
      <c r="BO75" s="316"/>
      <c r="BP75" s="997"/>
      <c r="BQ75" s="316"/>
      <c r="BR75" s="997"/>
      <c r="BS75" s="316"/>
      <c r="BT75" s="986"/>
    </row>
    <row r="76" spans="2:72" ht="12.75" x14ac:dyDescent="0.2">
      <c r="F76" s="1065"/>
      <c r="H76" s="1076"/>
      <c r="J76" s="1091"/>
      <c r="K76" s="316"/>
      <c r="L76" s="1098"/>
      <c r="M76" s="316"/>
      <c r="N76" s="1072"/>
      <c r="O76" s="316"/>
      <c r="P76" s="1080"/>
      <c r="Q76" s="316"/>
      <c r="R76" s="1108"/>
      <c r="S76" s="316"/>
      <c r="T76" s="1115"/>
      <c r="U76" s="316"/>
      <c r="V76" s="1122"/>
      <c r="W76" s="317"/>
      <c r="X76" s="1084"/>
      <c r="Y76" s="316"/>
      <c r="Z76" s="1023"/>
      <c r="AA76" s="316"/>
      <c r="AB76" s="1030"/>
      <c r="AC76" s="316"/>
      <c r="AD76" s="1080"/>
      <c r="AE76" s="316"/>
      <c r="AF76" s="1061"/>
      <c r="AG76" s="316"/>
      <c r="AH76" s="1040"/>
      <c r="AI76" s="316"/>
      <c r="AJ76" s="1047"/>
      <c r="AK76" s="316"/>
      <c r="AL76" s="1054"/>
      <c r="AM76" s="316"/>
      <c r="AN76" s="997"/>
      <c r="AO76" s="316"/>
      <c r="AP76" s="962"/>
      <c r="AQ76" s="316"/>
      <c r="AR76" s="962"/>
      <c r="AS76" s="316"/>
      <c r="AT76" s="962"/>
      <c r="AU76" s="316"/>
      <c r="AV76" s="962"/>
      <c r="AW76" s="316"/>
      <c r="AX76" s="962"/>
      <c r="AY76" s="316"/>
      <c r="AZ76" s="1016"/>
      <c r="BA76" s="316"/>
      <c r="BB76" s="962"/>
      <c r="BC76" s="316"/>
      <c r="BD76" s="962"/>
      <c r="BE76" s="316"/>
      <c r="BF76" s="962"/>
      <c r="BG76" s="316"/>
      <c r="BH76" s="1016"/>
      <c r="BI76" s="316"/>
      <c r="BJ76" s="962"/>
      <c r="BK76" s="316"/>
      <c r="BL76" s="962"/>
      <c r="BM76" s="316"/>
      <c r="BN76" s="962"/>
      <c r="BO76" s="316"/>
      <c r="BP76" s="997"/>
      <c r="BQ76" s="316"/>
      <c r="BR76" s="997"/>
      <c r="BS76" s="316"/>
      <c r="BT76" s="986"/>
    </row>
    <row r="77" spans="2:72" ht="12.75" x14ac:dyDescent="0.2">
      <c r="B77" s="987" t="s">
        <v>428</v>
      </c>
      <c r="C77" s="987"/>
      <c r="D77" s="987"/>
      <c r="F77" s="1065"/>
      <c r="H77" s="1076"/>
      <c r="J77" s="1091"/>
      <c r="K77" s="316"/>
      <c r="L77" s="1098"/>
      <c r="M77" s="316"/>
      <c r="N77" s="1072"/>
      <c r="O77" s="316"/>
      <c r="P77" s="1080"/>
      <c r="Q77" s="316"/>
      <c r="R77" s="1108"/>
      <c r="S77" s="316"/>
      <c r="T77" s="1115"/>
      <c r="U77" s="316"/>
      <c r="V77" s="1122"/>
      <c r="W77" s="317"/>
      <c r="X77" s="1084"/>
      <c r="Y77" s="316"/>
      <c r="Z77" s="1023"/>
      <c r="AA77" s="316"/>
      <c r="AB77" s="1030"/>
      <c r="AC77" s="316"/>
      <c r="AD77" s="1080"/>
      <c r="AE77" s="316"/>
      <c r="AF77" s="1061"/>
      <c r="AG77" s="316"/>
      <c r="AH77" s="1040"/>
      <c r="AI77" s="316"/>
      <c r="AJ77" s="1047"/>
      <c r="AK77" s="316"/>
      <c r="AL77" s="1054"/>
      <c r="AM77" s="316"/>
      <c r="AN77" s="997"/>
      <c r="AO77" s="316"/>
      <c r="AP77" s="962"/>
      <c r="AQ77" s="316"/>
      <c r="AR77" s="962"/>
      <c r="AS77" s="316"/>
      <c r="AT77" s="962"/>
      <c r="AU77" s="316"/>
      <c r="AV77" s="962"/>
      <c r="AW77" s="316"/>
      <c r="AX77" s="962"/>
      <c r="AY77" s="316"/>
      <c r="AZ77" s="1016"/>
      <c r="BA77" s="316"/>
      <c r="BB77" s="962"/>
      <c r="BC77" s="316"/>
      <c r="BD77" s="962"/>
      <c r="BE77" s="316"/>
      <c r="BF77" s="962"/>
      <c r="BG77" s="316"/>
      <c r="BH77" s="1016"/>
      <c r="BI77" s="316"/>
      <c r="BJ77" s="962"/>
      <c r="BK77" s="316"/>
      <c r="BL77" s="962"/>
      <c r="BM77" s="316"/>
      <c r="BN77" s="962"/>
      <c r="BO77" s="316"/>
      <c r="BP77" s="997"/>
      <c r="BQ77" s="316"/>
      <c r="BR77" s="997"/>
      <c r="BS77" s="316"/>
      <c r="BT77" s="986"/>
    </row>
    <row r="78" spans="2:72" ht="12.75" x14ac:dyDescent="0.2">
      <c r="B78" s="987"/>
      <c r="C78" s="987"/>
      <c r="D78" s="987"/>
      <c r="F78" s="1065"/>
      <c r="H78" s="1076"/>
      <c r="J78" s="1091"/>
      <c r="K78" s="316"/>
      <c r="L78" s="1098"/>
      <c r="M78" s="316"/>
      <c r="N78" s="1072"/>
      <c r="O78" s="316"/>
      <c r="P78" s="1080"/>
      <c r="Q78" s="316"/>
      <c r="R78" s="1108"/>
      <c r="S78" s="316"/>
      <c r="T78" s="1115"/>
      <c r="U78" s="316"/>
      <c r="V78" s="1122"/>
      <c r="W78" s="317"/>
      <c r="X78" s="1084"/>
      <c r="Y78" s="316"/>
      <c r="Z78" s="1023"/>
      <c r="AA78" s="316"/>
      <c r="AB78" s="1030"/>
      <c r="AC78" s="316"/>
      <c r="AD78" s="1080"/>
      <c r="AE78" s="316"/>
      <c r="AF78" s="1061"/>
      <c r="AG78" s="316"/>
      <c r="AH78" s="1040"/>
      <c r="AI78" s="316"/>
      <c r="AJ78" s="1047"/>
      <c r="AK78" s="316"/>
      <c r="AL78" s="1054"/>
      <c r="AM78" s="316"/>
      <c r="AN78" s="997"/>
      <c r="AO78" s="316"/>
      <c r="AP78" s="962"/>
      <c r="AQ78" s="316"/>
      <c r="AR78" s="962"/>
      <c r="AS78" s="316"/>
      <c r="AT78" s="962"/>
      <c r="AU78" s="316"/>
      <c r="AV78" s="962"/>
      <c r="AW78" s="316"/>
      <c r="AX78" s="962"/>
      <c r="AY78" s="316"/>
      <c r="AZ78" s="1016"/>
      <c r="BA78" s="316"/>
      <c r="BB78" s="962"/>
      <c r="BC78" s="316"/>
      <c r="BD78" s="962"/>
      <c r="BE78" s="316"/>
      <c r="BF78" s="962"/>
      <c r="BG78" s="316"/>
      <c r="BH78" s="1016"/>
      <c r="BI78" s="316"/>
      <c r="BJ78" s="962"/>
      <c r="BK78" s="316"/>
      <c r="BL78" s="962"/>
      <c r="BM78" s="316"/>
      <c r="BN78" s="962"/>
      <c r="BO78" s="316"/>
      <c r="BP78" s="997"/>
      <c r="BQ78" s="316"/>
      <c r="BR78" s="997"/>
      <c r="BS78" s="316"/>
      <c r="BT78" s="986"/>
    </row>
    <row r="79" spans="2:72" ht="12.75" x14ac:dyDescent="0.2">
      <c r="F79" s="1065"/>
      <c r="H79" s="1076"/>
      <c r="J79" s="1091"/>
      <c r="K79" s="316"/>
      <c r="L79" s="1098"/>
      <c r="M79" s="316"/>
      <c r="N79" s="1072"/>
      <c r="O79" s="316"/>
      <c r="P79" s="1080"/>
      <c r="Q79" s="316"/>
      <c r="R79" s="1108"/>
      <c r="S79" s="316"/>
      <c r="T79" s="1115"/>
      <c r="U79" s="316"/>
      <c r="V79" s="1122"/>
      <c r="W79" s="317"/>
      <c r="X79" s="1084"/>
      <c r="Y79" s="316"/>
      <c r="Z79" s="1023"/>
      <c r="AA79" s="316"/>
      <c r="AB79" s="1030"/>
      <c r="AC79" s="316"/>
      <c r="AD79" s="1080"/>
      <c r="AE79" s="316"/>
      <c r="AF79" s="1061"/>
      <c r="AG79" s="316"/>
      <c r="AH79" s="1040"/>
      <c r="AI79" s="316"/>
      <c r="AJ79" s="1047"/>
      <c r="AK79" s="316"/>
      <c r="AL79" s="1054"/>
      <c r="AM79" s="316"/>
      <c r="AN79" s="997"/>
      <c r="AO79" s="316"/>
      <c r="AP79" s="962"/>
      <c r="AQ79" s="316"/>
      <c r="AR79" s="962"/>
      <c r="AS79" s="316"/>
      <c r="AT79" s="962"/>
      <c r="AU79" s="316"/>
      <c r="AV79" s="962"/>
      <c r="AW79" s="316"/>
      <c r="AX79" s="962"/>
      <c r="AY79" s="316"/>
      <c r="AZ79" s="1016"/>
      <c r="BA79" s="316"/>
      <c r="BB79" s="962"/>
      <c r="BC79" s="316"/>
      <c r="BD79" s="962"/>
      <c r="BE79" s="316"/>
      <c r="BF79" s="962"/>
      <c r="BG79" s="316"/>
      <c r="BH79" s="1016"/>
      <c r="BI79" s="316"/>
      <c r="BJ79" s="962"/>
      <c r="BK79" s="316"/>
      <c r="BL79" s="962"/>
      <c r="BM79" s="316"/>
      <c r="BN79" s="962"/>
      <c r="BO79" s="316"/>
      <c r="BP79" s="997"/>
      <c r="BQ79" s="316"/>
      <c r="BR79" s="997"/>
      <c r="BS79" s="316"/>
      <c r="BT79" s="986"/>
    </row>
    <row r="80" spans="2:72" ht="12.75" x14ac:dyDescent="0.2">
      <c r="B80" s="987" t="s">
        <v>427</v>
      </c>
      <c r="C80" s="987"/>
      <c r="D80" s="987"/>
      <c r="F80" s="1065"/>
      <c r="H80" s="1076"/>
      <c r="J80" s="1091"/>
      <c r="K80" s="316"/>
      <c r="L80" s="1098"/>
      <c r="M80" s="316"/>
      <c r="N80" s="1072"/>
      <c r="O80" s="316"/>
      <c r="P80" s="1080"/>
      <c r="Q80" s="316"/>
      <c r="R80" s="1108"/>
      <c r="S80" s="316"/>
      <c r="T80" s="1115"/>
      <c r="U80" s="316"/>
      <c r="V80" s="1122"/>
      <c r="W80" s="317"/>
      <c r="X80" s="1084"/>
      <c r="Y80" s="316"/>
      <c r="Z80" s="1023"/>
      <c r="AA80" s="316"/>
      <c r="AB80" s="1030"/>
      <c r="AC80" s="316"/>
      <c r="AD80" s="1080"/>
      <c r="AE80" s="316"/>
      <c r="AF80" s="1061"/>
      <c r="AG80" s="316"/>
      <c r="AH80" s="1040"/>
      <c r="AI80" s="316"/>
      <c r="AJ80" s="1047"/>
      <c r="AK80" s="316"/>
      <c r="AL80" s="1054"/>
      <c r="AM80" s="316"/>
      <c r="AN80" s="997"/>
      <c r="AO80" s="316"/>
      <c r="AP80" s="962"/>
      <c r="AQ80" s="316"/>
      <c r="AR80" s="962"/>
      <c r="AS80" s="316"/>
      <c r="AT80" s="962"/>
      <c r="AU80" s="316"/>
      <c r="AV80" s="962"/>
      <c r="AW80" s="316"/>
      <c r="AX80" s="962"/>
      <c r="AY80" s="316"/>
      <c r="AZ80" s="1016"/>
      <c r="BA80" s="316"/>
      <c r="BB80" s="962"/>
      <c r="BC80" s="316"/>
      <c r="BD80" s="962"/>
      <c r="BE80" s="316"/>
      <c r="BF80" s="962"/>
      <c r="BG80" s="316"/>
      <c r="BH80" s="1016"/>
      <c r="BI80" s="316"/>
      <c r="BJ80" s="962"/>
      <c r="BK80" s="316"/>
      <c r="BL80" s="962"/>
      <c r="BM80" s="316"/>
      <c r="BN80" s="962"/>
      <c r="BO80" s="316"/>
      <c r="BP80" s="997"/>
      <c r="BQ80" s="316"/>
      <c r="BR80" s="997"/>
      <c r="BS80" s="316"/>
      <c r="BT80" s="986"/>
    </row>
    <row r="81" spans="2:72" ht="12.75" x14ac:dyDescent="0.2">
      <c r="B81" s="987"/>
      <c r="C81" s="987"/>
      <c r="D81" s="987"/>
      <c r="F81" s="1065"/>
      <c r="H81" s="1076"/>
      <c r="J81" s="1091"/>
      <c r="K81" s="316"/>
      <c r="L81" s="1098"/>
      <c r="M81" s="316"/>
      <c r="N81" s="1072"/>
      <c r="O81" s="316"/>
      <c r="P81" s="1080"/>
      <c r="Q81" s="316"/>
      <c r="R81" s="1108"/>
      <c r="S81" s="316"/>
      <c r="T81" s="1115"/>
      <c r="U81" s="316"/>
      <c r="V81" s="1122"/>
      <c r="W81" s="317"/>
      <c r="X81" s="1084"/>
      <c r="Y81" s="316"/>
      <c r="Z81" s="1023"/>
      <c r="AA81" s="316"/>
      <c r="AB81" s="1030"/>
      <c r="AC81" s="316"/>
      <c r="AD81" s="1080"/>
      <c r="AE81" s="316"/>
      <c r="AF81" s="1061"/>
      <c r="AG81" s="316"/>
      <c r="AH81" s="1040"/>
      <c r="AI81" s="316"/>
      <c r="AJ81" s="1047"/>
      <c r="AK81" s="316"/>
      <c r="AL81" s="1054"/>
      <c r="AM81" s="316"/>
      <c r="AN81" s="997"/>
      <c r="AO81" s="316"/>
      <c r="AP81" s="962"/>
      <c r="AQ81" s="316"/>
      <c r="AR81" s="962"/>
      <c r="AS81" s="316"/>
      <c r="AT81" s="962"/>
      <c r="AU81" s="316"/>
      <c r="AV81" s="962"/>
      <c r="AW81" s="316"/>
      <c r="AX81" s="962"/>
      <c r="AY81" s="316"/>
      <c r="AZ81" s="1016"/>
      <c r="BA81" s="316"/>
      <c r="BB81" s="962"/>
      <c r="BC81" s="316"/>
      <c r="BD81" s="962"/>
      <c r="BE81" s="316"/>
      <c r="BF81" s="962"/>
      <c r="BG81" s="316"/>
      <c r="BH81" s="1016"/>
      <c r="BI81" s="316"/>
      <c r="BJ81" s="962"/>
      <c r="BK81" s="316"/>
      <c r="BL81" s="962"/>
      <c r="BM81" s="316"/>
      <c r="BN81" s="962"/>
      <c r="BO81" s="316"/>
      <c r="BP81" s="997"/>
      <c r="BQ81" s="316"/>
      <c r="BR81" s="997"/>
      <c r="BS81" s="316"/>
      <c r="BT81" s="986"/>
    </row>
    <row r="82" spans="2:72" ht="12.75" customHeight="1" x14ac:dyDescent="0.2">
      <c r="F82" s="1066">
        <f>E9</f>
        <v>0</v>
      </c>
      <c r="H82" s="1085">
        <f>F9</f>
        <v>0</v>
      </c>
      <c r="J82" s="1092">
        <f>H9</f>
        <v>0</v>
      </c>
      <c r="K82" s="316"/>
      <c r="L82" s="1099">
        <f>J9</f>
        <v>0</v>
      </c>
      <c r="M82" s="316"/>
      <c r="N82" s="898">
        <f>L9</f>
        <v>0</v>
      </c>
      <c r="O82" s="316"/>
      <c r="P82" s="1102">
        <f>N9</f>
        <v>0</v>
      </c>
      <c r="Q82" s="316"/>
      <c r="R82" s="1109">
        <f>P9</f>
        <v>0</v>
      </c>
      <c r="S82" s="316"/>
      <c r="T82" s="1116">
        <f>R9</f>
        <v>0</v>
      </c>
      <c r="U82" s="316"/>
      <c r="V82" s="1123">
        <f>T9</f>
        <v>0</v>
      </c>
      <c r="W82" s="318"/>
      <c r="X82" s="1017">
        <f>V9</f>
        <v>0</v>
      </c>
      <c r="Y82" s="316"/>
      <c r="Z82" s="1024">
        <f>X9</f>
        <v>0</v>
      </c>
      <c r="AA82" s="316"/>
      <c r="AB82" s="1031">
        <f>Z9</f>
        <v>0</v>
      </c>
      <c r="AC82" s="316"/>
      <c r="AD82" s="1102">
        <f>AB9</f>
        <v>0</v>
      </c>
      <c r="AE82" s="316"/>
      <c r="AF82" s="1034">
        <f>AD9</f>
        <v>0</v>
      </c>
      <c r="AG82" s="316"/>
      <c r="AH82" s="1041">
        <f>AF9</f>
        <v>0</v>
      </c>
      <c r="AI82" s="316"/>
      <c r="AJ82" s="1048">
        <f>AH9</f>
        <v>0</v>
      </c>
      <c r="AK82" s="316"/>
      <c r="AL82" s="1055">
        <f>AJ9</f>
        <v>0</v>
      </c>
      <c r="AM82" s="316"/>
      <c r="AN82" s="998">
        <f>AL9</f>
        <v>0</v>
      </c>
      <c r="AO82" s="316"/>
      <c r="AP82" s="998">
        <f>AN9</f>
        <v>0</v>
      </c>
      <c r="AQ82" s="316"/>
      <c r="AR82" s="998">
        <f>AP9</f>
        <v>0</v>
      </c>
      <c r="AS82" s="316"/>
      <c r="AT82" s="998">
        <f>AR9</f>
        <v>0</v>
      </c>
      <c r="AU82" s="316"/>
      <c r="AV82" s="998">
        <f>AT9</f>
        <v>0</v>
      </c>
      <c r="AW82" s="316"/>
      <c r="AX82" s="998">
        <f>AV9</f>
        <v>0</v>
      </c>
      <c r="AY82" s="316"/>
      <c r="AZ82" s="998">
        <f>AX9</f>
        <v>0</v>
      </c>
      <c r="BA82" s="316"/>
      <c r="BB82" s="998">
        <f>AZ9</f>
        <v>0</v>
      </c>
      <c r="BC82" s="316"/>
      <c r="BD82" s="998">
        <f>BB9</f>
        <v>0</v>
      </c>
      <c r="BE82" s="316"/>
      <c r="BF82" s="998">
        <f>BD9</f>
        <v>0</v>
      </c>
      <c r="BG82" s="316"/>
      <c r="BH82" s="998">
        <f>BF9</f>
        <v>0</v>
      </c>
      <c r="BI82" s="316"/>
      <c r="BJ82" s="998">
        <f>BH9</f>
        <v>0</v>
      </c>
      <c r="BK82" s="316"/>
      <c r="BL82" s="998">
        <f>BJ9</f>
        <v>0</v>
      </c>
      <c r="BM82" s="316"/>
      <c r="BN82" s="998">
        <f>BL9</f>
        <v>0</v>
      </c>
      <c r="BO82" s="316"/>
      <c r="BP82" s="998">
        <f>BN9</f>
        <v>0</v>
      </c>
      <c r="BQ82" s="316"/>
      <c r="BR82" s="998">
        <f>BP9</f>
        <v>0</v>
      </c>
      <c r="BS82" s="316"/>
      <c r="BT82" s="998">
        <f>BR9</f>
        <v>0</v>
      </c>
    </row>
    <row r="83" spans="2:72" ht="12.75" customHeight="1" x14ac:dyDescent="0.2">
      <c r="B83" s="1011" t="s">
        <v>429</v>
      </c>
      <c r="C83" s="1011"/>
      <c r="D83" s="1011"/>
      <c r="F83" s="1067"/>
      <c r="H83" s="1086"/>
      <c r="J83" s="1093"/>
      <c r="K83" s="316"/>
      <c r="L83" s="1100"/>
      <c r="M83" s="316"/>
      <c r="N83" s="899"/>
      <c r="O83" s="316"/>
      <c r="P83" s="1103"/>
      <c r="Q83" s="316"/>
      <c r="R83" s="1110"/>
      <c r="S83" s="316"/>
      <c r="T83" s="1117"/>
      <c r="U83" s="316"/>
      <c r="V83" s="1124"/>
      <c r="W83" s="318"/>
      <c r="X83" s="1018"/>
      <c r="Y83" s="316"/>
      <c r="Z83" s="1025"/>
      <c r="AA83" s="316"/>
      <c r="AB83" s="1032"/>
      <c r="AC83" s="316"/>
      <c r="AD83" s="1103"/>
      <c r="AE83" s="316"/>
      <c r="AF83" s="1035"/>
      <c r="AG83" s="316"/>
      <c r="AH83" s="1042"/>
      <c r="AI83" s="316"/>
      <c r="AJ83" s="1049"/>
      <c r="AK83" s="316"/>
      <c r="AL83" s="1056"/>
      <c r="AM83" s="316"/>
      <c r="AN83" s="999"/>
      <c r="AO83" s="316"/>
      <c r="AP83" s="999"/>
      <c r="AQ83" s="316"/>
      <c r="AR83" s="999"/>
      <c r="AS83" s="316"/>
      <c r="AT83" s="999"/>
      <c r="AU83" s="316"/>
      <c r="AV83" s="999"/>
      <c r="AW83" s="316"/>
      <c r="AX83" s="999"/>
      <c r="AY83" s="316"/>
      <c r="AZ83" s="999"/>
      <c r="BA83" s="316"/>
      <c r="BB83" s="999"/>
      <c r="BC83" s="316"/>
      <c r="BD83" s="999"/>
      <c r="BE83" s="316"/>
      <c r="BF83" s="999"/>
      <c r="BG83" s="316"/>
      <c r="BH83" s="999"/>
      <c r="BI83" s="316"/>
      <c r="BJ83" s="999"/>
      <c r="BK83" s="316"/>
      <c r="BL83" s="999"/>
      <c r="BM83" s="316"/>
      <c r="BN83" s="999"/>
      <c r="BO83" s="316"/>
      <c r="BP83" s="999"/>
      <c r="BQ83" s="316"/>
      <c r="BR83" s="999"/>
      <c r="BS83" s="316"/>
      <c r="BT83" s="999"/>
    </row>
    <row r="84" spans="2:72" ht="12.75" x14ac:dyDescent="0.2">
      <c r="B84" s="1011"/>
      <c r="C84" s="1011"/>
      <c r="D84" s="1011"/>
      <c r="F84" s="1067"/>
      <c r="H84" s="1086"/>
      <c r="J84" s="1093"/>
      <c r="K84" s="316"/>
      <c r="L84" s="1100"/>
      <c r="M84" s="316"/>
      <c r="N84" s="899"/>
      <c r="O84" s="316"/>
      <c r="P84" s="1103"/>
      <c r="Q84" s="316"/>
      <c r="R84" s="1110"/>
      <c r="S84" s="316"/>
      <c r="T84" s="1117"/>
      <c r="U84" s="316"/>
      <c r="V84" s="1124"/>
      <c r="W84" s="318"/>
      <c r="X84" s="1018"/>
      <c r="Y84" s="316"/>
      <c r="Z84" s="1025"/>
      <c r="AA84" s="316"/>
      <c r="AB84" s="1032"/>
      <c r="AC84" s="316"/>
      <c r="AD84" s="1103"/>
      <c r="AE84" s="316"/>
      <c r="AF84" s="1035"/>
      <c r="AG84" s="316"/>
      <c r="AH84" s="1042"/>
      <c r="AI84" s="316"/>
      <c r="AJ84" s="1049"/>
      <c r="AK84" s="316"/>
      <c r="AL84" s="1056"/>
      <c r="AM84" s="316"/>
      <c r="AN84" s="999"/>
      <c r="AO84" s="316"/>
      <c r="AP84" s="999"/>
      <c r="AQ84" s="316"/>
      <c r="AR84" s="999"/>
      <c r="AS84" s="316"/>
      <c r="AT84" s="999"/>
      <c r="AU84" s="316"/>
      <c r="AV84" s="999"/>
      <c r="AW84" s="316"/>
      <c r="AX84" s="999"/>
      <c r="AY84" s="316"/>
      <c r="AZ84" s="999"/>
      <c r="BA84" s="316"/>
      <c r="BB84" s="999"/>
      <c r="BC84" s="316"/>
      <c r="BD84" s="999"/>
      <c r="BE84" s="316"/>
      <c r="BF84" s="999"/>
      <c r="BG84" s="316"/>
      <c r="BH84" s="999"/>
      <c r="BI84" s="316"/>
      <c r="BJ84" s="999"/>
      <c r="BK84" s="316"/>
      <c r="BL84" s="999"/>
      <c r="BM84" s="316"/>
      <c r="BN84" s="999"/>
      <c r="BO84" s="316"/>
      <c r="BP84" s="999"/>
      <c r="BQ84" s="316"/>
      <c r="BR84" s="999"/>
      <c r="BS84" s="316"/>
      <c r="BT84" s="999"/>
    </row>
    <row r="85" spans="2:72" ht="13.5" customHeight="1" thickBot="1" x14ac:dyDescent="0.25">
      <c r="F85" s="1068"/>
      <c r="H85" s="1087"/>
      <c r="J85" s="1094"/>
      <c r="K85" s="316"/>
      <c r="L85" s="1101"/>
      <c r="M85" s="316"/>
      <c r="N85" s="900"/>
      <c r="O85" s="316"/>
      <c r="P85" s="1104"/>
      <c r="Q85" s="316"/>
      <c r="R85" s="1111"/>
      <c r="S85" s="316"/>
      <c r="T85" s="1118"/>
      <c r="U85" s="316"/>
      <c r="V85" s="1125"/>
      <c r="W85" s="318"/>
      <c r="X85" s="1019"/>
      <c r="Y85" s="316"/>
      <c r="Z85" s="1026"/>
      <c r="AA85" s="316"/>
      <c r="AB85" s="1033"/>
      <c r="AC85" s="316"/>
      <c r="AD85" s="1104"/>
      <c r="AE85" s="316"/>
      <c r="AF85" s="1036"/>
      <c r="AG85" s="316"/>
      <c r="AH85" s="1043"/>
      <c r="AI85" s="316"/>
      <c r="AJ85" s="1050"/>
      <c r="AK85" s="316"/>
      <c r="AL85" s="1057"/>
      <c r="AM85" s="316"/>
      <c r="AN85" s="1000"/>
      <c r="AO85" s="316"/>
      <c r="AP85" s="1000"/>
      <c r="AQ85" s="316"/>
      <c r="AR85" s="1000"/>
      <c r="AS85" s="316"/>
      <c r="AT85" s="1000"/>
      <c r="AU85" s="316"/>
      <c r="AV85" s="1000"/>
      <c r="AW85" s="316"/>
      <c r="AX85" s="1000"/>
      <c r="AY85" s="316"/>
      <c r="AZ85" s="1000"/>
      <c r="BA85" s="316"/>
      <c r="BB85" s="1000"/>
      <c r="BC85" s="316"/>
      <c r="BD85" s="1000"/>
      <c r="BE85" s="316"/>
      <c r="BF85" s="1000"/>
      <c r="BG85" s="316"/>
      <c r="BH85" s="1000"/>
      <c r="BI85" s="316"/>
      <c r="BJ85" s="1000"/>
      <c r="BK85" s="316"/>
      <c r="BL85" s="1000"/>
      <c r="BM85" s="316"/>
      <c r="BN85" s="1000"/>
      <c r="BO85" s="316"/>
      <c r="BP85" s="1000"/>
      <c r="BQ85" s="316"/>
      <c r="BR85" s="1000"/>
      <c r="BS85" s="316"/>
      <c r="BT85" s="1000"/>
    </row>
    <row r="86" spans="2:72" ht="12.75" customHeight="1" x14ac:dyDescent="0.2">
      <c r="B86" s="987" t="s">
        <v>430</v>
      </c>
      <c r="C86" s="987"/>
      <c r="D86" s="987"/>
      <c r="F86" s="319"/>
      <c r="H86" s="319"/>
      <c r="J86" s="319"/>
      <c r="K86" s="316"/>
      <c r="L86" s="319"/>
      <c r="M86" s="316"/>
      <c r="N86" s="319"/>
      <c r="O86" s="316"/>
      <c r="P86" s="319"/>
      <c r="Q86" s="316"/>
      <c r="R86" s="319"/>
      <c r="S86" s="316"/>
      <c r="T86" s="319"/>
      <c r="U86" s="316"/>
      <c r="V86" s="319"/>
      <c r="W86" s="320"/>
      <c r="X86" s="319"/>
      <c r="Y86" s="316"/>
      <c r="Z86" s="319"/>
      <c r="AA86" s="316"/>
      <c r="AB86" s="319"/>
      <c r="AC86" s="316"/>
      <c r="AD86" s="319"/>
      <c r="AE86" s="316"/>
      <c r="AF86" s="319"/>
      <c r="AG86" s="316"/>
      <c r="AH86" s="319"/>
      <c r="AI86" s="316"/>
      <c r="AJ86" s="319"/>
      <c r="AK86" s="316"/>
      <c r="AL86" s="319"/>
      <c r="AM86" s="316"/>
      <c r="AN86" s="319"/>
      <c r="AO86" s="316"/>
      <c r="AP86" s="319"/>
      <c r="AQ86" s="316"/>
      <c r="AR86" s="319"/>
      <c r="AS86" s="316"/>
      <c r="AT86" s="319"/>
      <c r="AU86" s="316"/>
      <c r="AV86" s="319"/>
      <c r="AW86" s="316"/>
      <c r="AX86" s="319"/>
      <c r="AY86" s="316"/>
      <c r="AZ86" s="319"/>
      <c r="BA86" s="316"/>
      <c r="BB86" s="319"/>
      <c r="BC86" s="316"/>
      <c r="BD86" s="319"/>
      <c r="BE86" s="316"/>
      <c r="BF86" s="319"/>
      <c r="BG86" s="316"/>
      <c r="BH86" s="319"/>
      <c r="BI86" s="316"/>
      <c r="BJ86" s="319"/>
      <c r="BK86" s="316"/>
      <c r="BL86" s="319"/>
      <c r="BM86" s="316"/>
      <c r="BN86" s="319"/>
      <c r="BO86" s="316"/>
      <c r="BP86" s="319"/>
      <c r="BQ86" s="316"/>
      <c r="BR86" s="319"/>
      <c r="BS86" s="316"/>
    </row>
    <row r="87" spans="2:72" ht="12.75" x14ac:dyDescent="0.2">
      <c r="B87" s="987"/>
      <c r="C87" s="987"/>
      <c r="D87" s="987"/>
      <c r="F87" s="85">
        <f t="shared" ref="F87:BT87" ca="1" si="0">CELL("largeur",F87)</f>
        <v>11</v>
      </c>
      <c r="H87" s="85">
        <f t="shared" ca="1" si="0"/>
        <v>11</v>
      </c>
      <c r="J87" s="85">
        <f t="shared" ca="1" si="0"/>
        <v>11</v>
      </c>
      <c r="K87" s="316"/>
      <c r="L87" s="85">
        <f t="shared" ca="1" si="0"/>
        <v>11</v>
      </c>
      <c r="M87" s="316"/>
      <c r="N87" s="85">
        <f t="shared" ca="1" si="0"/>
        <v>11</v>
      </c>
      <c r="O87" s="316"/>
      <c r="P87" s="85">
        <f t="shared" ca="1" si="0"/>
        <v>11</v>
      </c>
      <c r="Q87" s="316"/>
      <c r="R87" s="85">
        <f t="shared" ca="1" si="0"/>
        <v>11</v>
      </c>
      <c r="S87" s="316"/>
      <c r="T87" s="85">
        <f t="shared" ca="1" si="0"/>
        <v>11</v>
      </c>
      <c r="U87" s="316"/>
      <c r="V87" s="85">
        <f t="shared" ca="1" si="0"/>
        <v>11</v>
      </c>
      <c r="W87" s="85"/>
      <c r="X87" s="85">
        <f t="shared" ca="1" si="0"/>
        <v>11</v>
      </c>
      <c r="Y87" s="316"/>
      <c r="Z87" s="85">
        <f t="shared" ca="1" si="0"/>
        <v>11</v>
      </c>
      <c r="AA87" s="316"/>
      <c r="AB87" s="85">
        <f t="shared" ca="1" si="0"/>
        <v>11</v>
      </c>
      <c r="AC87" s="316"/>
      <c r="AD87" s="85">
        <f t="shared" ca="1" si="0"/>
        <v>11</v>
      </c>
      <c r="AE87" s="316"/>
      <c r="AF87" s="85">
        <f t="shared" ca="1" si="0"/>
        <v>11</v>
      </c>
      <c r="AG87" s="316"/>
      <c r="AH87" s="85">
        <f t="shared" ca="1" si="0"/>
        <v>11</v>
      </c>
      <c r="AI87" s="316"/>
      <c r="AJ87" s="85">
        <f t="shared" ca="1" si="0"/>
        <v>11</v>
      </c>
      <c r="AK87" s="316"/>
      <c r="AL87" s="85">
        <f t="shared" ca="1" si="0"/>
        <v>11</v>
      </c>
      <c r="AM87" s="316"/>
      <c r="AN87" s="85">
        <f t="shared" ca="1" si="0"/>
        <v>11</v>
      </c>
      <c r="AO87" s="316"/>
      <c r="AP87" s="85">
        <f t="shared" ca="1" si="0"/>
        <v>11</v>
      </c>
      <c r="AQ87" s="316"/>
      <c r="AR87" s="85">
        <f t="shared" ca="1" si="0"/>
        <v>11</v>
      </c>
      <c r="AS87" s="316"/>
      <c r="AT87" s="85">
        <f t="shared" ca="1" si="0"/>
        <v>11</v>
      </c>
      <c r="AU87" s="316"/>
      <c r="AV87" s="85">
        <f t="shared" ca="1" si="0"/>
        <v>11</v>
      </c>
      <c r="AW87" s="316"/>
      <c r="AX87" s="85">
        <f t="shared" ca="1" si="0"/>
        <v>11</v>
      </c>
      <c r="AY87" s="316"/>
      <c r="AZ87" s="85">
        <f t="shared" ca="1" si="0"/>
        <v>11</v>
      </c>
      <c r="BA87" s="316"/>
      <c r="BB87" s="85">
        <f t="shared" ca="1" si="0"/>
        <v>11</v>
      </c>
      <c r="BC87" s="316"/>
      <c r="BD87" s="85">
        <f t="shared" ca="1" si="0"/>
        <v>11</v>
      </c>
      <c r="BE87" s="316"/>
      <c r="BF87" s="85">
        <f t="shared" ca="1" si="0"/>
        <v>11</v>
      </c>
      <c r="BG87" s="316"/>
      <c r="BH87" s="85">
        <f t="shared" ca="1" si="0"/>
        <v>11</v>
      </c>
      <c r="BI87" s="316"/>
      <c r="BJ87" s="85">
        <f t="shared" ca="1" si="0"/>
        <v>11</v>
      </c>
      <c r="BK87" s="316"/>
      <c r="BL87" s="85">
        <f t="shared" ca="1" si="0"/>
        <v>11</v>
      </c>
      <c r="BM87" s="316"/>
      <c r="BN87" s="85">
        <f t="shared" ca="1" si="0"/>
        <v>11</v>
      </c>
      <c r="BO87" s="316"/>
      <c r="BP87" s="85">
        <f t="shared" ca="1" si="0"/>
        <v>11</v>
      </c>
      <c r="BQ87" s="316"/>
      <c r="BR87" s="85">
        <f t="shared" ca="1" si="0"/>
        <v>11</v>
      </c>
      <c r="BS87" s="316"/>
      <c r="BT87" s="85">
        <f t="shared" ca="1" si="0"/>
        <v>11</v>
      </c>
    </row>
    <row r="88" spans="2:72" ht="15.75" customHeight="1" x14ac:dyDescent="0.25">
      <c r="K88" s="316"/>
      <c r="M88" s="316"/>
      <c r="O88" s="316"/>
      <c r="Q88" s="316"/>
      <c r="S88" s="316"/>
      <c r="U88" s="316"/>
      <c r="Y88" s="316"/>
      <c r="AA88" s="316"/>
      <c r="AC88" s="316"/>
      <c r="AE88" s="316"/>
      <c r="AG88" s="316"/>
      <c r="AI88" s="316"/>
      <c r="AK88" s="316"/>
      <c r="AM88" s="316"/>
      <c r="AO88" s="316"/>
      <c r="AQ88" s="316"/>
      <c r="AS88" s="316"/>
      <c r="AU88" s="316"/>
      <c r="AW88" s="316"/>
      <c r="AY88" s="316"/>
      <c r="BA88" s="316"/>
      <c r="BC88" s="316"/>
      <c r="BE88" s="316"/>
      <c r="BG88" s="316"/>
      <c r="BI88" s="316"/>
      <c r="BK88" s="316"/>
      <c r="BM88" s="316"/>
      <c r="BO88" s="316"/>
      <c r="BQ88" s="316"/>
      <c r="BS88" s="316"/>
    </row>
    <row r="89" spans="2:72" ht="15.75" customHeight="1" x14ac:dyDescent="0.25">
      <c r="B89" s="987" t="s">
        <v>431</v>
      </c>
      <c r="C89" s="987"/>
      <c r="D89" s="987"/>
      <c r="K89" s="316"/>
      <c r="M89" s="316"/>
      <c r="O89" s="316"/>
      <c r="Q89" s="316"/>
      <c r="S89" s="316"/>
      <c r="U89" s="316"/>
      <c r="Y89" s="316"/>
      <c r="AA89" s="316"/>
      <c r="AC89" s="316"/>
      <c r="AE89" s="316"/>
      <c r="AG89" s="316"/>
      <c r="AI89" s="316"/>
      <c r="AK89" s="316"/>
      <c r="AM89" s="316"/>
      <c r="AO89" s="316"/>
      <c r="AQ89" s="316"/>
      <c r="AS89" s="316"/>
      <c r="AU89" s="316"/>
      <c r="AW89" s="316"/>
      <c r="AY89" s="316"/>
      <c r="BA89" s="316"/>
      <c r="BC89" s="316"/>
      <c r="BE89" s="316"/>
      <c r="BG89" s="316"/>
      <c r="BI89" s="316"/>
      <c r="BK89" s="316"/>
      <c r="BM89" s="316"/>
      <c r="BO89" s="316"/>
      <c r="BQ89" s="316"/>
      <c r="BS89" s="316"/>
    </row>
    <row r="90" spans="2:72" x14ac:dyDescent="0.25">
      <c r="B90" s="987"/>
      <c r="C90" s="987"/>
      <c r="D90" s="987"/>
      <c r="K90" s="316"/>
      <c r="M90" s="316"/>
      <c r="O90" s="316"/>
      <c r="Q90" s="316"/>
      <c r="S90" s="316"/>
      <c r="U90" s="316"/>
      <c r="Y90" s="316"/>
      <c r="AA90" s="316"/>
      <c r="AC90" s="316"/>
      <c r="AE90" s="316"/>
      <c r="AG90" s="316"/>
      <c r="AI90" s="316"/>
      <c r="AK90" s="316"/>
      <c r="AM90" s="316"/>
      <c r="AO90" s="316"/>
      <c r="AQ90" s="316"/>
      <c r="AS90" s="316"/>
      <c r="AU90" s="316"/>
      <c r="AW90" s="316"/>
      <c r="AY90" s="316"/>
      <c r="BA90" s="316"/>
      <c r="BC90" s="316"/>
      <c r="BE90" s="316"/>
      <c r="BG90" s="316"/>
      <c r="BI90" s="316"/>
      <c r="BK90" s="316"/>
      <c r="BM90" s="316"/>
      <c r="BO90" s="316"/>
      <c r="BQ90" s="316"/>
      <c r="BS90" s="316"/>
    </row>
    <row r="92" spans="2:72" x14ac:dyDescent="0.25">
      <c r="B92" s="987" t="s">
        <v>432</v>
      </c>
      <c r="C92" s="987"/>
      <c r="D92" s="987"/>
    </row>
    <row r="93" spans="2:72" x14ac:dyDescent="0.25">
      <c r="B93" s="987"/>
      <c r="C93" s="987"/>
      <c r="D93" s="987"/>
    </row>
    <row r="95" spans="2:72" x14ac:dyDescent="0.25">
      <c r="B95" s="987" t="s">
        <v>433</v>
      </c>
      <c r="C95" s="987"/>
      <c r="D95" s="987"/>
    </row>
    <row r="96" spans="2:72" x14ac:dyDescent="0.25">
      <c r="B96" s="987"/>
      <c r="C96" s="987"/>
      <c r="D96" s="987"/>
    </row>
    <row r="98" spans="2:4" x14ac:dyDescent="0.25">
      <c r="B98" s="987" t="s">
        <v>434</v>
      </c>
      <c r="C98" s="987"/>
      <c r="D98" s="987"/>
    </row>
    <row r="99" spans="2:4" x14ac:dyDescent="0.25">
      <c r="B99" s="987"/>
      <c r="C99" s="987"/>
      <c r="D99" s="987"/>
    </row>
    <row r="101" spans="2:4" x14ac:dyDescent="0.25">
      <c r="B101" s="987" t="s">
        <v>435</v>
      </c>
      <c r="C101" s="987"/>
      <c r="D101" s="987"/>
    </row>
    <row r="102" spans="2:4" x14ac:dyDescent="0.25">
      <c r="B102" s="987"/>
      <c r="C102" s="987"/>
      <c r="D102" s="987"/>
    </row>
    <row r="104" spans="2:4" x14ac:dyDescent="0.25">
      <c r="B104" s="987" t="s">
        <v>436</v>
      </c>
      <c r="C104" s="987"/>
      <c r="D104" s="987"/>
    </row>
    <row r="105" spans="2:4" x14ac:dyDescent="0.25">
      <c r="B105" s="987"/>
      <c r="C105" s="987"/>
      <c r="D105" s="987"/>
    </row>
    <row r="107" spans="2:4" x14ac:dyDescent="0.25">
      <c r="B107" s="987" t="s">
        <v>437</v>
      </c>
      <c r="C107" s="987"/>
      <c r="D107" s="987"/>
    </row>
    <row r="108" spans="2:4" x14ac:dyDescent="0.25">
      <c r="B108" s="987"/>
      <c r="C108" s="987"/>
      <c r="D108" s="987"/>
    </row>
    <row r="110" spans="2:4" x14ac:dyDescent="0.25">
      <c r="B110" s="987" t="s">
        <v>453</v>
      </c>
      <c r="C110" s="987"/>
      <c r="D110" s="987"/>
    </row>
    <row r="111" spans="2:4" x14ac:dyDescent="0.25">
      <c r="B111" s="987"/>
      <c r="C111" s="987"/>
      <c r="D111" s="987"/>
    </row>
    <row r="113" spans="2:4" x14ac:dyDescent="0.25">
      <c r="B113" s="85">
        <f t="shared" ref="B113:D113" ca="1" si="1">CELL("largeur",B113)</f>
        <v>16</v>
      </c>
      <c r="C113" s="85">
        <f t="shared" ca="1" si="1"/>
        <v>16</v>
      </c>
      <c r="D113" s="85">
        <f t="shared" ca="1" si="1"/>
        <v>16</v>
      </c>
    </row>
  </sheetData>
  <mergeCells count="103">
    <mergeCell ref="F7:F81"/>
    <mergeCell ref="F82:F85"/>
    <mergeCell ref="B110:D111"/>
    <mergeCell ref="BT7:BT81"/>
    <mergeCell ref="BT82:BT85"/>
    <mergeCell ref="N7:N81"/>
    <mergeCell ref="N82:N85"/>
    <mergeCell ref="H7:H81"/>
    <mergeCell ref="P7:P81"/>
    <mergeCell ref="X7:X81"/>
    <mergeCell ref="H82:H85"/>
    <mergeCell ref="J7:J81"/>
    <mergeCell ref="J82:J85"/>
    <mergeCell ref="L7:L81"/>
    <mergeCell ref="L82:L85"/>
    <mergeCell ref="AD7:AD81"/>
    <mergeCell ref="AD82:AD85"/>
    <mergeCell ref="P82:P85"/>
    <mergeCell ref="R7:R81"/>
    <mergeCell ref="R82:R85"/>
    <mergeCell ref="T7:T81"/>
    <mergeCell ref="T82:T85"/>
    <mergeCell ref="V7:V81"/>
    <mergeCell ref="V82:V85"/>
    <mergeCell ref="X82:X85"/>
    <mergeCell ref="Z7:Z81"/>
    <mergeCell ref="Z82:Z85"/>
    <mergeCell ref="AB7:AB81"/>
    <mergeCell ref="AB82:AB85"/>
    <mergeCell ref="AT7:AT81"/>
    <mergeCell ref="AT82:AT85"/>
    <mergeCell ref="AF82:AF85"/>
    <mergeCell ref="AH7:AH81"/>
    <mergeCell ref="AH82:AH85"/>
    <mergeCell ref="AJ7:AJ81"/>
    <mergeCell ref="AJ82:AJ85"/>
    <mergeCell ref="AL7:AL81"/>
    <mergeCell ref="AL82:AL85"/>
    <mergeCell ref="AF7:AF81"/>
    <mergeCell ref="AN7:AN81"/>
    <mergeCell ref="AN82:AN85"/>
    <mergeCell ref="AP7:AP81"/>
    <mergeCell ref="AP82:AP85"/>
    <mergeCell ref="AR7:AR81"/>
    <mergeCell ref="AR82:AR85"/>
    <mergeCell ref="AV7:AV81"/>
    <mergeCell ref="AV82:AV85"/>
    <mergeCell ref="AX7:AX81"/>
    <mergeCell ref="AX82:AX85"/>
    <mergeCell ref="AZ7:AZ81"/>
    <mergeCell ref="AZ82:AZ85"/>
    <mergeCell ref="BB7:BB81"/>
    <mergeCell ref="BB82:BB85"/>
    <mergeCell ref="BD7:BD81"/>
    <mergeCell ref="BD82:BD85"/>
    <mergeCell ref="BF7:BF81"/>
    <mergeCell ref="BF82:BF85"/>
    <mergeCell ref="BH7:BH81"/>
    <mergeCell ref="BH82:BH85"/>
    <mergeCell ref="BJ7:BJ81"/>
    <mergeCell ref="BJ82:BJ85"/>
    <mergeCell ref="BL7:BL81"/>
    <mergeCell ref="BL82:BL85"/>
    <mergeCell ref="BN7:BN81"/>
    <mergeCell ref="BN82:BN85"/>
    <mergeCell ref="BP7:BP81"/>
    <mergeCell ref="BP82:BP85"/>
    <mergeCell ref="BR7:BR81"/>
    <mergeCell ref="BR82:BR85"/>
    <mergeCell ref="B47:D48"/>
    <mergeCell ref="B7:D8"/>
    <mergeCell ref="B10:D11"/>
    <mergeCell ref="B13:D14"/>
    <mergeCell ref="B16:D17"/>
    <mergeCell ref="B19:D20"/>
    <mergeCell ref="B22:D23"/>
    <mergeCell ref="B25:D27"/>
    <mergeCell ref="B29:D30"/>
    <mergeCell ref="B32:D33"/>
    <mergeCell ref="B35:D36"/>
    <mergeCell ref="B38:D39"/>
    <mergeCell ref="B41:D42"/>
    <mergeCell ref="B44:D45"/>
    <mergeCell ref="B83:D84"/>
    <mergeCell ref="B50:D51"/>
    <mergeCell ref="B53:D54"/>
    <mergeCell ref="B56:D57"/>
    <mergeCell ref="B59:D60"/>
    <mergeCell ref="B62:D63"/>
    <mergeCell ref="B65:D66"/>
    <mergeCell ref="B68:D69"/>
    <mergeCell ref="B71:D72"/>
    <mergeCell ref="B74:D75"/>
    <mergeCell ref="B77:D78"/>
    <mergeCell ref="B80:D81"/>
    <mergeCell ref="B104:D105"/>
    <mergeCell ref="B107:D108"/>
    <mergeCell ref="B86:D87"/>
    <mergeCell ref="B89:D90"/>
    <mergeCell ref="B92:D93"/>
    <mergeCell ref="B95:D96"/>
    <mergeCell ref="B98:D99"/>
    <mergeCell ref="B101:D10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Nota</vt:lpstr>
      <vt:lpstr>Mode d'emploi</vt:lpstr>
      <vt:lpstr>FF.1.B-O.R.T</vt:lpstr>
      <vt:lpstr>FF.1.B-Modèle vierge</vt:lpstr>
      <vt:lpstr>FF.1.B-Modèle vierge (2)</vt:lpstr>
      <vt:lpstr>FF.1.B.classements</vt:lpstr>
      <vt:lpstr>'FF.1.B-Modèle vierge'!Zone_d_impression</vt:lpstr>
      <vt:lpstr>'FF.1.B-Modèle vierge (2)'!Zone_d_impression</vt:lpstr>
      <vt:lpstr>'Mode d''emploi'!Zone_d_impression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technique a1 avec graphique</dc:title>
  <dc:creator>Joel Leboucher</dc:creator>
  <cp:keywords>UPRT le partage des savoir faire</cp:keywords>
  <cp:lastModifiedBy>Joël Leboucher</cp:lastModifiedBy>
  <cp:lastPrinted>2019-10-19T16:53:41Z</cp:lastPrinted>
  <dcterms:created xsi:type="dcterms:W3CDTF">2008-12-14T08:27:45Z</dcterms:created>
  <dcterms:modified xsi:type="dcterms:W3CDTF">2020-12-21T18:46:17Z</dcterms:modified>
</cp:coreProperties>
</file>