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0-UPRT\1-UPRT.FR-SITE-WEB\bur.bureautique.divers\"/>
    </mc:Choice>
  </mc:AlternateContent>
  <xr:revisionPtr revIDLastSave="0" documentId="13_ncr:1_{AD1CAC5B-B396-490D-B2E8-FCD73087E6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lendrier.Perpetuel.1" sheetId="4" r:id="rId1"/>
    <sheet name="Calendrier.Perpétuel.2" sheetId="5" r:id="rId2"/>
    <sheet name="fonction.SEQUENCE" sheetId="6" r:id="rId3"/>
  </sheets>
  <externalReferences>
    <externalReference r:id="rId4"/>
    <externalReference r:id="rId5"/>
    <externalReference r:id="rId6"/>
    <externalReference r:id="rId7"/>
  </externalReferences>
  <definedNames>
    <definedName name="An" localSheetId="2">'[4]Calendrier.Perpétuel.2'!$B$2</definedName>
    <definedName name="An">'Calendrier.Perpétuel.2'!$B$2</definedName>
    <definedName name="ChoixAnnee">'[1]Vue Mensuelle'!$M$2</definedName>
    <definedName name="Fériés">'[2]exemple.pointages.horaires'!$L$3:$L$15</definedName>
    <definedName name="TempDate">DATE(#REF!,COLUMN()-1,ROW()-2)</definedName>
    <definedName name="X_Werte">OFFSET('[3]Suivi d''activité'!$C$7,1,0,COUNTA('[3]Suivi d''activité'!$C$8:$C$20),1)</definedName>
    <definedName name="Y1_Werte">OFFSET('[3]Suivi d''activité'!$D$7,1,0,COUNT('[3]Suivi d''activité'!$D$8:$D$20),1)</definedName>
    <definedName name="Y2_Werte">OFFSET('[3]Suivi d''activité'!$E$7,1,0,COUNT('[3]Suivi d''activité'!$E$8:$E$20),1)</definedName>
    <definedName name="_xlnm.Print_Area" localSheetId="0">'Calendrier.Perpetuel.1'!$C$2:$N$37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B7" i="6" s="1" a="1"/>
  <c r="B7" i="6" s="1"/>
  <c r="AO16" i="4" a="1"/>
  <c r="AO16" i="4" s="1"/>
  <c r="AO15" i="4" a="1"/>
  <c r="AO15" i="4" s="1"/>
  <c r="AO14" i="4" a="1"/>
  <c r="AO14" i="4" s="1"/>
  <c r="AO13" i="4" a="1"/>
  <c r="AO13" i="4" s="1"/>
  <c r="AO12" i="4" a="1"/>
  <c r="AO12" i="4" s="1"/>
  <c r="AO11" i="4" a="1"/>
  <c r="AO11" i="4" s="1"/>
  <c r="AO10" i="4" a="1"/>
  <c r="AO10" i="4" s="1"/>
  <c r="AO9" i="4" a="1"/>
  <c r="AO9" i="4" s="1"/>
  <c r="AO8" i="4" a="1"/>
  <c r="AO8" i="4" s="1"/>
  <c r="AO7" i="4" a="1"/>
  <c r="AO7" i="4" s="1"/>
  <c r="AO6" i="4" a="1"/>
  <c r="AO6" i="4" s="1"/>
  <c r="N5" i="4"/>
  <c r="N7" i="4" s="1"/>
  <c r="N8" i="4" s="1"/>
  <c r="M5" i="4"/>
  <c r="L5" i="4"/>
  <c r="K5" i="4"/>
  <c r="K7" i="4" s="1"/>
  <c r="K35" i="4" s="1"/>
  <c r="J5" i="4"/>
  <c r="J7" i="4" s="1"/>
  <c r="J8" i="4" s="1"/>
  <c r="I5" i="4"/>
  <c r="H5" i="4"/>
  <c r="G5" i="4"/>
  <c r="G7" i="4" s="1"/>
  <c r="G34" i="4" s="1"/>
  <c r="F5" i="4"/>
  <c r="F7" i="4" s="1"/>
  <c r="F8" i="4" s="1"/>
  <c r="E5" i="4"/>
  <c r="D5" i="4"/>
  <c r="C5" i="4"/>
  <c r="C7" i="4" s="1"/>
  <c r="R11" i="4"/>
  <c r="R10" i="4"/>
  <c r="R7" i="4"/>
  <c r="C6" i="4"/>
  <c r="E2" i="4"/>
  <c r="T18" i="4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S18" i="4"/>
  <c r="R18" i="4"/>
  <c r="S4" i="4"/>
  <c r="S6" i="4" s="1"/>
  <c r="T4" i="4"/>
  <c r="U4" i="4" s="1"/>
  <c r="AO4" i="4"/>
  <c r="R6" i="4"/>
  <c r="R8" i="4"/>
  <c r="S8" i="4"/>
  <c r="R9" i="4"/>
  <c r="S9" i="4"/>
  <c r="S10" i="4"/>
  <c r="T10" i="4"/>
  <c r="S11" i="4"/>
  <c r="R12" i="4"/>
  <c r="S12" i="4"/>
  <c r="R13" i="4"/>
  <c r="S13" i="4"/>
  <c r="T13" i="4"/>
  <c r="R14" i="4"/>
  <c r="S14" i="4"/>
  <c r="R15" i="4"/>
  <c r="S15" i="4"/>
  <c r="R16" i="4"/>
  <c r="S16" i="4"/>
  <c r="D7" i="4"/>
  <c r="E7" i="4"/>
  <c r="E8" i="4" s="1"/>
  <c r="H7" i="4"/>
  <c r="H37" i="4" s="1"/>
  <c r="I7" i="4"/>
  <c r="I8" i="4" s="1"/>
  <c r="L7" i="4"/>
  <c r="L37" i="4" s="1"/>
  <c r="M7" i="4"/>
  <c r="M8" i="4" s="1"/>
  <c r="D6" i="4"/>
  <c r="E6" i="4"/>
  <c r="H6" i="4"/>
  <c r="I6" i="4"/>
  <c r="L6" i="4"/>
  <c r="M6" i="4"/>
  <c r="O2" i="5"/>
  <c r="O26" i="5" s="1"/>
  <c r="M36" i="5"/>
  <c r="L36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K36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J36" i="5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I36" i="5"/>
  <c r="H36" i="5"/>
  <c r="G36" i="5"/>
  <c r="G4" i="5" s="1"/>
  <c r="F36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E36" i="5"/>
  <c r="D36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C36" i="5"/>
  <c r="C4" i="5" s="1"/>
  <c r="B36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M5" i="5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I5" i="5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M4" i="5"/>
  <c r="K4" i="5"/>
  <c r="I4" i="5"/>
  <c r="H4" i="5"/>
  <c r="E4" i="5"/>
  <c r="D4" i="5"/>
  <c r="O15" i="5" l="1"/>
  <c r="C37" i="4"/>
  <c r="C8" i="4"/>
  <c r="K6" i="4"/>
  <c r="G6" i="4"/>
  <c r="N6" i="4"/>
  <c r="J6" i="4"/>
  <c r="F6" i="4"/>
  <c r="T14" i="4"/>
  <c r="T8" i="4"/>
  <c r="T6" i="4"/>
  <c r="T7" i="4"/>
  <c r="T15" i="4"/>
  <c r="T11" i="4"/>
  <c r="T9" i="4"/>
  <c r="T16" i="4"/>
  <c r="T12" i="4"/>
  <c r="U6" i="4"/>
  <c r="U7" i="4"/>
  <c r="U8" i="4"/>
  <c r="U9" i="4"/>
  <c r="U10" i="4"/>
  <c r="U11" i="4"/>
  <c r="U12" i="4"/>
  <c r="U13" i="4"/>
  <c r="U14" i="4"/>
  <c r="U15" i="4"/>
  <c r="U16" i="4"/>
  <c r="V4" i="4"/>
  <c r="S7" i="4"/>
  <c r="K36" i="4"/>
  <c r="G35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N37" i="4"/>
  <c r="J37" i="4"/>
  <c r="F37" i="4"/>
  <c r="M36" i="4"/>
  <c r="G36" i="4"/>
  <c r="N35" i="4"/>
  <c r="I35" i="4"/>
  <c r="C35" i="4"/>
  <c r="J34" i="4"/>
  <c r="E34" i="4"/>
  <c r="K33" i="4"/>
  <c r="F33" i="4"/>
  <c r="M32" i="4"/>
  <c r="G32" i="4"/>
  <c r="N31" i="4"/>
  <c r="I31" i="4"/>
  <c r="C31" i="4"/>
  <c r="J30" i="4"/>
  <c r="E30" i="4"/>
  <c r="K29" i="4"/>
  <c r="F29" i="4"/>
  <c r="M28" i="4"/>
  <c r="G28" i="4"/>
  <c r="N27" i="4"/>
  <c r="I27" i="4"/>
  <c r="C27" i="4"/>
  <c r="J26" i="4"/>
  <c r="E26" i="4"/>
  <c r="K25" i="4"/>
  <c r="F25" i="4"/>
  <c r="M24" i="4"/>
  <c r="G24" i="4"/>
  <c r="N23" i="4"/>
  <c r="I23" i="4"/>
  <c r="N22" i="4"/>
  <c r="F22" i="4"/>
  <c r="J21" i="4"/>
  <c r="N20" i="4"/>
  <c r="F20" i="4"/>
  <c r="J19" i="4"/>
  <c r="N18" i="4"/>
  <c r="F18" i="4"/>
  <c r="J17" i="4"/>
  <c r="N16" i="4"/>
  <c r="F16" i="4"/>
  <c r="J15" i="4"/>
  <c r="N14" i="4"/>
  <c r="F14" i="4"/>
  <c r="J13" i="4"/>
  <c r="N12" i="4"/>
  <c r="F12" i="4"/>
  <c r="J11" i="4"/>
  <c r="N10" i="4"/>
  <c r="F10" i="4"/>
  <c r="J9" i="4"/>
  <c r="M37" i="4"/>
  <c r="I37" i="4"/>
  <c r="E37" i="4"/>
  <c r="F36" i="4"/>
  <c r="M35" i="4"/>
  <c r="N34" i="4"/>
  <c r="I34" i="4"/>
  <c r="C34" i="4"/>
  <c r="J33" i="4"/>
  <c r="E33" i="4"/>
  <c r="K32" i="4"/>
  <c r="F32" i="4"/>
  <c r="M31" i="4"/>
  <c r="G31" i="4"/>
  <c r="N30" i="4"/>
  <c r="I30" i="4"/>
  <c r="C30" i="4"/>
  <c r="J29" i="4"/>
  <c r="E29" i="4"/>
  <c r="K28" i="4"/>
  <c r="F28" i="4"/>
  <c r="M27" i="4"/>
  <c r="G27" i="4"/>
  <c r="N26" i="4"/>
  <c r="I26" i="4"/>
  <c r="C26" i="4"/>
  <c r="J25" i="4"/>
  <c r="E25" i="4"/>
  <c r="K24" i="4"/>
  <c r="F24" i="4"/>
  <c r="M23" i="4"/>
  <c r="G23" i="4"/>
  <c r="M22" i="4"/>
  <c r="E22" i="4"/>
  <c r="I21" i="4"/>
  <c r="M20" i="4"/>
  <c r="E20" i="4"/>
  <c r="I19" i="4"/>
  <c r="M18" i="4"/>
  <c r="E18" i="4"/>
  <c r="I17" i="4"/>
  <c r="M16" i="4"/>
  <c r="E16" i="4"/>
  <c r="I15" i="4"/>
  <c r="M14" i="4"/>
  <c r="E14" i="4"/>
  <c r="I13" i="4"/>
  <c r="M12" i="4"/>
  <c r="E12" i="4"/>
  <c r="I11" i="4"/>
  <c r="M10" i="4"/>
  <c r="E10" i="4"/>
  <c r="I9" i="4"/>
  <c r="J36" i="4"/>
  <c r="E36" i="4"/>
  <c r="F35" i="4"/>
  <c r="M34" i="4"/>
  <c r="N33" i="4"/>
  <c r="I33" i="4"/>
  <c r="C33" i="4"/>
  <c r="J32" i="4"/>
  <c r="E32" i="4"/>
  <c r="K31" i="4"/>
  <c r="F31" i="4"/>
  <c r="M30" i="4"/>
  <c r="G30" i="4"/>
  <c r="N29" i="4"/>
  <c r="I29" i="4"/>
  <c r="C29" i="4"/>
  <c r="J28" i="4"/>
  <c r="E28" i="4"/>
  <c r="K27" i="4"/>
  <c r="F27" i="4"/>
  <c r="M26" i="4"/>
  <c r="G26" i="4"/>
  <c r="N25" i="4"/>
  <c r="I25" i="4"/>
  <c r="C25" i="4"/>
  <c r="J24" i="4"/>
  <c r="E24" i="4"/>
  <c r="K23" i="4"/>
  <c r="F23" i="4"/>
  <c r="J22" i="4"/>
  <c r="N21" i="4"/>
  <c r="F21" i="4"/>
  <c r="J20" i="4"/>
  <c r="N19" i="4"/>
  <c r="F19" i="4"/>
  <c r="J18" i="4"/>
  <c r="N17" i="4"/>
  <c r="F17" i="4"/>
  <c r="J16" i="4"/>
  <c r="N15" i="4"/>
  <c r="F15" i="4"/>
  <c r="J14" i="4"/>
  <c r="N13" i="4"/>
  <c r="F13" i="4"/>
  <c r="J12" i="4"/>
  <c r="N11" i="4"/>
  <c r="F11" i="4"/>
  <c r="J10" i="4"/>
  <c r="N9" i="4"/>
  <c r="F9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K37" i="4"/>
  <c r="G37" i="4"/>
  <c r="N36" i="4"/>
  <c r="I36" i="4"/>
  <c r="C36" i="4"/>
  <c r="J35" i="4"/>
  <c r="E35" i="4"/>
  <c r="K34" i="4"/>
  <c r="F34" i="4"/>
  <c r="M33" i="4"/>
  <c r="G33" i="4"/>
  <c r="N32" i="4"/>
  <c r="I32" i="4"/>
  <c r="C32" i="4"/>
  <c r="J31" i="4"/>
  <c r="E31" i="4"/>
  <c r="K30" i="4"/>
  <c r="F30" i="4"/>
  <c r="M29" i="4"/>
  <c r="G29" i="4"/>
  <c r="N28" i="4"/>
  <c r="I28" i="4"/>
  <c r="C28" i="4"/>
  <c r="J27" i="4"/>
  <c r="E27" i="4"/>
  <c r="K26" i="4"/>
  <c r="F26" i="4"/>
  <c r="M25" i="4"/>
  <c r="G25" i="4"/>
  <c r="N24" i="4"/>
  <c r="I24" i="4"/>
  <c r="C24" i="4"/>
  <c r="J23" i="4"/>
  <c r="E23" i="4"/>
  <c r="I22" i="4"/>
  <c r="M21" i="4"/>
  <c r="E21" i="4"/>
  <c r="I20" i="4"/>
  <c r="M19" i="4"/>
  <c r="E19" i="4"/>
  <c r="I18" i="4"/>
  <c r="M17" i="4"/>
  <c r="E17" i="4"/>
  <c r="I16" i="4"/>
  <c r="M15" i="4"/>
  <c r="E15" i="4"/>
  <c r="I14" i="4"/>
  <c r="M13" i="4"/>
  <c r="E13" i="4"/>
  <c r="I12" i="4"/>
  <c r="M11" i="4"/>
  <c r="E11" i="4"/>
  <c r="I10" i="4"/>
  <c r="M9" i="4"/>
  <c r="E9" i="4"/>
  <c r="O6" i="5"/>
  <c r="O10" i="5"/>
  <c r="O14" i="5"/>
  <c r="O19" i="5"/>
  <c r="O23" i="5"/>
  <c r="O7" i="5"/>
  <c r="O11" i="5"/>
  <c r="O16" i="5"/>
  <c r="O24" i="5"/>
  <c r="O4" i="5"/>
  <c r="O8" i="5"/>
  <c r="O12" i="5"/>
  <c r="O17" i="5"/>
  <c r="O21" i="5"/>
  <c r="O25" i="5"/>
  <c r="O20" i="5"/>
  <c r="O5" i="5"/>
  <c r="O9" i="5"/>
  <c r="O13" i="5"/>
  <c r="O18" i="5"/>
  <c r="O22" i="5"/>
  <c r="L4" i="5"/>
  <c r="B4" i="5"/>
  <c r="F4" i="5"/>
  <c r="J4" i="5"/>
  <c r="V6" i="4" l="1"/>
  <c r="V7" i="4"/>
  <c r="V8" i="4"/>
  <c r="V9" i="4"/>
  <c r="V10" i="4"/>
  <c r="V11" i="4"/>
  <c r="V12" i="4"/>
  <c r="V13" i="4"/>
  <c r="V14" i="4"/>
  <c r="V15" i="4"/>
  <c r="V16" i="4"/>
  <c r="W4" i="4"/>
  <c r="X4" i="4" l="1"/>
  <c r="AP4" i="4"/>
  <c r="W9" i="4"/>
  <c r="W10" i="4"/>
  <c r="W13" i="4"/>
  <c r="W14" i="4"/>
  <c r="W16" i="4"/>
  <c r="W6" i="4"/>
  <c r="W7" i="4"/>
  <c r="W8" i="4"/>
  <c r="W11" i="4"/>
  <c r="W12" i="4"/>
  <c r="W15" i="4"/>
  <c r="Y4" i="4" l="1"/>
  <c r="X13" i="4"/>
  <c r="X9" i="4"/>
  <c r="X14" i="4"/>
  <c r="X16" i="4"/>
  <c r="X12" i="4"/>
  <c r="X8" i="4"/>
  <c r="X6" i="4"/>
  <c r="X15" i="4"/>
  <c r="X11" i="4"/>
  <c r="X7" i="4"/>
  <c r="X10" i="4"/>
  <c r="Z4" i="4" l="1"/>
  <c r="Y14" i="4"/>
  <c r="Y10" i="4"/>
  <c r="Y6" i="4"/>
  <c r="Y15" i="4"/>
  <c r="Y11" i="4"/>
  <c r="Y7" i="4"/>
  <c r="Y13" i="4"/>
  <c r="Y9" i="4"/>
  <c r="Y16" i="4"/>
  <c r="Y12" i="4"/>
  <c r="Y8" i="4"/>
  <c r="AA4" i="4" l="1"/>
  <c r="Z15" i="4"/>
  <c r="Z11" i="4"/>
  <c r="Z7" i="4"/>
  <c r="Z16" i="4"/>
  <c r="Z12" i="4"/>
  <c r="Z8" i="4"/>
  <c r="Z13" i="4"/>
  <c r="Z9" i="4"/>
  <c r="Z14" i="4"/>
  <c r="Z10" i="4"/>
  <c r="Z6" i="4"/>
  <c r="AB4" i="4" l="1"/>
  <c r="AA16" i="4"/>
  <c r="AA12" i="4"/>
  <c r="AA8" i="4"/>
  <c r="AA11" i="4"/>
  <c r="AA7" i="4"/>
  <c r="AA13" i="4"/>
  <c r="AA9" i="4"/>
  <c r="AA15" i="4"/>
  <c r="AA14" i="4"/>
  <c r="AA10" i="4"/>
  <c r="AA6" i="4"/>
  <c r="AC4" i="4" l="1"/>
  <c r="AB13" i="4"/>
  <c r="AB9" i="4"/>
  <c r="AB14" i="4"/>
  <c r="AB10" i="4"/>
  <c r="AB6" i="4"/>
  <c r="AB12" i="4"/>
  <c r="AB8" i="4"/>
  <c r="AB15" i="4"/>
  <c r="AB11" i="4"/>
  <c r="AB7" i="4"/>
  <c r="AB16" i="4"/>
  <c r="AD4" i="4" l="1"/>
  <c r="AC14" i="4"/>
  <c r="AC10" i="4"/>
  <c r="AC6" i="4"/>
  <c r="AC15" i="4"/>
  <c r="AC11" i="4"/>
  <c r="AC7" i="4"/>
  <c r="AC16" i="4"/>
  <c r="AC12" i="4"/>
  <c r="AC8" i="4"/>
  <c r="AC13" i="4"/>
  <c r="AC9" i="4"/>
  <c r="AE4" i="4" l="1"/>
  <c r="AD15" i="4"/>
  <c r="AD11" i="4"/>
  <c r="AD7" i="4"/>
  <c r="AD10" i="4"/>
  <c r="AD16" i="4"/>
  <c r="AD12" i="4"/>
  <c r="AD8" i="4"/>
  <c r="AD14" i="4"/>
  <c r="AD6" i="4"/>
  <c r="AD13" i="4"/>
  <c r="AD9" i="4"/>
  <c r="AF4" i="4" l="1"/>
  <c r="AE16" i="4"/>
  <c r="AE12" i="4"/>
  <c r="AE8" i="4"/>
  <c r="AE13" i="4"/>
  <c r="AE9" i="4"/>
  <c r="AE11" i="4"/>
  <c r="AE7" i="4"/>
  <c r="AE14" i="4"/>
  <c r="AE10" i="4"/>
  <c r="AE6" i="4"/>
  <c r="AE15" i="4"/>
  <c r="AG4" i="4" l="1"/>
  <c r="AF13" i="4"/>
  <c r="AF9" i="4"/>
  <c r="AF12" i="4"/>
  <c r="AF14" i="4"/>
  <c r="AF10" i="4"/>
  <c r="AF6" i="4"/>
  <c r="AF15" i="4"/>
  <c r="AF11" i="4"/>
  <c r="AF7" i="4"/>
  <c r="AF16" i="4"/>
  <c r="AF8" i="4"/>
  <c r="AH4" i="4" l="1"/>
  <c r="AG14" i="4"/>
  <c r="AG10" i="4"/>
  <c r="AG6" i="4"/>
  <c r="AG13" i="4"/>
  <c r="AG9" i="4"/>
  <c r="AG15" i="4"/>
  <c r="AG11" i="4"/>
  <c r="AG7" i="4"/>
  <c r="AG16" i="4"/>
  <c r="AG12" i="4"/>
  <c r="AG8" i="4"/>
  <c r="AH15" i="4" l="1"/>
  <c r="AH11" i="4"/>
  <c r="AH7" i="4"/>
  <c r="AI4" i="4"/>
  <c r="AH14" i="4"/>
  <c r="AH6" i="4"/>
  <c r="AH16" i="4"/>
  <c r="AH12" i="4"/>
  <c r="AH8" i="4"/>
  <c r="AH10" i="4"/>
  <c r="AH13" i="4"/>
  <c r="AH9" i="4"/>
  <c r="AJ4" i="4" l="1"/>
  <c r="AI16" i="4"/>
  <c r="AI12" i="4"/>
  <c r="AI8" i="4"/>
  <c r="AI11" i="4"/>
  <c r="AI13" i="4"/>
  <c r="AI9" i="4"/>
  <c r="AI14" i="4"/>
  <c r="AI10" i="4"/>
  <c r="AI6" i="4"/>
  <c r="AI15" i="4"/>
  <c r="AI7" i="4"/>
  <c r="AK4" i="4" l="1"/>
  <c r="AJ13" i="4"/>
  <c r="AJ9" i="4"/>
  <c r="AJ8" i="4"/>
  <c r="AJ14" i="4"/>
  <c r="AJ10" i="4"/>
  <c r="AJ6" i="4"/>
  <c r="AJ15" i="4"/>
  <c r="AJ11" i="4"/>
  <c r="AJ7" i="4"/>
  <c r="AJ16" i="4"/>
  <c r="AJ12" i="4"/>
  <c r="AL4" i="4" l="1"/>
  <c r="AK14" i="4"/>
  <c r="AK10" i="4"/>
  <c r="AK6" i="4"/>
  <c r="AK15" i="4"/>
  <c r="AK11" i="4"/>
  <c r="AK7" i="4"/>
  <c r="AK13" i="4"/>
  <c r="AK9" i="4"/>
  <c r="AK16" i="4"/>
  <c r="AK12" i="4"/>
  <c r="AK8" i="4"/>
  <c r="AM4" i="4" l="1"/>
  <c r="AL15" i="4"/>
  <c r="AL11" i="4"/>
  <c r="AL7" i="4"/>
  <c r="AL16" i="4"/>
  <c r="AL12" i="4"/>
  <c r="AL8" i="4"/>
  <c r="AL13" i="4"/>
  <c r="AL9" i="4"/>
  <c r="AL14" i="4"/>
  <c r="AL10" i="4"/>
  <c r="AL6" i="4"/>
  <c r="AM16" i="4" l="1"/>
  <c r="AM12" i="4"/>
  <c r="AM8" i="4"/>
  <c r="R17" i="4"/>
  <c r="AM7" i="4"/>
  <c r="AM13" i="4"/>
  <c r="AM9" i="4"/>
  <c r="AM15" i="4"/>
  <c r="AM14" i="4"/>
  <c r="AM10" i="4"/>
  <c r="AM6" i="4"/>
  <c r="AM11" i="4"/>
  <c r="R22" i="4" l="1"/>
  <c r="S17" i="4"/>
  <c r="R27" i="4"/>
  <c r="R24" i="4"/>
  <c r="R19" i="4"/>
  <c r="R29" i="4"/>
  <c r="R23" i="4"/>
  <c r="R26" i="4"/>
  <c r="R21" i="4"/>
  <c r="R20" i="4"/>
  <c r="R28" i="4"/>
  <c r="R25" i="4"/>
  <c r="S19" i="4" l="1"/>
  <c r="S27" i="4"/>
  <c r="S26" i="4"/>
  <c r="S21" i="4"/>
  <c r="S29" i="4"/>
  <c r="S28" i="4"/>
  <c r="S23" i="4"/>
  <c r="S22" i="4"/>
  <c r="S20" i="4"/>
  <c r="S25" i="4"/>
  <c r="S24" i="4"/>
  <c r="T17" i="4"/>
  <c r="U17" i="4" l="1"/>
  <c r="T25" i="4"/>
  <c r="T22" i="4"/>
  <c r="T21" i="4"/>
  <c r="T29" i="4"/>
  <c r="T26" i="4"/>
  <c r="T23" i="4"/>
  <c r="T20" i="4"/>
  <c r="T28" i="4"/>
  <c r="T19" i="4"/>
  <c r="T27" i="4"/>
  <c r="T24" i="4"/>
  <c r="U22" i="4" l="1"/>
  <c r="U19" i="4"/>
  <c r="U29" i="4"/>
  <c r="U24" i="4"/>
  <c r="U23" i="4"/>
  <c r="V17" i="4"/>
  <c r="U26" i="4"/>
  <c r="U25" i="4"/>
  <c r="U21" i="4"/>
  <c r="U20" i="4"/>
  <c r="U28" i="4"/>
  <c r="U27" i="4"/>
  <c r="V24" i="4" l="1"/>
  <c r="V28" i="4"/>
  <c r="V27" i="4"/>
  <c r="V26" i="4"/>
  <c r="V23" i="4"/>
  <c r="V22" i="4"/>
  <c r="V19" i="4"/>
  <c r="V29" i="4"/>
  <c r="W17" i="4"/>
  <c r="V21" i="4"/>
  <c r="V20" i="4"/>
  <c r="V25" i="4"/>
  <c r="X17" i="4" l="1"/>
  <c r="W19" i="4"/>
  <c r="W27" i="4"/>
  <c r="W24" i="4"/>
  <c r="W21" i="4"/>
  <c r="W29" i="4"/>
  <c r="W26" i="4"/>
  <c r="W23" i="4"/>
  <c r="W20" i="4"/>
  <c r="W28" i="4"/>
  <c r="W25" i="4"/>
  <c r="W22" i="4"/>
  <c r="X26" i="4" l="1"/>
  <c r="X22" i="4"/>
  <c r="X28" i="4"/>
  <c r="X25" i="4"/>
  <c r="X23" i="4"/>
  <c r="X27" i="4"/>
  <c r="X19" i="4"/>
  <c r="X24" i="4"/>
  <c r="X29" i="4"/>
  <c r="X20" i="4"/>
  <c r="Y17" i="4"/>
  <c r="X21" i="4"/>
  <c r="Y23" i="4" l="1"/>
  <c r="Z17" i="4"/>
  <c r="Y26" i="4"/>
  <c r="Y22" i="4"/>
  <c r="Y29" i="4"/>
  <c r="Y25" i="4"/>
  <c r="Y20" i="4"/>
  <c r="Y28" i="4"/>
  <c r="Y24" i="4"/>
  <c r="Y19" i="4"/>
  <c r="Y27" i="4"/>
  <c r="Y21" i="4"/>
  <c r="Z28" i="4" l="1"/>
  <c r="Z24" i="4"/>
  <c r="Z20" i="4"/>
  <c r="Z27" i="4"/>
  <c r="Z23" i="4"/>
  <c r="Z19" i="4"/>
  <c r="AA17" i="4"/>
  <c r="Z26" i="4"/>
  <c r="Z22" i="4"/>
  <c r="Z29" i="4"/>
  <c r="Z25" i="4"/>
  <c r="Z21" i="4"/>
  <c r="AA27" i="4" l="1"/>
  <c r="AA23" i="4"/>
  <c r="AA19" i="4"/>
  <c r="AA26" i="4"/>
  <c r="AA22" i="4"/>
  <c r="AB17" i="4"/>
  <c r="AA29" i="4"/>
  <c r="AA25" i="4"/>
  <c r="AA21" i="4"/>
  <c r="AA28" i="4"/>
  <c r="AA24" i="4"/>
  <c r="AA20" i="4"/>
  <c r="AC17" i="4" l="1"/>
  <c r="AB26" i="4"/>
  <c r="AB25" i="4"/>
  <c r="AB29" i="4"/>
  <c r="AB23" i="4"/>
  <c r="AB24" i="4"/>
  <c r="AB28" i="4"/>
  <c r="AB21" i="4"/>
  <c r="AB22" i="4"/>
  <c r="AB27" i="4"/>
  <c r="AB19" i="4"/>
  <c r="AB20" i="4"/>
  <c r="AC25" i="4" l="1"/>
  <c r="AD17" i="4"/>
  <c r="AC26" i="4"/>
  <c r="AC21" i="4"/>
  <c r="AC28" i="4"/>
  <c r="AC22" i="4"/>
  <c r="AC20" i="4"/>
  <c r="AC27" i="4"/>
  <c r="AC19" i="4"/>
  <c r="AC24" i="4"/>
  <c r="AC29" i="4"/>
  <c r="AC23" i="4"/>
  <c r="AD29" i="4" l="1"/>
  <c r="AD25" i="4"/>
  <c r="AD21" i="4"/>
  <c r="AD28" i="4"/>
  <c r="AD24" i="4"/>
  <c r="AD20" i="4"/>
  <c r="AD27" i="4"/>
  <c r="AD23" i="4"/>
  <c r="AD19" i="4"/>
  <c r="AE17" i="4"/>
  <c r="AD26" i="4"/>
  <c r="AD22" i="4"/>
  <c r="AE29" i="4" l="1"/>
  <c r="AE27" i="4"/>
  <c r="AE19" i="4"/>
  <c r="AE28" i="4"/>
  <c r="AE24" i="4"/>
  <c r="AE20" i="4"/>
  <c r="AE26" i="4"/>
  <c r="AE22" i="4"/>
  <c r="AF17" i="4"/>
  <c r="AE25" i="4"/>
  <c r="AE21" i="4"/>
  <c r="AE23" i="4"/>
  <c r="AG17" i="4" l="1"/>
  <c r="AF26" i="4"/>
  <c r="AF22" i="4"/>
  <c r="AF29" i="4"/>
  <c r="AF25" i="4"/>
  <c r="AF21" i="4"/>
  <c r="AF27" i="4"/>
  <c r="AF24" i="4"/>
  <c r="AF20" i="4"/>
  <c r="AF28" i="4"/>
  <c r="AF23" i="4"/>
  <c r="AF19" i="4"/>
  <c r="AG29" i="4" l="1"/>
  <c r="AG28" i="4"/>
  <c r="AG24" i="4"/>
  <c r="AG20" i="4"/>
  <c r="AG23" i="4"/>
  <c r="AG27" i="4"/>
  <c r="AG22" i="4"/>
  <c r="AG19" i="4"/>
  <c r="AG26" i="4"/>
  <c r="AG21" i="4"/>
  <c r="AH17" i="4"/>
  <c r="AG25" i="4"/>
  <c r="AI17" i="4" l="1"/>
  <c r="AH26" i="4"/>
  <c r="AH22" i="4"/>
  <c r="AH28" i="4"/>
  <c r="AH20" i="4"/>
  <c r="AH27" i="4"/>
  <c r="AH23" i="4"/>
  <c r="AH19" i="4"/>
  <c r="AH29" i="4"/>
  <c r="AH25" i="4"/>
  <c r="AH21" i="4"/>
  <c r="AH24" i="4"/>
  <c r="AI25" i="4" l="1"/>
  <c r="AI24" i="4"/>
  <c r="AI20" i="4"/>
  <c r="AI28" i="4"/>
  <c r="AI27" i="4"/>
  <c r="AI23" i="4"/>
  <c r="AI19" i="4"/>
  <c r="AI26" i="4"/>
  <c r="AI22" i="4"/>
  <c r="AJ17" i="4"/>
  <c r="AI29" i="4"/>
  <c r="AI21" i="4"/>
  <c r="AJ28" i="4" l="1"/>
  <c r="AJ26" i="4"/>
  <c r="AJ22" i="4"/>
  <c r="AJ19" i="4"/>
  <c r="AK17" i="4"/>
  <c r="AJ25" i="4"/>
  <c r="AJ21" i="4"/>
  <c r="AJ29" i="4"/>
  <c r="AJ24" i="4"/>
  <c r="AJ20" i="4"/>
  <c r="AJ27" i="4"/>
  <c r="AJ23" i="4"/>
  <c r="AL17" i="4" l="1"/>
  <c r="AK25" i="4"/>
  <c r="AK22" i="4"/>
  <c r="AK24" i="4"/>
  <c r="AK21" i="4"/>
  <c r="AK29" i="4"/>
  <c r="AK23" i="4"/>
  <c r="AK28" i="4"/>
  <c r="AK19" i="4"/>
  <c r="AK26" i="4"/>
  <c r="AK20" i="4"/>
  <c r="AK27" i="4"/>
  <c r="AL29" i="4" l="1"/>
  <c r="AL25" i="4"/>
  <c r="AL21" i="4"/>
  <c r="AL28" i="4"/>
  <c r="AL24" i="4"/>
  <c r="AL20" i="4"/>
  <c r="AL23" i="4"/>
  <c r="AL22" i="4"/>
  <c r="AL27" i="4"/>
  <c r="AL19" i="4"/>
  <c r="AM17" i="4"/>
  <c r="AL26" i="4"/>
  <c r="AM27" i="4" l="1"/>
  <c r="AM23" i="4"/>
  <c r="AM19" i="4"/>
  <c r="AM29" i="4"/>
  <c r="AM21" i="4"/>
  <c r="AM28" i="4"/>
  <c r="AM24" i="4"/>
  <c r="AM20" i="4"/>
  <c r="AM26" i="4"/>
  <c r="AM22" i="4"/>
  <c r="AM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5" authorId="0" shapeId="0" xr:uid="{A9F561A7-13C9-4789-9A0A-A03529E3099A}">
      <text>
        <r>
          <rPr>
            <sz val="9"/>
            <color indexed="81"/>
            <rFont val="Tahoma"/>
            <family val="2"/>
          </rPr>
          <t>Semaine 14</t>
        </r>
      </text>
    </comment>
    <comment ref="J5" authorId="0" shapeId="0" xr:uid="{2B8C0C4E-6CC3-4D61-99A2-D3ECB183FC58}">
      <text>
        <r>
          <rPr>
            <sz val="9"/>
            <color indexed="81"/>
            <rFont val="Tahoma"/>
            <family val="2"/>
          </rPr>
          <t>Semaine 27</t>
        </r>
      </text>
    </comment>
    <comment ref="L6" authorId="0" shapeId="0" xr:uid="{53664383-271D-4164-BA28-1C83EE3FC1AD}">
      <text>
        <r>
          <rPr>
            <sz val="9"/>
            <color indexed="81"/>
            <rFont val="Tahoma"/>
            <family val="2"/>
          </rPr>
          <t>Semaine 36</t>
        </r>
      </text>
    </comment>
    <comment ref="C7" authorId="0" shapeId="0" xr:uid="{D6FCAE44-DFF0-453A-A2D0-DD85C3668243}">
      <text>
        <r>
          <rPr>
            <sz val="9"/>
            <color indexed="81"/>
            <rFont val="Tahoma"/>
            <family val="2"/>
          </rPr>
          <t>Semaine 49</t>
        </r>
      </text>
    </comment>
    <comment ref="I7" authorId="0" shapeId="0" xr:uid="{46944598-EC3B-4BA3-B677-8170EB7BCA47}">
      <text>
        <r>
          <rPr>
            <sz val="9"/>
            <color indexed="81"/>
            <rFont val="Tahoma"/>
            <family val="2"/>
          </rPr>
          <t>Semaine 23</t>
        </r>
      </text>
    </comment>
    <comment ref="E8" authorId="0" shapeId="0" xr:uid="{90E6453A-36CF-4878-B48E-DCD47FC6C583}">
      <text>
        <r>
          <rPr>
            <sz val="9"/>
            <color indexed="81"/>
            <rFont val="Tahoma"/>
            <family val="2"/>
          </rPr>
          <t>Semaine 6</t>
        </r>
      </text>
    </comment>
    <comment ref="F8" authorId="0" shapeId="0" xr:uid="{C9DC09D5-1CDF-47A6-89CF-EA8602E0FEBA}">
      <text>
        <r>
          <rPr>
            <sz val="9"/>
            <color indexed="81"/>
            <rFont val="Tahoma"/>
            <family val="2"/>
          </rPr>
          <t>Semaine 10</t>
        </r>
      </text>
    </comment>
    <comment ref="B9" authorId="0" shapeId="0" xr:uid="{5E5236A0-53C1-4763-85E6-E2BD3029AB69}">
      <text>
        <r>
          <rPr>
            <sz val="9"/>
            <color indexed="81"/>
            <rFont val="Tahoma"/>
            <family val="2"/>
          </rPr>
          <t>Semaine 45</t>
        </r>
      </text>
    </comment>
    <comment ref="K9" authorId="0" shapeId="0" xr:uid="{2E2204BC-6306-4582-AF9D-BFE021BB50FD}">
      <text>
        <r>
          <rPr>
            <sz val="9"/>
            <color indexed="81"/>
            <rFont val="Tahoma"/>
            <family val="2"/>
          </rPr>
          <t>Semaine 32</t>
        </r>
      </text>
    </comment>
    <comment ref="H10" authorId="0" shapeId="0" xr:uid="{AEB421DA-32CC-4D1F-BD76-DF27DD11B533}">
      <text>
        <r>
          <rPr>
            <sz val="9"/>
            <color indexed="81"/>
            <rFont val="Tahoma"/>
            <family val="2"/>
          </rPr>
          <t>Semaine 19</t>
        </r>
      </text>
    </comment>
    <comment ref="D11" authorId="0" shapeId="0" xr:uid="{C0D22108-9EA5-4656-8B6B-AFED046A9815}">
      <text>
        <r>
          <rPr>
            <sz val="9"/>
            <color indexed="81"/>
            <rFont val="Tahoma"/>
            <family val="2"/>
          </rPr>
          <t>Semaine 2</t>
        </r>
      </text>
    </comment>
    <comment ref="M11" authorId="0" shapeId="0" xr:uid="{6DA5B44A-001E-420E-9C70-DDBBC038BD11}">
      <text>
        <r>
          <rPr>
            <sz val="9"/>
            <color indexed="81"/>
            <rFont val="Tahoma"/>
            <family val="2"/>
          </rPr>
          <t>Semaine 41</t>
        </r>
      </text>
    </comment>
    <comment ref="G12" authorId="0" shapeId="0" xr:uid="{A3A62C1A-6A34-4ADA-9E51-3D42F09F0FBC}">
      <text>
        <r>
          <rPr>
            <sz val="9"/>
            <color indexed="81"/>
            <rFont val="Tahoma"/>
            <family val="2"/>
          </rPr>
          <t>Semaine 15</t>
        </r>
      </text>
    </comment>
    <comment ref="J12" authorId="0" shapeId="0" xr:uid="{8AE3CF14-168E-4C37-B780-597E2D9EDDFA}">
      <text>
        <r>
          <rPr>
            <sz val="9"/>
            <color indexed="81"/>
            <rFont val="Tahoma"/>
            <family val="2"/>
          </rPr>
          <t>Semaine 28</t>
        </r>
      </text>
    </comment>
    <comment ref="L13" authorId="0" shapeId="0" xr:uid="{C8578668-4423-439B-890B-DF11BF355711}">
      <text>
        <r>
          <rPr>
            <sz val="9"/>
            <color indexed="81"/>
            <rFont val="Tahoma"/>
            <family val="2"/>
          </rPr>
          <t>Semaine 37</t>
        </r>
      </text>
    </comment>
    <comment ref="C14" authorId="0" shapeId="0" xr:uid="{4C947446-834D-4AB4-9468-B61A68491ED9}">
      <text>
        <r>
          <rPr>
            <sz val="9"/>
            <color indexed="81"/>
            <rFont val="Tahoma"/>
            <family val="2"/>
          </rPr>
          <t>Semaine 50</t>
        </r>
      </text>
    </comment>
    <comment ref="I14" authorId="0" shapeId="0" xr:uid="{0FFE33AA-77FE-4131-B99E-DA6750E835AC}">
      <text>
        <r>
          <rPr>
            <sz val="9"/>
            <color indexed="81"/>
            <rFont val="Tahoma"/>
            <family val="2"/>
          </rPr>
          <t>Semaine 24</t>
        </r>
      </text>
    </comment>
    <comment ref="E15" authorId="0" shapeId="0" xr:uid="{1737EBAF-98B5-4B44-8062-37FBE1030DC4}">
      <text>
        <r>
          <rPr>
            <sz val="9"/>
            <color indexed="81"/>
            <rFont val="Tahoma"/>
            <family val="2"/>
          </rPr>
          <t>Semaine 7</t>
        </r>
      </text>
    </comment>
    <comment ref="F15" authorId="0" shapeId="0" xr:uid="{F1709C33-3FD4-433A-BB4F-915FBF5554C5}">
      <text>
        <r>
          <rPr>
            <sz val="9"/>
            <color indexed="81"/>
            <rFont val="Tahoma"/>
            <family val="2"/>
          </rPr>
          <t>Semaine 11</t>
        </r>
      </text>
    </comment>
    <comment ref="B16" authorId="0" shapeId="0" xr:uid="{3C63F16A-635D-49BE-8F07-E74BFF168AF6}">
      <text>
        <r>
          <rPr>
            <sz val="9"/>
            <color indexed="81"/>
            <rFont val="Tahoma"/>
            <family val="2"/>
          </rPr>
          <t>Semaine 46</t>
        </r>
      </text>
    </comment>
    <comment ref="K16" authorId="0" shapeId="0" xr:uid="{6EAB4B0C-EC18-4670-A3FA-AA50F99DAC13}">
      <text>
        <r>
          <rPr>
            <sz val="9"/>
            <color indexed="81"/>
            <rFont val="Tahoma"/>
            <family val="2"/>
          </rPr>
          <t>Semaine 33</t>
        </r>
      </text>
    </comment>
    <comment ref="H17" authorId="0" shapeId="0" xr:uid="{1A9D76DE-FB5A-4E3E-83FE-2278524C86DF}">
      <text>
        <r>
          <rPr>
            <sz val="9"/>
            <color indexed="81"/>
            <rFont val="Tahoma"/>
            <family val="2"/>
          </rPr>
          <t>Semaine 20</t>
        </r>
      </text>
    </comment>
    <comment ref="D18" authorId="0" shapeId="0" xr:uid="{C739BAFD-8E17-4AC1-9EC7-901DB16FDD8F}">
      <text>
        <r>
          <rPr>
            <sz val="9"/>
            <color indexed="81"/>
            <rFont val="Tahoma"/>
            <family val="2"/>
          </rPr>
          <t>Semaine 3</t>
        </r>
      </text>
    </comment>
    <comment ref="M18" authorId="0" shapeId="0" xr:uid="{3570B72C-5156-48E3-8D9A-9A8A240165A9}">
      <text>
        <r>
          <rPr>
            <sz val="9"/>
            <color indexed="81"/>
            <rFont val="Tahoma"/>
            <family val="2"/>
          </rPr>
          <t>Semaine 42</t>
        </r>
      </text>
    </comment>
    <comment ref="G19" authorId="0" shapeId="0" xr:uid="{A087C0D9-C2A9-4BD0-83A0-FF77F6ACDA9F}">
      <text>
        <r>
          <rPr>
            <sz val="9"/>
            <color indexed="81"/>
            <rFont val="Tahoma"/>
            <family val="2"/>
          </rPr>
          <t>Semaine 16</t>
        </r>
      </text>
    </comment>
    <comment ref="J19" authorId="0" shapeId="0" xr:uid="{FCF6DEE4-DDA7-4E88-A8A1-21A74A1E73A6}">
      <text>
        <r>
          <rPr>
            <sz val="9"/>
            <color indexed="81"/>
            <rFont val="Tahoma"/>
            <family val="2"/>
          </rPr>
          <t>Semaine 29</t>
        </r>
      </text>
    </comment>
    <comment ref="L20" authorId="0" shapeId="0" xr:uid="{57EB586D-6C6B-4711-80D8-B889543C4DC5}">
      <text>
        <r>
          <rPr>
            <sz val="9"/>
            <color indexed="81"/>
            <rFont val="Tahoma"/>
            <family val="2"/>
          </rPr>
          <t>Semaine 38</t>
        </r>
      </text>
    </comment>
    <comment ref="C21" authorId="0" shapeId="0" xr:uid="{21080E2C-7551-47A2-97A5-94AC21C7906A}">
      <text>
        <r>
          <rPr>
            <sz val="9"/>
            <color indexed="81"/>
            <rFont val="Tahoma"/>
            <family val="2"/>
          </rPr>
          <t>Semaine 51</t>
        </r>
      </text>
    </comment>
    <comment ref="I21" authorId="0" shapeId="0" xr:uid="{FF44AF99-A005-433E-9973-66FD3B69D6B8}">
      <text>
        <r>
          <rPr>
            <sz val="9"/>
            <color indexed="81"/>
            <rFont val="Tahoma"/>
            <family val="2"/>
          </rPr>
          <t>Semaine 25</t>
        </r>
      </text>
    </comment>
    <comment ref="E22" authorId="0" shapeId="0" xr:uid="{1536857E-02C3-4740-A563-64B7A104E253}">
      <text>
        <r>
          <rPr>
            <sz val="9"/>
            <color indexed="81"/>
            <rFont val="Tahoma"/>
            <family val="2"/>
          </rPr>
          <t>Semaine 8</t>
        </r>
      </text>
    </comment>
    <comment ref="F22" authorId="0" shapeId="0" xr:uid="{7C9EA50F-BE76-41A4-9C5D-79EB482D3B05}">
      <text>
        <r>
          <rPr>
            <sz val="9"/>
            <color indexed="81"/>
            <rFont val="Tahoma"/>
            <family val="2"/>
          </rPr>
          <t>Semaine 12</t>
        </r>
      </text>
    </comment>
    <comment ref="B23" authorId="0" shapeId="0" xr:uid="{BC655F7B-E985-4E2B-82F0-69B2D50FEA7B}">
      <text>
        <r>
          <rPr>
            <sz val="9"/>
            <color indexed="81"/>
            <rFont val="Tahoma"/>
            <family val="2"/>
          </rPr>
          <t>Semaine 47</t>
        </r>
      </text>
    </comment>
    <comment ref="K23" authorId="0" shapeId="0" xr:uid="{9C6048FA-9FF9-4115-A81E-14E10B35C627}">
      <text>
        <r>
          <rPr>
            <sz val="9"/>
            <color indexed="81"/>
            <rFont val="Tahoma"/>
            <family val="2"/>
          </rPr>
          <t>Semaine 34</t>
        </r>
      </text>
    </comment>
    <comment ref="H24" authorId="0" shapeId="0" xr:uid="{370A8818-8231-44BD-86D0-2CE860BA6661}">
      <text>
        <r>
          <rPr>
            <sz val="9"/>
            <color indexed="81"/>
            <rFont val="Tahoma"/>
            <family val="2"/>
          </rPr>
          <t>Semaine 21</t>
        </r>
      </text>
    </comment>
    <comment ref="D25" authorId="0" shapeId="0" xr:uid="{BF55740F-4F8F-4B21-9D96-06274E144DD0}">
      <text>
        <r>
          <rPr>
            <sz val="9"/>
            <color indexed="81"/>
            <rFont val="Tahoma"/>
            <family val="2"/>
          </rPr>
          <t>Semaine 4</t>
        </r>
      </text>
    </comment>
    <comment ref="M25" authorId="0" shapeId="0" xr:uid="{2C76FBCB-BE8E-4851-9350-B9DB12625F49}">
      <text>
        <r>
          <rPr>
            <sz val="9"/>
            <color indexed="81"/>
            <rFont val="Tahoma"/>
            <family val="2"/>
          </rPr>
          <t>Semaine 43</t>
        </r>
      </text>
    </comment>
    <comment ref="G26" authorId="0" shapeId="0" xr:uid="{7F7EE9F7-09ED-4F5F-9221-35FA90C10303}">
      <text>
        <r>
          <rPr>
            <sz val="9"/>
            <color indexed="81"/>
            <rFont val="Tahoma"/>
            <family val="2"/>
          </rPr>
          <t>Semaine 17</t>
        </r>
      </text>
    </comment>
    <comment ref="J26" authorId="0" shapeId="0" xr:uid="{3920956B-2594-4BAC-8C81-40535972B468}">
      <text>
        <r>
          <rPr>
            <sz val="9"/>
            <color indexed="81"/>
            <rFont val="Tahoma"/>
            <family val="2"/>
          </rPr>
          <t>Semaine 30</t>
        </r>
      </text>
    </comment>
    <comment ref="L27" authorId="0" shapeId="0" xr:uid="{433B69A6-949E-4CA4-8FC3-4154404419FD}">
      <text>
        <r>
          <rPr>
            <sz val="9"/>
            <color indexed="81"/>
            <rFont val="Tahoma"/>
            <family val="2"/>
          </rPr>
          <t>Semaine 39</t>
        </r>
      </text>
    </comment>
    <comment ref="C28" authorId="0" shapeId="0" xr:uid="{6CD2F793-9CC9-4AA1-AB7B-516D872D148B}">
      <text>
        <r>
          <rPr>
            <sz val="9"/>
            <color indexed="81"/>
            <rFont val="Tahoma"/>
            <family val="2"/>
          </rPr>
          <t>Semaine 52</t>
        </r>
      </text>
    </comment>
    <comment ref="I28" authorId="0" shapeId="0" xr:uid="{680FF246-0BA1-46F0-8177-CFCD685A3D02}">
      <text>
        <r>
          <rPr>
            <sz val="9"/>
            <color indexed="81"/>
            <rFont val="Tahoma"/>
            <family val="2"/>
          </rPr>
          <t>Semaine 26</t>
        </r>
      </text>
    </comment>
    <comment ref="E29" authorId="0" shapeId="0" xr:uid="{DEBBEF1D-02E9-4556-A450-2374BAF482AB}">
      <text>
        <r>
          <rPr>
            <sz val="9"/>
            <color indexed="81"/>
            <rFont val="Tahoma"/>
            <family val="2"/>
          </rPr>
          <t>Semaine 9</t>
        </r>
      </text>
    </comment>
    <comment ref="F29" authorId="0" shapeId="0" xr:uid="{89925E74-C25E-4EA3-88FF-F53F96BCDDAD}">
      <text>
        <r>
          <rPr>
            <sz val="9"/>
            <color indexed="81"/>
            <rFont val="Tahoma"/>
            <family val="2"/>
          </rPr>
          <t>Semaine 13</t>
        </r>
      </text>
    </comment>
    <comment ref="B30" authorId="0" shapeId="0" xr:uid="{D1EC27A3-D1FD-4126-BE86-C18EA5BD5CED}">
      <text>
        <r>
          <rPr>
            <sz val="9"/>
            <color indexed="81"/>
            <rFont val="Tahoma"/>
            <family val="2"/>
          </rPr>
          <t>Semaine 48</t>
        </r>
      </text>
    </comment>
    <comment ref="K30" authorId="0" shapeId="0" xr:uid="{EF19811F-CEFE-47CC-BD90-8B539AE7598A}">
      <text>
        <r>
          <rPr>
            <sz val="9"/>
            <color indexed="81"/>
            <rFont val="Tahoma"/>
            <family val="2"/>
          </rPr>
          <t>Semaine 35</t>
        </r>
      </text>
    </comment>
    <comment ref="H31" authorId="0" shapeId="0" xr:uid="{709AA164-E50A-483F-8DC1-14C77850A9DD}">
      <text>
        <r>
          <rPr>
            <sz val="9"/>
            <color indexed="81"/>
            <rFont val="Tahoma"/>
            <family val="2"/>
          </rPr>
          <t>Semaine 22</t>
        </r>
      </text>
    </comment>
    <comment ref="D32" authorId="0" shapeId="0" xr:uid="{E0B779FD-C64E-4CFC-95D6-DC3FCC7FABD9}">
      <text>
        <r>
          <rPr>
            <sz val="9"/>
            <color indexed="81"/>
            <rFont val="Tahoma"/>
            <family val="2"/>
          </rPr>
          <t>Semaine 5</t>
        </r>
      </text>
    </comment>
    <comment ref="M32" authorId="0" shapeId="0" xr:uid="{02E222BE-61EB-4007-8054-FD435E607717}">
      <text>
        <r>
          <rPr>
            <sz val="9"/>
            <color indexed="81"/>
            <rFont val="Tahoma"/>
            <family val="2"/>
          </rPr>
          <t>Semaine 44</t>
        </r>
      </text>
    </comment>
    <comment ref="G33" authorId="0" shapeId="0" xr:uid="{AF4B3549-BD39-4793-9A31-1CA94589AFE7}">
      <text>
        <r>
          <rPr>
            <sz val="9"/>
            <color indexed="81"/>
            <rFont val="Tahoma"/>
            <family val="2"/>
          </rPr>
          <t>Semaine 18</t>
        </r>
      </text>
    </comment>
    <comment ref="J33" authorId="0" shapeId="0" xr:uid="{068C2807-A14F-439C-94F5-3ED873B3EA36}">
      <text>
        <r>
          <rPr>
            <sz val="9"/>
            <color indexed="81"/>
            <rFont val="Tahoma"/>
            <family val="2"/>
          </rPr>
          <t>Semaine 31</t>
        </r>
      </text>
    </comment>
    <comment ref="L34" authorId="0" shapeId="0" xr:uid="{50D351A0-1885-4087-BF12-529BE78A12D6}">
      <text>
        <r>
          <rPr>
            <sz val="9"/>
            <color indexed="81"/>
            <rFont val="Tahoma"/>
            <family val="2"/>
          </rPr>
          <t>Semaine 40</t>
        </r>
      </text>
    </comment>
    <comment ref="C35" authorId="0" shapeId="0" xr:uid="{C1BD2B12-949B-4E2A-960D-B4C003B7EFD6}">
      <text>
        <r>
          <rPr>
            <sz val="9"/>
            <color indexed="81"/>
            <rFont val="Tahoma"/>
            <family val="2"/>
          </rPr>
          <t>Semaine 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<sst xmlns="http://schemas.openxmlformats.org/spreadsheetml/2006/main" count="119" uniqueCount="78">
  <si>
    <t>Jour de l'an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</si>
  <si>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</si>
  <si>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</si>
  <si>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</si>
  <si>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</si>
  <si>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</si>
  <si>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</si>
  <si>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</si>
  <si>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</si>
  <si>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</si>
  <si>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Jour fériés en France</t>
  </si>
  <si>
    <t>8 Mai</t>
  </si>
  <si>
    <t>Choix de
l'année :</t>
  </si>
  <si>
    <t xml:space="preserve">      Changer l'année et/ou le mois pour afficher un nouveau calendrier annuel</t>
  </si>
  <si>
    <t>WE</t>
  </si>
  <si>
    <t>Jour férié</t>
  </si>
  <si>
    <t>Regardez les formules en cliquant dessus</t>
  </si>
  <si>
    <t>Jour de l'An</t>
  </si>
  <si>
    <t>Lundi Pâques</t>
  </si>
  <si>
    <t>1er Mai</t>
  </si>
  <si>
    <t>Armistice 39-45</t>
  </si>
  <si>
    <t>Jeudi Ascencion</t>
  </si>
  <si>
    <t>Lundi Pentecôte</t>
  </si>
  <si>
    <t>Toussaint</t>
  </si>
  <si>
    <t>Armistice 14-18</t>
  </si>
  <si>
    <t>Calendriers et utilitaires pour la construction de calendriers</t>
  </si>
  <si>
    <t>Document extrait de la liste de Frédéric Sigonneau….je l'en remercie</t>
  </si>
  <si>
    <t>http://frederic.sigonneau.free.fr/Calendriers.htm</t>
  </si>
  <si>
    <t>Calendrier Annuel avec Jours fériés</t>
  </si>
  <si>
    <t>https://www.bonbache.fr/calendrier-excel-avec-week-end-et-jours-feries-242.html</t>
  </si>
  <si>
    <t>Lien &gt;</t>
  </si>
  <si>
    <t>SI(C3&lt;&gt;"";"Calendrier pour l'année "&amp;C3;"")</t>
  </si>
  <si>
    <t>SI($C$3&lt;&gt;"";NOMPROPRE(TEXTE(C5;"mmmm"));"")</t>
  </si>
  <si>
    <t>SI($C$3&lt;&gt;"";SI(MOIS(DATE($C$3;MOIS(C$5);$B8))=MOIS(C$7);DATE($C$3;MOIS(C$5);$B8);"");"")</t>
  </si>
  <si>
    <t>ET($C$3&lt;&gt;"";C6="")</t>
  </si>
  <si>
    <t>$C$3&lt;&gt;""</t>
  </si>
  <si>
    <t>RECHERCHEV(C7;$AO$6:$AO$16;1;FAUX)</t>
  </si>
  <si>
    <t>OU(JOURSEM(C7;2)=6;JOURSEM(C7;2)=7)</t>
  </si>
  <si>
    <t>Mises en Formes Conditionnelles</t>
  </si>
  <si>
    <t>INDEX($R$6:$W$16;AP6;$AP$4)</t>
  </si>
  <si>
    <t>DATE(R4;SI((25-MOD((11*MOD(R4-1900;19)+4-ENT((7*MOD(R4-1900;19)+1)/19));29)-MOD(R4-1900+ENT((R4-1900)/4)+31-MOD((11*MOD(R4-1900;19)+4-ENT((7*MOD(R4-1900;19)+1)/19));29);7))&gt;0;4;3);SI((25-MOD((11*MOD(R4-1900;19)+4-ENT((7*MOD(R4-1900;19)+1)/19));29)-MOD(R4-1900+ENT((R4-1900)/4)+31-MOD((11*MOD(R4-1900;19)+4-ENT((7*MOD(R4-1900;19)+1)/19));29);7))&gt;0;(25-MOD((11*MOD(R4-1900;19)+4-ENT((7*MOD(R4-1900;19)+1)/19));29)-MOD(R4-1900+ENT((R4-1900)/4)+31-MOD((11*MOD(R4-1900;19)+4-ENT((7*MOD(R4-1900;19)+1)/19));29);7));31+(25-MOD((11*MOD(R4-1900;19)+4-ENT((7*MOD(R4-1900;19)+1)/19));29)-MOD(R4-1900+ENT((R4-1900)/4)+31-MOD((11*MOD(R4-1900;19)+4-ENT((7*MOD(R4-1900;19)+1)/19));29);7))))+1</t>
  </si>
  <si>
    <t>DATE(R4;SI((25-MOD((11*MOD(R4-1900;19)+4-ENT((7*MOD(R4-1900;19)+1)/19));29)-MOD(R4-1900+ENT((R4-1900)/4)+31-MOD((11*MOD(R4-1900;19)+4-ENT((7*MOD(R4-1900;19)+1)/19));29);7))&gt;0;4;3);SI((25-MOD((11*MOD(R4-1900;19)+4-ENT((7*MOD(R4-1900;19)+1)/19));29)-MOD(R4-1900+ENT((R4-1900)/4)+31-MOD((11*MOD(R4-1900;19)+4-ENT((7*MOD(R4-1900;19)+1)/19));29);7))&gt;0;(25-MOD((11*MOD(R4-1900;19)+4-ENT((7*MOD(R4-1900;19)+1)/19));29)-MOD(R4-1900+ENT((R4-1900)/4)+31-MOD((11*MOD(R4-1900;19)+4-ENT((7*MOD(R4-1900;19)+1)/19));29);7));31+(25-MOD((11*MOD(R4-1900;19)+4-ENT((7*MOD(R4-1900;19)+1)/19));29)-MOD(R4-1900+ENT((R4-1900)/4)+31-MOD((11*MOD(R4-1900;19)+4-ENT((7*MOD(R4-1900;19)+1)/19));29);7))))+39</t>
  </si>
  <si>
    <t>DATE(R4;SI((25-MOD((11*MOD(R4-1900;19)+4-ENT((7*MOD(R4-1900;19)+1)/19));29)-MOD(R4-1900+ENT((R4-1900)/4)+31-MOD((11*MOD(R4-1900;19)+4-ENT((7*MOD(R4-1900;19)+1)/19));29);7))&gt;0;4;3);SI((25-MOD((11*MOD(R4-1900;19)+4-ENT((7*MOD(R4-1900;19)+1)/19));29)-MOD(R4-1900+ENT((R4-1900)/4)+31-MOD((11*MOD(R4-1900;19)+4-ENT((7*MOD(R4-1900;19)+1)/19));29);7))&gt;0;(25-MOD((11*MOD(R4-1900;19)+4-ENT((7*MOD(R4-1900;19)+1)/19));29)-MOD(R4-1900+ENT((R4-1900)/4)+31-MOD((11*MOD(R4-1900;19)+4-ENT((7*MOD(R4-1900;19)+1)/19));29);7));31+(25-MOD((11*MOD(R4-1900;19)+4-ENT((7*MOD(R4-1900;19)+1)/19));29)-MOD(R4-1900+ENT((R4-1900)/4)+31-MOD((11*MOD(R4-1900;19)+4-ENT((7*MOD(R4-1900;19)+1)/19));29);7))))+50</t>
  </si>
  <si>
    <t>Voici la liste de tous les derniers supports de formation gratuits mis à jour :</t>
  </si>
  <si>
    <t>https://www.bonbache.fr/</t>
  </si>
  <si>
    <t>APPRENEZ A FAIRE CE CALENDRIER…Super tuto Youtube</t>
  </si>
  <si>
    <t>Quelques formules utilisées</t>
  </si>
  <si>
    <t xml:space="preserve">avec repérages des Week-End et des jours fériés. La simple sélection de l'année par le biais d'une liste déroulante </t>
  </si>
  <si>
    <t>doit offrir le calendrier annuel complet avec mise en page</t>
  </si>
  <si>
    <r>
      <t>Ce calendrier se masque si vous sélectionnez la première cellule sans date en C3</t>
    </r>
    <r>
      <rPr>
        <b/>
        <i/>
        <sz val="20"/>
        <color rgb="FFC00000"/>
        <rFont val="Calibri"/>
        <family val="2"/>
        <scheme val="minor"/>
      </rPr>
      <t xml:space="preserve"> (avant 2020)</t>
    </r>
    <r>
      <rPr>
        <b/>
        <sz val="20"/>
        <color rgb="FFC00000"/>
        <rFont val="Calibri"/>
        <family val="2"/>
        <scheme val="minor"/>
      </rPr>
      <t xml:space="preserve">. </t>
    </r>
  </si>
  <si>
    <t>Essayez pour voir</t>
  </si>
  <si>
    <t xml:space="preserve">Le site Bonbache vous aide à bâtir une application Excel, sans code VBA, permettant la construction automatique de calendriers annuels, </t>
  </si>
  <si>
    <t>Enumérer strictement les jours d'un mois</t>
  </si>
  <si>
    <t>https://www.bonbache.fr/enumerer-les-jours-d-un-mois-sans-depasser-le-mois-606.html</t>
  </si>
  <si>
    <t>Calendrier annuel avec une seule formule</t>
  </si>
  <si>
    <t>https://www.bonbache.fr/une-formule-simple-pour-un-calendrier-annuel-perpetuel-546.html</t>
  </si>
  <si>
    <t>Dates plannings calendriers</t>
  </si>
  <si>
    <t>http://boisgontierjacques.free.fr/pages_site/dates.htm</t>
  </si>
  <si>
    <t>Créer un calendrier par semaine</t>
  </si>
  <si>
    <t>https://www.excel-exercice.com/calendrier-hebdomadaire/</t>
  </si>
  <si>
    <t>Année</t>
  </si>
  <si>
    <t>Mois</t>
  </si>
  <si>
    <t>L</t>
  </si>
  <si>
    <t>M</t>
  </si>
  <si>
    <t>J</t>
  </si>
  <si>
    <t>V</t>
  </si>
  <si>
    <t>S</t>
  </si>
  <si>
    <t>D</t>
  </si>
  <si>
    <t>Temps de lecture 3 minutes</t>
  </si>
  <si>
    <r>
      <t>Cet article va vous montrer comment créer un </t>
    </r>
    <r>
      <rPr>
        <b/>
        <sz val="13"/>
        <color rgb="FF666666"/>
        <rFont val="Roboto"/>
      </rPr>
      <t>calendrier hebdomadaire</t>
    </r>
    <r>
      <rPr>
        <sz val="13"/>
        <color rgb="FF666666"/>
        <rFont val="Roboto"/>
      </rPr>
      <t>, pour l'année 2020, avec </t>
    </r>
    <r>
      <rPr>
        <b/>
        <sz val="13"/>
        <color rgb="FF666666"/>
        <rFont val="Roboto"/>
      </rPr>
      <t>seulement 1 formule</t>
    </r>
    <r>
      <rPr>
        <sz val="13"/>
        <color rgb="FF666666"/>
        <rFont val="Roboto"/>
      </rPr>
      <t> dans Office 365 </t>
    </r>
  </si>
  <si>
    <t>Pour créer un calendrier hebdomadaire avec une seule formule, nous utiliserons la nouvelle fonction SEQUENCE.</t>
  </si>
  <si>
    <t>Cette fonction n'est accessible que pour les versions d'Excel dans Microsoft 365 et également Excel Online.</t>
  </si>
  <si>
    <t>Ajouter des Emojis (Emoticones) dans vos formules, feuilles, graphiques</t>
  </si>
  <si>
    <t>https://www.excel-exercice.com/ajouter-des-emojis-emoticones-dans-vos-formules-feuilles-graphiques/</t>
  </si>
  <si>
    <t xml:space="preserve">Vous pouvez travailler sur Excel gratuitement depuis un navigateur web.Il vous faut juste une connexion web </t>
  </si>
  <si>
    <t>et un compte Microsoft pour pouvoir utiliser Excel Online…</t>
  </si>
  <si>
    <t>Frédéric LE GUEN</t>
  </si>
  <si>
    <t>https://www.excel-exercice.com/excel-gratuit/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</si>
</sst>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 dd"/>
    <numFmt numFmtId="165" formatCode="ddd\ d"/>
    <numFmt numFmtId="166" formatCode="mmmm"/>
    <numFmt numFmtId="167" formatCode="ddd\-dd\-mmm"/>
    <numFmt numFmtId="168" formatCode="mmm\ yyyy"/>
    <numFmt numFmtId="169" formatCode="d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444444"/>
      <name val="Calibri"/>
      <family val="2"/>
    </font>
    <font>
      <b/>
      <sz val="11"/>
      <name val="Arial"/>
      <family val="2"/>
    </font>
    <font>
      <b/>
      <sz val="12"/>
      <color rgb="FFC00000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rgb="FF080808"/>
      <name val="Calibri"/>
      <family val="2"/>
      <scheme val="minor"/>
    </font>
    <font>
      <sz val="12"/>
      <color rgb="FF227540"/>
      <name val="Roboto"/>
    </font>
    <font>
      <sz val="13"/>
      <color rgb="FF666666"/>
      <name val="Roboto"/>
    </font>
    <font>
      <b/>
      <sz val="13"/>
      <color rgb="FF666666"/>
      <name val="Roboto"/>
    </font>
    <font>
      <sz val="11"/>
      <color rgb="FF666666"/>
      <name val="Roboto"/>
    </font>
  </fonts>
  <fills count="1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hair">
        <color rgb="FF7030A0"/>
      </bottom>
      <diagonal/>
    </border>
    <border>
      <left style="medium">
        <color rgb="FF7030A0"/>
      </left>
      <right style="thin">
        <color rgb="FF7030A0"/>
      </right>
      <top style="hair">
        <color rgb="FF7030A0"/>
      </top>
      <bottom style="hair">
        <color rgb="FF7030A0"/>
      </bottom>
      <diagonal/>
    </border>
    <border>
      <left style="medium">
        <color rgb="FF7030A0"/>
      </left>
      <right style="thin">
        <color rgb="FF7030A0"/>
      </right>
      <top style="hair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hair">
        <color rgb="FF7030A0"/>
      </top>
      <bottom style="hair">
        <color rgb="FF7030A0"/>
      </bottom>
      <diagonal/>
    </border>
    <border>
      <left style="thin">
        <color rgb="FF7030A0"/>
      </left>
      <right style="thin">
        <color rgb="FF7030A0"/>
      </right>
      <top style="hair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hair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hair">
        <color rgb="FF7030A0"/>
      </bottom>
      <diagonal/>
    </border>
    <border>
      <left style="thin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  <border>
      <left style="thin">
        <color rgb="FF7030A0"/>
      </left>
      <right style="medium">
        <color rgb="FF7030A0"/>
      </right>
      <top style="hair">
        <color rgb="FF7030A0"/>
      </top>
      <bottom style="medium">
        <color rgb="FF7030A0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rgb="FF7030A0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rgb="FF7030A0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rgb="FF7030A0"/>
      </top>
      <bottom style="thin">
        <color theme="9" tint="-0.24994659260841701"/>
      </bottom>
      <diagonal/>
    </border>
    <border>
      <left style="thin">
        <color rgb="FF7030A0"/>
      </left>
      <right/>
      <top/>
      <bottom/>
      <diagonal/>
    </border>
    <border>
      <left/>
      <right/>
      <top style="hair">
        <color rgb="FF7030A0"/>
      </top>
      <bottom style="hair">
        <color rgb="FF7030A0"/>
      </bottom>
      <diagonal/>
    </border>
    <border>
      <left style="medium">
        <color rgb="FF7030A0"/>
      </left>
      <right/>
      <top style="hair">
        <color rgb="FF7030A0"/>
      </top>
      <bottom style="hair">
        <color rgb="FF7030A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2" fillId="2" borderId="1" xfId="0" applyFont="1" applyFill="1" applyBorder="1" applyAlignment="1">
      <alignment horizontal="left" wrapText="1" indent="1"/>
    </xf>
    <xf numFmtId="0" fontId="0" fillId="3" borderId="0" xfId="0" applyFill="1"/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11" fillId="4" borderId="7" xfId="0" applyFont="1" applyFill="1" applyBorder="1" applyAlignment="1">
      <alignment horizontal="center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165" fontId="12" fillId="6" borderId="11" xfId="0" applyNumberFormat="1" applyFont="1" applyFill="1" applyBorder="1" applyAlignment="1">
      <alignment horizontal="center"/>
    </xf>
    <xf numFmtId="14" fontId="9" fillId="7" borderId="12" xfId="0" applyNumberFormat="1" applyFont="1" applyFill="1" applyBorder="1" applyAlignment="1">
      <alignment horizontal="center"/>
    </xf>
    <xf numFmtId="0" fontId="13" fillId="8" borderId="0" xfId="0" applyFont="1" applyFill="1"/>
    <xf numFmtId="0" fontId="8" fillId="0" borderId="0" xfId="0" applyFont="1" applyAlignment="1">
      <alignment horizontal="center"/>
    </xf>
    <xf numFmtId="166" fontId="11" fillId="9" borderId="13" xfId="0" applyNumberFormat="1" applyFont="1" applyFill="1" applyBorder="1" applyAlignment="1">
      <alignment horizontal="center"/>
    </xf>
    <xf numFmtId="166" fontId="11" fillId="9" borderId="14" xfId="0" applyNumberFormat="1" applyFont="1" applyFill="1" applyBorder="1" applyAlignment="1">
      <alignment horizontal="center"/>
    </xf>
    <xf numFmtId="166" fontId="11" fillId="9" borderId="15" xfId="0" applyNumberFormat="1" applyFont="1" applyFill="1" applyBorder="1" applyAlignment="1">
      <alignment horizontal="center"/>
    </xf>
    <xf numFmtId="0" fontId="1" fillId="10" borderId="0" xfId="0" applyFont="1" applyFill="1"/>
    <xf numFmtId="0" fontId="8" fillId="10" borderId="0" xfId="0" applyFont="1" applyFill="1" applyAlignment="1">
      <alignment horizontal="center"/>
    </xf>
    <xf numFmtId="165" fontId="12" fillId="0" borderId="16" xfId="0" applyNumberFormat="1" applyFont="1" applyBorder="1" applyAlignment="1">
      <alignment horizontal="left"/>
    </xf>
    <xf numFmtId="165" fontId="12" fillId="0" borderId="17" xfId="0" applyNumberFormat="1" applyFont="1" applyBorder="1" applyAlignment="1">
      <alignment horizontal="left"/>
    </xf>
    <xf numFmtId="165" fontId="12" fillId="0" borderId="18" xfId="0" applyNumberFormat="1" applyFont="1" applyBorder="1" applyAlignment="1">
      <alignment horizontal="left"/>
    </xf>
    <xf numFmtId="0" fontId="8" fillId="10" borderId="0" xfId="0" applyFont="1" applyFill="1"/>
    <xf numFmtId="165" fontId="12" fillId="0" borderId="19" xfId="0" applyNumberFormat="1" applyFont="1" applyBorder="1" applyAlignment="1">
      <alignment horizontal="left"/>
    </xf>
    <xf numFmtId="165" fontId="12" fillId="0" borderId="20" xfId="0" applyNumberFormat="1" applyFont="1" applyBorder="1" applyAlignment="1">
      <alignment horizontal="left"/>
    </xf>
    <xf numFmtId="165" fontId="12" fillId="0" borderId="21" xfId="0" applyNumberFormat="1" applyFont="1" applyBorder="1" applyAlignment="1">
      <alignment horizontal="left"/>
    </xf>
    <xf numFmtId="165" fontId="12" fillId="0" borderId="22" xfId="0" applyNumberFormat="1" applyFont="1" applyBorder="1" applyAlignment="1">
      <alignment horizontal="left"/>
    </xf>
    <xf numFmtId="165" fontId="12" fillId="0" borderId="23" xfId="0" applyNumberFormat="1" applyFont="1" applyBorder="1" applyAlignment="1">
      <alignment horizontal="left"/>
    </xf>
    <xf numFmtId="165" fontId="12" fillId="0" borderId="24" xfId="0" applyNumberFormat="1" applyFont="1" applyBorder="1" applyAlignment="1">
      <alignment horizontal="left"/>
    </xf>
    <xf numFmtId="14" fontId="14" fillId="0" borderId="25" xfId="0" applyNumberFormat="1" applyFont="1" applyBorder="1"/>
    <xf numFmtId="14" fontId="14" fillId="0" borderId="26" xfId="0" applyNumberFormat="1" applyFont="1" applyBorder="1"/>
    <xf numFmtId="14" fontId="14" fillId="0" borderId="27" xfId="0" applyNumberFormat="1" applyFont="1" applyBorder="1"/>
    <xf numFmtId="0" fontId="14" fillId="0" borderId="0" xfId="0" applyFont="1"/>
    <xf numFmtId="0" fontId="15" fillId="10" borderId="0" xfId="0" applyFont="1" applyFill="1"/>
    <xf numFmtId="0" fontId="16" fillId="10" borderId="0" xfId="0" applyFont="1" applyFill="1"/>
    <xf numFmtId="0" fontId="1" fillId="11" borderId="0" xfId="0" applyFont="1" applyFill="1"/>
    <xf numFmtId="0" fontId="17" fillId="11" borderId="0" xfId="1" applyFont="1" applyFill="1"/>
    <xf numFmtId="0" fontId="3" fillId="10" borderId="0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center" vertical="center"/>
    </xf>
    <xf numFmtId="167" fontId="0" fillId="0" borderId="3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0" fontId="3" fillId="2" borderId="28" xfId="0" applyFont="1" applyFill="1" applyBorder="1" applyAlignment="1">
      <alignment horizontal="left" vertical="center" indent="1"/>
    </xf>
    <xf numFmtId="167" fontId="0" fillId="0" borderId="33" xfId="0" applyNumberFormat="1" applyBorder="1" applyAlignment="1">
      <alignment horizontal="right" vertical="center" indent="1"/>
    </xf>
    <xf numFmtId="0" fontId="3" fillId="2" borderId="29" xfId="0" applyFont="1" applyFill="1" applyBorder="1" applyAlignment="1">
      <alignment horizontal="left" vertical="center" indent="1"/>
    </xf>
    <xf numFmtId="15" fontId="3" fillId="2" borderId="29" xfId="0" quotePrefix="1" applyNumberFormat="1" applyFont="1" applyFill="1" applyBorder="1" applyAlignment="1">
      <alignment horizontal="left" vertical="center" indent="1"/>
    </xf>
    <xf numFmtId="0" fontId="3" fillId="2" borderId="30" xfId="0" applyFont="1" applyFill="1" applyBorder="1" applyAlignment="1">
      <alignment horizontal="left" vertical="center" indent="1"/>
    </xf>
    <xf numFmtId="0" fontId="7" fillId="12" borderId="37" xfId="0" applyFont="1" applyFill="1" applyBorder="1" applyAlignment="1">
      <alignment horizontal="left" vertical="center" indent="1"/>
    </xf>
    <xf numFmtId="167" fontId="0" fillId="0" borderId="38" xfId="0" applyNumberFormat="1" applyBorder="1" applyAlignment="1">
      <alignment horizontal="right" vertical="center" indent="1"/>
    </xf>
    <xf numFmtId="167" fontId="0" fillId="0" borderId="39" xfId="0" applyNumberFormat="1" applyBorder="1" applyAlignment="1">
      <alignment horizontal="right" vertical="center" indent="1"/>
    </xf>
    <xf numFmtId="0" fontId="7" fillId="12" borderId="40" xfId="0" applyFont="1" applyFill="1" applyBorder="1" applyAlignment="1">
      <alignment horizontal="left" vertical="center" indent="1"/>
    </xf>
    <xf numFmtId="167" fontId="0" fillId="0" borderId="41" xfId="0" applyNumberFormat="1" applyBorder="1" applyAlignment="1">
      <alignment horizontal="right" vertical="center" indent="1"/>
    </xf>
    <xf numFmtId="167" fontId="0" fillId="0" borderId="42" xfId="0" applyNumberFormat="1" applyBorder="1" applyAlignment="1">
      <alignment horizontal="right" vertical="center" indent="1"/>
    </xf>
    <xf numFmtId="15" fontId="7" fillId="12" borderId="40" xfId="0" quotePrefix="1" applyNumberFormat="1" applyFont="1" applyFill="1" applyBorder="1" applyAlignment="1">
      <alignment horizontal="left" vertical="center" indent="1"/>
    </xf>
    <xf numFmtId="0" fontId="7" fillId="12" borderId="43" xfId="0" applyFont="1" applyFill="1" applyBorder="1" applyAlignment="1">
      <alignment horizontal="left" vertical="center" indent="1"/>
    </xf>
    <xf numFmtId="167" fontId="0" fillId="0" borderId="44" xfId="0" applyNumberFormat="1" applyBorder="1" applyAlignment="1">
      <alignment horizontal="right" vertical="center" indent="1"/>
    </xf>
    <xf numFmtId="167" fontId="0" fillId="0" borderId="45" xfId="0" applyNumberFormat="1" applyBorder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48" xfId="0" applyFont="1" applyFill="1" applyBorder="1" applyAlignment="1">
      <alignment horizontal="center" vertical="center"/>
    </xf>
    <xf numFmtId="167" fontId="0" fillId="0" borderId="33" xfId="0" applyNumberFormat="1" applyBorder="1" applyAlignment="1">
      <alignment horizontal="center" vertical="center"/>
    </xf>
    <xf numFmtId="167" fontId="0" fillId="8" borderId="31" xfId="0" applyNumberFormat="1" applyFill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13" borderId="0" xfId="0" applyFill="1"/>
    <xf numFmtId="16" fontId="19" fillId="13" borderId="0" xfId="0" applyNumberFormat="1" applyFont="1" applyFill="1" applyAlignment="1">
      <alignment horizontal="center"/>
    </xf>
    <xf numFmtId="0" fontId="19" fillId="13" borderId="0" xfId="0" applyFont="1" applyFill="1"/>
    <xf numFmtId="0" fontId="20" fillId="14" borderId="0" xfId="0" applyFont="1" applyFill="1" applyAlignment="1">
      <alignment horizontal="right" vertical="center"/>
    </xf>
    <xf numFmtId="0" fontId="21" fillId="3" borderId="0" xfId="1" applyFont="1" applyFill="1"/>
    <xf numFmtId="167" fontId="0" fillId="0" borderId="34" xfId="0" applyNumberFormat="1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67" fontId="0" fillId="0" borderId="36" xfId="0" applyNumberFormat="1" applyBorder="1" applyAlignment="1">
      <alignment horizontal="center" vertical="center"/>
    </xf>
    <xf numFmtId="0" fontId="0" fillId="0" borderId="0" xfId="0" applyFill="1"/>
    <xf numFmtId="0" fontId="1" fillId="3" borderId="0" xfId="0" applyFont="1" applyFill="1" applyAlignment="1">
      <alignment horizontal="center" vertical="center"/>
    </xf>
    <xf numFmtId="0" fontId="3" fillId="2" borderId="51" xfId="0" applyFont="1" applyFill="1" applyBorder="1" applyAlignment="1">
      <alignment horizontal="left" vertical="center" indent="1"/>
    </xf>
    <xf numFmtId="0" fontId="3" fillId="2" borderId="50" xfId="0" applyFont="1" applyFill="1" applyBorder="1" applyAlignment="1">
      <alignment horizontal="left" vertical="center" indent="1"/>
    </xf>
    <xf numFmtId="0" fontId="0" fillId="10" borderId="0" xfId="0" applyFill="1"/>
    <xf numFmtId="0" fontId="0" fillId="1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3" borderId="0" xfId="0" applyFont="1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167" fontId="0" fillId="0" borderId="0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" fontId="0" fillId="3" borderId="0" xfId="0" applyNumberFormat="1" applyFill="1" applyAlignment="1">
      <alignment horizontal="right" vertical="center" indent="1"/>
    </xf>
    <xf numFmtId="0" fontId="30" fillId="0" borderId="0" xfId="0" applyFont="1"/>
    <xf numFmtId="0" fontId="28" fillId="0" borderId="0" xfId="0" applyFont="1" applyAlignment="1">
      <alignment vertical="center"/>
    </xf>
    <xf numFmtId="0" fontId="27" fillId="14" borderId="0" xfId="0" applyFont="1" applyFill="1" applyAlignment="1">
      <alignment horizontal="right" vertical="center"/>
    </xf>
    <xf numFmtId="0" fontId="31" fillId="8" borderId="0" xfId="1" applyFont="1" applyFill="1" applyAlignment="1" applyProtection="1">
      <alignment vertical="center"/>
    </xf>
    <xf numFmtId="0" fontId="29" fillId="15" borderId="52" xfId="0" applyFont="1" applyFill="1" applyBorder="1" applyAlignment="1">
      <alignment horizontal="center" vertical="center"/>
    </xf>
    <xf numFmtId="0" fontId="32" fillId="16" borderId="53" xfId="0" applyFont="1" applyFill="1" applyBorder="1" applyAlignment="1">
      <alignment horizontal="center" vertical="center"/>
    </xf>
    <xf numFmtId="0" fontId="29" fillId="15" borderId="54" xfId="0" applyFont="1" applyFill="1" applyBorder="1" applyAlignment="1">
      <alignment horizontal="center" vertical="center"/>
    </xf>
    <xf numFmtId="0" fontId="33" fillId="16" borderId="55" xfId="0" applyFont="1" applyFill="1" applyBorder="1" applyAlignment="1">
      <alignment horizontal="center" vertical="center"/>
    </xf>
    <xf numFmtId="168" fontId="7" fillId="15" borderId="52" xfId="0" applyNumberFormat="1" applyFont="1" applyFill="1" applyBorder="1" applyAlignment="1">
      <alignment horizontal="center"/>
    </xf>
    <xf numFmtId="168" fontId="7" fillId="15" borderId="56" xfId="0" applyNumberFormat="1" applyFont="1" applyFill="1" applyBorder="1" applyAlignment="1">
      <alignment horizontal="center"/>
    </xf>
    <xf numFmtId="168" fontId="7" fillId="15" borderId="53" xfId="0" applyNumberFormat="1" applyFont="1" applyFill="1" applyBorder="1" applyAlignment="1">
      <alignment horizontal="center"/>
    </xf>
    <xf numFmtId="0" fontId="27" fillId="15" borderId="57" xfId="0" applyFont="1" applyFill="1" applyBorder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27" fillId="15" borderId="58" xfId="0" applyFont="1" applyFill="1" applyBorder="1" applyAlignment="1">
      <alignment horizontal="center" vertical="center"/>
    </xf>
    <xf numFmtId="169" fontId="34" fillId="0" borderId="57" xfId="0" applyNumberFormat="1" applyFont="1" applyBorder="1" applyAlignment="1">
      <alignment horizontal="center" vertical="center"/>
    </xf>
    <xf numFmtId="169" fontId="34" fillId="0" borderId="0" xfId="0" applyNumberFormat="1" applyFont="1" applyAlignment="1">
      <alignment horizontal="center" vertical="center"/>
    </xf>
    <xf numFmtId="169" fontId="34" fillId="0" borderId="58" xfId="0" applyNumberFormat="1" applyFont="1" applyBorder="1" applyAlignment="1">
      <alignment horizontal="center" vertical="center"/>
    </xf>
    <xf numFmtId="169" fontId="34" fillId="0" borderId="54" xfId="0" applyNumberFormat="1" applyFont="1" applyBorder="1" applyAlignment="1">
      <alignment horizontal="center" vertical="center"/>
    </xf>
    <xf numFmtId="169" fontId="34" fillId="0" borderId="59" xfId="0" applyNumberFormat="1" applyFont="1" applyBorder="1" applyAlignment="1">
      <alignment horizontal="center" vertical="center"/>
    </xf>
    <xf numFmtId="169" fontId="34" fillId="0" borderId="55" xfId="0" applyNumberFormat="1" applyFont="1" applyBorder="1" applyAlignment="1">
      <alignment horizontal="center" vertical="center"/>
    </xf>
    <xf numFmtId="0" fontId="23" fillId="10" borderId="0" xfId="0" applyFont="1" applyFill="1"/>
    <xf numFmtId="0" fontId="35" fillId="10" borderId="0" xfId="0" applyFont="1" applyFill="1" applyAlignment="1">
      <alignment vertical="center"/>
    </xf>
    <xf numFmtId="0" fontId="36" fillId="10" borderId="0" xfId="0" applyFont="1" applyFill="1" applyAlignment="1">
      <alignment horizontal="left" vertical="center" wrapText="1"/>
    </xf>
    <xf numFmtId="0" fontId="16" fillId="0" borderId="0" xfId="0" applyFont="1"/>
    <xf numFmtId="0" fontId="17" fillId="0" borderId="0" xfId="1" applyFont="1" applyAlignment="1">
      <alignment horizontal="left" vertical="center"/>
    </xf>
    <xf numFmtId="0" fontId="36" fillId="10" borderId="0" xfId="0" applyFont="1" applyFill="1" applyAlignment="1">
      <alignment horizontal="left" vertical="center"/>
    </xf>
    <xf numFmtId="0" fontId="10" fillId="10" borderId="0" xfId="1" applyFill="1"/>
    <xf numFmtId="0" fontId="10" fillId="10" borderId="0" xfId="1" applyFill="1" applyAlignment="1">
      <alignment horizontal="left" vertical="center"/>
    </xf>
    <xf numFmtId="0" fontId="38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10" fillId="10" borderId="0" xfId="1" applyFill="1" applyAlignment="1">
      <alignment vertical="center" wrapText="1"/>
    </xf>
  </cellXfs>
  <cellStyles count="2">
    <cellStyle name="Lien hypertexte" xfId="1" builtinId="8"/>
    <cellStyle name="Normal" xfId="0" builtinId="0"/>
  </cellStyles>
  <dxfs count="15">
    <dxf>
      <font>
        <color theme="0" tint="-0.24994659260841701"/>
      </font>
    </dxf>
    <dxf>
      <font>
        <color rgb="FFC00000"/>
      </font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>
          <bgColor indexed="31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CCCCFF"/>
        </patternFill>
      </fill>
    </dxf>
    <dxf>
      <font>
        <b/>
        <i val="0"/>
        <color theme="0" tint="-4.9989318521683403E-2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rgb="FFFF3399"/>
        </patternFill>
      </fill>
    </dxf>
    <dxf>
      <font>
        <b/>
        <i val="0"/>
        <color rgb="FF7030A0"/>
      </font>
      <fill>
        <patternFill>
          <bgColor rgb="FFCCCCFF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 patternType="lightDown">
          <fgColor rgb="FFCCCCFF"/>
        </patternFill>
      </fill>
    </dxf>
    <dxf>
      <font>
        <b/>
        <i val="0"/>
        <color rgb="FF7030A0"/>
      </font>
      <fill>
        <patternFill>
          <bgColor rgb="FFCCCC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CCCCFF"/>
      <color rgb="FFC5D3ED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19</xdr:row>
      <xdr:rowOff>95250</xdr:rowOff>
    </xdr:to>
    <xdr:sp macro="" textlink="">
      <xdr:nvSpPr>
        <xdr:cNvPr id="2" name="AutoShape 3" descr="😉">
          <a:extLst>
            <a:ext uri="{FF2B5EF4-FFF2-40B4-BE49-F238E27FC236}">
              <a16:creationId xmlns:a16="http://schemas.microsoft.com/office/drawing/2014/main" id="{0F3C7230-04AA-4E73-BEB4-EDA27E7C37A3}"/>
            </a:ext>
          </a:extLst>
        </xdr:cNvPr>
        <xdr:cNvSpPr>
          <a:spLocks noChangeAspect="1" noChangeArrowheads="1"/>
        </xdr:cNvSpPr>
      </xdr:nvSpPr>
      <xdr:spPr bwMode="auto">
        <a:xfrm>
          <a:off x="247650" y="359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57150</xdr:colOff>
      <xdr:row>26</xdr:row>
      <xdr:rowOff>123825</xdr:rowOff>
    </xdr:from>
    <xdr:to>
      <xdr:col>1</xdr:col>
      <xdr:colOff>1009650</xdr:colOff>
      <xdr:row>31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C6BAFDA-C99A-4BE6-B92D-6F4E1B5C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324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Mes%20documents/2-A-TRIER/Calendri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RT%20a%20faire/so-plannings.copie/so-gestion.des.absenc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RT%20a%20faire/menus-festivals/tuto.bonbache.calendirier.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Mensuelle"/>
      <sheetName val="Evenements-Anniversaires"/>
      <sheetName val="Vacances Scolaires"/>
      <sheetName val="Paramètres"/>
    </sheetNames>
    <sheetDataSet>
      <sheetData sheetId="0">
        <row r="2">
          <cell r="M2">
            <v>2015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"/>
      <sheetName val="quelques.liens"/>
      <sheetName val="Absences.repos.fixes"/>
      <sheetName val="Absences.repos.variable"/>
      <sheetName val="Planification.Annuelle.1"/>
      <sheetName val="Planification.Annuelle.2"/>
      <sheetName val="Planification.Mensuelle.Variabl"/>
      <sheetName val="Planification.Mensuelle.Fixe"/>
      <sheetName val="Positionnement.avec.heures"/>
      <sheetName val="Heures.Travaillées"/>
      <sheetName val="Positionnement Pointage"/>
      <sheetName val="exemple.pointages.horaires"/>
      <sheetName val="Exemple.Horaires"/>
      <sheetName val="Exemple.Horaires (2)"/>
      <sheetName val="Temps Trav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L3">
            <v>44190</v>
          </cell>
        </row>
        <row r="4">
          <cell r="L4">
            <v>44197</v>
          </cell>
        </row>
        <row r="5">
          <cell r="L5">
            <v>44291</v>
          </cell>
        </row>
        <row r="6">
          <cell r="L6">
            <v>44317</v>
          </cell>
        </row>
        <row r="7">
          <cell r="L7">
            <v>44324</v>
          </cell>
        </row>
        <row r="8">
          <cell r="L8">
            <v>44329</v>
          </cell>
        </row>
        <row r="9">
          <cell r="L9">
            <v>44340</v>
          </cell>
        </row>
        <row r="10">
          <cell r="L10">
            <v>44391</v>
          </cell>
        </row>
        <row r="11">
          <cell r="L11">
            <v>44423</v>
          </cell>
        </row>
        <row r="12">
          <cell r="L12">
            <v>44501</v>
          </cell>
        </row>
        <row r="13">
          <cell r="L13">
            <v>44511</v>
          </cell>
        </row>
        <row r="14">
          <cell r="L14">
            <v>44555</v>
          </cell>
        </row>
        <row r="15">
          <cell r="L15">
            <v>44562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.Perpetuel.1"/>
      <sheetName val="Calendrier.Perpétuel.2"/>
      <sheetName val="fonction.SEQUENCE"/>
    </sheetNames>
    <sheetDataSet>
      <sheetData sheetId="0"/>
      <sheetData sheetId="1">
        <row r="2">
          <cell r="B2">
            <v>2021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enumerer-les-jours-d-un-mois-sans-depasser-le-mois-606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onbache.fr/" TargetMode="External"/><Relationship Id="rId1" Type="http://schemas.openxmlformats.org/officeDocument/2006/relationships/hyperlink" Target="https://www.bonbache.fr/calendrier-excel-avec-week-end-et-jours-feries-242.html" TargetMode="External"/><Relationship Id="rId6" Type="http://schemas.openxmlformats.org/officeDocument/2006/relationships/hyperlink" Target="https://www.excel-exercice.com/calendrier-hebdomadaire/" TargetMode="External"/><Relationship Id="rId5" Type="http://schemas.openxmlformats.org/officeDocument/2006/relationships/hyperlink" Target="http://boisgontierjacques.free.fr/pages_site/dates.htm" TargetMode="External"/><Relationship Id="rId4" Type="http://schemas.openxmlformats.org/officeDocument/2006/relationships/hyperlink" Target="https://www.bonbache.fr/une-formule-simple-pour-un-calendrier-annuel-perpetuel-54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frederic.sigonneau.free.fr/Calendriers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-exercice.com/author/konga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excel-exercice.com/fonction-matricielle-sequence/" TargetMode="External"/><Relationship Id="rId1" Type="http://schemas.openxmlformats.org/officeDocument/2006/relationships/hyperlink" Target="https://www.excel-exercice.com/calendrier-hebdomadaire/" TargetMode="External"/><Relationship Id="rId6" Type="http://schemas.openxmlformats.org/officeDocument/2006/relationships/hyperlink" Target="https://www.excel-exercice.com/fonction-matricielle-sequence/" TargetMode="External"/><Relationship Id="rId5" Type="http://schemas.openxmlformats.org/officeDocument/2006/relationships/hyperlink" Target="https://www.excel-exercice.com/excel-gratuit/" TargetMode="External"/><Relationship Id="rId4" Type="http://schemas.openxmlformats.org/officeDocument/2006/relationships/hyperlink" Target="https://www.excel-exercice.com/ajouter-des-emojis-emoticones-dans-vos-formules-feuilles-graphiq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6714-4F3F-4723-8075-9CE582F88DBF}">
  <sheetPr>
    <pageSetUpPr fitToPage="1"/>
  </sheetPr>
  <dimension ref="B1:AQ86"/>
  <sheetViews>
    <sheetView tabSelected="1" zoomScaleNormal="100" workbookViewId="0">
      <selection activeCell="O31" sqref="O31"/>
    </sheetView>
  </sheetViews>
  <sheetFormatPr baseColWidth="10" defaultColWidth="11" defaultRowHeight="15" x14ac:dyDescent="0.25"/>
  <cols>
    <col min="1" max="2" width="2.42578125" style="2" customWidth="1"/>
    <col min="3" max="14" width="12.42578125" style="2" customWidth="1"/>
    <col min="15" max="16" width="11" style="2"/>
    <col min="17" max="17" width="22.42578125" customWidth="1"/>
    <col min="18" max="23" width="13.7109375" customWidth="1"/>
    <col min="24" max="39" width="16.7109375" customWidth="1"/>
    <col min="41" max="41" width="13" bestFit="1" customWidth="1"/>
    <col min="42" max="42" width="11.42578125"/>
    <col min="43" max="43" width="11" style="77"/>
    <col min="44" max="16384" width="11" style="2"/>
  </cols>
  <sheetData>
    <row r="1" spans="2:43" ht="15.75" thickBot="1" x14ac:dyDescent="0.3"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2:43" ht="30.75" thickBot="1" x14ac:dyDescent="0.3">
      <c r="C2" s="1" t="s">
        <v>12</v>
      </c>
      <c r="E2" s="90" t="str">
        <f>IF(C3&lt;&gt;"","Calendrier pour l'année "&amp;C3,"")</f>
        <v>Calendrier pour l'année 2020</v>
      </c>
      <c r="F2" s="90"/>
      <c r="G2" s="90"/>
      <c r="H2" s="90"/>
      <c r="I2" s="90"/>
      <c r="J2" s="90"/>
      <c r="K2" s="90"/>
      <c r="L2" s="90"/>
      <c r="M2" s="90"/>
      <c r="N2" s="90"/>
      <c r="Q2" s="91" t="s">
        <v>10</v>
      </c>
      <c r="R2" s="92"/>
      <c r="S2" s="92"/>
      <c r="T2" s="92"/>
      <c r="U2" s="92"/>
      <c r="V2" s="92"/>
      <c r="W2" s="93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</row>
    <row r="3" spans="2:43" ht="16.5" thickBot="1" x14ac:dyDescent="0.3">
      <c r="C3" s="3">
        <v>2020</v>
      </c>
      <c r="E3" s="90"/>
      <c r="F3" s="90"/>
      <c r="G3" s="90"/>
      <c r="H3" s="90"/>
      <c r="I3" s="90"/>
      <c r="J3" s="90"/>
      <c r="K3" s="90"/>
      <c r="L3" s="90"/>
      <c r="M3" s="90"/>
      <c r="N3" s="90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</row>
    <row r="4" spans="2:43" ht="15.75" x14ac:dyDescent="0.25">
      <c r="Q4" s="82"/>
      <c r="R4" s="38">
        <v>2020</v>
      </c>
      <c r="S4" s="56">
        <f>R4+1</f>
        <v>2021</v>
      </c>
      <c r="T4" s="56">
        <f>S4+1</f>
        <v>2022</v>
      </c>
      <c r="U4" s="56">
        <f>T4+1</f>
        <v>2023</v>
      </c>
      <c r="V4" s="56">
        <f>U4+1</f>
        <v>2024</v>
      </c>
      <c r="W4" s="56">
        <f>V4+1</f>
        <v>2025</v>
      </c>
      <c r="X4" s="56">
        <f t="shared" ref="X4:AM4" si="0">W4+1</f>
        <v>2026</v>
      </c>
      <c r="Y4" s="56">
        <f t="shared" si="0"/>
        <v>2027</v>
      </c>
      <c r="Z4" s="56">
        <f t="shared" si="0"/>
        <v>2028</v>
      </c>
      <c r="AA4" s="56">
        <f t="shared" si="0"/>
        <v>2029</v>
      </c>
      <c r="AB4" s="56">
        <f t="shared" si="0"/>
        <v>2030</v>
      </c>
      <c r="AC4" s="56">
        <f t="shared" si="0"/>
        <v>2031</v>
      </c>
      <c r="AD4" s="56">
        <f t="shared" si="0"/>
        <v>2032</v>
      </c>
      <c r="AE4" s="56">
        <f t="shared" si="0"/>
        <v>2033</v>
      </c>
      <c r="AF4" s="56">
        <f t="shared" si="0"/>
        <v>2034</v>
      </c>
      <c r="AG4" s="56">
        <f t="shared" si="0"/>
        <v>2035</v>
      </c>
      <c r="AH4" s="56">
        <f t="shared" si="0"/>
        <v>2036</v>
      </c>
      <c r="AI4" s="56">
        <f>AH4+1</f>
        <v>2037</v>
      </c>
      <c r="AJ4" s="56">
        <f t="shared" si="0"/>
        <v>2038</v>
      </c>
      <c r="AK4" s="56">
        <f t="shared" si="0"/>
        <v>2039</v>
      </c>
      <c r="AL4" s="56">
        <f t="shared" si="0"/>
        <v>2040</v>
      </c>
      <c r="AM4" s="56">
        <f t="shared" si="0"/>
        <v>2041</v>
      </c>
      <c r="AO4" s="67">
        <f>'Calendrier.Perpetuel.1'!C3</f>
        <v>2020</v>
      </c>
      <c r="AP4" s="84">
        <f>HLOOKUP(AO4,R4:W5,2,FALSE)</f>
        <v>1</v>
      </c>
    </row>
    <row r="5" spans="2:43" ht="15.75" thickBot="1" x14ac:dyDescent="0.3">
      <c r="B5" s="69"/>
      <c r="C5" s="70">
        <f>DATE(C3,1,1)</f>
        <v>43831</v>
      </c>
      <c r="D5" s="70">
        <f>DATE(C3,2,1)</f>
        <v>43862</v>
      </c>
      <c r="E5" s="70">
        <f>DATE(C3,3,1)</f>
        <v>43891</v>
      </c>
      <c r="F5" s="70">
        <f>DATE(C3,4,1)</f>
        <v>43922</v>
      </c>
      <c r="G5" s="70">
        <f>DATE(C3,5,1)</f>
        <v>43952</v>
      </c>
      <c r="H5" s="70">
        <f>DATE(C3,6,1)</f>
        <v>43983</v>
      </c>
      <c r="I5" s="70">
        <f>DATE(C3,7,1)</f>
        <v>44013</v>
      </c>
      <c r="J5" s="70">
        <f>DATE(C3,8,1)</f>
        <v>44044</v>
      </c>
      <c r="K5" s="70">
        <f>DATE(C3,9,1)</f>
        <v>44075</v>
      </c>
      <c r="L5" s="70">
        <f>DATE(C3,10,1)</f>
        <v>44105</v>
      </c>
      <c r="M5" s="70">
        <f>DATE(C3,11,1)</f>
        <v>44136</v>
      </c>
      <c r="N5" s="70">
        <f>DATE(C3,12,1)</f>
        <v>44166</v>
      </c>
      <c r="Q5" s="81"/>
      <c r="R5" s="68">
        <v>1</v>
      </c>
      <c r="S5" s="68">
        <v>2</v>
      </c>
      <c r="T5" s="68">
        <v>3</v>
      </c>
      <c r="U5" s="68">
        <v>4</v>
      </c>
      <c r="V5" s="68">
        <v>5</v>
      </c>
      <c r="W5" s="68">
        <v>6</v>
      </c>
      <c r="X5" s="68">
        <v>7</v>
      </c>
      <c r="Y5" s="68">
        <v>8</v>
      </c>
      <c r="Z5" s="68">
        <v>9</v>
      </c>
      <c r="AA5" s="68">
        <v>10</v>
      </c>
      <c r="AB5" s="68">
        <v>11</v>
      </c>
      <c r="AC5" s="68">
        <v>12</v>
      </c>
      <c r="AD5" s="68">
        <v>13</v>
      </c>
      <c r="AE5" s="68">
        <v>14</v>
      </c>
      <c r="AF5" s="68">
        <v>15</v>
      </c>
      <c r="AG5" s="68">
        <v>16</v>
      </c>
      <c r="AH5" s="68">
        <v>17</v>
      </c>
      <c r="AI5" s="68">
        <v>18</v>
      </c>
      <c r="AJ5" s="68">
        <v>19</v>
      </c>
      <c r="AK5" s="68">
        <v>20</v>
      </c>
      <c r="AL5" s="68">
        <v>21</v>
      </c>
      <c r="AM5" s="68">
        <v>22</v>
      </c>
      <c r="AO5" s="2"/>
      <c r="AP5" s="83"/>
    </row>
    <row r="6" spans="2:43" ht="15.75" x14ac:dyDescent="0.25">
      <c r="B6" s="71"/>
      <c r="C6" s="78" t="str">
        <f>IF($C$3&lt;&gt;"",PROPER(TEXT(C5,"mmmm")),"")</f>
        <v>Janvier</v>
      </c>
      <c r="D6" s="65" t="str">
        <f t="shared" ref="D6:N6" si="1">IF($C$3&lt;&gt;"",PROPER(TEXT(D5,"mmmm")),"")</f>
        <v>Février</v>
      </c>
      <c r="E6" s="65" t="str">
        <f t="shared" si="1"/>
        <v>Mars</v>
      </c>
      <c r="F6" s="65" t="str">
        <f t="shared" si="1"/>
        <v>Avril</v>
      </c>
      <c r="G6" s="65" t="str">
        <f t="shared" si="1"/>
        <v>Mai</v>
      </c>
      <c r="H6" s="65" t="str">
        <f t="shared" si="1"/>
        <v>Juin</v>
      </c>
      <c r="I6" s="65" t="str">
        <f t="shared" si="1"/>
        <v>Juillet</v>
      </c>
      <c r="J6" s="65" t="str">
        <f t="shared" si="1"/>
        <v>Août</v>
      </c>
      <c r="K6" s="65" t="str">
        <f t="shared" si="1"/>
        <v>Septembre</v>
      </c>
      <c r="L6" s="65" t="str">
        <f t="shared" si="1"/>
        <v>Octobre</v>
      </c>
      <c r="M6" s="65" t="str">
        <f t="shared" si="1"/>
        <v>Novembre</v>
      </c>
      <c r="N6" s="65" t="str">
        <f t="shared" si="1"/>
        <v>Décembre</v>
      </c>
      <c r="Q6" s="41" t="s">
        <v>0</v>
      </c>
      <c r="R6" s="42">
        <f t="shared" ref="R6:X6" si="2">DATE(R4,1,1)</f>
        <v>43831</v>
      </c>
      <c r="S6" s="42">
        <f t="shared" si="2"/>
        <v>44197</v>
      </c>
      <c r="T6" s="42">
        <f t="shared" si="2"/>
        <v>44562</v>
      </c>
      <c r="U6" s="42">
        <f t="shared" si="2"/>
        <v>44927</v>
      </c>
      <c r="V6" s="42">
        <f t="shared" si="2"/>
        <v>45292</v>
      </c>
      <c r="W6" s="42">
        <f t="shared" si="2"/>
        <v>45658</v>
      </c>
      <c r="X6" s="60">
        <f t="shared" si="2"/>
        <v>46023</v>
      </c>
      <c r="Y6" s="60">
        <f t="shared" ref="Y6:AM6" si="3">DATE(Y4,1,1)</f>
        <v>46388</v>
      </c>
      <c r="Z6" s="60">
        <f t="shared" si="3"/>
        <v>46753</v>
      </c>
      <c r="AA6" s="60">
        <f t="shared" si="3"/>
        <v>47119</v>
      </c>
      <c r="AB6" s="60">
        <f t="shared" si="3"/>
        <v>47484</v>
      </c>
      <c r="AC6" s="60">
        <f t="shared" si="3"/>
        <v>47849</v>
      </c>
      <c r="AD6" s="60">
        <f t="shared" si="3"/>
        <v>48214</v>
      </c>
      <c r="AE6" s="60">
        <f t="shared" si="3"/>
        <v>48580</v>
      </c>
      <c r="AF6" s="60">
        <f t="shared" si="3"/>
        <v>48945</v>
      </c>
      <c r="AG6" s="60">
        <f t="shared" si="3"/>
        <v>49310</v>
      </c>
      <c r="AH6" s="60">
        <f t="shared" si="3"/>
        <v>49675</v>
      </c>
      <c r="AI6" s="60">
        <f t="shared" si="3"/>
        <v>50041</v>
      </c>
      <c r="AJ6" s="60">
        <f t="shared" si="3"/>
        <v>50406</v>
      </c>
      <c r="AK6" s="60">
        <f t="shared" si="3"/>
        <v>50771</v>
      </c>
      <c r="AL6" s="60">
        <f t="shared" si="3"/>
        <v>51136</v>
      </c>
      <c r="AM6" s="74">
        <f t="shared" si="3"/>
        <v>51502</v>
      </c>
      <c r="AO6" s="94" cm="1">
        <f t="array" ref="AO6">INDEX($R$6:$AM$16,AP6,$AP$4)</f>
        <v>43831</v>
      </c>
      <c r="AP6" s="83">
        <v>1</v>
      </c>
    </row>
    <row r="7" spans="2:43" ht="15.75" x14ac:dyDescent="0.25">
      <c r="B7" s="71">
        <v>1</v>
      </c>
      <c r="C7" s="66">
        <f>IF($C$3&lt;&gt;"",DATE($C$3,MONTH(C$5),$B7),"")</f>
        <v>43831</v>
      </c>
      <c r="D7" s="66">
        <f t="shared" ref="D7:N7" si="4">IF($C$3&lt;&gt;"",DATE($C$3,MONTH(D$5),$B7),"")</f>
        <v>43862</v>
      </c>
      <c r="E7" s="66">
        <f t="shared" si="4"/>
        <v>43891</v>
      </c>
      <c r="F7" s="66">
        <f t="shared" si="4"/>
        <v>43922</v>
      </c>
      <c r="G7" s="66">
        <f t="shared" si="4"/>
        <v>43952</v>
      </c>
      <c r="H7" s="66">
        <f t="shared" si="4"/>
        <v>43983</v>
      </c>
      <c r="I7" s="66">
        <f t="shared" si="4"/>
        <v>44013</v>
      </c>
      <c r="J7" s="66">
        <f t="shared" si="4"/>
        <v>44044</v>
      </c>
      <c r="K7" s="66">
        <f t="shared" si="4"/>
        <v>44075</v>
      </c>
      <c r="L7" s="66">
        <f t="shared" si="4"/>
        <v>44105</v>
      </c>
      <c r="M7" s="66">
        <f t="shared" si="4"/>
        <v>44136</v>
      </c>
      <c r="N7" s="66">
        <f t="shared" si="4"/>
        <v>44166</v>
      </c>
      <c r="Q7" s="43" t="s">
        <v>1</v>
      </c>
      <c r="R7" s="39">
        <f t="shared" ref="R7:X7" si="5">DATE(R4,IF((25-MOD((11*MOD(R4-1900,19)+4-INT((7*MOD(R4-1900,19)+1)/19)),29)-MOD(R4-1900+INT((R4-1900)/4)+31-MOD((11*MOD(R4-1900,19)+4-INT((7*MOD(R4-1900,19)+1)/19)),29),7))&gt;0,4,3),IF((25-MOD((11*MOD(R4-1900,19)+4-INT((7*MOD(R4-1900,19)+1)/19)),29)-MOD(R4-1900+INT((R4-1900)/4)+31-MOD((11*MOD(R4-1900,19)+4-INT((7*MOD(R4-1900,19)+1)/19)),29),7))&gt;0,(25-MOD((11*MOD(R4-1900,19)+4-INT((7*MOD(R4-1900,19)+1)/19)),29)-MOD(R4-1900+INT((R4-1900)/4)+31-MOD((11*MOD(R4-1900,19)+4-INT((7*MOD(R4-1900,19)+1)/19)),29),7)),31+(25-MOD((11*MOD(R4-1900,19)+4-INT((7*MOD(R4-1900,19)+1)/19)),29)-MOD(R4-1900+INT((R4-1900)/4)+31-MOD((11*MOD(R4-1900,19)+4-INT((7*MOD(R4-1900,19)+1)/19)),29),7))))+1</f>
        <v>43934</v>
      </c>
      <c r="S7" s="39">
        <f t="shared" si="5"/>
        <v>44291</v>
      </c>
      <c r="T7" s="39">
        <f t="shared" si="5"/>
        <v>44669</v>
      </c>
      <c r="U7" s="39">
        <f t="shared" si="5"/>
        <v>45026</v>
      </c>
      <c r="V7" s="39">
        <f t="shared" si="5"/>
        <v>45383</v>
      </c>
      <c r="W7" s="39">
        <f t="shared" si="5"/>
        <v>45768</v>
      </c>
      <c r="X7" s="62">
        <f t="shared" si="5"/>
        <v>46118</v>
      </c>
      <c r="Y7" s="62">
        <f t="shared" ref="Y7:AM7" si="6">DATE(Y4,IF((25-MOD((11*MOD(Y4-1900,19)+4-INT((7*MOD(Y4-1900,19)+1)/19)),29)-MOD(Y4-1900+INT((Y4-1900)/4)+31-MOD((11*MOD(Y4-1900,19)+4-INT((7*MOD(Y4-1900,19)+1)/19)),29),7))&gt;0,4,3),IF((25-MOD((11*MOD(Y4-1900,19)+4-INT((7*MOD(Y4-1900,19)+1)/19)),29)-MOD(Y4-1900+INT((Y4-1900)/4)+31-MOD((11*MOD(Y4-1900,19)+4-INT((7*MOD(Y4-1900,19)+1)/19)),29),7))&gt;0,(25-MOD((11*MOD(Y4-1900,19)+4-INT((7*MOD(Y4-1900,19)+1)/19)),29)-MOD(Y4-1900+INT((Y4-1900)/4)+31-MOD((11*MOD(Y4-1900,19)+4-INT((7*MOD(Y4-1900,19)+1)/19)),29),7)),31+(25-MOD((11*MOD(Y4-1900,19)+4-INT((7*MOD(Y4-1900,19)+1)/19)),29)-MOD(Y4-1900+INT((Y4-1900)/4)+31-MOD((11*MOD(Y4-1900,19)+4-INT((7*MOD(Y4-1900,19)+1)/19)),29),7))))+1</f>
        <v>46475</v>
      </c>
      <c r="Z7" s="62">
        <f t="shared" si="6"/>
        <v>46860</v>
      </c>
      <c r="AA7" s="62">
        <f t="shared" si="6"/>
        <v>47210</v>
      </c>
      <c r="AB7" s="62">
        <f t="shared" si="6"/>
        <v>47595</v>
      </c>
      <c r="AC7" s="62">
        <f t="shared" si="6"/>
        <v>47952</v>
      </c>
      <c r="AD7" s="62">
        <f t="shared" si="6"/>
        <v>48302</v>
      </c>
      <c r="AE7" s="62">
        <f t="shared" si="6"/>
        <v>48687</v>
      </c>
      <c r="AF7" s="62">
        <f t="shared" si="6"/>
        <v>49044</v>
      </c>
      <c r="AG7" s="62">
        <f t="shared" si="6"/>
        <v>49394</v>
      </c>
      <c r="AH7" s="62">
        <f t="shared" si="6"/>
        <v>49779</v>
      </c>
      <c r="AI7" s="62">
        <f t="shared" si="6"/>
        <v>50136</v>
      </c>
      <c r="AJ7" s="62">
        <f t="shared" si="6"/>
        <v>50521</v>
      </c>
      <c r="AK7" s="62">
        <f t="shared" si="6"/>
        <v>50871</v>
      </c>
      <c r="AL7" s="62">
        <f t="shared" si="6"/>
        <v>51228</v>
      </c>
      <c r="AM7" s="75">
        <f t="shared" si="6"/>
        <v>51613</v>
      </c>
      <c r="AO7" s="94" cm="1">
        <f t="array" ref="AO7">INDEX($R$6:$AM$16,AP7,$AP$4)</f>
        <v>43934</v>
      </c>
      <c r="AP7" s="83">
        <v>2</v>
      </c>
    </row>
    <row r="8" spans="2:43" ht="15.75" x14ac:dyDescent="0.25">
      <c r="B8" s="71">
        <v>2</v>
      </c>
      <c r="C8" s="66">
        <f>IF($C$3&lt;&gt;"",IF(MONTH(DATE($C$3,MONTH(C$5),$B8))=MONTH(C$7),DATE($C$3,MONTH(C$5),$B8),""),"")</f>
        <v>43832</v>
      </c>
      <c r="D8" s="66">
        <f t="shared" ref="D8:N23" si="7">IF($C$3&lt;&gt;"",IF(MONTH(DATE($C$3,MONTH(D$5),$B8))=MONTH(D$7),DATE($C$3,MONTH(D$5),$B8),""),"")</f>
        <v>43863</v>
      </c>
      <c r="E8" s="66">
        <f t="shared" si="7"/>
        <v>43892</v>
      </c>
      <c r="F8" s="66">
        <f t="shared" si="7"/>
        <v>43923</v>
      </c>
      <c r="G8" s="66">
        <f t="shared" si="7"/>
        <v>43953</v>
      </c>
      <c r="H8" s="66">
        <f t="shared" si="7"/>
        <v>43984</v>
      </c>
      <c r="I8" s="66">
        <f t="shared" si="7"/>
        <v>44014</v>
      </c>
      <c r="J8" s="66">
        <f t="shared" si="7"/>
        <v>44045</v>
      </c>
      <c r="K8" s="66">
        <f t="shared" si="7"/>
        <v>44076</v>
      </c>
      <c r="L8" s="66">
        <f t="shared" si="7"/>
        <v>44106</v>
      </c>
      <c r="M8" s="66">
        <f t="shared" si="7"/>
        <v>44137</v>
      </c>
      <c r="N8" s="66">
        <f t="shared" si="7"/>
        <v>44167</v>
      </c>
      <c r="Q8" s="43" t="s">
        <v>2</v>
      </c>
      <c r="R8" s="39">
        <f t="shared" ref="R8:X8" si="8">DATE(R4,5,1)</f>
        <v>43952</v>
      </c>
      <c r="S8" s="39">
        <f t="shared" si="8"/>
        <v>44317</v>
      </c>
      <c r="T8" s="39">
        <f t="shared" si="8"/>
        <v>44682</v>
      </c>
      <c r="U8" s="39">
        <f t="shared" si="8"/>
        <v>45047</v>
      </c>
      <c r="V8" s="39">
        <f t="shared" si="8"/>
        <v>45413</v>
      </c>
      <c r="W8" s="39">
        <f t="shared" si="8"/>
        <v>45778</v>
      </c>
      <c r="X8" s="62">
        <f t="shared" si="8"/>
        <v>46143</v>
      </c>
      <c r="Y8" s="62">
        <f t="shared" ref="Y8:AM8" si="9">DATE(Y4,5,1)</f>
        <v>46508</v>
      </c>
      <c r="Z8" s="62">
        <f t="shared" si="9"/>
        <v>46874</v>
      </c>
      <c r="AA8" s="62">
        <f t="shared" si="9"/>
        <v>47239</v>
      </c>
      <c r="AB8" s="62">
        <f t="shared" si="9"/>
        <v>47604</v>
      </c>
      <c r="AC8" s="62">
        <f t="shared" si="9"/>
        <v>47969</v>
      </c>
      <c r="AD8" s="62">
        <f t="shared" si="9"/>
        <v>48335</v>
      </c>
      <c r="AE8" s="62">
        <f t="shared" si="9"/>
        <v>48700</v>
      </c>
      <c r="AF8" s="62">
        <f t="shared" si="9"/>
        <v>49065</v>
      </c>
      <c r="AG8" s="62">
        <f t="shared" si="9"/>
        <v>49430</v>
      </c>
      <c r="AH8" s="62">
        <f t="shared" si="9"/>
        <v>49796</v>
      </c>
      <c r="AI8" s="62">
        <f t="shared" si="9"/>
        <v>50161</v>
      </c>
      <c r="AJ8" s="62">
        <f t="shared" si="9"/>
        <v>50526</v>
      </c>
      <c r="AK8" s="62">
        <f t="shared" si="9"/>
        <v>50891</v>
      </c>
      <c r="AL8" s="62">
        <f t="shared" si="9"/>
        <v>51257</v>
      </c>
      <c r="AM8" s="75">
        <f t="shared" si="9"/>
        <v>51622</v>
      </c>
      <c r="AO8" s="94" cm="1">
        <f t="array" ref="AO8">INDEX($R$6:$AM$16,AP8,$AP$4)</f>
        <v>43952</v>
      </c>
      <c r="AP8" s="83">
        <v>3</v>
      </c>
    </row>
    <row r="9" spans="2:43" ht="15.75" x14ac:dyDescent="0.25">
      <c r="B9" s="71">
        <v>3</v>
      </c>
      <c r="C9" s="66">
        <f t="shared" ref="C9:N37" si="10">IF($C$3&lt;&gt;"",IF(MONTH(DATE($C$3,MONTH(C$5),$B9))=MONTH(C$7),DATE($C$3,MONTH(C$5),$B9),""),"")</f>
        <v>43833</v>
      </c>
      <c r="D9" s="66">
        <f t="shared" si="7"/>
        <v>43864</v>
      </c>
      <c r="E9" s="66">
        <f t="shared" si="7"/>
        <v>43893</v>
      </c>
      <c r="F9" s="66">
        <f t="shared" si="7"/>
        <v>43924</v>
      </c>
      <c r="G9" s="66">
        <f t="shared" si="7"/>
        <v>43954</v>
      </c>
      <c r="H9" s="66">
        <f t="shared" si="7"/>
        <v>43985</v>
      </c>
      <c r="I9" s="66">
        <f t="shared" si="7"/>
        <v>44015</v>
      </c>
      <c r="J9" s="66">
        <f t="shared" si="7"/>
        <v>44046</v>
      </c>
      <c r="K9" s="66">
        <f t="shared" si="7"/>
        <v>44077</v>
      </c>
      <c r="L9" s="66">
        <f t="shared" si="7"/>
        <v>44107</v>
      </c>
      <c r="M9" s="66">
        <f t="shared" si="7"/>
        <v>44138</v>
      </c>
      <c r="N9" s="66">
        <f t="shared" si="7"/>
        <v>44168</v>
      </c>
      <c r="Q9" s="44" t="s">
        <v>11</v>
      </c>
      <c r="R9" s="39">
        <f t="shared" ref="R9:X9" si="11">DATE(R4,5,8)</f>
        <v>43959</v>
      </c>
      <c r="S9" s="39">
        <f t="shared" si="11"/>
        <v>44324</v>
      </c>
      <c r="T9" s="39">
        <f t="shared" si="11"/>
        <v>44689</v>
      </c>
      <c r="U9" s="39">
        <f t="shared" si="11"/>
        <v>45054</v>
      </c>
      <c r="V9" s="39">
        <f t="shared" si="11"/>
        <v>45420</v>
      </c>
      <c r="W9" s="39">
        <f t="shared" si="11"/>
        <v>45785</v>
      </c>
      <c r="X9" s="62">
        <f t="shared" si="11"/>
        <v>46150</v>
      </c>
      <c r="Y9" s="62">
        <f t="shared" ref="Y9:AM9" si="12">DATE(Y4,5,8)</f>
        <v>46515</v>
      </c>
      <c r="Z9" s="62">
        <f t="shared" si="12"/>
        <v>46881</v>
      </c>
      <c r="AA9" s="62">
        <f t="shared" si="12"/>
        <v>47246</v>
      </c>
      <c r="AB9" s="62">
        <f t="shared" si="12"/>
        <v>47611</v>
      </c>
      <c r="AC9" s="62">
        <f t="shared" si="12"/>
        <v>47976</v>
      </c>
      <c r="AD9" s="62">
        <f t="shared" si="12"/>
        <v>48342</v>
      </c>
      <c r="AE9" s="62">
        <f t="shared" si="12"/>
        <v>48707</v>
      </c>
      <c r="AF9" s="62">
        <f t="shared" si="12"/>
        <v>49072</v>
      </c>
      <c r="AG9" s="62">
        <f t="shared" si="12"/>
        <v>49437</v>
      </c>
      <c r="AH9" s="62">
        <f t="shared" si="12"/>
        <v>49803</v>
      </c>
      <c r="AI9" s="62">
        <f t="shared" si="12"/>
        <v>50168</v>
      </c>
      <c r="AJ9" s="62">
        <f t="shared" si="12"/>
        <v>50533</v>
      </c>
      <c r="AK9" s="62">
        <f t="shared" si="12"/>
        <v>50898</v>
      </c>
      <c r="AL9" s="62">
        <f t="shared" si="12"/>
        <v>51264</v>
      </c>
      <c r="AM9" s="75">
        <f t="shared" si="12"/>
        <v>51629</v>
      </c>
      <c r="AO9" s="94" cm="1">
        <f t="array" ref="AO9">INDEX($R$6:$AM$16,AP9,$AP$4)</f>
        <v>43959</v>
      </c>
      <c r="AP9" s="83">
        <v>4</v>
      </c>
    </row>
    <row r="10" spans="2:43" ht="15.75" x14ac:dyDescent="0.25">
      <c r="B10" s="71">
        <v>4</v>
      </c>
      <c r="C10" s="66">
        <f t="shared" si="10"/>
        <v>43834</v>
      </c>
      <c r="D10" s="66">
        <f t="shared" si="7"/>
        <v>43865</v>
      </c>
      <c r="E10" s="66">
        <f t="shared" si="7"/>
        <v>43894</v>
      </c>
      <c r="F10" s="66">
        <f t="shared" si="7"/>
        <v>43925</v>
      </c>
      <c r="G10" s="66">
        <f t="shared" si="7"/>
        <v>43955</v>
      </c>
      <c r="H10" s="66">
        <f t="shared" si="7"/>
        <v>43986</v>
      </c>
      <c r="I10" s="66">
        <f t="shared" si="7"/>
        <v>44016</v>
      </c>
      <c r="J10" s="66">
        <f t="shared" si="7"/>
        <v>44047</v>
      </c>
      <c r="K10" s="66">
        <f t="shared" si="7"/>
        <v>44078</v>
      </c>
      <c r="L10" s="66">
        <f t="shared" si="7"/>
        <v>44108</v>
      </c>
      <c r="M10" s="66">
        <f t="shared" si="7"/>
        <v>44139</v>
      </c>
      <c r="N10" s="66">
        <f t="shared" si="7"/>
        <v>44169</v>
      </c>
      <c r="Q10" s="43" t="s">
        <v>3</v>
      </c>
      <c r="R10" s="39">
        <f t="shared" ref="R10:X10" si="13">DATE(R4,IF((25-MOD((11*MOD(R4-1900,19)+4-INT((7*MOD(R4-1900,19)+1)/19)),29)-MOD(R4-1900+INT((R4-1900)/4)+31-MOD((11*MOD(R4-1900,19)+4-INT((7*MOD(R4-1900,19)+1)/19)),29),7))&gt;0,4,3),IF((25-MOD((11*MOD(R4-1900,19)+4-INT((7*MOD(R4-1900,19)+1)/19)),29)-MOD(R4-1900+INT((R4-1900)/4)+31-MOD((11*MOD(R4-1900,19)+4-INT((7*MOD(R4-1900,19)+1)/19)),29),7))&gt;0,(25-MOD((11*MOD(R4-1900,19)+4-INT((7*MOD(R4-1900,19)+1)/19)),29)-MOD(R4-1900+INT((R4-1900)/4)+31-MOD((11*MOD(R4-1900,19)+4-INT((7*MOD(R4-1900,19)+1)/19)),29),7)),31+(25-MOD((11*MOD(R4-1900,19)+4-INT((7*MOD(R4-1900,19)+1)/19)),29)-MOD(R4-1900+INT((R4-1900)/4)+31-MOD((11*MOD(R4-1900,19)+4-INT((7*MOD(R4-1900,19)+1)/19)),29),7))))+39</f>
        <v>43972</v>
      </c>
      <c r="S10" s="39">
        <f t="shared" si="13"/>
        <v>44329</v>
      </c>
      <c r="T10" s="39">
        <f t="shared" si="13"/>
        <v>44707</v>
      </c>
      <c r="U10" s="39">
        <f t="shared" si="13"/>
        <v>45064</v>
      </c>
      <c r="V10" s="39">
        <f t="shared" si="13"/>
        <v>45421</v>
      </c>
      <c r="W10" s="39">
        <f t="shared" si="13"/>
        <v>45806</v>
      </c>
      <c r="X10" s="62">
        <f t="shared" si="13"/>
        <v>46156</v>
      </c>
      <c r="Y10" s="62">
        <f t="shared" ref="Y10:AM10" si="14">DATE(Y4,IF((25-MOD((11*MOD(Y4-1900,19)+4-INT((7*MOD(Y4-1900,19)+1)/19)),29)-MOD(Y4-1900+INT((Y4-1900)/4)+31-MOD((11*MOD(Y4-1900,19)+4-INT((7*MOD(Y4-1900,19)+1)/19)),29),7))&gt;0,4,3),IF((25-MOD((11*MOD(Y4-1900,19)+4-INT((7*MOD(Y4-1900,19)+1)/19)),29)-MOD(Y4-1900+INT((Y4-1900)/4)+31-MOD((11*MOD(Y4-1900,19)+4-INT((7*MOD(Y4-1900,19)+1)/19)),29),7))&gt;0,(25-MOD((11*MOD(Y4-1900,19)+4-INT((7*MOD(Y4-1900,19)+1)/19)),29)-MOD(Y4-1900+INT((Y4-1900)/4)+31-MOD((11*MOD(Y4-1900,19)+4-INT((7*MOD(Y4-1900,19)+1)/19)),29),7)),31+(25-MOD((11*MOD(Y4-1900,19)+4-INT((7*MOD(Y4-1900,19)+1)/19)),29)-MOD(Y4-1900+INT((Y4-1900)/4)+31-MOD((11*MOD(Y4-1900,19)+4-INT((7*MOD(Y4-1900,19)+1)/19)),29),7))))+39</f>
        <v>46513</v>
      </c>
      <c r="Z10" s="62">
        <f t="shared" si="14"/>
        <v>46898</v>
      </c>
      <c r="AA10" s="62">
        <f t="shared" si="14"/>
        <v>47248</v>
      </c>
      <c r="AB10" s="62">
        <f t="shared" si="14"/>
        <v>47633</v>
      </c>
      <c r="AC10" s="62">
        <f t="shared" si="14"/>
        <v>47990</v>
      </c>
      <c r="AD10" s="62">
        <f t="shared" si="14"/>
        <v>48340</v>
      </c>
      <c r="AE10" s="62">
        <f t="shared" si="14"/>
        <v>48725</v>
      </c>
      <c r="AF10" s="62">
        <f t="shared" si="14"/>
        <v>49082</v>
      </c>
      <c r="AG10" s="62">
        <f t="shared" si="14"/>
        <v>49432</v>
      </c>
      <c r="AH10" s="62">
        <f t="shared" si="14"/>
        <v>49817</v>
      </c>
      <c r="AI10" s="62">
        <f t="shared" si="14"/>
        <v>50174</v>
      </c>
      <c r="AJ10" s="62">
        <f t="shared" si="14"/>
        <v>50559</v>
      </c>
      <c r="AK10" s="62">
        <f t="shared" si="14"/>
        <v>50909</v>
      </c>
      <c r="AL10" s="62">
        <f t="shared" si="14"/>
        <v>51266</v>
      </c>
      <c r="AM10" s="75">
        <f t="shared" si="14"/>
        <v>51651</v>
      </c>
      <c r="AO10" s="94" cm="1">
        <f t="array" ref="AO10">INDEX($R$6:$AM$16,AP10,$AP$4)</f>
        <v>43972</v>
      </c>
      <c r="AP10" s="83">
        <v>5</v>
      </c>
    </row>
    <row r="11" spans="2:43" ht="15.75" x14ac:dyDescent="0.25">
      <c r="B11" s="71">
        <v>5</v>
      </c>
      <c r="C11" s="66">
        <f t="shared" si="10"/>
        <v>43835</v>
      </c>
      <c r="D11" s="66">
        <f t="shared" si="7"/>
        <v>43866</v>
      </c>
      <c r="E11" s="66">
        <f t="shared" si="7"/>
        <v>43895</v>
      </c>
      <c r="F11" s="66">
        <f t="shared" si="7"/>
        <v>43926</v>
      </c>
      <c r="G11" s="66">
        <f t="shared" si="7"/>
        <v>43956</v>
      </c>
      <c r="H11" s="66">
        <f t="shared" si="7"/>
        <v>43987</v>
      </c>
      <c r="I11" s="66">
        <f t="shared" si="7"/>
        <v>44017</v>
      </c>
      <c r="J11" s="66">
        <f t="shared" si="7"/>
        <v>44048</v>
      </c>
      <c r="K11" s="66">
        <f t="shared" si="7"/>
        <v>44079</v>
      </c>
      <c r="L11" s="66">
        <f t="shared" si="7"/>
        <v>44109</v>
      </c>
      <c r="M11" s="66">
        <f t="shared" si="7"/>
        <v>44140</v>
      </c>
      <c r="N11" s="66">
        <f t="shared" si="7"/>
        <v>44170</v>
      </c>
      <c r="Q11" s="43" t="s">
        <v>4</v>
      </c>
      <c r="R11" s="39">
        <f t="shared" ref="R11:X11" si="15">DATE(R4,IF((25-MOD((11*MOD(R4-1900,19)+4-INT((7*MOD(R4-1900,19)+1)/19)),29)-MOD(R4-1900+INT((R4-1900)/4)+31-MOD((11*MOD(R4-1900,19)+4-INT((7*MOD(R4-1900,19)+1)/19)),29),7))&gt;0,4,3),IF((25-MOD((11*MOD(R4-1900,19)+4-INT((7*MOD(R4-1900,19)+1)/19)),29)-MOD(R4-1900+INT((R4-1900)/4)+31-MOD((11*MOD(R4-1900,19)+4-INT((7*MOD(R4-1900,19)+1)/19)),29),7))&gt;0,(25-MOD((11*MOD(R4-1900,19)+4-INT((7*MOD(R4-1900,19)+1)/19)),29)-MOD(R4-1900+INT((R4-1900)/4)+31-MOD((11*MOD(R4-1900,19)+4-INT((7*MOD(R4-1900,19)+1)/19)),29),7)),31+(25-MOD((11*MOD(R4-1900,19)+4-INT((7*MOD(R4-1900,19)+1)/19)),29)-MOD(R4-1900+INT((R4-1900)/4)+31-MOD((11*MOD(R4-1900,19)+4-INT((7*MOD(R4-1900,19)+1)/19)),29),7))))+50</f>
        <v>43983</v>
      </c>
      <c r="S11" s="39">
        <f t="shared" si="15"/>
        <v>44340</v>
      </c>
      <c r="T11" s="39">
        <f t="shared" si="15"/>
        <v>44718</v>
      </c>
      <c r="U11" s="39">
        <f t="shared" si="15"/>
        <v>45075</v>
      </c>
      <c r="V11" s="39">
        <f t="shared" si="15"/>
        <v>45432</v>
      </c>
      <c r="W11" s="39">
        <f t="shared" si="15"/>
        <v>45817</v>
      </c>
      <c r="X11" s="62">
        <f t="shared" si="15"/>
        <v>46167</v>
      </c>
      <c r="Y11" s="62">
        <f t="shared" ref="Y11:AM11" si="16">DATE(Y4,IF((25-MOD((11*MOD(Y4-1900,19)+4-INT((7*MOD(Y4-1900,19)+1)/19)),29)-MOD(Y4-1900+INT((Y4-1900)/4)+31-MOD((11*MOD(Y4-1900,19)+4-INT((7*MOD(Y4-1900,19)+1)/19)),29),7))&gt;0,4,3),IF((25-MOD((11*MOD(Y4-1900,19)+4-INT((7*MOD(Y4-1900,19)+1)/19)),29)-MOD(Y4-1900+INT((Y4-1900)/4)+31-MOD((11*MOD(Y4-1900,19)+4-INT((7*MOD(Y4-1900,19)+1)/19)),29),7))&gt;0,(25-MOD((11*MOD(Y4-1900,19)+4-INT((7*MOD(Y4-1900,19)+1)/19)),29)-MOD(Y4-1900+INT((Y4-1900)/4)+31-MOD((11*MOD(Y4-1900,19)+4-INT((7*MOD(Y4-1900,19)+1)/19)),29),7)),31+(25-MOD((11*MOD(Y4-1900,19)+4-INT((7*MOD(Y4-1900,19)+1)/19)),29)-MOD(Y4-1900+INT((Y4-1900)/4)+31-MOD((11*MOD(Y4-1900,19)+4-INT((7*MOD(Y4-1900,19)+1)/19)),29),7))))+50</f>
        <v>46524</v>
      </c>
      <c r="Z11" s="62">
        <f t="shared" si="16"/>
        <v>46909</v>
      </c>
      <c r="AA11" s="62">
        <f t="shared" si="16"/>
        <v>47259</v>
      </c>
      <c r="AB11" s="62">
        <f t="shared" si="16"/>
        <v>47644</v>
      </c>
      <c r="AC11" s="62">
        <f t="shared" si="16"/>
        <v>48001</v>
      </c>
      <c r="AD11" s="62">
        <f t="shared" si="16"/>
        <v>48351</v>
      </c>
      <c r="AE11" s="62">
        <f t="shared" si="16"/>
        <v>48736</v>
      </c>
      <c r="AF11" s="62">
        <f t="shared" si="16"/>
        <v>49093</v>
      </c>
      <c r="AG11" s="62">
        <f t="shared" si="16"/>
        <v>49443</v>
      </c>
      <c r="AH11" s="62">
        <f t="shared" si="16"/>
        <v>49828</v>
      </c>
      <c r="AI11" s="62">
        <f t="shared" si="16"/>
        <v>50185</v>
      </c>
      <c r="AJ11" s="62">
        <f t="shared" si="16"/>
        <v>50570</v>
      </c>
      <c r="AK11" s="62">
        <f t="shared" si="16"/>
        <v>50920</v>
      </c>
      <c r="AL11" s="62">
        <f t="shared" si="16"/>
        <v>51277</v>
      </c>
      <c r="AM11" s="75">
        <f t="shared" si="16"/>
        <v>51662</v>
      </c>
      <c r="AO11" s="94" cm="1">
        <f t="array" ref="AO11">INDEX($R$6:$AM$16,AP11,$AP$4)</f>
        <v>43983</v>
      </c>
      <c r="AP11" s="83">
        <v>6</v>
      </c>
    </row>
    <row r="12" spans="2:43" ht="15.75" x14ac:dyDescent="0.25">
      <c r="B12" s="71">
        <v>6</v>
      </c>
      <c r="C12" s="66">
        <f t="shared" si="10"/>
        <v>43836</v>
      </c>
      <c r="D12" s="66">
        <f t="shared" si="7"/>
        <v>43867</v>
      </c>
      <c r="E12" s="66">
        <f t="shared" si="7"/>
        <v>43896</v>
      </c>
      <c r="F12" s="66">
        <f t="shared" si="7"/>
        <v>43927</v>
      </c>
      <c r="G12" s="66">
        <f t="shared" si="7"/>
        <v>43957</v>
      </c>
      <c r="H12" s="66">
        <f t="shared" si="7"/>
        <v>43988</v>
      </c>
      <c r="I12" s="66">
        <f t="shared" si="7"/>
        <v>44018</v>
      </c>
      <c r="J12" s="66">
        <f t="shared" si="7"/>
        <v>44049</v>
      </c>
      <c r="K12" s="66">
        <f t="shared" si="7"/>
        <v>44080</v>
      </c>
      <c r="L12" s="66">
        <f t="shared" si="7"/>
        <v>44110</v>
      </c>
      <c r="M12" s="66">
        <f t="shared" si="7"/>
        <v>44141</v>
      </c>
      <c r="N12" s="66">
        <f t="shared" si="7"/>
        <v>44171</v>
      </c>
      <c r="Q12" s="43" t="s">
        <v>5</v>
      </c>
      <c r="R12" s="39">
        <f t="shared" ref="R12:X12" si="17">DATE(R4,7,14)</f>
        <v>44026</v>
      </c>
      <c r="S12" s="39">
        <f t="shared" si="17"/>
        <v>44391</v>
      </c>
      <c r="T12" s="39">
        <f t="shared" si="17"/>
        <v>44756</v>
      </c>
      <c r="U12" s="39">
        <f t="shared" si="17"/>
        <v>45121</v>
      </c>
      <c r="V12" s="39">
        <f t="shared" si="17"/>
        <v>45487</v>
      </c>
      <c r="W12" s="39">
        <f t="shared" si="17"/>
        <v>45852</v>
      </c>
      <c r="X12" s="62">
        <f t="shared" si="17"/>
        <v>46217</v>
      </c>
      <c r="Y12" s="62">
        <f t="shared" ref="Y12:AM12" si="18">DATE(Y4,7,14)</f>
        <v>46582</v>
      </c>
      <c r="Z12" s="62">
        <f t="shared" si="18"/>
        <v>46948</v>
      </c>
      <c r="AA12" s="62">
        <f t="shared" si="18"/>
        <v>47313</v>
      </c>
      <c r="AB12" s="62">
        <f t="shared" si="18"/>
        <v>47678</v>
      </c>
      <c r="AC12" s="62">
        <f t="shared" si="18"/>
        <v>48043</v>
      </c>
      <c r="AD12" s="62">
        <f t="shared" si="18"/>
        <v>48409</v>
      </c>
      <c r="AE12" s="62">
        <f t="shared" si="18"/>
        <v>48774</v>
      </c>
      <c r="AF12" s="62">
        <f t="shared" si="18"/>
        <v>49139</v>
      </c>
      <c r="AG12" s="62">
        <f t="shared" si="18"/>
        <v>49504</v>
      </c>
      <c r="AH12" s="62">
        <f t="shared" si="18"/>
        <v>49870</v>
      </c>
      <c r="AI12" s="62">
        <f t="shared" si="18"/>
        <v>50235</v>
      </c>
      <c r="AJ12" s="62">
        <f t="shared" si="18"/>
        <v>50600</v>
      </c>
      <c r="AK12" s="62">
        <f t="shared" si="18"/>
        <v>50965</v>
      </c>
      <c r="AL12" s="62">
        <f t="shared" si="18"/>
        <v>51331</v>
      </c>
      <c r="AM12" s="75">
        <f t="shared" si="18"/>
        <v>51696</v>
      </c>
      <c r="AO12" s="94" cm="1">
        <f t="array" ref="AO12">INDEX($R$6:$AM$16,AP12,$AP$4)</f>
        <v>44026</v>
      </c>
      <c r="AP12" s="83">
        <v>7</v>
      </c>
    </row>
    <row r="13" spans="2:43" ht="15.75" x14ac:dyDescent="0.25">
      <c r="B13" s="71">
        <v>7</v>
      </c>
      <c r="C13" s="66">
        <f t="shared" si="10"/>
        <v>43837</v>
      </c>
      <c r="D13" s="66">
        <f t="shared" si="7"/>
        <v>43868</v>
      </c>
      <c r="E13" s="66">
        <f t="shared" si="7"/>
        <v>43897</v>
      </c>
      <c r="F13" s="66">
        <f t="shared" si="7"/>
        <v>43928</v>
      </c>
      <c r="G13" s="66">
        <f t="shared" si="7"/>
        <v>43958</v>
      </c>
      <c r="H13" s="66">
        <f t="shared" si="7"/>
        <v>43989</v>
      </c>
      <c r="I13" s="66">
        <f t="shared" si="7"/>
        <v>44019</v>
      </c>
      <c r="J13" s="66">
        <f t="shared" si="7"/>
        <v>44050</v>
      </c>
      <c r="K13" s="66">
        <f t="shared" si="7"/>
        <v>44081</v>
      </c>
      <c r="L13" s="66">
        <f t="shared" si="7"/>
        <v>44111</v>
      </c>
      <c r="M13" s="66">
        <f t="shared" si="7"/>
        <v>44142</v>
      </c>
      <c r="N13" s="66">
        <f t="shared" si="7"/>
        <v>44172</v>
      </c>
      <c r="Q13" s="43" t="s">
        <v>6</v>
      </c>
      <c r="R13" s="39">
        <f t="shared" ref="R13:X13" si="19">DATE(R4,8,15)</f>
        <v>44058</v>
      </c>
      <c r="S13" s="39">
        <f t="shared" si="19"/>
        <v>44423</v>
      </c>
      <c r="T13" s="39">
        <f t="shared" si="19"/>
        <v>44788</v>
      </c>
      <c r="U13" s="39">
        <f t="shared" si="19"/>
        <v>45153</v>
      </c>
      <c r="V13" s="39">
        <f t="shared" si="19"/>
        <v>45519</v>
      </c>
      <c r="W13" s="39">
        <f t="shared" si="19"/>
        <v>45884</v>
      </c>
      <c r="X13" s="62">
        <f t="shared" si="19"/>
        <v>46249</v>
      </c>
      <c r="Y13" s="62">
        <f t="shared" ref="Y13:AM13" si="20">DATE(Y4,8,15)</f>
        <v>46614</v>
      </c>
      <c r="Z13" s="62">
        <f t="shared" si="20"/>
        <v>46980</v>
      </c>
      <c r="AA13" s="62">
        <f t="shared" si="20"/>
        <v>47345</v>
      </c>
      <c r="AB13" s="62">
        <f t="shared" si="20"/>
        <v>47710</v>
      </c>
      <c r="AC13" s="62">
        <f t="shared" si="20"/>
        <v>48075</v>
      </c>
      <c r="AD13" s="62">
        <f t="shared" si="20"/>
        <v>48441</v>
      </c>
      <c r="AE13" s="62">
        <f t="shared" si="20"/>
        <v>48806</v>
      </c>
      <c r="AF13" s="62">
        <f t="shared" si="20"/>
        <v>49171</v>
      </c>
      <c r="AG13" s="62">
        <f t="shared" si="20"/>
        <v>49536</v>
      </c>
      <c r="AH13" s="62">
        <f t="shared" si="20"/>
        <v>49902</v>
      </c>
      <c r="AI13" s="62">
        <f t="shared" si="20"/>
        <v>50267</v>
      </c>
      <c r="AJ13" s="62">
        <f t="shared" si="20"/>
        <v>50632</v>
      </c>
      <c r="AK13" s="62">
        <f t="shared" si="20"/>
        <v>50997</v>
      </c>
      <c r="AL13" s="62">
        <f t="shared" si="20"/>
        <v>51363</v>
      </c>
      <c r="AM13" s="75">
        <f t="shared" si="20"/>
        <v>51728</v>
      </c>
      <c r="AO13" s="94" cm="1">
        <f t="array" ref="AO13">INDEX($R$6:$AM$16,AP13,$AP$4)</f>
        <v>44058</v>
      </c>
      <c r="AP13" s="83">
        <v>8</v>
      </c>
    </row>
    <row r="14" spans="2:43" ht="15.75" x14ac:dyDescent="0.25">
      <c r="B14" s="71">
        <v>8</v>
      </c>
      <c r="C14" s="66">
        <f t="shared" si="10"/>
        <v>43838</v>
      </c>
      <c r="D14" s="66">
        <f t="shared" si="7"/>
        <v>43869</v>
      </c>
      <c r="E14" s="66">
        <f t="shared" si="7"/>
        <v>43898</v>
      </c>
      <c r="F14" s="66">
        <f t="shared" si="7"/>
        <v>43929</v>
      </c>
      <c r="G14" s="66">
        <f t="shared" si="7"/>
        <v>43959</v>
      </c>
      <c r="H14" s="66">
        <f t="shared" si="7"/>
        <v>43990</v>
      </c>
      <c r="I14" s="66">
        <f t="shared" si="7"/>
        <v>44020</v>
      </c>
      <c r="J14" s="66">
        <f t="shared" si="7"/>
        <v>44051</v>
      </c>
      <c r="K14" s="66">
        <f t="shared" si="7"/>
        <v>44082</v>
      </c>
      <c r="L14" s="66">
        <f t="shared" si="7"/>
        <v>44112</v>
      </c>
      <c r="M14" s="66">
        <f t="shared" si="7"/>
        <v>44143</v>
      </c>
      <c r="N14" s="66">
        <f t="shared" si="7"/>
        <v>44173</v>
      </c>
      <c r="Q14" s="43" t="s">
        <v>7</v>
      </c>
      <c r="R14" s="39">
        <f t="shared" ref="R14:X14" si="21">DATE(R4,11,1)</f>
        <v>44136</v>
      </c>
      <c r="S14" s="39">
        <f t="shared" si="21"/>
        <v>44501</v>
      </c>
      <c r="T14" s="39">
        <f t="shared" si="21"/>
        <v>44866</v>
      </c>
      <c r="U14" s="39">
        <f t="shared" si="21"/>
        <v>45231</v>
      </c>
      <c r="V14" s="39">
        <f t="shared" si="21"/>
        <v>45597</v>
      </c>
      <c r="W14" s="39">
        <f t="shared" si="21"/>
        <v>45962</v>
      </c>
      <c r="X14" s="62">
        <f t="shared" si="21"/>
        <v>46327</v>
      </c>
      <c r="Y14" s="62">
        <f t="shared" ref="Y14:AM14" si="22">DATE(Y4,11,1)</f>
        <v>46692</v>
      </c>
      <c r="Z14" s="62">
        <f t="shared" si="22"/>
        <v>47058</v>
      </c>
      <c r="AA14" s="62">
        <f t="shared" si="22"/>
        <v>47423</v>
      </c>
      <c r="AB14" s="62">
        <f t="shared" si="22"/>
        <v>47788</v>
      </c>
      <c r="AC14" s="62">
        <f t="shared" si="22"/>
        <v>48153</v>
      </c>
      <c r="AD14" s="62">
        <f t="shared" si="22"/>
        <v>48519</v>
      </c>
      <c r="AE14" s="62">
        <f t="shared" si="22"/>
        <v>48884</v>
      </c>
      <c r="AF14" s="62">
        <f t="shared" si="22"/>
        <v>49249</v>
      </c>
      <c r="AG14" s="62">
        <f t="shared" si="22"/>
        <v>49614</v>
      </c>
      <c r="AH14" s="62">
        <f t="shared" si="22"/>
        <v>49980</v>
      </c>
      <c r="AI14" s="62">
        <f t="shared" si="22"/>
        <v>50345</v>
      </c>
      <c r="AJ14" s="62">
        <f t="shared" si="22"/>
        <v>50710</v>
      </c>
      <c r="AK14" s="62">
        <f t="shared" si="22"/>
        <v>51075</v>
      </c>
      <c r="AL14" s="62">
        <f t="shared" si="22"/>
        <v>51441</v>
      </c>
      <c r="AM14" s="75">
        <f t="shared" si="22"/>
        <v>51806</v>
      </c>
      <c r="AO14" s="94" cm="1">
        <f t="array" ref="AO14">INDEX($R$6:$AM$16,AP14,$AP$4)</f>
        <v>44136</v>
      </c>
      <c r="AP14" s="83">
        <v>9</v>
      </c>
    </row>
    <row r="15" spans="2:43" ht="15.75" x14ac:dyDescent="0.25">
      <c r="B15" s="71">
        <v>9</v>
      </c>
      <c r="C15" s="66">
        <f t="shared" si="10"/>
        <v>43839</v>
      </c>
      <c r="D15" s="66">
        <f t="shared" si="7"/>
        <v>43870</v>
      </c>
      <c r="E15" s="66">
        <f t="shared" si="7"/>
        <v>43899</v>
      </c>
      <c r="F15" s="66">
        <f t="shared" si="7"/>
        <v>43930</v>
      </c>
      <c r="G15" s="66">
        <f t="shared" si="7"/>
        <v>43960</v>
      </c>
      <c r="H15" s="66">
        <f t="shared" si="7"/>
        <v>43991</v>
      </c>
      <c r="I15" s="66">
        <f t="shared" si="7"/>
        <v>44021</v>
      </c>
      <c r="J15" s="66">
        <f t="shared" si="7"/>
        <v>44052</v>
      </c>
      <c r="K15" s="66">
        <f t="shared" si="7"/>
        <v>44083</v>
      </c>
      <c r="L15" s="66">
        <f t="shared" si="7"/>
        <v>44113</v>
      </c>
      <c r="M15" s="66">
        <f t="shared" si="7"/>
        <v>44144</v>
      </c>
      <c r="N15" s="66">
        <f t="shared" si="7"/>
        <v>44174</v>
      </c>
      <c r="Q15" s="43" t="s">
        <v>8</v>
      </c>
      <c r="R15" s="39">
        <f t="shared" ref="R15:X15" si="23">DATE(R4,11,11)</f>
        <v>44146</v>
      </c>
      <c r="S15" s="39">
        <f t="shared" si="23"/>
        <v>44511</v>
      </c>
      <c r="T15" s="39">
        <f t="shared" si="23"/>
        <v>44876</v>
      </c>
      <c r="U15" s="39">
        <f t="shared" si="23"/>
        <v>45241</v>
      </c>
      <c r="V15" s="39">
        <f t="shared" si="23"/>
        <v>45607</v>
      </c>
      <c r="W15" s="39">
        <f t="shared" si="23"/>
        <v>45972</v>
      </c>
      <c r="X15" s="62">
        <f t="shared" si="23"/>
        <v>46337</v>
      </c>
      <c r="Y15" s="62">
        <f t="shared" ref="Y15:AM15" si="24">DATE(Y4,11,11)</f>
        <v>46702</v>
      </c>
      <c r="Z15" s="62">
        <f t="shared" si="24"/>
        <v>47068</v>
      </c>
      <c r="AA15" s="62">
        <f t="shared" si="24"/>
        <v>47433</v>
      </c>
      <c r="AB15" s="62">
        <f t="shared" si="24"/>
        <v>47798</v>
      </c>
      <c r="AC15" s="62">
        <f t="shared" si="24"/>
        <v>48163</v>
      </c>
      <c r="AD15" s="62">
        <f t="shared" si="24"/>
        <v>48529</v>
      </c>
      <c r="AE15" s="62">
        <f t="shared" si="24"/>
        <v>48894</v>
      </c>
      <c r="AF15" s="62">
        <f t="shared" si="24"/>
        <v>49259</v>
      </c>
      <c r="AG15" s="62">
        <f t="shared" si="24"/>
        <v>49624</v>
      </c>
      <c r="AH15" s="62">
        <f t="shared" si="24"/>
        <v>49990</v>
      </c>
      <c r="AI15" s="62">
        <f t="shared" si="24"/>
        <v>50355</v>
      </c>
      <c r="AJ15" s="62">
        <f t="shared" si="24"/>
        <v>50720</v>
      </c>
      <c r="AK15" s="62">
        <f t="shared" si="24"/>
        <v>51085</v>
      </c>
      <c r="AL15" s="62">
        <f t="shared" si="24"/>
        <v>51451</v>
      </c>
      <c r="AM15" s="75">
        <f t="shared" si="24"/>
        <v>51816</v>
      </c>
      <c r="AO15" s="94" cm="1">
        <f t="array" ref="AO15">INDEX($R$6:$AM$16,AP15,$AP$4)</f>
        <v>44146</v>
      </c>
      <c r="AP15" s="83">
        <v>10</v>
      </c>
    </row>
    <row r="16" spans="2:43" ht="16.5" thickBot="1" x14ac:dyDescent="0.3">
      <c r="B16" s="71">
        <v>10</v>
      </c>
      <c r="C16" s="66">
        <f t="shared" si="10"/>
        <v>43840</v>
      </c>
      <c r="D16" s="66">
        <f t="shared" si="7"/>
        <v>43871</v>
      </c>
      <c r="E16" s="66">
        <f t="shared" si="7"/>
        <v>43900</v>
      </c>
      <c r="F16" s="66">
        <f t="shared" si="7"/>
        <v>43931</v>
      </c>
      <c r="G16" s="66">
        <f t="shared" si="7"/>
        <v>43961</v>
      </c>
      <c r="H16" s="66">
        <f t="shared" si="7"/>
        <v>43992</v>
      </c>
      <c r="I16" s="66">
        <f t="shared" si="7"/>
        <v>44022</v>
      </c>
      <c r="J16" s="66">
        <f t="shared" si="7"/>
        <v>44053</v>
      </c>
      <c r="K16" s="66">
        <f t="shared" si="7"/>
        <v>44084</v>
      </c>
      <c r="L16" s="66">
        <f t="shared" si="7"/>
        <v>44114</v>
      </c>
      <c r="M16" s="66">
        <f t="shared" si="7"/>
        <v>44145</v>
      </c>
      <c r="N16" s="66">
        <f t="shared" si="7"/>
        <v>44175</v>
      </c>
      <c r="Q16" s="45" t="s">
        <v>9</v>
      </c>
      <c r="R16" s="40">
        <f t="shared" ref="R16:X16" si="25">DATE(R4,12,25)</f>
        <v>44190</v>
      </c>
      <c r="S16" s="40">
        <f t="shared" si="25"/>
        <v>44555</v>
      </c>
      <c r="T16" s="40">
        <f t="shared" si="25"/>
        <v>44920</v>
      </c>
      <c r="U16" s="40">
        <f t="shared" si="25"/>
        <v>45285</v>
      </c>
      <c r="V16" s="40">
        <f t="shared" si="25"/>
        <v>45651</v>
      </c>
      <c r="W16" s="40">
        <f t="shared" si="25"/>
        <v>46016</v>
      </c>
      <c r="X16" s="63">
        <f t="shared" si="25"/>
        <v>46381</v>
      </c>
      <c r="Y16" s="63">
        <f t="shared" ref="Y16:AM16" si="26">DATE(Y4,12,25)</f>
        <v>46746</v>
      </c>
      <c r="Z16" s="63">
        <f t="shared" si="26"/>
        <v>47112</v>
      </c>
      <c r="AA16" s="63">
        <f t="shared" si="26"/>
        <v>47477</v>
      </c>
      <c r="AB16" s="63">
        <f t="shared" si="26"/>
        <v>47842</v>
      </c>
      <c r="AC16" s="63">
        <f t="shared" si="26"/>
        <v>48207</v>
      </c>
      <c r="AD16" s="63">
        <f t="shared" si="26"/>
        <v>48573</v>
      </c>
      <c r="AE16" s="63">
        <f t="shared" si="26"/>
        <v>48938</v>
      </c>
      <c r="AF16" s="63">
        <f t="shared" si="26"/>
        <v>49303</v>
      </c>
      <c r="AG16" s="63">
        <f t="shared" si="26"/>
        <v>49668</v>
      </c>
      <c r="AH16" s="63">
        <f t="shared" si="26"/>
        <v>50034</v>
      </c>
      <c r="AI16" s="63">
        <f t="shared" si="26"/>
        <v>50399</v>
      </c>
      <c r="AJ16" s="63">
        <f t="shared" si="26"/>
        <v>50764</v>
      </c>
      <c r="AK16" s="63">
        <f t="shared" si="26"/>
        <v>51129</v>
      </c>
      <c r="AL16" s="63">
        <f t="shared" si="26"/>
        <v>51495</v>
      </c>
      <c r="AM16" s="76">
        <f t="shared" si="26"/>
        <v>51860</v>
      </c>
      <c r="AO16" s="94" cm="1">
        <f t="array" ref="AO16">INDEX($R$6:$AM$16,AP16,$AP$4)</f>
        <v>44190</v>
      </c>
      <c r="AP16" s="83">
        <v>11</v>
      </c>
    </row>
    <row r="17" spans="2:42" ht="15.75" x14ac:dyDescent="0.25">
      <c r="B17" s="71">
        <v>11</v>
      </c>
      <c r="C17" s="66">
        <f t="shared" si="10"/>
        <v>43841</v>
      </c>
      <c r="D17" s="66">
        <f t="shared" si="7"/>
        <v>43872</v>
      </c>
      <c r="E17" s="66">
        <f t="shared" si="7"/>
        <v>43901</v>
      </c>
      <c r="F17" s="66">
        <f t="shared" si="7"/>
        <v>43932</v>
      </c>
      <c r="G17" s="66">
        <f t="shared" si="7"/>
        <v>43962</v>
      </c>
      <c r="H17" s="66">
        <f t="shared" si="7"/>
        <v>43993</v>
      </c>
      <c r="I17" s="66">
        <f t="shared" si="7"/>
        <v>44023</v>
      </c>
      <c r="J17" s="66">
        <f t="shared" si="7"/>
        <v>44054</v>
      </c>
      <c r="K17" s="66">
        <f t="shared" si="7"/>
        <v>44085</v>
      </c>
      <c r="L17" s="66">
        <f t="shared" si="7"/>
        <v>44115</v>
      </c>
      <c r="M17" s="66">
        <f t="shared" si="7"/>
        <v>44146</v>
      </c>
      <c r="N17" s="66">
        <f t="shared" si="7"/>
        <v>44176</v>
      </c>
      <c r="Q17" s="37"/>
      <c r="R17" s="57">
        <f>AM4+1</f>
        <v>2042</v>
      </c>
      <c r="S17" s="58">
        <f>R17+1</f>
        <v>2043</v>
      </c>
      <c r="T17" s="58">
        <f>S17+1</f>
        <v>2044</v>
      </c>
      <c r="U17" s="58">
        <f>T17+1</f>
        <v>2045</v>
      </c>
      <c r="V17" s="58">
        <f>U17+1</f>
        <v>2046</v>
      </c>
      <c r="W17" s="59">
        <f>V17+1</f>
        <v>2047</v>
      </c>
      <c r="X17" s="59">
        <f t="shared" ref="X17:AM17" si="27">W17+1</f>
        <v>2048</v>
      </c>
      <c r="Y17" s="59">
        <f t="shared" si="27"/>
        <v>2049</v>
      </c>
      <c r="Z17" s="59">
        <f t="shared" si="27"/>
        <v>2050</v>
      </c>
      <c r="AA17" s="59">
        <f t="shared" si="27"/>
        <v>2051</v>
      </c>
      <c r="AB17" s="59">
        <f t="shared" si="27"/>
        <v>2052</v>
      </c>
      <c r="AC17" s="59">
        <f t="shared" si="27"/>
        <v>2053</v>
      </c>
      <c r="AD17" s="59">
        <f t="shared" si="27"/>
        <v>2054</v>
      </c>
      <c r="AE17" s="59">
        <f t="shared" si="27"/>
        <v>2055</v>
      </c>
      <c r="AF17" s="59">
        <f t="shared" si="27"/>
        <v>2056</v>
      </c>
      <c r="AG17" s="59">
        <f t="shared" si="27"/>
        <v>2057</v>
      </c>
      <c r="AH17" s="59">
        <f t="shared" si="27"/>
        <v>2058</v>
      </c>
      <c r="AI17" s="59">
        <f t="shared" si="27"/>
        <v>2059</v>
      </c>
      <c r="AJ17" s="59">
        <f t="shared" si="27"/>
        <v>2060</v>
      </c>
      <c r="AK17" s="59">
        <f t="shared" si="27"/>
        <v>2061</v>
      </c>
      <c r="AL17" s="59">
        <f t="shared" si="27"/>
        <v>2062</v>
      </c>
      <c r="AM17" s="59">
        <f t="shared" si="27"/>
        <v>2063</v>
      </c>
    </row>
    <row r="18" spans="2:42" ht="15.75" thickBot="1" x14ac:dyDescent="0.3">
      <c r="B18" s="71">
        <v>12</v>
      </c>
      <c r="C18" s="66">
        <f t="shared" si="10"/>
        <v>43842</v>
      </c>
      <c r="D18" s="66">
        <f t="shared" si="7"/>
        <v>43873</v>
      </c>
      <c r="E18" s="66">
        <f t="shared" si="7"/>
        <v>43902</v>
      </c>
      <c r="F18" s="66">
        <f t="shared" si="7"/>
        <v>43933</v>
      </c>
      <c r="G18" s="66">
        <f t="shared" si="7"/>
        <v>43963</v>
      </c>
      <c r="H18" s="66">
        <f t="shared" si="7"/>
        <v>43994</v>
      </c>
      <c r="I18" s="66">
        <f t="shared" si="7"/>
        <v>44024</v>
      </c>
      <c r="J18" s="66">
        <f t="shared" si="7"/>
        <v>44055</v>
      </c>
      <c r="K18" s="66">
        <f t="shared" si="7"/>
        <v>44086</v>
      </c>
      <c r="L18" s="66">
        <f t="shared" si="7"/>
        <v>44116</v>
      </c>
      <c r="M18" s="66">
        <f t="shared" si="7"/>
        <v>44147</v>
      </c>
      <c r="N18" s="66">
        <f t="shared" si="7"/>
        <v>44177</v>
      </c>
      <c r="R18" s="68">
        <f>AM5+1</f>
        <v>23</v>
      </c>
      <c r="S18" s="68">
        <f>R18+1</f>
        <v>24</v>
      </c>
      <c r="T18" s="68">
        <f t="shared" ref="T18:AM18" si="28">S18+1</f>
        <v>25</v>
      </c>
      <c r="U18" s="68">
        <f t="shared" si="28"/>
        <v>26</v>
      </c>
      <c r="V18" s="68">
        <f t="shared" si="28"/>
        <v>27</v>
      </c>
      <c r="W18" s="68">
        <f t="shared" si="28"/>
        <v>28</v>
      </c>
      <c r="X18" s="68">
        <f t="shared" si="28"/>
        <v>29</v>
      </c>
      <c r="Y18" s="68">
        <f t="shared" si="28"/>
        <v>30</v>
      </c>
      <c r="Z18" s="68">
        <f t="shared" si="28"/>
        <v>31</v>
      </c>
      <c r="AA18" s="68">
        <f t="shared" si="28"/>
        <v>32</v>
      </c>
      <c r="AB18" s="68">
        <f t="shared" si="28"/>
        <v>33</v>
      </c>
      <c r="AC18" s="68">
        <f t="shared" si="28"/>
        <v>34</v>
      </c>
      <c r="AD18" s="68">
        <f t="shared" si="28"/>
        <v>35</v>
      </c>
      <c r="AE18" s="68">
        <f t="shared" si="28"/>
        <v>36</v>
      </c>
      <c r="AF18" s="68">
        <f t="shared" si="28"/>
        <v>37</v>
      </c>
      <c r="AG18" s="68">
        <f t="shared" si="28"/>
        <v>38</v>
      </c>
      <c r="AH18" s="68">
        <f t="shared" si="28"/>
        <v>39</v>
      </c>
      <c r="AI18" s="68">
        <f t="shared" si="28"/>
        <v>40</v>
      </c>
      <c r="AJ18" s="68">
        <f t="shared" si="28"/>
        <v>41</v>
      </c>
      <c r="AK18" s="68">
        <f t="shared" si="28"/>
        <v>42</v>
      </c>
      <c r="AL18" s="68">
        <f t="shared" si="28"/>
        <v>43</v>
      </c>
      <c r="AM18" s="68">
        <f t="shared" si="28"/>
        <v>44</v>
      </c>
    </row>
    <row r="19" spans="2:42" ht="15.75" x14ac:dyDescent="0.25">
      <c r="B19" s="71">
        <v>13</v>
      </c>
      <c r="C19" s="66">
        <f t="shared" si="10"/>
        <v>43843</v>
      </c>
      <c r="D19" s="66">
        <f t="shared" si="7"/>
        <v>43874</v>
      </c>
      <c r="E19" s="66">
        <f t="shared" si="7"/>
        <v>43903</v>
      </c>
      <c r="F19" s="66">
        <f t="shared" si="7"/>
        <v>43934</v>
      </c>
      <c r="G19" s="66">
        <f t="shared" si="7"/>
        <v>43964</v>
      </c>
      <c r="H19" s="66">
        <f t="shared" si="7"/>
        <v>43995</v>
      </c>
      <c r="I19" s="66">
        <f t="shared" si="7"/>
        <v>44025</v>
      </c>
      <c r="J19" s="66">
        <f t="shared" si="7"/>
        <v>44056</v>
      </c>
      <c r="K19" s="66">
        <f t="shared" si="7"/>
        <v>44087</v>
      </c>
      <c r="L19" s="66">
        <f t="shared" si="7"/>
        <v>44117</v>
      </c>
      <c r="M19" s="66">
        <f t="shared" si="7"/>
        <v>44148</v>
      </c>
      <c r="N19" s="66">
        <f t="shared" si="7"/>
        <v>44178</v>
      </c>
      <c r="Q19" s="46" t="s">
        <v>17</v>
      </c>
      <c r="R19" s="47">
        <f t="shared" ref="R19:W19" si="29">DATE(R17,1,1)</f>
        <v>51867</v>
      </c>
      <c r="S19" s="47">
        <f t="shared" si="29"/>
        <v>52232</v>
      </c>
      <c r="T19" s="47">
        <f t="shared" si="29"/>
        <v>52597</v>
      </c>
      <c r="U19" s="47">
        <f t="shared" si="29"/>
        <v>52963</v>
      </c>
      <c r="V19" s="47">
        <f t="shared" si="29"/>
        <v>53328</v>
      </c>
      <c r="W19" s="47">
        <f t="shared" si="29"/>
        <v>53693</v>
      </c>
      <c r="X19" s="47">
        <f t="shared" ref="X19:AM19" si="30">DATE(X17,1,1)</f>
        <v>54058</v>
      </c>
      <c r="Y19" s="47">
        <f t="shared" si="30"/>
        <v>54424</v>
      </c>
      <c r="Z19" s="47">
        <f t="shared" si="30"/>
        <v>54789</v>
      </c>
      <c r="AA19" s="47">
        <f t="shared" si="30"/>
        <v>55154</v>
      </c>
      <c r="AB19" s="47">
        <f t="shared" si="30"/>
        <v>55519</v>
      </c>
      <c r="AC19" s="47">
        <f t="shared" si="30"/>
        <v>55885</v>
      </c>
      <c r="AD19" s="47">
        <f t="shared" si="30"/>
        <v>56250</v>
      </c>
      <c r="AE19" s="47">
        <f t="shared" si="30"/>
        <v>56615</v>
      </c>
      <c r="AF19" s="47">
        <f t="shared" si="30"/>
        <v>56980</v>
      </c>
      <c r="AG19" s="47">
        <f t="shared" si="30"/>
        <v>57346</v>
      </c>
      <c r="AH19" s="47">
        <f t="shared" si="30"/>
        <v>57711</v>
      </c>
      <c r="AI19" s="47">
        <f t="shared" si="30"/>
        <v>58076</v>
      </c>
      <c r="AJ19" s="47">
        <f t="shared" si="30"/>
        <v>58441</v>
      </c>
      <c r="AK19" s="47">
        <f t="shared" si="30"/>
        <v>58807</v>
      </c>
      <c r="AL19" s="47">
        <f t="shared" si="30"/>
        <v>59172</v>
      </c>
      <c r="AM19" s="48">
        <f t="shared" si="30"/>
        <v>59537</v>
      </c>
      <c r="AO19" s="95" t="s">
        <v>52</v>
      </c>
      <c r="AP19" s="96"/>
    </row>
    <row r="20" spans="2:42" ht="15.75" x14ac:dyDescent="0.25">
      <c r="B20" s="71">
        <v>14</v>
      </c>
      <c r="C20" s="66">
        <f t="shared" si="10"/>
        <v>43844</v>
      </c>
      <c r="D20" s="66">
        <f t="shared" si="7"/>
        <v>43875</v>
      </c>
      <c r="E20" s="66">
        <f t="shared" si="7"/>
        <v>43904</v>
      </c>
      <c r="F20" s="66">
        <f t="shared" si="7"/>
        <v>43935</v>
      </c>
      <c r="G20" s="66">
        <f t="shared" si="7"/>
        <v>43965</v>
      </c>
      <c r="H20" s="66">
        <f t="shared" si="7"/>
        <v>43996</v>
      </c>
      <c r="I20" s="66">
        <f t="shared" si="7"/>
        <v>44026</v>
      </c>
      <c r="J20" s="66">
        <f t="shared" si="7"/>
        <v>44057</v>
      </c>
      <c r="K20" s="66">
        <f t="shared" si="7"/>
        <v>44088</v>
      </c>
      <c r="L20" s="66">
        <f t="shared" si="7"/>
        <v>44118</v>
      </c>
      <c r="M20" s="66">
        <f t="shared" si="7"/>
        <v>44149</v>
      </c>
      <c r="N20" s="66">
        <f t="shared" si="7"/>
        <v>44179</v>
      </c>
      <c r="Q20" s="49" t="s">
        <v>18</v>
      </c>
      <c r="R20" s="50">
        <f t="shared" ref="R20:W20" si="31">DATE(R17,IF((25-MOD((11*MOD(R17-1900,19)+4-INT((7*MOD(R17-1900,19)+1)/19)),29)-MOD(R17-1900+INT((R17-1900)/4)+31-MOD((11*MOD(R17-1900,19)+4-INT((7*MOD(R17-1900,19)+1)/19)),29),7))&gt;0,4,3),IF((25-MOD((11*MOD(R17-1900,19)+4-INT((7*MOD(R17-1900,19)+1)/19)),29)-MOD(R17-1900+INT((R17-1900)/4)+31-MOD((11*MOD(R17-1900,19)+4-INT((7*MOD(R17-1900,19)+1)/19)),29),7))&gt;0,(25-MOD((11*MOD(R17-1900,19)+4-INT((7*MOD(R17-1900,19)+1)/19)),29)-MOD(R17-1900+INT((R17-1900)/4)+31-MOD((11*MOD(R17-1900,19)+4-INT((7*MOD(R17-1900,19)+1)/19)),29),7)),31+(25-MOD((11*MOD(R17-1900,19)+4-INT((7*MOD(R17-1900,19)+1)/19)),29)-MOD(R17-1900+INT((R17-1900)/4)+31-MOD((11*MOD(R17-1900,19)+4-INT((7*MOD(R17-1900,19)+1)/19)),29),7))))+1</f>
        <v>51963</v>
      </c>
      <c r="S20" s="50">
        <f t="shared" si="31"/>
        <v>52320</v>
      </c>
      <c r="T20" s="50">
        <f t="shared" si="31"/>
        <v>52705</v>
      </c>
      <c r="U20" s="50">
        <f t="shared" si="31"/>
        <v>53062</v>
      </c>
      <c r="V20" s="50">
        <f t="shared" si="31"/>
        <v>53412</v>
      </c>
      <c r="W20" s="50">
        <f t="shared" si="31"/>
        <v>53797</v>
      </c>
      <c r="X20" s="50">
        <f t="shared" ref="X20:AM20" si="32">DATE(X17,IF((25-MOD((11*MOD(X17-1900,19)+4-INT((7*MOD(X17-1900,19)+1)/19)),29)-MOD(X17-1900+INT((X17-1900)/4)+31-MOD((11*MOD(X17-1900,19)+4-INT((7*MOD(X17-1900,19)+1)/19)),29),7))&gt;0,4,3),IF((25-MOD((11*MOD(X17-1900,19)+4-INT((7*MOD(X17-1900,19)+1)/19)),29)-MOD(X17-1900+INT((X17-1900)/4)+31-MOD((11*MOD(X17-1900,19)+4-INT((7*MOD(X17-1900,19)+1)/19)),29),7))&gt;0,(25-MOD((11*MOD(X17-1900,19)+4-INT((7*MOD(X17-1900,19)+1)/19)),29)-MOD(X17-1900+INT((X17-1900)/4)+31-MOD((11*MOD(X17-1900,19)+4-INT((7*MOD(X17-1900,19)+1)/19)),29),7)),31+(25-MOD((11*MOD(X17-1900,19)+4-INT((7*MOD(X17-1900,19)+1)/19)),29)-MOD(X17-1900+INT((X17-1900)/4)+31-MOD((11*MOD(X17-1900,19)+4-INT((7*MOD(X17-1900,19)+1)/19)),29),7))))+1</f>
        <v>54154</v>
      </c>
      <c r="Y20" s="50">
        <f t="shared" si="32"/>
        <v>54532</v>
      </c>
      <c r="Z20" s="50">
        <f t="shared" si="32"/>
        <v>54889</v>
      </c>
      <c r="AA20" s="50">
        <f t="shared" si="32"/>
        <v>55246</v>
      </c>
      <c r="AB20" s="50">
        <f t="shared" si="32"/>
        <v>55631</v>
      </c>
      <c r="AC20" s="50">
        <f t="shared" si="32"/>
        <v>55981</v>
      </c>
      <c r="AD20" s="50">
        <f t="shared" si="32"/>
        <v>56338</v>
      </c>
      <c r="AE20" s="50">
        <f t="shared" si="32"/>
        <v>56723</v>
      </c>
      <c r="AF20" s="50">
        <f t="shared" si="32"/>
        <v>57073</v>
      </c>
      <c r="AG20" s="50">
        <f t="shared" si="32"/>
        <v>57458</v>
      </c>
      <c r="AH20" s="50">
        <f t="shared" si="32"/>
        <v>57815</v>
      </c>
      <c r="AI20" s="50">
        <f t="shared" si="32"/>
        <v>58165</v>
      </c>
      <c r="AJ20" s="50">
        <f t="shared" si="32"/>
        <v>58550</v>
      </c>
      <c r="AK20" s="50">
        <f t="shared" si="32"/>
        <v>58907</v>
      </c>
      <c r="AL20" s="50">
        <f t="shared" si="32"/>
        <v>59257</v>
      </c>
      <c r="AM20" s="51">
        <f t="shared" si="32"/>
        <v>59642</v>
      </c>
      <c r="AO20" s="97" t="s">
        <v>30</v>
      </c>
      <c r="AP20" s="98" t="s">
        <v>53</v>
      </c>
    </row>
    <row r="21" spans="2:42" ht="15.75" x14ac:dyDescent="0.25">
      <c r="B21" s="71">
        <v>15</v>
      </c>
      <c r="C21" s="66">
        <f t="shared" si="10"/>
        <v>43845</v>
      </c>
      <c r="D21" s="66">
        <f t="shared" si="7"/>
        <v>43876</v>
      </c>
      <c r="E21" s="66">
        <f t="shared" si="7"/>
        <v>43905</v>
      </c>
      <c r="F21" s="66">
        <f t="shared" si="7"/>
        <v>43936</v>
      </c>
      <c r="G21" s="66">
        <f t="shared" si="7"/>
        <v>43966</v>
      </c>
      <c r="H21" s="66">
        <f t="shared" si="7"/>
        <v>43997</v>
      </c>
      <c r="I21" s="66">
        <f t="shared" si="7"/>
        <v>44027</v>
      </c>
      <c r="J21" s="66">
        <f t="shared" si="7"/>
        <v>44058</v>
      </c>
      <c r="K21" s="66">
        <f t="shared" si="7"/>
        <v>44089</v>
      </c>
      <c r="L21" s="66">
        <f t="shared" si="7"/>
        <v>44119</v>
      </c>
      <c r="M21" s="66">
        <f t="shared" si="7"/>
        <v>44150</v>
      </c>
      <c r="N21" s="66">
        <f t="shared" si="7"/>
        <v>44180</v>
      </c>
      <c r="Q21" s="49" t="s">
        <v>19</v>
      </c>
      <c r="R21" s="50">
        <f t="shared" ref="R21:W21" si="33">DATE(R17,5,1)</f>
        <v>51987</v>
      </c>
      <c r="S21" s="50">
        <f t="shared" si="33"/>
        <v>52352</v>
      </c>
      <c r="T21" s="50">
        <f t="shared" si="33"/>
        <v>52718</v>
      </c>
      <c r="U21" s="50">
        <f t="shared" si="33"/>
        <v>53083</v>
      </c>
      <c r="V21" s="50">
        <f t="shared" si="33"/>
        <v>53448</v>
      </c>
      <c r="W21" s="50">
        <f t="shared" si="33"/>
        <v>53813</v>
      </c>
      <c r="X21" s="50">
        <f t="shared" ref="X21:AM21" si="34">DATE(X17,5,1)</f>
        <v>54179</v>
      </c>
      <c r="Y21" s="50">
        <f t="shared" si="34"/>
        <v>54544</v>
      </c>
      <c r="Z21" s="50">
        <f t="shared" si="34"/>
        <v>54909</v>
      </c>
      <c r="AA21" s="50">
        <f t="shared" si="34"/>
        <v>55274</v>
      </c>
      <c r="AB21" s="50">
        <f t="shared" si="34"/>
        <v>55640</v>
      </c>
      <c r="AC21" s="50">
        <f t="shared" si="34"/>
        <v>56005</v>
      </c>
      <c r="AD21" s="50">
        <f t="shared" si="34"/>
        <v>56370</v>
      </c>
      <c r="AE21" s="50">
        <f t="shared" si="34"/>
        <v>56735</v>
      </c>
      <c r="AF21" s="50">
        <f t="shared" si="34"/>
        <v>57101</v>
      </c>
      <c r="AG21" s="50">
        <f t="shared" si="34"/>
        <v>57466</v>
      </c>
      <c r="AH21" s="50">
        <f t="shared" si="34"/>
        <v>57831</v>
      </c>
      <c r="AI21" s="50">
        <f t="shared" si="34"/>
        <v>58196</v>
      </c>
      <c r="AJ21" s="50">
        <f t="shared" si="34"/>
        <v>58562</v>
      </c>
      <c r="AK21" s="50">
        <f t="shared" si="34"/>
        <v>58927</v>
      </c>
      <c r="AL21" s="50">
        <f t="shared" si="34"/>
        <v>59292</v>
      </c>
      <c r="AM21" s="51">
        <f t="shared" si="34"/>
        <v>59657</v>
      </c>
      <c r="AO21" s="95" t="s">
        <v>54</v>
      </c>
      <c r="AP21" s="96"/>
    </row>
    <row r="22" spans="2:42" ht="15.75" x14ac:dyDescent="0.25">
      <c r="B22" s="71">
        <v>16</v>
      </c>
      <c r="C22" s="66">
        <f t="shared" si="10"/>
        <v>43846</v>
      </c>
      <c r="D22" s="66">
        <f t="shared" si="7"/>
        <v>43877</v>
      </c>
      <c r="E22" s="66">
        <f t="shared" si="7"/>
        <v>43906</v>
      </c>
      <c r="F22" s="66">
        <f t="shared" si="7"/>
        <v>43937</v>
      </c>
      <c r="G22" s="66">
        <f t="shared" si="7"/>
        <v>43967</v>
      </c>
      <c r="H22" s="66">
        <f t="shared" si="7"/>
        <v>43998</v>
      </c>
      <c r="I22" s="66">
        <f t="shared" si="7"/>
        <v>44028</v>
      </c>
      <c r="J22" s="66">
        <f t="shared" si="7"/>
        <v>44059</v>
      </c>
      <c r="K22" s="66">
        <f t="shared" si="7"/>
        <v>44090</v>
      </c>
      <c r="L22" s="66">
        <f t="shared" si="7"/>
        <v>44120</v>
      </c>
      <c r="M22" s="66">
        <f t="shared" si="7"/>
        <v>44151</v>
      </c>
      <c r="N22" s="66">
        <f t="shared" si="7"/>
        <v>44181</v>
      </c>
      <c r="Q22" s="52" t="s">
        <v>20</v>
      </c>
      <c r="R22" s="50">
        <f t="shared" ref="R22:W22" si="35">DATE(R17,5,8)</f>
        <v>51994</v>
      </c>
      <c r="S22" s="50">
        <f t="shared" si="35"/>
        <v>52359</v>
      </c>
      <c r="T22" s="50">
        <f t="shared" si="35"/>
        <v>52725</v>
      </c>
      <c r="U22" s="50">
        <f t="shared" si="35"/>
        <v>53090</v>
      </c>
      <c r="V22" s="50">
        <f t="shared" si="35"/>
        <v>53455</v>
      </c>
      <c r="W22" s="50">
        <f t="shared" si="35"/>
        <v>53820</v>
      </c>
      <c r="X22" s="50">
        <f t="shared" ref="X22:AM22" si="36">DATE(X17,5,8)</f>
        <v>54186</v>
      </c>
      <c r="Y22" s="50">
        <f t="shared" si="36"/>
        <v>54551</v>
      </c>
      <c r="Z22" s="50">
        <f t="shared" si="36"/>
        <v>54916</v>
      </c>
      <c r="AA22" s="50">
        <f t="shared" si="36"/>
        <v>55281</v>
      </c>
      <c r="AB22" s="50">
        <f t="shared" si="36"/>
        <v>55647</v>
      </c>
      <c r="AC22" s="50">
        <f t="shared" si="36"/>
        <v>56012</v>
      </c>
      <c r="AD22" s="50">
        <f t="shared" si="36"/>
        <v>56377</v>
      </c>
      <c r="AE22" s="50">
        <f t="shared" si="36"/>
        <v>56742</v>
      </c>
      <c r="AF22" s="50">
        <f t="shared" si="36"/>
        <v>57108</v>
      </c>
      <c r="AG22" s="50">
        <f t="shared" si="36"/>
        <v>57473</v>
      </c>
      <c r="AH22" s="50">
        <f t="shared" si="36"/>
        <v>57838</v>
      </c>
      <c r="AI22" s="50">
        <f t="shared" si="36"/>
        <v>58203</v>
      </c>
      <c r="AJ22" s="50">
        <f t="shared" si="36"/>
        <v>58569</v>
      </c>
      <c r="AK22" s="50">
        <f t="shared" si="36"/>
        <v>58934</v>
      </c>
      <c r="AL22" s="50">
        <f t="shared" si="36"/>
        <v>59299</v>
      </c>
      <c r="AM22" s="51">
        <f t="shared" si="36"/>
        <v>59664</v>
      </c>
      <c r="AO22" s="97" t="s">
        <v>30</v>
      </c>
      <c r="AP22" s="98" t="s">
        <v>55</v>
      </c>
    </row>
    <row r="23" spans="2:42" ht="15.75" x14ac:dyDescent="0.25">
      <c r="B23" s="71">
        <v>17</v>
      </c>
      <c r="C23" s="66">
        <f t="shared" si="10"/>
        <v>43847</v>
      </c>
      <c r="D23" s="66">
        <f t="shared" si="7"/>
        <v>43878</v>
      </c>
      <c r="E23" s="66">
        <f t="shared" si="7"/>
        <v>43907</v>
      </c>
      <c r="F23" s="66">
        <f t="shared" si="7"/>
        <v>43938</v>
      </c>
      <c r="G23" s="66">
        <f t="shared" si="7"/>
        <v>43968</v>
      </c>
      <c r="H23" s="66">
        <f t="shared" si="7"/>
        <v>43999</v>
      </c>
      <c r="I23" s="66">
        <f t="shared" si="7"/>
        <v>44029</v>
      </c>
      <c r="J23" s="66">
        <f t="shared" si="7"/>
        <v>44060</v>
      </c>
      <c r="K23" s="66">
        <f t="shared" si="7"/>
        <v>44091</v>
      </c>
      <c r="L23" s="66">
        <f t="shared" si="7"/>
        <v>44121</v>
      </c>
      <c r="M23" s="66">
        <f t="shared" si="7"/>
        <v>44152</v>
      </c>
      <c r="N23" s="66">
        <f t="shared" si="7"/>
        <v>44182</v>
      </c>
      <c r="Q23" s="49" t="s">
        <v>21</v>
      </c>
      <c r="R23" s="50">
        <f t="shared" ref="R23:W23" si="37">DATE(R17,IF((25-MOD((11*MOD(R17-1900,19)+4-INT((7*MOD(R17-1900,19)+1)/19)),29)-MOD(R17-1900+INT((R17-1900)/4)+31-MOD((11*MOD(R17-1900,19)+4-INT((7*MOD(R17-1900,19)+1)/19)),29),7))&gt;0,4,3),IF((25-MOD((11*MOD(R17-1900,19)+4-INT((7*MOD(R17-1900,19)+1)/19)),29)-MOD(R17-1900+INT((R17-1900)/4)+31-MOD((11*MOD(R17-1900,19)+4-INT((7*MOD(R17-1900,19)+1)/19)),29),7))&gt;0,(25-MOD((11*MOD(R17-1900,19)+4-INT((7*MOD(R17-1900,19)+1)/19)),29)-MOD(R17-1900+INT((R17-1900)/4)+31-MOD((11*MOD(R17-1900,19)+4-INT((7*MOD(R17-1900,19)+1)/19)),29),7)),31+(25-MOD((11*MOD(R17-1900,19)+4-INT((7*MOD(R17-1900,19)+1)/19)),29)-MOD(R17-1900+INT((R17-1900)/4)+31-MOD((11*MOD(R17-1900,19)+4-INT((7*MOD(R17-1900,19)+1)/19)),29),7))))+39</f>
        <v>52001</v>
      </c>
      <c r="S23" s="50">
        <f t="shared" si="37"/>
        <v>52358</v>
      </c>
      <c r="T23" s="50">
        <f t="shared" si="37"/>
        <v>52743</v>
      </c>
      <c r="U23" s="50">
        <f t="shared" si="37"/>
        <v>53100</v>
      </c>
      <c r="V23" s="50">
        <f t="shared" si="37"/>
        <v>53450</v>
      </c>
      <c r="W23" s="50">
        <f t="shared" si="37"/>
        <v>53835</v>
      </c>
      <c r="X23" s="50">
        <f t="shared" ref="X23:AM23" si="38">DATE(X17,IF((25-MOD((11*MOD(X17-1900,19)+4-INT((7*MOD(X17-1900,19)+1)/19)),29)-MOD(X17-1900+INT((X17-1900)/4)+31-MOD((11*MOD(X17-1900,19)+4-INT((7*MOD(X17-1900,19)+1)/19)),29),7))&gt;0,4,3),IF((25-MOD((11*MOD(X17-1900,19)+4-INT((7*MOD(X17-1900,19)+1)/19)),29)-MOD(X17-1900+INT((X17-1900)/4)+31-MOD((11*MOD(X17-1900,19)+4-INT((7*MOD(X17-1900,19)+1)/19)),29),7))&gt;0,(25-MOD((11*MOD(X17-1900,19)+4-INT((7*MOD(X17-1900,19)+1)/19)),29)-MOD(X17-1900+INT((X17-1900)/4)+31-MOD((11*MOD(X17-1900,19)+4-INT((7*MOD(X17-1900,19)+1)/19)),29),7)),31+(25-MOD((11*MOD(X17-1900,19)+4-INT((7*MOD(X17-1900,19)+1)/19)),29)-MOD(X17-1900+INT((X17-1900)/4)+31-MOD((11*MOD(X17-1900,19)+4-INT((7*MOD(X17-1900,19)+1)/19)),29),7))))+39</f>
        <v>54192</v>
      </c>
      <c r="Y23" s="50">
        <f t="shared" si="38"/>
        <v>54570</v>
      </c>
      <c r="Z23" s="50">
        <f t="shared" si="38"/>
        <v>54927</v>
      </c>
      <c r="AA23" s="50">
        <f t="shared" si="38"/>
        <v>55284</v>
      </c>
      <c r="AB23" s="50">
        <f t="shared" si="38"/>
        <v>55669</v>
      </c>
      <c r="AC23" s="50">
        <f t="shared" si="38"/>
        <v>56019</v>
      </c>
      <c r="AD23" s="50">
        <f t="shared" si="38"/>
        <v>56376</v>
      </c>
      <c r="AE23" s="50">
        <f t="shared" si="38"/>
        <v>56761</v>
      </c>
      <c r="AF23" s="50">
        <f t="shared" si="38"/>
        <v>57111</v>
      </c>
      <c r="AG23" s="50">
        <f t="shared" si="38"/>
        <v>57496</v>
      </c>
      <c r="AH23" s="50">
        <f t="shared" si="38"/>
        <v>57853</v>
      </c>
      <c r="AI23" s="50">
        <f t="shared" si="38"/>
        <v>58203</v>
      </c>
      <c r="AJ23" s="50">
        <f t="shared" si="38"/>
        <v>58588</v>
      </c>
      <c r="AK23" s="50">
        <f t="shared" si="38"/>
        <v>58945</v>
      </c>
      <c r="AL23" s="50">
        <f t="shared" si="38"/>
        <v>59295</v>
      </c>
      <c r="AM23" s="51">
        <f t="shared" si="38"/>
        <v>59680</v>
      </c>
      <c r="AO23" s="95" t="s">
        <v>56</v>
      </c>
      <c r="AP23" s="96"/>
    </row>
    <row r="24" spans="2:42" ht="15.75" x14ac:dyDescent="0.25">
      <c r="B24" s="71">
        <v>18</v>
      </c>
      <c r="C24" s="66">
        <f t="shared" si="10"/>
        <v>43848</v>
      </c>
      <c r="D24" s="66">
        <f t="shared" si="10"/>
        <v>43879</v>
      </c>
      <c r="E24" s="66">
        <f t="shared" si="10"/>
        <v>43908</v>
      </c>
      <c r="F24" s="66">
        <f t="shared" si="10"/>
        <v>43939</v>
      </c>
      <c r="G24" s="66">
        <f t="shared" si="10"/>
        <v>43969</v>
      </c>
      <c r="H24" s="66">
        <f t="shared" si="10"/>
        <v>44000</v>
      </c>
      <c r="I24" s="66">
        <f t="shared" si="10"/>
        <v>44030</v>
      </c>
      <c r="J24" s="66">
        <f t="shared" si="10"/>
        <v>44061</v>
      </c>
      <c r="K24" s="66">
        <f t="shared" si="10"/>
        <v>44092</v>
      </c>
      <c r="L24" s="66">
        <f t="shared" si="10"/>
        <v>44122</v>
      </c>
      <c r="M24" s="66">
        <f t="shared" si="10"/>
        <v>44153</v>
      </c>
      <c r="N24" s="66">
        <f t="shared" si="10"/>
        <v>44183</v>
      </c>
      <c r="Q24" s="49" t="s">
        <v>22</v>
      </c>
      <c r="R24" s="50">
        <f t="shared" ref="R24:W24" si="39">DATE(R17,IF((25-MOD((11*MOD(R17-1900,19)+4-INT((7*MOD(R17-1900,19)+1)/19)),29)-MOD(R17-1900+INT((R17-1900)/4)+31-MOD((11*MOD(R17-1900,19)+4-INT((7*MOD(R17-1900,19)+1)/19)),29),7))&gt;0,4,3),IF((25-MOD((11*MOD(R17-1900,19)+4-INT((7*MOD(R17-1900,19)+1)/19)),29)-MOD(R17-1900+INT((R17-1900)/4)+31-MOD((11*MOD(R17-1900,19)+4-INT((7*MOD(R17-1900,19)+1)/19)),29),7))&gt;0,(25-MOD((11*MOD(R17-1900,19)+4-INT((7*MOD(R17-1900,19)+1)/19)),29)-MOD(R17-1900+INT((R17-1900)/4)+31-MOD((11*MOD(R17-1900,19)+4-INT((7*MOD(R17-1900,19)+1)/19)),29),7)),31+(25-MOD((11*MOD(R17-1900,19)+4-INT((7*MOD(R17-1900,19)+1)/19)),29)-MOD(R17-1900+INT((R17-1900)/4)+31-MOD((11*MOD(R17-1900,19)+4-INT((7*MOD(R17-1900,19)+1)/19)),29),7))))+50</f>
        <v>52012</v>
      </c>
      <c r="S24" s="50">
        <f t="shared" si="39"/>
        <v>52369</v>
      </c>
      <c r="T24" s="50">
        <f t="shared" si="39"/>
        <v>52754</v>
      </c>
      <c r="U24" s="50">
        <f t="shared" si="39"/>
        <v>53111</v>
      </c>
      <c r="V24" s="50">
        <f t="shared" si="39"/>
        <v>53461</v>
      </c>
      <c r="W24" s="50">
        <f t="shared" si="39"/>
        <v>53846</v>
      </c>
      <c r="X24" s="50">
        <f t="shared" ref="X24:AM24" si="40">DATE(X17,IF((25-MOD((11*MOD(X17-1900,19)+4-INT((7*MOD(X17-1900,19)+1)/19)),29)-MOD(X17-1900+INT((X17-1900)/4)+31-MOD((11*MOD(X17-1900,19)+4-INT((7*MOD(X17-1900,19)+1)/19)),29),7))&gt;0,4,3),IF((25-MOD((11*MOD(X17-1900,19)+4-INT((7*MOD(X17-1900,19)+1)/19)),29)-MOD(X17-1900+INT((X17-1900)/4)+31-MOD((11*MOD(X17-1900,19)+4-INT((7*MOD(X17-1900,19)+1)/19)),29),7))&gt;0,(25-MOD((11*MOD(X17-1900,19)+4-INT((7*MOD(X17-1900,19)+1)/19)),29)-MOD(X17-1900+INT((X17-1900)/4)+31-MOD((11*MOD(X17-1900,19)+4-INT((7*MOD(X17-1900,19)+1)/19)),29),7)),31+(25-MOD((11*MOD(X17-1900,19)+4-INT((7*MOD(X17-1900,19)+1)/19)),29)-MOD(X17-1900+INT((X17-1900)/4)+31-MOD((11*MOD(X17-1900,19)+4-INT((7*MOD(X17-1900,19)+1)/19)),29),7))))+50</f>
        <v>54203</v>
      </c>
      <c r="Y24" s="50">
        <f t="shared" si="40"/>
        <v>54581</v>
      </c>
      <c r="Z24" s="50">
        <f t="shared" si="40"/>
        <v>54938</v>
      </c>
      <c r="AA24" s="50">
        <f t="shared" si="40"/>
        <v>55295</v>
      </c>
      <c r="AB24" s="50">
        <f t="shared" si="40"/>
        <v>55680</v>
      </c>
      <c r="AC24" s="50">
        <f t="shared" si="40"/>
        <v>56030</v>
      </c>
      <c r="AD24" s="50">
        <f t="shared" si="40"/>
        <v>56387</v>
      </c>
      <c r="AE24" s="50">
        <f t="shared" si="40"/>
        <v>56772</v>
      </c>
      <c r="AF24" s="50">
        <f t="shared" si="40"/>
        <v>57122</v>
      </c>
      <c r="AG24" s="50">
        <f t="shared" si="40"/>
        <v>57507</v>
      </c>
      <c r="AH24" s="50">
        <f t="shared" si="40"/>
        <v>57864</v>
      </c>
      <c r="AI24" s="50">
        <f t="shared" si="40"/>
        <v>58214</v>
      </c>
      <c r="AJ24" s="50">
        <f t="shared" si="40"/>
        <v>58599</v>
      </c>
      <c r="AK24" s="50">
        <f t="shared" si="40"/>
        <v>58956</v>
      </c>
      <c r="AL24" s="50">
        <f t="shared" si="40"/>
        <v>59306</v>
      </c>
      <c r="AM24" s="51">
        <f t="shared" si="40"/>
        <v>59691</v>
      </c>
      <c r="AO24" s="97" t="s">
        <v>30</v>
      </c>
      <c r="AP24" s="98" t="s">
        <v>57</v>
      </c>
    </row>
    <row r="25" spans="2:42" ht="15.75" x14ac:dyDescent="0.25">
      <c r="B25" s="71">
        <v>19</v>
      </c>
      <c r="C25" s="66">
        <f t="shared" si="10"/>
        <v>43849</v>
      </c>
      <c r="D25" s="66">
        <f t="shared" si="10"/>
        <v>43880</v>
      </c>
      <c r="E25" s="66">
        <f t="shared" si="10"/>
        <v>43909</v>
      </c>
      <c r="F25" s="66">
        <f t="shared" si="10"/>
        <v>43940</v>
      </c>
      <c r="G25" s="66">
        <f t="shared" si="10"/>
        <v>43970</v>
      </c>
      <c r="H25" s="66">
        <f t="shared" si="10"/>
        <v>44001</v>
      </c>
      <c r="I25" s="66">
        <f t="shared" si="10"/>
        <v>44031</v>
      </c>
      <c r="J25" s="66">
        <f t="shared" si="10"/>
        <v>44062</v>
      </c>
      <c r="K25" s="66">
        <f t="shared" si="10"/>
        <v>44093</v>
      </c>
      <c r="L25" s="66">
        <f t="shared" si="10"/>
        <v>44123</v>
      </c>
      <c r="M25" s="66">
        <f t="shared" si="10"/>
        <v>44154</v>
      </c>
      <c r="N25" s="66">
        <f t="shared" si="10"/>
        <v>44184</v>
      </c>
      <c r="Q25" s="49" t="s">
        <v>5</v>
      </c>
      <c r="R25" s="50">
        <f t="shared" ref="R25:W25" si="41">DATE(R17,7,14)</f>
        <v>52061</v>
      </c>
      <c r="S25" s="50">
        <f t="shared" si="41"/>
        <v>52426</v>
      </c>
      <c r="T25" s="50">
        <f t="shared" si="41"/>
        <v>52792</v>
      </c>
      <c r="U25" s="50">
        <f t="shared" si="41"/>
        <v>53157</v>
      </c>
      <c r="V25" s="50">
        <f t="shared" si="41"/>
        <v>53522</v>
      </c>
      <c r="W25" s="50">
        <f t="shared" si="41"/>
        <v>53887</v>
      </c>
      <c r="X25" s="50">
        <f t="shared" ref="X25:AM25" si="42">DATE(X17,7,14)</f>
        <v>54253</v>
      </c>
      <c r="Y25" s="50">
        <f t="shared" si="42"/>
        <v>54618</v>
      </c>
      <c r="Z25" s="50">
        <f t="shared" si="42"/>
        <v>54983</v>
      </c>
      <c r="AA25" s="50">
        <f t="shared" si="42"/>
        <v>55348</v>
      </c>
      <c r="AB25" s="50">
        <f t="shared" si="42"/>
        <v>55714</v>
      </c>
      <c r="AC25" s="50">
        <f t="shared" si="42"/>
        <v>56079</v>
      </c>
      <c r="AD25" s="50">
        <f t="shared" si="42"/>
        <v>56444</v>
      </c>
      <c r="AE25" s="50">
        <f t="shared" si="42"/>
        <v>56809</v>
      </c>
      <c r="AF25" s="50">
        <f t="shared" si="42"/>
        <v>57175</v>
      </c>
      <c r="AG25" s="50">
        <f t="shared" si="42"/>
        <v>57540</v>
      </c>
      <c r="AH25" s="50">
        <f t="shared" si="42"/>
        <v>57905</v>
      </c>
      <c r="AI25" s="50">
        <f t="shared" si="42"/>
        <v>58270</v>
      </c>
      <c r="AJ25" s="50">
        <f t="shared" si="42"/>
        <v>58636</v>
      </c>
      <c r="AK25" s="50">
        <f t="shared" si="42"/>
        <v>59001</v>
      </c>
      <c r="AL25" s="50">
        <f t="shared" si="42"/>
        <v>59366</v>
      </c>
      <c r="AM25" s="51">
        <f t="shared" si="42"/>
        <v>59731</v>
      </c>
      <c r="AO25" s="95" t="s">
        <v>58</v>
      </c>
      <c r="AP25" s="96"/>
    </row>
    <row r="26" spans="2:42" ht="15.75" x14ac:dyDescent="0.25">
      <c r="B26" s="71">
        <v>20</v>
      </c>
      <c r="C26" s="66">
        <f t="shared" si="10"/>
        <v>43850</v>
      </c>
      <c r="D26" s="66">
        <f t="shared" si="10"/>
        <v>43881</v>
      </c>
      <c r="E26" s="66">
        <f t="shared" si="10"/>
        <v>43910</v>
      </c>
      <c r="F26" s="66">
        <f t="shared" si="10"/>
        <v>43941</v>
      </c>
      <c r="G26" s="66">
        <f t="shared" si="10"/>
        <v>43971</v>
      </c>
      <c r="H26" s="66">
        <f t="shared" si="10"/>
        <v>44002</v>
      </c>
      <c r="I26" s="66">
        <f t="shared" si="10"/>
        <v>44032</v>
      </c>
      <c r="J26" s="66">
        <f t="shared" si="10"/>
        <v>44063</v>
      </c>
      <c r="K26" s="66">
        <f t="shared" si="10"/>
        <v>44094</v>
      </c>
      <c r="L26" s="66">
        <f t="shared" si="10"/>
        <v>44124</v>
      </c>
      <c r="M26" s="66">
        <f t="shared" si="10"/>
        <v>44155</v>
      </c>
      <c r="N26" s="66">
        <f t="shared" si="10"/>
        <v>44185</v>
      </c>
      <c r="Q26" s="49" t="s">
        <v>6</v>
      </c>
      <c r="R26" s="50">
        <f t="shared" ref="R26:W26" si="43">DATE(R17,8,15)</f>
        <v>52093</v>
      </c>
      <c r="S26" s="50">
        <f t="shared" si="43"/>
        <v>52458</v>
      </c>
      <c r="T26" s="50">
        <f t="shared" si="43"/>
        <v>52824</v>
      </c>
      <c r="U26" s="50">
        <f t="shared" si="43"/>
        <v>53189</v>
      </c>
      <c r="V26" s="50">
        <f t="shared" si="43"/>
        <v>53554</v>
      </c>
      <c r="W26" s="50">
        <f t="shared" si="43"/>
        <v>53919</v>
      </c>
      <c r="X26" s="50">
        <f t="shared" ref="X26:AM26" si="44">DATE(X17,8,15)</f>
        <v>54285</v>
      </c>
      <c r="Y26" s="50">
        <f t="shared" si="44"/>
        <v>54650</v>
      </c>
      <c r="Z26" s="50">
        <f t="shared" si="44"/>
        <v>55015</v>
      </c>
      <c r="AA26" s="50">
        <f t="shared" si="44"/>
        <v>55380</v>
      </c>
      <c r="AB26" s="50">
        <f t="shared" si="44"/>
        <v>55746</v>
      </c>
      <c r="AC26" s="50">
        <f t="shared" si="44"/>
        <v>56111</v>
      </c>
      <c r="AD26" s="50">
        <f t="shared" si="44"/>
        <v>56476</v>
      </c>
      <c r="AE26" s="50">
        <f t="shared" si="44"/>
        <v>56841</v>
      </c>
      <c r="AF26" s="50">
        <f t="shared" si="44"/>
        <v>57207</v>
      </c>
      <c r="AG26" s="50">
        <f t="shared" si="44"/>
        <v>57572</v>
      </c>
      <c r="AH26" s="50">
        <f t="shared" si="44"/>
        <v>57937</v>
      </c>
      <c r="AI26" s="50">
        <f t="shared" si="44"/>
        <v>58302</v>
      </c>
      <c r="AJ26" s="50">
        <f t="shared" si="44"/>
        <v>58668</v>
      </c>
      <c r="AK26" s="50">
        <f t="shared" si="44"/>
        <v>59033</v>
      </c>
      <c r="AL26" s="50">
        <f t="shared" si="44"/>
        <v>59398</v>
      </c>
      <c r="AM26" s="51">
        <f t="shared" si="44"/>
        <v>59763</v>
      </c>
      <c r="AO26" s="97" t="s">
        <v>30</v>
      </c>
      <c r="AP26" s="98" t="s">
        <v>59</v>
      </c>
    </row>
    <row r="27" spans="2:42" ht="15.75" x14ac:dyDescent="0.25">
      <c r="B27" s="71">
        <v>21</v>
      </c>
      <c r="C27" s="66">
        <f t="shared" si="10"/>
        <v>43851</v>
      </c>
      <c r="D27" s="66">
        <f t="shared" si="10"/>
        <v>43882</v>
      </c>
      <c r="E27" s="66">
        <f t="shared" si="10"/>
        <v>43911</v>
      </c>
      <c r="F27" s="66">
        <f t="shared" si="10"/>
        <v>43942</v>
      </c>
      <c r="G27" s="66">
        <f t="shared" si="10"/>
        <v>43972</v>
      </c>
      <c r="H27" s="66">
        <f t="shared" si="10"/>
        <v>44003</v>
      </c>
      <c r="I27" s="66">
        <f t="shared" si="10"/>
        <v>44033</v>
      </c>
      <c r="J27" s="66">
        <f t="shared" si="10"/>
        <v>44064</v>
      </c>
      <c r="K27" s="66">
        <f t="shared" si="10"/>
        <v>44095</v>
      </c>
      <c r="L27" s="66">
        <f t="shared" si="10"/>
        <v>44125</v>
      </c>
      <c r="M27" s="66">
        <f t="shared" si="10"/>
        <v>44156</v>
      </c>
      <c r="N27" s="66">
        <f t="shared" si="10"/>
        <v>44186</v>
      </c>
      <c r="Q27" s="49" t="s">
        <v>23</v>
      </c>
      <c r="R27" s="50">
        <f t="shared" ref="R27:W27" si="45">DATE(R17,11,1)</f>
        <v>52171</v>
      </c>
      <c r="S27" s="50">
        <f t="shared" si="45"/>
        <v>52536</v>
      </c>
      <c r="T27" s="50">
        <f t="shared" si="45"/>
        <v>52902</v>
      </c>
      <c r="U27" s="50">
        <f t="shared" si="45"/>
        <v>53267</v>
      </c>
      <c r="V27" s="50">
        <f t="shared" si="45"/>
        <v>53632</v>
      </c>
      <c r="W27" s="50">
        <f t="shared" si="45"/>
        <v>53997</v>
      </c>
      <c r="X27" s="50">
        <f t="shared" ref="X27:AM27" si="46">DATE(X17,11,1)</f>
        <v>54363</v>
      </c>
      <c r="Y27" s="50">
        <f t="shared" si="46"/>
        <v>54728</v>
      </c>
      <c r="Z27" s="50">
        <f t="shared" si="46"/>
        <v>55093</v>
      </c>
      <c r="AA27" s="50">
        <f t="shared" si="46"/>
        <v>55458</v>
      </c>
      <c r="AB27" s="50">
        <f t="shared" si="46"/>
        <v>55824</v>
      </c>
      <c r="AC27" s="50">
        <f t="shared" si="46"/>
        <v>56189</v>
      </c>
      <c r="AD27" s="50">
        <f t="shared" si="46"/>
        <v>56554</v>
      </c>
      <c r="AE27" s="50">
        <f t="shared" si="46"/>
        <v>56919</v>
      </c>
      <c r="AF27" s="50">
        <f t="shared" si="46"/>
        <v>57285</v>
      </c>
      <c r="AG27" s="50">
        <f t="shared" si="46"/>
        <v>57650</v>
      </c>
      <c r="AH27" s="50">
        <f t="shared" si="46"/>
        <v>58015</v>
      </c>
      <c r="AI27" s="50">
        <f t="shared" si="46"/>
        <v>58380</v>
      </c>
      <c r="AJ27" s="50">
        <f t="shared" si="46"/>
        <v>58746</v>
      </c>
      <c r="AK27" s="50">
        <f t="shared" si="46"/>
        <v>59111</v>
      </c>
      <c r="AL27" s="50">
        <f t="shared" si="46"/>
        <v>59476</v>
      </c>
      <c r="AM27" s="51">
        <f t="shared" si="46"/>
        <v>59841</v>
      </c>
    </row>
    <row r="28" spans="2:42" ht="15.75" x14ac:dyDescent="0.25">
      <c r="B28" s="71">
        <v>22</v>
      </c>
      <c r="C28" s="66">
        <f t="shared" si="10"/>
        <v>43852</v>
      </c>
      <c r="D28" s="66">
        <f t="shared" si="10"/>
        <v>43883</v>
      </c>
      <c r="E28" s="66">
        <f t="shared" si="10"/>
        <v>43912</v>
      </c>
      <c r="F28" s="66">
        <f t="shared" si="10"/>
        <v>43943</v>
      </c>
      <c r="G28" s="66">
        <f t="shared" si="10"/>
        <v>43973</v>
      </c>
      <c r="H28" s="66">
        <f t="shared" si="10"/>
        <v>44004</v>
      </c>
      <c r="I28" s="66">
        <f t="shared" si="10"/>
        <v>44034</v>
      </c>
      <c r="J28" s="66">
        <f t="shared" si="10"/>
        <v>44065</v>
      </c>
      <c r="K28" s="66">
        <f t="shared" si="10"/>
        <v>44096</v>
      </c>
      <c r="L28" s="66">
        <f t="shared" si="10"/>
        <v>44126</v>
      </c>
      <c r="M28" s="66">
        <f t="shared" si="10"/>
        <v>44157</v>
      </c>
      <c r="N28" s="66">
        <f t="shared" si="10"/>
        <v>44187</v>
      </c>
      <c r="Q28" s="49" t="s">
        <v>24</v>
      </c>
      <c r="R28" s="50">
        <f t="shared" ref="R28:W28" si="47">DATE(R17,11,11)</f>
        <v>52181</v>
      </c>
      <c r="S28" s="50">
        <f t="shared" si="47"/>
        <v>52546</v>
      </c>
      <c r="T28" s="50">
        <f t="shared" si="47"/>
        <v>52912</v>
      </c>
      <c r="U28" s="50">
        <f t="shared" si="47"/>
        <v>53277</v>
      </c>
      <c r="V28" s="50">
        <f t="shared" si="47"/>
        <v>53642</v>
      </c>
      <c r="W28" s="50">
        <f t="shared" si="47"/>
        <v>54007</v>
      </c>
      <c r="X28" s="50">
        <f t="shared" ref="X28:AM28" si="48">DATE(X17,11,11)</f>
        <v>54373</v>
      </c>
      <c r="Y28" s="50">
        <f t="shared" si="48"/>
        <v>54738</v>
      </c>
      <c r="Z28" s="50">
        <f t="shared" si="48"/>
        <v>55103</v>
      </c>
      <c r="AA28" s="50">
        <f t="shared" si="48"/>
        <v>55468</v>
      </c>
      <c r="AB28" s="50">
        <f t="shared" si="48"/>
        <v>55834</v>
      </c>
      <c r="AC28" s="50">
        <f t="shared" si="48"/>
        <v>56199</v>
      </c>
      <c r="AD28" s="50">
        <f t="shared" si="48"/>
        <v>56564</v>
      </c>
      <c r="AE28" s="50">
        <f t="shared" si="48"/>
        <v>56929</v>
      </c>
      <c r="AF28" s="50">
        <f t="shared" si="48"/>
        <v>57295</v>
      </c>
      <c r="AG28" s="50">
        <f t="shared" si="48"/>
        <v>57660</v>
      </c>
      <c r="AH28" s="50">
        <f t="shared" si="48"/>
        <v>58025</v>
      </c>
      <c r="AI28" s="50">
        <f t="shared" si="48"/>
        <v>58390</v>
      </c>
      <c r="AJ28" s="50">
        <f t="shared" si="48"/>
        <v>58756</v>
      </c>
      <c r="AK28" s="50">
        <f t="shared" si="48"/>
        <v>59121</v>
      </c>
      <c r="AL28" s="50">
        <f t="shared" si="48"/>
        <v>59486</v>
      </c>
      <c r="AM28" s="51">
        <f t="shared" si="48"/>
        <v>59851</v>
      </c>
    </row>
    <row r="29" spans="2:42" ht="16.5" thickBot="1" x14ac:dyDescent="0.3">
      <c r="B29" s="71">
        <v>23</v>
      </c>
      <c r="C29" s="66">
        <f t="shared" si="10"/>
        <v>43853</v>
      </c>
      <c r="D29" s="66">
        <f t="shared" si="10"/>
        <v>43884</v>
      </c>
      <c r="E29" s="66">
        <f t="shared" si="10"/>
        <v>43913</v>
      </c>
      <c r="F29" s="66">
        <f t="shared" si="10"/>
        <v>43944</v>
      </c>
      <c r="G29" s="66">
        <f t="shared" si="10"/>
        <v>43974</v>
      </c>
      <c r="H29" s="66">
        <f t="shared" si="10"/>
        <v>44005</v>
      </c>
      <c r="I29" s="66">
        <f t="shared" si="10"/>
        <v>44035</v>
      </c>
      <c r="J29" s="66">
        <f t="shared" si="10"/>
        <v>44066</v>
      </c>
      <c r="K29" s="66">
        <f t="shared" si="10"/>
        <v>44097</v>
      </c>
      <c r="L29" s="66">
        <f t="shared" si="10"/>
        <v>44127</v>
      </c>
      <c r="M29" s="66">
        <f t="shared" si="10"/>
        <v>44158</v>
      </c>
      <c r="N29" s="66">
        <f t="shared" si="10"/>
        <v>44188</v>
      </c>
      <c r="Q29" s="53" t="s">
        <v>9</v>
      </c>
      <c r="R29" s="54">
        <f t="shared" ref="R29:W29" si="49">DATE(R17,12,25)</f>
        <v>52225</v>
      </c>
      <c r="S29" s="54">
        <f t="shared" si="49"/>
        <v>52590</v>
      </c>
      <c r="T29" s="54">
        <f t="shared" si="49"/>
        <v>52956</v>
      </c>
      <c r="U29" s="54">
        <f t="shared" si="49"/>
        <v>53321</v>
      </c>
      <c r="V29" s="54">
        <f t="shared" si="49"/>
        <v>53686</v>
      </c>
      <c r="W29" s="54">
        <f t="shared" si="49"/>
        <v>54051</v>
      </c>
      <c r="X29" s="54">
        <f t="shared" ref="X29:AM29" si="50">DATE(X17,12,25)</f>
        <v>54417</v>
      </c>
      <c r="Y29" s="54">
        <f t="shared" si="50"/>
        <v>54782</v>
      </c>
      <c r="Z29" s="54">
        <f t="shared" si="50"/>
        <v>55147</v>
      </c>
      <c r="AA29" s="54">
        <f t="shared" si="50"/>
        <v>55512</v>
      </c>
      <c r="AB29" s="54">
        <f t="shared" si="50"/>
        <v>55878</v>
      </c>
      <c r="AC29" s="54">
        <f t="shared" si="50"/>
        <v>56243</v>
      </c>
      <c r="AD29" s="54">
        <f t="shared" si="50"/>
        <v>56608</v>
      </c>
      <c r="AE29" s="54">
        <f t="shared" si="50"/>
        <v>56973</v>
      </c>
      <c r="AF29" s="54">
        <f t="shared" si="50"/>
        <v>57339</v>
      </c>
      <c r="AG29" s="54">
        <f t="shared" si="50"/>
        <v>57704</v>
      </c>
      <c r="AH29" s="54">
        <f t="shared" si="50"/>
        <v>58069</v>
      </c>
      <c r="AI29" s="54">
        <f t="shared" si="50"/>
        <v>58434</v>
      </c>
      <c r="AJ29" s="54">
        <f t="shared" si="50"/>
        <v>58800</v>
      </c>
      <c r="AK29" s="54">
        <f t="shared" si="50"/>
        <v>59165</v>
      </c>
      <c r="AL29" s="54">
        <f t="shared" si="50"/>
        <v>59530</v>
      </c>
      <c r="AM29" s="55">
        <f t="shared" si="50"/>
        <v>59895</v>
      </c>
    </row>
    <row r="30" spans="2:42" x14ac:dyDescent="0.25">
      <c r="B30" s="71">
        <v>24</v>
      </c>
      <c r="C30" s="66">
        <f t="shared" si="10"/>
        <v>43854</v>
      </c>
      <c r="D30" s="66">
        <f t="shared" si="10"/>
        <v>43885</v>
      </c>
      <c r="E30" s="66">
        <f t="shared" si="10"/>
        <v>43914</v>
      </c>
      <c r="F30" s="66">
        <f t="shared" si="10"/>
        <v>43945</v>
      </c>
      <c r="G30" s="66">
        <f t="shared" si="10"/>
        <v>43975</v>
      </c>
      <c r="H30" s="66">
        <f t="shared" si="10"/>
        <v>44006</v>
      </c>
      <c r="I30" s="66">
        <f t="shared" si="10"/>
        <v>44036</v>
      </c>
      <c r="J30" s="66">
        <f t="shared" si="10"/>
        <v>44067</v>
      </c>
      <c r="K30" s="66">
        <f t="shared" si="10"/>
        <v>44098</v>
      </c>
      <c r="L30" s="66">
        <f t="shared" si="10"/>
        <v>44128</v>
      </c>
      <c r="M30" s="66">
        <f t="shared" si="10"/>
        <v>44159</v>
      </c>
      <c r="N30" s="66">
        <f t="shared" si="10"/>
        <v>44189</v>
      </c>
    </row>
    <row r="31" spans="2:42" x14ac:dyDescent="0.25">
      <c r="B31" s="71">
        <v>25</v>
      </c>
      <c r="C31" s="66">
        <f t="shared" si="10"/>
        <v>43855</v>
      </c>
      <c r="D31" s="66">
        <f t="shared" si="10"/>
        <v>43886</v>
      </c>
      <c r="E31" s="66">
        <f t="shared" si="10"/>
        <v>43915</v>
      </c>
      <c r="F31" s="66">
        <f t="shared" si="10"/>
        <v>43946</v>
      </c>
      <c r="G31" s="66">
        <f t="shared" si="10"/>
        <v>43976</v>
      </c>
      <c r="H31" s="66">
        <f t="shared" si="10"/>
        <v>44007</v>
      </c>
      <c r="I31" s="66">
        <f t="shared" si="10"/>
        <v>44037</v>
      </c>
      <c r="J31" s="66">
        <f t="shared" si="10"/>
        <v>44068</v>
      </c>
      <c r="K31" s="66">
        <f t="shared" si="10"/>
        <v>44099</v>
      </c>
      <c r="L31" s="66">
        <f t="shared" si="10"/>
        <v>44129</v>
      </c>
      <c r="M31" s="66">
        <f t="shared" si="10"/>
        <v>44160</v>
      </c>
      <c r="N31" s="66">
        <f t="shared" si="10"/>
        <v>44190</v>
      </c>
    </row>
    <row r="32" spans="2:42" x14ac:dyDescent="0.25">
      <c r="B32" s="71">
        <v>26</v>
      </c>
      <c r="C32" s="66">
        <f t="shared" si="10"/>
        <v>43856</v>
      </c>
      <c r="D32" s="66">
        <f t="shared" si="10"/>
        <v>43887</v>
      </c>
      <c r="E32" s="66">
        <f t="shared" si="10"/>
        <v>43916</v>
      </c>
      <c r="F32" s="66">
        <f t="shared" si="10"/>
        <v>43947</v>
      </c>
      <c r="G32" s="66">
        <f t="shared" si="10"/>
        <v>43977</v>
      </c>
      <c r="H32" s="66">
        <f t="shared" si="10"/>
        <v>44008</v>
      </c>
      <c r="I32" s="66">
        <f t="shared" si="10"/>
        <v>44038</v>
      </c>
      <c r="J32" s="66">
        <f t="shared" si="10"/>
        <v>44069</v>
      </c>
      <c r="K32" s="66">
        <f t="shared" si="10"/>
        <v>44100</v>
      </c>
      <c r="L32" s="66">
        <f t="shared" si="10"/>
        <v>44130</v>
      </c>
      <c r="M32" s="66">
        <f t="shared" si="10"/>
        <v>44161</v>
      </c>
      <c r="N32" s="66">
        <f t="shared" si="10"/>
        <v>44191</v>
      </c>
    </row>
    <row r="33" spans="2:14" x14ac:dyDescent="0.25">
      <c r="B33" s="71">
        <v>27</v>
      </c>
      <c r="C33" s="66">
        <f t="shared" si="10"/>
        <v>43857</v>
      </c>
      <c r="D33" s="66">
        <f t="shared" si="10"/>
        <v>43888</v>
      </c>
      <c r="E33" s="66">
        <f t="shared" si="10"/>
        <v>43917</v>
      </c>
      <c r="F33" s="66">
        <f t="shared" si="10"/>
        <v>43948</v>
      </c>
      <c r="G33" s="66">
        <f t="shared" si="10"/>
        <v>43978</v>
      </c>
      <c r="H33" s="66">
        <f t="shared" si="10"/>
        <v>44009</v>
      </c>
      <c r="I33" s="66">
        <f t="shared" si="10"/>
        <v>44039</v>
      </c>
      <c r="J33" s="66">
        <f t="shared" si="10"/>
        <v>44070</v>
      </c>
      <c r="K33" s="66">
        <f t="shared" si="10"/>
        <v>44101</v>
      </c>
      <c r="L33" s="66">
        <f t="shared" si="10"/>
        <v>44131</v>
      </c>
      <c r="M33" s="66">
        <f t="shared" si="10"/>
        <v>44162</v>
      </c>
      <c r="N33" s="66">
        <f t="shared" si="10"/>
        <v>44192</v>
      </c>
    </row>
    <row r="34" spans="2:14" x14ac:dyDescent="0.25">
      <c r="B34" s="71">
        <v>28</v>
      </c>
      <c r="C34" s="66">
        <f t="shared" si="10"/>
        <v>43858</v>
      </c>
      <c r="D34" s="66">
        <f t="shared" si="10"/>
        <v>43889</v>
      </c>
      <c r="E34" s="66">
        <f t="shared" si="10"/>
        <v>43918</v>
      </c>
      <c r="F34" s="66">
        <f t="shared" si="10"/>
        <v>43949</v>
      </c>
      <c r="G34" s="66">
        <f t="shared" si="10"/>
        <v>43979</v>
      </c>
      <c r="H34" s="66">
        <f t="shared" si="10"/>
        <v>44010</v>
      </c>
      <c r="I34" s="66">
        <f t="shared" si="10"/>
        <v>44040</v>
      </c>
      <c r="J34" s="66">
        <f t="shared" si="10"/>
        <v>44071</v>
      </c>
      <c r="K34" s="66">
        <f t="shared" si="10"/>
        <v>44102</v>
      </c>
      <c r="L34" s="66">
        <f t="shared" si="10"/>
        <v>44132</v>
      </c>
      <c r="M34" s="66">
        <f t="shared" si="10"/>
        <v>44163</v>
      </c>
      <c r="N34" s="66">
        <f t="shared" si="10"/>
        <v>44193</v>
      </c>
    </row>
    <row r="35" spans="2:14" x14ac:dyDescent="0.25">
      <c r="B35" s="71">
        <v>29</v>
      </c>
      <c r="C35" s="66">
        <f t="shared" si="10"/>
        <v>43859</v>
      </c>
      <c r="D35" s="66">
        <f t="shared" si="10"/>
        <v>43890</v>
      </c>
      <c r="E35" s="66">
        <f t="shared" si="10"/>
        <v>43919</v>
      </c>
      <c r="F35" s="66">
        <f t="shared" si="10"/>
        <v>43950</v>
      </c>
      <c r="G35" s="66">
        <f t="shared" si="10"/>
        <v>43980</v>
      </c>
      <c r="H35" s="66">
        <f t="shared" si="10"/>
        <v>44011</v>
      </c>
      <c r="I35" s="66">
        <f t="shared" si="10"/>
        <v>44041</v>
      </c>
      <c r="J35" s="66">
        <f t="shared" si="10"/>
        <v>44072</v>
      </c>
      <c r="K35" s="66">
        <f t="shared" si="10"/>
        <v>44103</v>
      </c>
      <c r="L35" s="66">
        <f t="shared" si="10"/>
        <v>44133</v>
      </c>
      <c r="M35" s="66">
        <f t="shared" si="10"/>
        <v>44164</v>
      </c>
      <c r="N35" s="66">
        <f t="shared" si="10"/>
        <v>44194</v>
      </c>
    </row>
    <row r="36" spans="2:14" x14ac:dyDescent="0.25">
      <c r="B36" s="71">
        <v>30</v>
      </c>
      <c r="C36" s="66">
        <f t="shared" si="10"/>
        <v>43860</v>
      </c>
      <c r="D36" s="66" t="str">
        <f t="shared" si="10"/>
        <v/>
      </c>
      <c r="E36" s="66">
        <f t="shared" si="10"/>
        <v>43920</v>
      </c>
      <c r="F36" s="66">
        <f t="shared" si="10"/>
        <v>43951</v>
      </c>
      <c r="G36" s="66">
        <f t="shared" si="10"/>
        <v>43981</v>
      </c>
      <c r="H36" s="66">
        <f t="shared" si="10"/>
        <v>44012</v>
      </c>
      <c r="I36" s="66">
        <f t="shared" si="10"/>
        <v>44042</v>
      </c>
      <c r="J36" s="66">
        <f t="shared" si="10"/>
        <v>44073</v>
      </c>
      <c r="K36" s="66">
        <f t="shared" si="10"/>
        <v>44104</v>
      </c>
      <c r="L36" s="66">
        <f t="shared" si="10"/>
        <v>44134</v>
      </c>
      <c r="M36" s="66">
        <f t="shared" si="10"/>
        <v>44165</v>
      </c>
      <c r="N36" s="66">
        <f t="shared" si="10"/>
        <v>44195</v>
      </c>
    </row>
    <row r="37" spans="2:14" x14ac:dyDescent="0.25">
      <c r="B37" s="71">
        <v>31</v>
      </c>
      <c r="C37" s="66">
        <f t="shared" si="10"/>
        <v>43861</v>
      </c>
      <c r="D37" s="66" t="str">
        <f t="shared" si="10"/>
        <v/>
      </c>
      <c r="E37" s="66">
        <f t="shared" si="10"/>
        <v>43921</v>
      </c>
      <c r="F37" s="66" t="str">
        <f t="shared" si="10"/>
        <v/>
      </c>
      <c r="G37" s="66">
        <f t="shared" si="10"/>
        <v>43982</v>
      </c>
      <c r="H37" s="66" t="str">
        <f t="shared" si="10"/>
        <v/>
      </c>
      <c r="I37" s="66">
        <f t="shared" si="10"/>
        <v>44043</v>
      </c>
      <c r="J37" s="66">
        <f t="shared" si="10"/>
        <v>44074</v>
      </c>
      <c r="K37" s="66" t="str">
        <f t="shared" si="10"/>
        <v/>
      </c>
      <c r="L37" s="66">
        <f t="shared" si="10"/>
        <v>44135</v>
      </c>
      <c r="M37" s="66" t="str">
        <f t="shared" si="10"/>
        <v/>
      </c>
      <c r="N37" s="66">
        <f t="shared" si="10"/>
        <v>44196</v>
      </c>
    </row>
    <row r="41" spans="2:14" ht="18.75" x14ac:dyDescent="0.3">
      <c r="C41" s="85" t="s">
        <v>28</v>
      </c>
    </row>
    <row r="42" spans="2:14" ht="18.75" x14ac:dyDescent="0.3">
      <c r="C42" s="85" t="s">
        <v>51</v>
      </c>
    </row>
    <row r="43" spans="2:14" ht="18.75" x14ac:dyDescent="0.3">
      <c r="C43" s="85" t="s">
        <v>47</v>
      </c>
    </row>
    <row r="44" spans="2:14" ht="18.75" x14ac:dyDescent="0.3">
      <c r="C44" s="85" t="s">
        <v>48</v>
      </c>
    </row>
    <row r="45" spans="2:14" ht="26.25" x14ac:dyDescent="0.4">
      <c r="C45" s="88" t="s">
        <v>49</v>
      </c>
    </row>
    <row r="46" spans="2:14" ht="26.25" x14ac:dyDescent="0.4">
      <c r="C46" s="88" t="s">
        <v>50</v>
      </c>
    </row>
    <row r="48" spans="2:14" ht="21" x14ac:dyDescent="0.35">
      <c r="C48" s="87" t="s">
        <v>45</v>
      </c>
    </row>
    <row r="49" spans="3:15" ht="18.75" x14ac:dyDescent="0.3">
      <c r="C49" s="72" t="s">
        <v>30</v>
      </c>
      <c r="D49" s="73" t="s">
        <v>29</v>
      </c>
    </row>
    <row r="51" spans="3:15" ht="21" x14ac:dyDescent="0.35">
      <c r="C51" s="87" t="s">
        <v>46</v>
      </c>
    </row>
    <row r="52" spans="3:15" x14ac:dyDescent="0.25">
      <c r="C52" s="2" t="s">
        <v>31</v>
      </c>
    </row>
    <row r="53" spans="3:15" x14ac:dyDescent="0.25">
      <c r="C53" s="2" t="s">
        <v>32</v>
      </c>
    </row>
    <row r="54" spans="3:15" x14ac:dyDescent="0.25">
      <c r="C54" s="2" t="s">
        <v>33</v>
      </c>
    </row>
    <row r="55" spans="3:15" x14ac:dyDescent="0.25">
      <c r="C55" s="2" t="s">
        <v>39</v>
      </c>
    </row>
    <row r="57" spans="3:15" x14ac:dyDescent="0.25">
      <c r="C57" s="2" t="s">
        <v>38</v>
      </c>
    </row>
    <row r="58" spans="3:15" x14ac:dyDescent="0.25">
      <c r="C58" s="2" t="s">
        <v>34</v>
      </c>
    </row>
    <row r="59" spans="3:15" x14ac:dyDescent="0.25">
      <c r="C59" s="2" t="s">
        <v>35</v>
      </c>
    </row>
    <row r="60" spans="3:15" x14ac:dyDescent="0.25">
      <c r="C60" s="2" t="s">
        <v>36</v>
      </c>
    </row>
    <row r="61" spans="3:15" x14ac:dyDescent="0.25">
      <c r="C61" s="2" t="s">
        <v>37</v>
      </c>
    </row>
    <row r="63" spans="3:15" ht="15.75" x14ac:dyDescent="0.25">
      <c r="C63" s="79" t="s">
        <v>1</v>
      </c>
      <c r="D63" s="80"/>
    </row>
    <row r="64" spans="3:15" ht="15" customHeight="1" x14ac:dyDescent="0.25">
      <c r="C64" s="89" t="s">
        <v>40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3:15" x14ac:dyDescent="0.25"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3:15" x14ac:dyDescent="0.25"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3:15" x14ac:dyDescent="0.25"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3:15" x14ac:dyDescent="0.25"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70" spans="3:15" ht="15.75" x14ac:dyDescent="0.25">
      <c r="C70" s="79" t="s">
        <v>3</v>
      </c>
      <c r="D70" s="80"/>
    </row>
    <row r="71" spans="3:15" ht="15" customHeight="1" x14ac:dyDescent="0.25">
      <c r="C71" s="89" t="s">
        <v>41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3:15" x14ac:dyDescent="0.25"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3:15" x14ac:dyDescent="0.25"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3:15" x14ac:dyDescent="0.25"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3:15" x14ac:dyDescent="0.25"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7" spans="3:15" ht="15.75" x14ac:dyDescent="0.25">
      <c r="C77" s="79" t="s">
        <v>4</v>
      </c>
      <c r="D77" s="80"/>
    </row>
    <row r="78" spans="3:15" x14ac:dyDescent="0.25">
      <c r="C78" s="89" t="s">
        <v>42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3:15" x14ac:dyDescent="0.25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3:15" x14ac:dyDescent="0.25"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3:15" x14ac:dyDescent="0.25"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3:15" x14ac:dyDescent="0.25"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5" spans="3:15" ht="18.75" x14ac:dyDescent="0.3">
      <c r="C85" s="86" t="s">
        <v>43</v>
      </c>
    </row>
    <row r="86" spans="3:15" ht="18.75" x14ac:dyDescent="0.3">
      <c r="C86" s="72" t="s">
        <v>30</v>
      </c>
      <c r="D86" s="73" t="s">
        <v>44</v>
      </c>
    </row>
  </sheetData>
  <mergeCells count="5">
    <mergeCell ref="C78:O82"/>
    <mergeCell ref="E2:N3"/>
    <mergeCell ref="Q2:W2"/>
    <mergeCell ref="C64:O68"/>
    <mergeCell ref="C71:O75"/>
  </mergeCells>
  <conditionalFormatting sqref="E2:N3">
    <cfRule type="expression" dxfId="14" priority="9">
      <formula>$C$3&lt;&gt;""</formula>
    </cfRule>
  </conditionalFormatting>
  <conditionalFormatting sqref="C6:N37">
    <cfRule type="expression" dxfId="13" priority="7">
      <formula>AND($C$3&lt;&gt;"",C6="")</formula>
    </cfRule>
    <cfRule type="expression" dxfId="12" priority="8">
      <formula>$C$3&lt;&gt;""</formula>
    </cfRule>
  </conditionalFormatting>
  <conditionalFormatting sqref="C6:N6">
    <cfRule type="expression" dxfId="11" priority="6">
      <formula>$C$3&lt;&gt;""</formula>
    </cfRule>
  </conditionalFormatting>
  <conditionalFormatting sqref="C7:N37">
    <cfRule type="expression" dxfId="10" priority="14">
      <formula>VLOOKUP(C7,$AO$6:$AO$16,1,FALSE)</formula>
    </cfRule>
    <cfRule type="expression" dxfId="9" priority="15">
      <formula>OR(WEEKDAY(C7,2)=6,WEEKDAY(C7,2)=7)</formula>
    </cfRule>
  </conditionalFormatting>
  <conditionalFormatting sqref="R6:AM16">
    <cfRule type="expression" dxfId="8" priority="2">
      <formula>OR(WEEKDAY(R6,2)=6,WEEKDAY(R6,2)=7)</formula>
    </cfRule>
  </conditionalFormatting>
  <conditionalFormatting sqref="R19:AM29">
    <cfRule type="expression" dxfId="7" priority="1">
      <formula>OR(WEEKDAY(R19,2)=6,WEEKDAY(R19,2)=7)</formula>
    </cfRule>
  </conditionalFormatting>
  <dataValidations count="2">
    <dataValidation type="whole" errorStyle="warning" allowBlank="1" showInputMessage="1" showErrorMessage="1" errorTitle="Calendrier Express" error="Le calendrier Express n'est pas valide avant 1900 ni après 2099 !!!" sqref="R4:AM4" xr:uid="{1A855000-359F-4570-B46E-36675A3B1F0B}">
      <formula1>1900</formula1>
      <formula2>2099</formula2>
    </dataValidation>
    <dataValidation type="list" allowBlank="1" showInputMessage="1" showErrorMessage="1" sqref="C3" xr:uid="{F7A2ACE5-BDCE-485A-9F5E-DA6723F76F93}">
      <formula1>$Q$4:$AM$4</formula1>
    </dataValidation>
  </dataValidations>
  <hyperlinks>
    <hyperlink ref="D49" r:id="rId1" xr:uid="{564B92C1-3D0D-4437-9292-8F469CF88724}"/>
    <hyperlink ref="D86" r:id="rId2" xr:uid="{8C59DC6A-A8A1-4652-B2BC-410240670495}"/>
    <hyperlink ref="AP20" r:id="rId3" xr:uid="{ACB735C1-BA84-4249-8657-92F3353BA225}"/>
    <hyperlink ref="AP22" r:id="rId4" xr:uid="{86F1BA53-3A85-4172-A986-C8C9EBE86909}"/>
    <hyperlink ref="AP24" r:id="rId5" xr:uid="{742179A3-B394-4953-8855-575EAA180DA0}"/>
    <hyperlink ref="AP26" r:id="rId6" xr:uid="{E5330BB7-2BE2-44B6-859D-44AD76AAB6DE}"/>
  </hyperlinks>
  <pageMargins left="0.7" right="0.7" top="0.75" bottom="0.75" header="0.3" footer="0.3"/>
  <pageSetup paperSize="9" scale="87" fitToHeight="0" orientation="landscape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CDCE-E419-43E7-9CD5-D1AB12C5FCB0}">
  <sheetPr codeName="Feuil5"/>
  <dimension ref="A1:Q42"/>
  <sheetViews>
    <sheetView workbookViewId="0">
      <selection activeCell="O32" sqref="O32"/>
    </sheetView>
  </sheetViews>
  <sheetFormatPr baseColWidth="10" defaultRowHeight="15.75" x14ac:dyDescent="0.25"/>
  <cols>
    <col min="1" max="1" width="2.28515625" style="4" customWidth="1"/>
    <col min="2" max="13" width="11.85546875" style="4" bestFit="1" customWidth="1"/>
    <col min="14" max="14" width="11.42578125" style="4"/>
    <col min="15" max="15" width="21.7109375" style="4" customWidth="1"/>
    <col min="16" max="16384" width="11.42578125" style="4"/>
  </cols>
  <sheetData>
    <row r="1" spans="1:17" ht="16.5" thickBot="1" x14ac:dyDescent="0.3"/>
    <row r="2" spans="1:17" ht="17.25" thickTop="1" thickBot="1" x14ac:dyDescent="0.3">
      <c r="A2" s="5"/>
      <c r="B2" s="38">
        <v>2021</v>
      </c>
      <c r="C2" s="6">
        <v>1</v>
      </c>
      <c r="D2" s="7" t="s">
        <v>13</v>
      </c>
      <c r="E2" s="8"/>
      <c r="F2" s="8"/>
      <c r="G2" s="8"/>
      <c r="H2" s="8"/>
      <c r="I2" s="8"/>
      <c r="J2" s="9"/>
      <c r="L2" s="10" t="s">
        <v>14</v>
      </c>
      <c r="M2" s="11" t="s">
        <v>15</v>
      </c>
      <c r="N2" s="5"/>
      <c r="O2" s="64">
        <f>An</f>
        <v>2021</v>
      </c>
      <c r="Q2" s="5"/>
    </row>
    <row r="3" spans="1:17" ht="17.25" thickTop="1" thickBot="1" x14ac:dyDescent="0.3">
      <c r="A3" s="5"/>
      <c r="N3" s="5"/>
      <c r="O3" s="12" t="s">
        <v>16</v>
      </c>
      <c r="P3" s="5"/>
      <c r="Q3" s="5"/>
    </row>
    <row r="4" spans="1:17" x14ac:dyDescent="0.25">
      <c r="A4" s="13"/>
      <c r="B4" s="14" t="str">
        <f t="shared" ref="B4:M4" si="0">PROPER(TEXT(B36,"mmmm"))</f>
        <v>Janvier</v>
      </c>
      <c r="C4" s="15" t="str">
        <f t="shared" si="0"/>
        <v>Février</v>
      </c>
      <c r="D4" s="15" t="str">
        <f t="shared" si="0"/>
        <v>Mars</v>
      </c>
      <c r="E4" s="15" t="str">
        <f t="shared" si="0"/>
        <v>Avril</v>
      </c>
      <c r="F4" s="15" t="str">
        <f t="shared" si="0"/>
        <v>Mai</v>
      </c>
      <c r="G4" s="15" t="str">
        <f t="shared" si="0"/>
        <v>Juin</v>
      </c>
      <c r="H4" s="15" t="str">
        <f t="shared" si="0"/>
        <v>Juillet</v>
      </c>
      <c r="I4" s="15" t="str">
        <f t="shared" si="0"/>
        <v>Août</v>
      </c>
      <c r="J4" s="15" t="str">
        <f t="shared" si="0"/>
        <v>Septembre</v>
      </c>
      <c r="K4" s="15" t="str">
        <f t="shared" si="0"/>
        <v>Octobre</v>
      </c>
      <c r="L4" s="15" t="str">
        <f t="shared" si="0"/>
        <v>Novembre</v>
      </c>
      <c r="M4" s="16" t="str">
        <f t="shared" si="0"/>
        <v>Décembre</v>
      </c>
      <c r="N4" s="13"/>
      <c r="O4" s="60">
        <f>DATE(O2,1,1)</f>
        <v>44197</v>
      </c>
      <c r="P4" s="17" t="s">
        <v>17</v>
      </c>
      <c r="Q4" s="18"/>
    </row>
    <row r="5" spans="1:17" x14ac:dyDescent="0.25">
      <c r="A5" s="5"/>
      <c r="B5" s="19">
        <f t="shared" ref="B5:M5" si="1">B36</f>
        <v>44197</v>
      </c>
      <c r="C5" s="20">
        <f t="shared" si="1"/>
        <v>44228</v>
      </c>
      <c r="D5" s="20">
        <f t="shared" si="1"/>
        <v>44256</v>
      </c>
      <c r="E5" s="20">
        <f t="shared" si="1"/>
        <v>44287</v>
      </c>
      <c r="F5" s="20">
        <f t="shared" si="1"/>
        <v>44317</v>
      </c>
      <c r="G5" s="20">
        <f t="shared" si="1"/>
        <v>44348</v>
      </c>
      <c r="H5" s="20">
        <f t="shared" si="1"/>
        <v>44378</v>
      </c>
      <c r="I5" s="20">
        <f t="shared" si="1"/>
        <v>44409</v>
      </c>
      <c r="J5" s="20">
        <f t="shared" si="1"/>
        <v>44440</v>
      </c>
      <c r="K5" s="20">
        <f t="shared" si="1"/>
        <v>44470</v>
      </c>
      <c r="L5" s="20">
        <f t="shared" si="1"/>
        <v>44501</v>
      </c>
      <c r="M5" s="21">
        <f t="shared" si="1"/>
        <v>44531</v>
      </c>
      <c r="N5" s="5"/>
      <c r="O5" s="61">
        <f>DATE(O2,IF((25-MOD((11*MOD(O2-1900,19)+4-INT((7*MOD(O2-1900,19)+1)/19)),29)-MOD(O2-1900+INT((O2-1900)/4)+31-MOD((11*MOD(O2-1900,19)+4-INT((7*MOD(O2-1900,19)+1)/19)),29),7))&gt;0,4,3),IF((25-MOD((11*MOD(O2-1900,19)+4-INT((7*MOD(O2-1900,19)+1)/19)),29)-MOD(O2-1900+INT((O2-1900)/4)+31-MOD((11*MOD(O2-1900,19)+4-INT((7*MOD(O2-1900,19)+1)/19)),29),7))&gt;0,(25-MOD((11*MOD(O2-1900,19)+4-INT((7*MOD(O2-1900,19)+1)/19)),29)-MOD(O2-1900+INT((O2-1900)/4)+31-MOD((11*MOD(O2-1900,19)+4-INT((7*MOD(O2-1900,19)+1)/19)),29),7)),31+(25-MOD((11*MOD(O2-1900,19)+4-INT((7*MOD(O2-1900,19)+1)/19)),29)-MOD(O2-1900+INT((O2-1900)/4)+31-MOD((11*MOD(O2-1900,19)+4-INT((7*MOD(O2-1900,19)+1)/19)),29),7))))+1</f>
        <v>44291</v>
      </c>
      <c r="P5" s="17" t="s">
        <v>18</v>
      </c>
      <c r="Q5" s="22"/>
    </row>
    <row r="6" spans="1:17" x14ac:dyDescent="0.25">
      <c r="A6" s="5"/>
      <c r="B6" s="23">
        <f>B5+1</f>
        <v>44198</v>
      </c>
      <c r="C6" s="24">
        <f t="shared" ref="C6:M21" si="2">C5+1</f>
        <v>44229</v>
      </c>
      <c r="D6" s="24">
        <f t="shared" si="2"/>
        <v>44257</v>
      </c>
      <c r="E6" s="24">
        <f t="shared" si="2"/>
        <v>44288</v>
      </c>
      <c r="F6" s="24">
        <f t="shared" si="2"/>
        <v>44318</v>
      </c>
      <c r="G6" s="24">
        <f t="shared" si="2"/>
        <v>44349</v>
      </c>
      <c r="H6" s="24">
        <f t="shared" si="2"/>
        <v>44379</v>
      </c>
      <c r="I6" s="24">
        <f t="shared" si="2"/>
        <v>44410</v>
      </c>
      <c r="J6" s="24">
        <f t="shared" si="2"/>
        <v>44441</v>
      </c>
      <c r="K6" s="24">
        <f t="shared" si="2"/>
        <v>44471</v>
      </c>
      <c r="L6" s="24">
        <f t="shared" si="2"/>
        <v>44502</v>
      </c>
      <c r="M6" s="25">
        <f t="shared" si="2"/>
        <v>44532</v>
      </c>
      <c r="N6" s="5"/>
      <c r="O6" s="62">
        <f>DATE(O2,5,1)</f>
        <v>44317</v>
      </c>
      <c r="P6" s="17" t="s">
        <v>19</v>
      </c>
      <c r="Q6" s="22"/>
    </row>
    <row r="7" spans="1:17" x14ac:dyDescent="0.25">
      <c r="A7" s="5"/>
      <c r="B7" s="23">
        <f t="shared" ref="B7:M22" si="3">B6+1</f>
        <v>44199</v>
      </c>
      <c r="C7" s="24">
        <f t="shared" si="2"/>
        <v>44230</v>
      </c>
      <c r="D7" s="24">
        <f t="shared" si="2"/>
        <v>44258</v>
      </c>
      <c r="E7" s="24">
        <f t="shared" si="2"/>
        <v>44289</v>
      </c>
      <c r="F7" s="24">
        <f t="shared" si="2"/>
        <v>44319</v>
      </c>
      <c r="G7" s="24">
        <f t="shared" si="2"/>
        <v>44350</v>
      </c>
      <c r="H7" s="24">
        <f t="shared" si="2"/>
        <v>44380</v>
      </c>
      <c r="I7" s="24">
        <f t="shared" si="2"/>
        <v>44411</v>
      </c>
      <c r="J7" s="24">
        <f t="shared" si="2"/>
        <v>44442</v>
      </c>
      <c r="K7" s="24">
        <f t="shared" si="2"/>
        <v>44472</v>
      </c>
      <c r="L7" s="24">
        <f t="shared" si="2"/>
        <v>44503</v>
      </c>
      <c r="M7" s="25">
        <f t="shared" si="2"/>
        <v>44533</v>
      </c>
      <c r="N7" s="5"/>
      <c r="O7" s="62">
        <f>DATE(O2,5,8)</f>
        <v>44324</v>
      </c>
      <c r="P7" s="17" t="s">
        <v>20</v>
      </c>
      <c r="Q7" s="22"/>
    </row>
    <row r="8" spans="1:17" x14ac:dyDescent="0.25">
      <c r="A8" s="5"/>
      <c r="B8" s="23">
        <f t="shared" si="3"/>
        <v>44200</v>
      </c>
      <c r="C8" s="24">
        <f t="shared" si="2"/>
        <v>44231</v>
      </c>
      <c r="D8" s="24">
        <f t="shared" si="2"/>
        <v>44259</v>
      </c>
      <c r="E8" s="24">
        <f t="shared" si="2"/>
        <v>44290</v>
      </c>
      <c r="F8" s="24">
        <f t="shared" si="2"/>
        <v>44320</v>
      </c>
      <c r="G8" s="24">
        <f t="shared" si="2"/>
        <v>44351</v>
      </c>
      <c r="H8" s="24">
        <f t="shared" si="2"/>
        <v>44381</v>
      </c>
      <c r="I8" s="24">
        <f t="shared" si="2"/>
        <v>44412</v>
      </c>
      <c r="J8" s="24">
        <f t="shared" si="2"/>
        <v>44443</v>
      </c>
      <c r="K8" s="24">
        <f t="shared" si="2"/>
        <v>44473</v>
      </c>
      <c r="L8" s="24">
        <f t="shared" si="2"/>
        <v>44504</v>
      </c>
      <c r="M8" s="25">
        <f t="shared" si="2"/>
        <v>44534</v>
      </c>
      <c r="N8" s="5"/>
      <c r="O8" s="61">
        <f>DATE(O2,IF((25-MOD((11*MOD(O2-1900,19)+4-INT((7*MOD(O2-1900,19)+1)/19)),29)-MOD(O2-1900+INT((O2-1900)/4)+31-MOD((11*MOD(O2-1900,19)+4-INT((7*MOD(O2-1900,19)+1)/19)),29),7))&gt;0,4,3),IF((25-MOD((11*MOD(O2-1900,19)+4-INT((7*MOD(O2-1900,19)+1)/19)),29)-MOD(O2-1900+INT((O2-1900)/4)+31-MOD((11*MOD(O2-1900,19)+4-INT((7*MOD(O2-1900,19)+1)/19)),29),7))&gt;0,(25-MOD((11*MOD(O2-1900,19)+4-INT((7*MOD(O2-1900,19)+1)/19)),29)-MOD(O2-1900+INT((O2-1900)/4)+31-MOD((11*MOD(O2-1900,19)+4-INT((7*MOD(O2-1900,19)+1)/19)),29),7)),31+(25-MOD((11*MOD(O2-1900,19)+4-INT((7*MOD(O2-1900,19)+1)/19)),29)-MOD(O2-1900+INT((O2-1900)/4)+31-MOD((11*MOD(O2-1900,19)+4-INT((7*MOD(O2-1900,19)+1)/19)),29),7))))+39</f>
        <v>44329</v>
      </c>
      <c r="P8" s="17" t="s">
        <v>21</v>
      </c>
      <c r="Q8" s="22"/>
    </row>
    <row r="9" spans="1:17" x14ac:dyDescent="0.25">
      <c r="A9" s="5"/>
      <c r="B9" s="23">
        <f t="shared" si="3"/>
        <v>44201</v>
      </c>
      <c r="C9" s="24">
        <f t="shared" si="2"/>
        <v>44232</v>
      </c>
      <c r="D9" s="24">
        <f t="shared" si="2"/>
        <v>44260</v>
      </c>
      <c r="E9" s="24">
        <f t="shared" si="2"/>
        <v>44291</v>
      </c>
      <c r="F9" s="24">
        <f t="shared" si="2"/>
        <v>44321</v>
      </c>
      <c r="G9" s="24">
        <f t="shared" si="2"/>
        <v>44352</v>
      </c>
      <c r="H9" s="24">
        <f t="shared" si="2"/>
        <v>44382</v>
      </c>
      <c r="I9" s="24">
        <f t="shared" si="2"/>
        <v>44413</v>
      </c>
      <c r="J9" s="24">
        <f t="shared" si="2"/>
        <v>44444</v>
      </c>
      <c r="K9" s="24">
        <f t="shared" si="2"/>
        <v>44474</v>
      </c>
      <c r="L9" s="24">
        <f t="shared" si="2"/>
        <v>44505</v>
      </c>
      <c r="M9" s="25">
        <f t="shared" si="2"/>
        <v>44535</v>
      </c>
      <c r="N9" s="5"/>
      <c r="O9" s="61">
        <f>DATE(O2,IF((25-MOD((11*MOD(O2-1900,19)+4-INT((7*MOD(O2-1900,19)+1)/19)),29)-MOD(O2-1900+INT((O2-1900)/4)+31-MOD((11*MOD(O2-1900,19)+4-INT((7*MOD(O2-1900,19)+1)/19)),29),7))&gt;0,4,3),IF((25-MOD((11*MOD(O2-1900,19)+4-INT((7*MOD(O2-1900,19)+1)/19)),29)-MOD(O2-1900+INT((O2-1900)/4)+31-MOD((11*MOD(O2-1900,19)+4-INT((7*MOD(O2-1900,19)+1)/19)),29),7))&gt;0,(25-MOD((11*MOD(O2-1900,19)+4-INT((7*MOD(O2-1900,19)+1)/19)),29)-MOD(O2-1900+INT((O2-1900)/4)+31-MOD((11*MOD(O2-1900,19)+4-INT((7*MOD(O2-1900,19)+1)/19)),29),7)),31+(25-MOD((11*MOD(O2-1900,19)+4-INT((7*MOD(O2-1900,19)+1)/19)),29)-MOD(O2-1900+INT((O2-1900)/4)+31-MOD((11*MOD(O2-1900,19)+4-INT((7*MOD(O2-1900,19)+1)/19)),29),7))))+50</f>
        <v>44340</v>
      </c>
      <c r="P9" s="17" t="s">
        <v>22</v>
      </c>
      <c r="Q9" s="22"/>
    </row>
    <row r="10" spans="1:17" x14ac:dyDescent="0.25">
      <c r="A10" s="5"/>
      <c r="B10" s="23">
        <f t="shared" si="3"/>
        <v>44202</v>
      </c>
      <c r="C10" s="24">
        <f t="shared" si="2"/>
        <v>44233</v>
      </c>
      <c r="D10" s="24">
        <f t="shared" si="2"/>
        <v>44261</v>
      </c>
      <c r="E10" s="24">
        <f t="shared" si="2"/>
        <v>44292</v>
      </c>
      <c r="F10" s="24">
        <f t="shared" si="2"/>
        <v>44322</v>
      </c>
      <c r="G10" s="24">
        <f t="shared" si="2"/>
        <v>44353</v>
      </c>
      <c r="H10" s="24">
        <f t="shared" si="2"/>
        <v>44383</v>
      </c>
      <c r="I10" s="24">
        <f t="shared" si="2"/>
        <v>44414</v>
      </c>
      <c r="J10" s="24">
        <f t="shared" si="2"/>
        <v>44445</v>
      </c>
      <c r="K10" s="24">
        <f t="shared" si="2"/>
        <v>44475</v>
      </c>
      <c r="L10" s="24">
        <f t="shared" si="2"/>
        <v>44506</v>
      </c>
      <c r="M10" s="25">
        <f t="shared" si="2"/>
        <v>44536</v>
      </c>
      <c r="N10" s="5"/>
      <c r="O10" s="62">
        <f>DATE(O2,7,14)</f>
        <v>44391</v>
      </c>
      <c r="P10" s="17" t="s">
        <v>5</v>
      </c>
      <c r="Q10" s="22"/>
    </row>
    <row r="11" spans="1:17" x14ac:dyDescent="0.25">
      <c r="A11" s="5"/>
      <c r="B11" s="23">
        <f t="shared" si="3"/>
        <v>44203</v>
      </c>
      <c r="C11" s="24">
        <f t="shared" si="2"/>
        <v>44234</v>
      </c>
      <c r="D11" s="24">
        <f t="shared" si="2"/>
        <v>44262</v>
      </c>
      <c r="E11" s="24">
        <f t="shared" si="2"/>
        <v>44293</v>
      </c>
      <c r="F11" s="24">
        <f t="shared" si="2"/>
        <v>44323</v>
      </c>
      <c r="G11" s="24">
        <f t="shared" si="2"/>
        <v>44354</v>
      </c>
      <c r="H11" s="24">
        <f t="shared" si="2"/>
        <v>44384</v>
      </c>
      <c r="I11" s="24">
        <f t="shared" si="2"/>
        <v>44415</v>
      </c>
      <c r="J11" s="24">
        <f t="shared" si="2"/>
        <v>44446</v>
      </c>
      <c r="K11" s="24">
        <f t="shared" si="2"/>
        <v>44476</v>
      </c>
      <c r="L11" s="24">
        <f t="shared" si="2"/>
        <v>44507</v>
      </c>
      <c r="M11" s="25">
        <f t="shared" si="2"/>
        <v>44537</v>
      </c>
      <c r="N11" s="5"/>
      <c r="O11" s="62">
        <f>DATE(O2,8,15)</f>
        <v>44423</v>
      </c>
      <c r="P11" s="17" t="s">
        <v>6</v>
      </c>
      <c r="Q11" s="22"/>
    </row>
    <row r="12" spans="1:17" x14ac:dyDescent="0.25">
      <c r="A12" s="5"/>
      <c r="B12" s="23">
        <f t="shared" si="3"/>
        <v>44204</v>
      </c>
      <c r="C12" s="24">
        <f t="shared" si="2"/>
        <v>44235</v>
      </c>
      <c r="D12" s="24">
        <f t="shared" si="2"/>
        <v>44263</v>
      </c>
      <c r="E12" s="24">
        <f t="shared" si="2"/>
        <v>44294</v>
      </c>
      <c r="F12" s="24">
        <f t="shared" si="2"/>
        <v>44324</v>
      </c>
      <c r="G12" s="24">
        <f t="shared" si="2"/>
        <v>44355</v>
      </c>
      <c r="H12" s="24">
        <f t="shared" si="2"/>
        <v>44385</v>
      </c>
      <c r="I12" s="24">
        <f t="shared" si="2"/>
        <v>44416</v>
      </c>
      <c r="J12" s="24">
        <f t="shared" si="2"/>
        <v>44447</v>
      </c>
      <c r="K12" s="24">
        <f t="shared" si="2"/>
        <v>44477</v>
      </c>
      <c r="L12" s="24">
        <f t="shared" si="2"/>
        <v>44508</v>
      </c>
      <c r="M12" s="25">
        <f t="shared" si="2"/>
        <v>44538</v>
      </c>
      <c r="N12" s="5"/>
      <c r="O12" s="62">
        <f>DATE(O2,11,1)</f>
        <v>44501</v>
      </c>
      <c r="P12" s="17" t="s">
        <v>23</v>
      </c>
      <c r="Q12" s="22"/>
    </row>
    <row r="13" spans="1:17" x14ac:dyDescent="0.25">
      <c r="A13" s="5"/>
      <c r="B13" s="23">
        <f t="shared" si="3"/>
        <v>44205</v>
      </c>
      <c r="C13" s="24">
        <f t="shared" si="2"/>
        <v>44236</v>
      </c>
      <c r="D13" s="24">
        <f t="shared" si="2"/>
        <v>44264</v>
      </c>
      <c r="E13" s="24">
        <f t="shared" si="2"/>
        <v>44295</v>
      </c>
      <c r="F13" s="24">
        <f t="shared" si="2"/>
        <v>44325</v>
      </c>
      <c r="G13" s="24">
        <f t="shared" si="2"/>
        <v>44356</v>
      </c>
      <c r="H13" s="24">
        <f t="shared" si="2"/>
        <v>44386</v>
      </c>
      <c r="I13" s="24">
        <f t="shared" si="2"/>
        <v>44417</v>
      </c>
      <c r="J13" s="24">
        <f t="shared" si="2"/>
        <v>44448</v>
      </c>
      <c r="K13" s="24">
        <f t="shared" si="2"/>
        <v>44478</v>
      </c>
      <c r="L13" s="24">
        <f t="shared" si="2"/>
        <v>44509</v>
      </c>
      <c r="M13" s="25">
        <f t="shared" si="2"/>
        <v>44539</v>
      </c>
      <c r="N13" s="5"/>
      <c r="O13" s="62">
        <f>DATE(O2,11,11)</f>
        <v>44511</v>
      </c>
      <c r="P13" s="17" t="s">
        <v>24</v>
      </c>
      <c r="Q13" s="22"/>
    </row>
    <row r="14" spans="1:17" ht="16.5" thickBot="1" x14ac:dyDescent="0.3">
      <c r="A14" s="5"/>
      <c r="B14" s="23">
        <f t="shared" si="3"/>
        <v>44206</v>
      </c>
      <c r="C14" s="24">
        <f t="shared" si="2"/>
        <v>44237</v>
      </c>
      <c r="D14" s="24">
        <f t="shared" si="2"/>
        <v>44265</v>
      </c>
      <c r="E14" s="24">
        <f t="shared" si="2"/>
        <v>44296</v>
      </c>
      <c r="F14" s="24">
        <f t="shared" si="2"/>
        <v>44326</v>
      </c>
      <c r="G14" s="24">
        <f t="shared" si="2"/>
        <v>44357</v>
      </c>
      <c r="H14" s="24">
        <f t="shared" si="2"/>
        <v>44387</v>
      </c>
      <c r="I14" s="24">
        <f t="shared" si="2"/>
        <v>44418</v>
      </c>
      <c r="J14" s="24">
        <f t="shared" si="2"/>
        <v>44449</v>
      </c>
      <c r="K14" s="24">
        <f t="shared" si="2"/>
        <v>44479</v>
      </c>
      <c r="L14" s="24">
        <f t="shared" si="2"/>
        <v>44510</v>
      </c>
      <c r="M14" s="25">
        <f t="shared" si="2"/>
        <v>44540</v>
      </c>
      <c r="N14" s="5"/>
      <c r="O14" s="63">
        <f>DATE(O2,12,25)</f>
        <v>44555</v>
      </c>
      <c r="P14" s="17" t="s">
        <v>9</v>
      </c>
      <c r="Q14" s="22"/>
    </row>
    <row r="15" spans="1:17" ht="16.5" thickBot="1" x14ac:dyDescent="0.3">
      <c r="A15" s="5"/>
      <c r="B15" s="23">
        <f t="shared" si="3"/>
        <v>44207</v>
      </c>
      <c r="C15" s="24">
        <f t="shared" si="2"/>
        <v>44238</v>
      </c>
      <c r="D15" s="24">
        <f t="shared" si="2"/>
        <v>44266</v>
      </c>
      <c r="E15" s="24">
        <f t="shared" si="2"/>
        <v>44297</v>
      </c>
      <c r="F15" s="24">
        <f t="shared" si="2"/>
        <v>44327</v>
      </c>
      <c r="G15" s="24">
        <f t="shared" si="2"/>
        <v>44358</v>
      </c>
      <c r="H15" s="24">
        <f t="shared" si="2"/>
        <v>44388</v>
      </c>
      <c r="I15" s="24">
        <f t="shared" si="2"/>
        <v>44419</v>
      </c>
      <c r="J15" s="24">
        <f t="shared" si="2"/>
        <v>44450</v>
      </c>
      <c r="K15" s="24">
        <f t="shared" si="2"/>
        <v>44480</v>
      </c>
      <c r="L15" s="24">
        <f t="shared" si="2"/>
        <v>44511</v>
      </c>
      <c r="M15" s="25">
        <f t="shared" si="2"/>
        <v>44541</v>
      </c>
      <c r="N15" s="5"/>
      <c r="O15" s="64">
        <f>O2+1</f>
        <v>2022</v>
      </c>
      <c r="Q15" s="22"/>
    </row>
    <row r="16" spans="1:17" x14ac:dyDescent="0.25">
      <c r="A16" s="5"/>
      <c r="B16" s="23">
        <f t="shared" si="3"/>
        <v>44208</v>
      </c>
      <c r="C16" s="24">
        <f t="shared" si="2"/>
        <v>44239</v>
      </c>
      <c r="D16" s="24">
        <f t="shared" si="2"/>
        <v>44267</v>
      </c>
      <c r="E16" s="24">
        <f t="shared" si="2"/>
        <v>44298</v>
      </c>
      <c r="F16" s="24">
        <f t="shared" si="2"/>
        <v>44328</v>
      </c>
      <c r="G16" s="24">
        <f t="shared" si="2"/>
        <v>44359</v>
      </c>
      <c r="H16" s="24">
        <f t="shared" si="2"/>
        <v>44389</v>
      </c>
      <c r="I16" s="24">
        <f t="shared" si="2"/>
        <v>44420</v>
      </c>
      <c r="J16" s="24">
        <f t="shared" si="2"/>
        <v>44451</v>
      </c>
      <c r="K16" s="24">
        <f t="shared" si="2"/>
        <v>44481</v>
      </c>
      <c r="L16" s="24">
        <f t="shared" si="2"/>
        <v>44512</v>
      </c>
      <c r="M16" s="25">
        <f t="shared" si="2"/>
        <v>44542</v>
      </c>
      <c r="N16" s="5"/>
      <c r="O16" s="60">
        <f>DATE(O2+1,1,1)</f>
        <v>44562</v>
      </c>
      <c r="P16" s="17" t="s">
        <v>17</v>
      </c>
      <c r="Q16" s="22"/>
    </row>
    <row r="17" spans="1:17" x14ac:dyDescent="0.25">
      <c r="A17" s="5"/>
      <c r="B17" s="23">
        <f t="shared" si="3"/>
        <v>44209</v>
      </c>
      <c r="C17" s="24">
        <f t="shared" si="2"/>
        <v>44240</v>
      </c>
      <c r="D17" s="24">
        <f t="shared" si="2"/>
        <v>44268</v>
      </c>
      <c r="E17" s="24">
        <f t="shared" si="2"/>
        <v>44299</v>
      </c>
      <c r="F17" s="24">
        <f t="shared" si="2"/>
        <v>44329</v>
      </c>
      <c r="G17" s="24">
        <f t="shared" si="2"/>
        <v>44360</v>
      </c>
      <c r="H17" s="24">
        <f t="shared" si="2"/>
        <v>44390</v>
      </c>
      <c r="I17" s="24">
        <f t="shared" si="2"/>
        <v>44421</v>
      </c>
      <c r="J17" s="24">
        <f t="shared" si="2"/>
        <v>44452</v>
      </c>
      <c r="K17" s="24">
        <f t="shared" si="2"/>
        <v>44482</v>
      </c>
      <c r="L17" s="24">
        <f t="shared" si="2"/>
        <v>44513</v>
      </c>
      <c r="M17" s="25">
        <f t="shared" si="2"/>
        <v>44543</v>
      </c>
      <c r="N17" s="5"/>
      <c r="O17" s="61">
        <f>DATE(O2+1,IF((25-MOD((11*MOD(O2+1-1900,19)+4-INT((7*MOD(O2+1-1900,19)+1)/19)),29)-MOD(O2+1-1900+INT((O2+1-1900)/4)+31-MOD((11*MOD(O2+1-1900,19)+4-INT((7*MOD(O2+1-1900,19)+1)/19)),29),7))&gt;0,4,3),IF((25-MOD((11*MOD(O2+1-1900,19)+4-INT((7*MOD(O2+1-1900,19)+1)/19)),29)-MOD(O2+1-1900+INT((O2+1-1900)/4)+31-MOD((11*MOD(O2+1-1900,19)+4-INT((7*MOD(O2+1-1900,19)+1)/19)),29),7))&gt;0,(25-MOD((11*MOD(O2+1-1900,19)+4-INT((7*MOD(O2+1-1900,19)+1)/19)),29)-MOD(O2+1-1900+INT((O2+1-1900)/4)+31-MOD((11*MOD(O2+1-1900,19)+4-INT((7*MOD(O2+1-1900,19)+1)/19)),29),7)),31+(25-MOD((11*MOD(O2+1-1900,19)+4-INT((7*MOD(O2+1-1900,19)+1)/19)),29)-MOD(O2+1-1900+INT((O2+1-1900)/4)+31-MOD((11*MOD(O2+1-1900,19)+4-INT((7*MOD(O2+1-1900,19)+1)/19)),29),7))))+1</f>
        <v>44669</v>
      </c>
      <c r="P17" s="17" t="s">
        <v>18</v>
      </c>
      <c r="Q17" s="22"/>
    </row>
    <row r="18" spans="1:17" x14ac:dyDescent="0.25">
      <c r="A18" s="5"/>
      <c r="B18" s="23">
        <f t="shared" si="3"/>
        <v>44210</v>
      </c>
      <c r="C18" s="24">
        <f t="shared" si="2"/>
        <v>44241</v>
      </c>
      <c r="D18" s="24">
        <f t="shared" si="2"/>
        <v>44269</v>
      </c>
      <c r="E18" s="24">
        <f t="shared" si="2"/>
        <v>44300</v>
      </c>
      <c r="F18" s="24">
        <f t="shared" si="2"/>
        <v>44330</v>
      </c>
      <c r="G18" s="24">
        <f t="shared" si="2"/>
        <v>44361</v>
      </c>
      <c r="H18" s="24">
        <f t="shared" si="2"/>
        <v>44391</v>
      </c>
      <c r="I18" s="24">
        <f t="shared" si="2"/>
        <v>44422</v>
      </c>
      <c r="J18" s="24">
        <f t="shared" si="2"/>
        <v>44453</v>
      </c>
      <c r="K18" s="24">
        <f t="shared" si="2"/>
        <v>44483</v>
      </c>
      <c r="L18" s="24">
        <f t="shared" si="2"/>
        <v>44514</v>
      </c>
      <c r="M18" s="25">
        <f t="shared" si="2"/>
        <v>44544</v>
      </c>
      <c r="N18" s="5"/>
      <c r="O18" s="62">
        <f>DATE(O2+1,5,1)</f>
        <v>44682</v>
      </c>
      <c r="P18" s="17" t="s">
        <v>19</v>
      </c>
      <c r="Q18" s="22"/>
    </row>
    <row r="19" spans="1:17" x14ac:dyDescent="0.25">
      <c r="A19" s="5"/>
      <c r="B19" s="23">
        <f t="shared" si="3"/>
        <v>44211</v>
      </c>
      <c r="C19" s="24">
        <f t="shared" si="2"/>
        <v>44242</v>
      </c>
      <c r="D19" s="24">
        <f t="shared" si="2"/>
        <v>44270</v>
      </c>
      <c r="E19" s="24">
        <f t="shared" si="2"/>
        <v>44301</v>
      </c>
      <c r="F19" s="24">
        <f t="shared" si="2"/>
        <v>44331</v>
      </c>
      <c r="G19" s="24">
        <f t="shared" si="2"/>
        <v>44362</v>
      </c>
      <c r="H19" s="24">
        <f t="shared" si="2"/>
        <v>44392</v>
      </c>
      <c r="I19" s="24">
        <f t="shared" si="2"/>
        <v>44423</v>
      </c>
      <c r="J19" s="24">
        <f t="shared" si="2"/>
        <v>44454</v>
      </c>
      <c r="K19" s="24">
        <f t="shared" si="2"/>
        <v>44484</v>
      </c>
      <c r="L19" s="24">
        <f t="shared" si="2"/>
        <v>44515</v>
      </c>
      <c r="M19" s="25">
        <f t="shared" si="2"/>
        <v>44545</v>
      </c>
      <c r="N19" s="5"/>
      <c r="O19" s="62">
        <f>DATE(O2+1,5,8)</f>
        <v>44689</v>
      </c>
      <c r="P19" s="17" t="s">
        <v>20</v>
      </c>
      <c r="Q19" s="22"/>
    </row>
    <row r="20" spans="1:17" x14ac:dyDescent="0.25">
      <c r="A20" s="5"/>
      <c r="B20" s="23">
        <f t="shared" si="3"/>
        <v>44212</v>
      </c>
      <c r="C20" s="24">
        <f t="shared" si="2"/>
        <v>44243</v>
      </c>
      <c r="D20" s="24">
        <f t="shared" si="2"/>
        <v>44271</v>
      </c>
      <c r="E20" s="24">
        <f t="shared" si="2"/>
        <v>44302</v>
      </c>
      <c r="F20" s="24">
        <f t="shared" si="2"/>
        <v>44332</v>
      </c>
      <c r="G20" s="24">
        <f t="shared" si="2"/>
        <v>44363</v>
      </c>
      <c r="H20" s="24">
        <f t="shared" si="2"/>
        <v>44393</v>
      </c>
      <c r="I20" s="24">
        <f t="shared" si="2"/>
        <v>44424</v>
      </c>
      <c r="J20" s="24">
        <f t="shared" si="2"/>
        <v>44455</v>
      </c>
      <c r="K20" s="24">
        <f t="shared" si="2"/>
        <v>44485</v>
      </c>
      <c r="L20" s="24">
        <f t="shared" si="2"/>
        <v>44516</v>
      </c>
      <c r="M20" s="25">
        <f t="shared" si="2"/>
        <v>44546</v>
      </c>
      <c r="N20" s="5"/>
      <c r="O20" s="61">
        <f>DATE(O2+1,IF((25-MOD((11*MOD(O2+1-1900,19)+4-INT((7*MOD(O2+1-1900,19)+1)/19)),29)-MOD(O2+1-1900+INT((O2+1-1900)/4)+31-MOD((11*MOD(O2+1-1900,19)+4-INT((7*MOD(O2+1-1900,19)+1)/19)),29),7))&gt;0,4,3),IF((25-MOD((11*MOD(O2+1-1900,19)+4-INT((7*MOD(O2+1-1900,19)+1)/19)),29)-MOD(O2+1-1900+INT((O2+1-1900)/4)+31-MOD((11*MOD(O2+1-1900,19)+4-INT((7*MOD(O2+1-1900,19)+1)/19)),29),7))&gt;0,(25-MOD((11*MOD(O2+1-1900,19)+4-INT((7*MOD(O2+1-1900,19)+1)/19)),29)-MOD(O2+1-1900+INT((O2+1-1900)/4)+31-MOD((11*MOD(O2+1-1900,19)+4-INT((7*MOD(O2+1-1900,19)+1)/19)),29),7)),31+(25-MOD((11*MOD(O2+1-1900,19)+4-INT((7*MOD(O2+1-1900,19)+1)/19)),29)-MOD(O2+1-1900+INT((O2+1-1900)/4)+31-MOD((11*MOD(O2+1-1900,19)+4-INT((7*MOD(O2+1-1900,19)+1)/19)),29),7))))+39</f>
        <v>44707</v>
      </c>
      <c r="P20" s="17" t="s">
        <v>21</v>
      </c>
      <c r="Q20" s="22"/>
    </row>
    <row r="21" spans="1:17" x14ac:dyDescent="0.25">
      <c r="A21" s="5"/>
      <c r="B21" s="23">
        <f t="shared" si="3"/>
        <v>44213</v>
      </c>
      <c r="C21" s="24">
        <f t="shared" si="2"/>
        <v>44244</v>
      </c>
      <c r="D21" s="24">
        <f t="shared" si="2"/>
        <v>44272</v>
      </c>
      <c r="E21" s="24">
        <f t="shared" si="2"/>
        <v>44303</v>
      </c>
      <c r="F21" s="24">
        <f t="shared" si="2"/>
        <v>44333</v>
      </c>
      <c r="G21" s="24">
        <f t="shared" si="2"/>
        <v>44364</v>
      </c>
      <c r="H21" s="24">
        <f t="shared" si="2"/>
        <v>44394</v>
      </c>
      <c r="I21" s="24">
        <f t="shared" si="2"/>
        <v>44425</v>
      </c>
      <c r="J21" s="24">
        <f t="shared" si="2"/>
        <v>44456</v>
      </c>
      <c r="K21" s="24">
        <f t="shared" si="2"/>
        <v>44486</v>
      </c>
      <c r="L21" s="24">
        <f t="shared" si="2"/>
        <v>44517</v>
      </c>
      <c r="M21" s="25">
        <f t="shared" si="2"/>
        <v>44547</v>
      </c>
      <c r="N21" s="5"/>
      <c r="O21" s="61">
        <f>DATE(O2+1,IF((25-MOD((11*MOD(O2+1-1900,19)+4-INT((7*MOD(O2+1-1900,19)+1)/19)),29)-MOD(O2+1-1900+INT((O2+1-1900)/4)+31-MOD((11*MOD(O2+1-1900,19)+4-INT((7*MOD(O2+1-1900,19)+1)/19)),29),7))&gt;0,4,3),IF((25-MOD((11*MOD(O2+1-1900,19)+4-INT((7*MOD(O2+1-1900,19)+1)/19)),29)-MOD(O2+1-1900+INT((O2+1-1900)/4)+31-MOD((11*MOD(O2+1-1900,19)+4-INT((7*MOD(O2+1-1900,19)+1)/19)),29),7))&gt;0,(25-MOD((11*MOD(O2+1-1900,19)+4-INT((7*MOD(O2+1-1900,19)+1)/19)),29)-MOD(O2+1-1900+INT((O2+1-1900)/4)+31-MOD((11*MOD(O2+1-1900,19)+4-INT((7*MOD(O2+1-1900,19)+1)/19)),29),7)),31+(25-MOD((11*MOD(O2+1-1900,19)+4-INT((7*MOD(O2+1-1900,19)+1)/19)),29)-MOD(O2+1-1900+INT((O2+1-1900)/4)+31-MOD((11*MOD(O2+1-1900,19)+4-INT((7*MOD(O2+1-1900,19)+1)/19)),29),7))))+50</f>
        <v>44718</v>
      </c>
      <c r="P21" s="17" t="s">
        <v>22</v>
      </c>
      <c r="Q21" s="22"/>
    </row>
    <row r="22" spans="1:17" x14ac:dyDescent="0.25">
      <c r="A22" s="5"/>
      <c r="B22" s="23">
        <f t="shared" si="3"/>
        <v>44214</v>
      </c>
      <c r="C22" s="24">
        <f t="shared" si="3"/>
        <v>44245</v>
      </c>
      <c r="D22" s="24">
        <f t="shared" si="3"/>
        <v>44273</v>
      </c>
      <c r="E22" s="24">
        <f t="shared" si="3"/>
        <v>44304</v>
      </c>
      <c r="F22" s="24">
        <f t="shared" si="3"/>
        <v>44334</v>
      </c>
      <c r="G22" s="24">
        <f t="shared" si="3"/>
        <v>44365</v>
      </c>
      <c r="H22" s="24">
        <f t="shared" si="3"/>
        <v>44395</v>
      </c>
      <c r="I22" s="24">
        <f t="shared" si="3"/>
        <v>44426</v>
      </c>
      <c r="J22" s="24">
        <f t="shared" si="3"/>
        <v>44457</v>
      </c>
      <c r="K22" s="24">
        <f t="shared" si="3"/>
        <v>44487</v>
      </c>
      <c r="L22" s="24">
        <f t="shared" si="3"/>
        <v>44518</v>
      </c>
      <c r="M22" s="25">
        <f t="shared" si="3"/>
        <v>44548</v>
      </c>
      <c r="N22" s="5"/>
      <c r="O22" s="62">
        <f>DATE(O2+1,7,14)</f>
        <v>44756</v>
      </c>
      <c r="P22" s="17" t="s">
        <v>5</v>
      </c>
      <c r="Q22" s="22"/>
    </row>
    <row r="23" spans="1:17" x14ac:dyDescent="0.25">
      <c r="A23" s="5"/>
      <c r="B23" s="23">
        <f t="shared" ref="B23:M32" si="4">B22+1</f>
        <v>44215</v>
      </c>
      <c r="C23" s="24">
        <f t="shared" si="4"/>
        <v>44246</v>
      </c>
      <c r="D23" s="24">
        <f t="shared" si="4"/>
        <v>44274</v>
      </c>
      <c r="E23" s="24">
        <f t="shared" si="4"/>
        <v>44305</v>
      </c>
      <c r="F23" s="24">
        <f t="shared" si="4"/>
        <v>44335</v>
      </c>
      <c r="G23" s="24">
        <f t="shared" si="4"/>
        <v>44366</v>
      </c>
      <c r="H23" s="24">
        <f t="shared" si="4"/>
        <v>44396</v>
      </c>
      <c r="I23" s="24">
        <f t="shared" si="4"/>
        <v>44427</v>
      </c>
      <c r="J23" s="24">
        <f t="shared" si="4"/>
        <v>44458</v>
      </c>
      <c r="K23" s="24">
        <f t="shared" si="4"/>
        <v>44488</v>
      </c>
      <c r="L23" s="24">
        <f t="shared" si="4"/>
        <v>44519</v>
      </c>
      <c r="M23" s="25">
        <f t="shared" si="4"/>
        <v>44549</v>
      </c>
      <c r="N23" s="5"/>
      <c r="O23" s="62">
        <f>DATE(O2+1,8,15)</f>
        <v>44788</v>
      </c>
      <c r="P23" s="17" t="s">
        <v>6</v>
      </c>
      <c r="Q23" s="22"/>
    </row>
    <row r="24" spans="1:17" x14ac:dyDescent="0.25">
      <c r="A24" s="5"/>
      <c r="B24" s="23">
        <f t="shared" si="4"/>
        <v>44216</v>
      </c>
      <c r="C24" s="24">
        <f t="shared" si="4"/>
        <v>44247</v>
      </c>
      <c r="D24" s="24">
        <f t="shared" si="4"/>
        <v>44275</v>
      </c>
      <c r="E24" s="24">
        <f t="shared" si="4"/>
        <v>44306</v>
      </c>
      <c r="F24" s="24">
        <f t="shared" si="4"/>
        <v>44336</v>
      </c>
      <c r="G24" s="24">
        <f t="shared" si="4"/>
        <v>44367</v>
      </c>
      <c r="H24" s="24">
        <f t="shared" si="4"/>
        <v>44397</v>
      </c>
      <c r="I24" s="24">
        <f t="shared" si="4"/>
        <v>44428</v>
      </c>
      <c r="J24" s="24">
        <f t="shared" si="4"/>
        <v>44459</v>
      </c>
      <c r="K24" s="24">
        <f t="shared" si="4"/>
        <v>44489</v>
      </c>
      <c r="L24" s="24">
        <f t="shared" si="4"/>
        <v>44520</v>
      </c>
      <c r="M24" s="25">
        <f t="shared" si="4"/>
        <v>44550</v>
      </c>
      <c r="N24" s="5"/>
      <c r="O24" s="62">
        <f>DATE(O2+1,11,1)</f>
        <v>44866</v>
      </c>
      <c r="P24" s="17" t="s">
        <v>23</v>
      </c>
      <c r="Q24" s="22"/>
    </row>
    <row r="25" spans="1:17" x14ac:dyDescent="0.25">
      <c r="A25" s="5"/>
      <c r="B25" s="23">
        <f t="shared" si="4"/>
        <v>44217</v>
      </c>
      <c r="C25" s="24">
        <f t="shared" si="4"/>
        <v>44248</v>
      </c>
      <c r="D25" s="24">
        <f t="shared" si="4"/>
        <v>44276</v>
      </c>
      <c r="E25" s="24">
        <f t="shared" si="4"/>
        <v>44307</v>
      </c>
      <c r="F25" s="24">
        <f t="shared" si="4"/>
        <v>44337</v>
      </c>
      <c r="G25" s="24">
        <f t="shared" si="4"/>
        <v>44368</v>
      </c>
      <c r="H25" s="24">
        <f t="shared" si="4"/>
        <v>44398</v>
      </c>
      <c r="I25" s="24">
        <f t="shared" si="4"/>
        <v>44429</v>
      </c>
      <c r="J25" s="24">
        <f t="shared" si="4"/>
        <v>44460</v>
      </c>
      <c r="K25" s="24">
        <f t="shared" si="4"/>
        <v>44490</v>
      </c>
      <c r="L25" s="24">
        <f t="shared" si="4"/>
        <v>44521</v>
      </c>
      <c r="M25" s="25">
        <f t="shared" si="4"/>
        <v>44551</v>
      </c>
      <c r="N25" s="5"/>
      <c r="O25" s="62">
        <f>DATE(O2+1,11,11)</f>
        <v>44876</v>
      </c>
      <c r="P25" s="17" t="s">
        <v>24</v>
      </c>
      <c r="Q25" s="22"/>
    </row>
    <row r="26" spans="1:17" ht="16.5" thickBot="1" x14ac:dyDescent="0.3">
      <c r="A26" s="5"/>
      <c r="B26" s="23">
        <f t="shared" si="4"/>
        <v>44218</v>
      </c>
      <c r="C26" s="24">
        <f t="shared" si="4"/>
        <v>44249</v>
      </c>
      <c r="D26" s="24">
        <f t="shared" si="4"/>
        <v>44277</v>
      </c>
      <c r="E26" s="24">
        <f t="shared" si="4"/>
        <v>44308</v>
      </c>
      <c r="F26" s="24">
        <f t="shared" si="4"/>
        <v>44338</v>
      </c>
      <c r="G26" s="24">
        <f t="shared" si="4"/>
        <v>44369</v>
      </c>
      <c r="H26" s="24">
        <f t="shared" si="4"/>
        <v>44399</v>
      </c>
      <c r="I26" s="24">
        <f t="shared" si="4"/>
        <v>44430</v>
      </c>
      <c r="J26" s="24">
        <f t="shared" si="4"/>
        <v>44461</v>
      </c>
      <c r="K26" s="24">
        <f t="shared" si="4"/>
        <v>44491</v>
      </c>
      <c r="L26" s="24">
        <f t="shared" si="4"/>
        <v>44522</v>
      </c>
      <c r="M26" s="25">
        <f t="shared" si="4"/>
        <v>44552</v>
      </c>
      <c r="N26" s="5"/>
      <c r="O26" s="63">
        <f>DATE(O2+1,12,25)</f>
        <v>44920</v>
      </c>
      <c r="P26" s="17" t="s">
        <v>9</v>
      </c>
      <c r="Q26" s="5"/>
    </row>
    <row r="27" spans="1:17" x14ac:dyDescent="0.25">
      <c r="A27" s="5"/>
      <c r="B27" s="23">
        <f t="shared" si="4"/>
        <v>44219</v>
      </c>
      <c r="C27" s="24">
        <f t="shared" si="4"/>
        <v>44250</v>
      </c>
      <c r="D27" s="24">
        <f t="shared" si="4"/>
        <v>44278</v>
      </c>
      <c r="E27" s="24">
        <f t="shared" si="4"/>
        <v>44309</v>
      </c>
      <c r="F27" s="24">
        <f t="shared" si="4"/>
        <v>44339</v>
      </c>
      <c r="G27" s="24">
        <f t="shared" si="4"/>
        <v>44370</v>
      </c>
      <c r="H27" s="24">
        <f t="shared" si="4"/>
        <v>44400</v>
      </c>
      <c r="I27" s="24">
        <f t="shared" si="4"/>
        <v>44431</v>
      </c>
      <c r="J27" s="24">
        <f t="shared" si="4"/>
        <v>44462</v>
      </c>
      <c r="K27" s="24">
        <f t="shared" si="4"/>
        <v>44492</v>
      </c>
      <c r="L27" s="24">
        <f t="shared" si="4"/>
        <v>44523</v>
      </c>
      <c r="M27" s="25">
        <f t="shared" si="4"/>
        <v>44553</v>
      </c>
      <c r="N27" s="5"/>
      <c r="O27" s="5"/>
      <c r="P27" s="5"/>
      <c r="Q27" s="5"/>
    </row>
    <row r="28" spans="1:17" x14ac:dyDescent="0.25">
      <c r="A28" s="5"/>
      <c r="B28" s="23">
        <f t="shared" si="4"/>
        <v>44220</v>
      </c>
      <c r="C28" s="24">
        <f t="shared" si="4"/>
        <v>44251</v>
      </c>
      <c r="D28" s="24">
        <f t="shared" si="4"/>
        <v>44279</v>
      </c>
      <c r="E28" s="24">
        <f t="shared" si="4"/>
        <v>44310</v>
      </c>
      <c r="F28" s="24">
        <f t="shared" si="4"/>
        <v>44340</v>
      </c>
      <c r="G28" s="24">
        <f t="shared" si="4"/>
        <v>44371</v>
      </c>
      <c r="H28" s="24">
        <f t="shared" si="4"/>
        <v>44401</v>
      </c>
      <c r="I28" s="24">
        <f t="shared" si="4"/>
        <v>44432</v>
      </c>
      <c r="J28" s="24">
        <f t="shared" si="4"/>
        <v>44463</v>
      </c>
      <c r="K28" s="24">
        <f t="shared" si="4"/>
        <v>44493</v>
      </c>
      <c r="L28" s="24">
        <f t="shared" si="4"/>
        <v>44524</v>
      </c>
      <c r="M28" s="25">
        <f t="shared" si="4"/>
        <v>44554</v>
      </c>
      <c r="N28" s="5"/>
      <c r="Q28" s="5"/>
    </row>
    <row r="29" spans="1:17" x14ac:dyDescent="0.25">
      <c r="A29" s="5"/>
      <c r="B29" s="23">
        <f t="shared" si="4"/>
        <v>44221</v>
      </c>
      <c r="C29" s="24">
        <f t="shared" si="4"/>
        <v>44252</v>
      </c>
      <c r="D29" s="24">
        <f t="shared" si="4"/>
        <v>44280</v>
      </c>
      <c r="E29" s="24">
        <f t="shared" si="4"/>
        <v>44311</v>
      </c>
      <c r="F29" s="24">
        <f t="shared" si="4"/>
        <v>44341</v>
      </c>
      <c r="G29" s="24">
        <f t="shared" si="4"/>
        <v>44372</v>
      </c>
      <c r="H29" s="24">
        <f t="shared" si="4"/>
        <v>44402</v>
      </c>
      <c r="I29" s="24">
        <f t="shared" si="4"/>
        <v>44433</v>
      </c>
      <c r="J29" s="24">
        <f t="shared" si="4"/>
        <v>44464</v>
      </c>
      <c r="K29" s="24">
        <f t="shared" si="4"/>
        <v>44494</v>
      </c>
      <c r="L29" s="24">
        <f t="shared" si="4"/>
        <v>44525</v>
      </c>
      <c r="M29" s="25">
        <f t="shared" si="4"/>
        <v>44555</v>
      </c>
      <c r="N29" s="5"/>
      <c r="Q29" s="5"/>
    </row>
    <row r="30" spans="1:17" x14ac:dyDescent="0.25">
      <c r="A30" s="5"/>
      <c r="B30" s="23">
        <f>B29+1</f>
        <v>44222</v>
      </c>
      <c r="C30" s="24">
        <f t="shared" si="4"/>
        <v>44253</v>
      </c>
      <c r="D30" s="24">
        <f t="shared" si="4"/>
        <v>44281</v>
      </c>
      <c r="E30" s="24">
        <f t="shared" si="4"/>
        <v>44312</v>
      </c>
      <c r="F30" s="24">
        <f t="shared" si="4"/>
        <v>44342</v>
      </c>
      <c r="G30" s="24">
        <f t="shared" si="4"/>
        <v>44373</v>
      </c>
      <c r="H30" s="24">
        <f t="shared" si="4"/>
        <v>44403</v>
      </c>
      <c r="I30" s="24">
        <f t="shared" si="4"/>
        <v>44434</v>
      </c>
      <c r="J30" s="24">
        <f t="shared" si="4"/>
        <v>44465</v>
      </c>
      <c r="K30" s="24">
        <f t="shared" si="4"/>
        <v>44495</v>
      </c>
      <c r="L30" s="24">
        <f t="shared" si="4"/>
        <v>44526</v>
      </c>
      <c r="M30" s="25">
        <f t="shared" si="4"/>
        <v>44556</v>
      </c>
      <c r="N30" s="5"/>
      <c r="Q30" s="5"/>
    </row>
    <row r="31" spans="1:17" x14ac:dyDescent="0.25">
      <c r="A31" s="5"/>
      <c r="B31" s="23">
        <f t="shared" si="4"/>
        <v>44223</v>
      </c>
      <c r="C31" s="24">
        <f t="shared" si="4"/>
        <v>44254</v>
      </c>
      <c r="D31" s="24">
        <f t="shared" si="4"/>
        <v>44282</v>
      </c>
      <c r="E31" s="24">
        <f t="shared" si="4"/>
        <v>44313</v>
      </c>
      <c r="F31" s="24">
        <f t="shared" si="4"/>
        <v>44343</v>
      </c>
      <c r="G31" s="24">
        <f t="shared" si="4"/>
        <v>44374</v>
      </c>
      <c r="H31" s="24">
        <f t="shared" si="4"/>
        <v>44404</v>
      </c>
      <c r="I31" s="24">
        <f t="shared" si="4"/>
        <v>44435</v>
      </c>
      <c r="J31" s="24">
        <f t="shared" si="4"/>
        <v>44466</v>
      </c>
      <c r="K31" s="24">
        <f t="shared" si="4"/>
        <v>44496</v>
      </c>
      <c r="L31" s="24">
        <f t="shared" si="4"/>
        <v>44527</v>
      </c>
      <c r="M31" s="25">
        <f t="shared" si="4"/>
        <v>44557</v>
      </c>
      <c r="N31" s="5"/>
      <c r="Q31" s="5"/>
    </row>
    <row r="32" spans="1:17" x14ac:dyDescent="0.25">
      <c r="A32" s="5"/>
      <c r="B32" s="23">
        <f t="shared" si="4"/>
        <v>44224</v>
      </c>
      <c r="C32" s="24">
        <f t="shared" si="4"/>
        <v>44255</v>
      </c>
      <c r="D32" s="24">
        <f t="shared" si="4"/>
        <v>44283</v>
      </c>
      <c r="E32" s="24">
        <f t="shared" si="4"/>
        <v>44314</v>
      </c>
      <c r="F32" s="24">
        <f t="shared" si="4"/>
        <v>44344</v>
      </c>
      <c r="G32" s="24">
        <f t="shared" si="4"/>
        <v>44375</v>
      </c>
      <c r="H32" s="24">
        <f t="shared" si="4"/>
        <v>44405</v>
      </c>
      <c r="I32" s="24">
        <f t="shared" si="4"/>
        <v>44436</v>
      </c>
      <c r="J32" s="24">
        <f t="shared" si="4"/>
        <v>44467</v>
      </c>
      <c r="K32" s="24">
        <f t="shared" si="4"/>
        <v>44497</v>
      </c>
      <c r="L32" s="24">
        <f t="shared" si="4"/>
        <v>44528</v>
      </c>
      <c r="M32" s="25">
        <f t="shared" si="4"/>
        <v>44558</v>
      </c>
      <c r="N32" s="5"/>
      <c r="Q32" s="5"/>
    </row>
    <row r="33" spans="1:17" x14ac:dyDescent="0.25">
      <c r="A33" s="5"/>
      <c r="B33" s="23">
        <f t="shared" ref="B33:M35" si="5">IF(B32="","",IF(MONTH(B32+1)&lt;&gt;MONTH(B$36),"",B32+1))</f>
        <v>44225</v>
      </c>
      <c r="C33" s="24" t="str">
        <f t="shared" si="5"/>
        <v/>
      </c>
      <c r="D33" s="24">
        <f t="shared" si="5"/>
        <v>44284</v>
      </c>
      <c r="E33" s="24">
        <f t="shared" si="5"/>
        <v>44315</v>
      </c>
      <c r="F33" s="24">
        <f t="shared" si="5"/>
        <v>44345</v>
      </c>
      <c r="G33" s="24">
        <f t="shared" si="5"/>
        <v>44376</v>
      </c>
      <c r="H33" s="24">
        <f t="shared" si="5"/>
        <v>44406</v>
      </c>
      <c r="I33" s="24">
        <f t="shared" si="5"/>
        <v>44437</v>
      </c>
      <c r="J33" s="24">
        <f t="shared" si="5"/>
        <v>44468</v>
      </c>
      <c r="K33" s="24">
        <f t="shared" si="5"/>
        <v>44498</v>
      </c>
      <c r="L33" s="24">
        <f t="shared" si="5"/>
        <v>44529</v>
      </c>
      <c r="M33" s="25">
        <f t="shared" si="5"/>
        <v>44559</v>
      </c>
      <c r="N33" s="5"/>
      <c r="Q33" s="5"/>
    </row>
    <row r="34" spans="1:17" x14ac:dyDescent="0.25">
      <c r="A34" s="5"/>
      <c r="B34" s="23">
        <f t="shared" si="5"/>
        <v>44226</v>
      </c>
      <c r="C34" s="24" t="str">
        <f t="shared" si="5"/>
        <v/>
      </c>
      <c r="D34" s="24">
        <f t="shared" si="5"/>
        <v>44285</v>
      </c>
      <c r="E34" s="24">
        <f t="shared" si="5"/>
        <v>44316</v>
      </c>
      <c r="F34" s="24">
        <f t="shared" si="5"/>
        <v>44346</v>
      </c>
      <c r="G34" s="24">
        <f t="shared" si="5"/>
        <v>44377</v>
      </c>
      <c r="H34" s="24">
        <f t="shared" si="5"/>
        <v>44407</v>
      </c>
      <c r="I34" s="24">
        <f t="shared" si="5"/>
        <v>44438</v>
      </c>
      <c r="J34" s="24">
        <f t="shared" si="5"/>
        <v>44469</v>
      </c>
      <c r="K34" s="24">
        <f t="shared" si="5"/>
        <v>44499</v>
      </c>
      <c r="L34" s="24">
        <f t="shared" si="5"/>
        <v>44530</v>
      </c>
      <c r="M34" s="25">
        <f t="shared" si="5"/>
        <v>44560</v>
      </c>
      <c r="N34" s="5"/>
      <c r="Q34" s="5"/>
    </row>
    <row r="35" spans="1:17" x14ac:dyDescent="0.25">
      <c r="A35" s="5"/>
      <c r="B35" s="26">
        <f t="shared" si="5"/>
        <v>44227</v>
      </c>
      <c r="C35" s="27" t="str">
        <f t="shared" si="5"/>
        <v/>
      </c>
      <c r="D35" s="27">
        <f t="shared" si="5"/>
        <v>44286</v>
      </c>
      <c r="E35" s="27" t="str">
        <f t="shared" si="5"/>
        <v/>
      </c>
      <c r="F35" s="27">
        <f t="shared" si="5"/>
        <v>44347</v>
      </c>
      <c r="G35" s="27" t="str">
        <f t="shared" si="5"/>
        <v/>
      </c>
      <c r="H35" s="27">
        <f t="shared" si="5"/>
        <v>44408</v>
      </c>
      <c r="I35" s="27">
        <f t="shared" si="5"/>
        <v>44439</v>
      </c>
      <c r="J35" s="27" t="str">
        <f t="shared" si="5"/>
        <v/>
      </c>
      <c r="K35" s="27">
        <f t="shared" si="5"/>
        <v>44500</v>
      </c>
      <c r="L35" s="27" t="str">
        <f t="shared" si="5"/>
        <v/>
      </c>
      <c r="M35" s="28">
        <f t="shared" si="5"/>
        <v>44561</v>
      </c>
      <c r="N35" s="5"/>
      <c r="Q35" s="5"/>
    </row>
    <row r="36" spans="1:17" ht="16.5" thickBot="1" x14ac:dyDescent="0.3">
      <c r="A36" s="5"/>
      <c r="B36" s="29">
        <f t="shared" ref="B36:M36" si="6">DATE($B$2,$C$2+(COLUMN()-2),1)</f>
        <v>44197</v>
      </c>
      <c r="C36" s="30">
        <f t="shared" si="6"/>
        <v>44228</v>
      </c>
      <c r="D36" s="30">
        <f t="shared" si="6"/>
        <v>44256</v>
      </c>
      <c r="E36" s="30">
        <f t="shared" si="6"/>
        <v>44287</v>
      </c>
      <c r="F36" s="30">
        <f t="shared" si="6"/>
        <v>44317</v>
      </c>
      <c r="G36" s="30">
        <f t="shared" si="6"/>
        <v>44348</v>
      </c>
      <c r="H36" s="30">
        <f t="shared" si="6"/>
        <v>44378</v>
      </c>
      <c r="I36" s="30">
        <f t="shared" si="6"/>
        <v>44409</v>
      </c>
      <c r="J36" s="30">
        <f t="shared" si="6"/>
        <v>44440</v>
      </c>
      <c r="K36" s="30">
        <f t="shared" si="6"/>
        <v>44470</v>
      </c>
      <c r="L36" s="30">
        <f t="shared" si="6"/>
        <v>44501</v>
      </c>
      <c r="M36" s="31">
        <f t="shared" si="6"/>
        <v>44531</v>
      </c>
      <c r="N36" s="32"/>
      <c r="Q36" s="5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5"/>
      <c r="Q37" s="5"/>
    </row>
    <row r="38" spans="1:17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7" ht="18.75" x14ac:dyDescent="0.3">
      <c r="A39" s="17"/>
      <c r="B39" s="33" t="s">
        <v>25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7" ht="18.75" x14ac:dyDescent="0.3">
      <c r="A40" s="17"/>
      <c r="B40" s="34" t="s">
        <v>26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7" ht="18.75" x14ac:dyDescent="0.3">
      <c r="A41" s="35"/>
      <c r="B41" s="36" t="s">
        <v>27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7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</sheetData>
  <conditionalFormatting sqref="L2">
    <cfRule type="expression" dxfId="6" priority="1" stopIfTrue="1">
      <formula>COUNTIF(Feries,"="&amp;L2)&gt;0</formula>
    </cfRule>
    <cfRule type="expression" dxfId="5" priority="2" stopIfTrue="1">
      <formula>WEEKDAY(L2,2)&gt;5</formula>
    </cfRule>
  </conditionalFormatting>
  <conditionalFormatting sqref="B5:M35">
    <cfRule type="expression" dxfId="4" priority="9" stopIfTrue="1">
      <formula>COUNTIF($O$4:$O$27,"="&amp;B5)&gt;0</formula>
    </cfRule>
    <cfRule type="expression" dxfId="3" priority="10" stopIfTrue="1">
      <formula>WEEKDAY(B5,2)&gt;5</formula>
    </cfRule>
    <cfRule type="expression" dxfId="2" priority="11" stopIfTrue="1">
      <formula>B5=TODAY()</formula>
    </cfRule>
  </conditionalFormatting>
  <dataValidations count="2">
    <dataValidation type="whole" errorStyle="warning" allowBlank="1" showInputMessage="1" showErrorMessage="1" errorTitle="Calendrier Express" error="Le calendrier Express n'est pas valide avant 1900 ni après 2099 !!!" sqref="B2" xr:uid="{47F6ED76-F20D-45EB-9238-C5ACF295B2E3}">
      <formula1>1900</formula1>
      <formula2>2099</formula2>
    </dataValidation>
    <dataValidation type="whole" errorStyle="warning" allowBlank="1" showInputMessage="1" showErrorMessage="1" errorTitle="Calendrier Express" error="Le mois de départ du calendrier doit être un nombre entier compris entre 1 et 12. Etonnant, non ?" sqref="C2" xr:uid="{55AB2953-A456-4300-A930-A0E0F70DD7D8}">
      <formula1>1</formula1>
      <formula2>12</formula2>
    </dataValidation>
  </dataValidations>
  <hyperlinks>
    <hyperlink ref="B41" r:id="rId1" xr:uid="{D97B51A7-64F2-4838-87F3-1FFF4B78430A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4F3D-781C-48B3-AC0A-D1172048B0AC}">
  <dimension ref="A1:I34"/>
  <sheetViews>
    <sheetView workbookViewId="0">
      <selection activeCell="K26" sqref="K26"/>
    </sheetView>
  </sheetViews>
  <sheetFormatPr baseColWidth="10" defaultRowHeight="15" x14ac:dyDescent="0.25"/>
  <cols>
    <col min="1" max="1" width="3.7109375" customWidth="1"/>
    <col min="2" max="2" width="20.5703125" customWidth="1"/>
    <col min="3" max="3" width="16.85546875" customWidth="1"/>
    <col min="4" max="4" width="16.7109375" bestFit="1" customWidth="1"/>
    <col min="5" max="5" width="15.7109375" bestFit="1" customWidth="1"/>
    <col min="6" max="6" width="16.42578125" bestFit="1" customWidth="1"/>
    <col min="7" max="7" width="16.7109375" bestFit="1" customWidth="1"/>
    <col min="8" max="8" width="16.5703125" bestFit="1" customWidth="1"/>
  </cols>
  <sheetData>
    <row r="1" spans="1:9" x14ac:dyDescent="0.25">
      <c r="A1" s="81"/>
      <c r="B1" s="81"/>
      <c r="C1" s="81"/>
      <c r="D1" s="81"/>
      <c r="E1" s="81"/>
      <c r="F1" s="81"/>
      <c r="G1" s="81"/>
      <c r="H1" s="81"/>
      <c r="I1" s="81"/>
    </row>
    <row r="2" spans="1:9" ht="15.75" x14ac:dyDescent="0.25">
      <c r="A2" s="81"/>
      <c r="B2" s="99" t="s">
        <v>60</v>
      </c>
      <c r="C2" s="100">
        <v>2020</v>
      </c>
      <c r="D2" s="81"/>
      <c r="E2" s="81"/>
      <c r="F2" s="81"/>
      <c r="G2" s="81"/>
      <c r="H2" s="81"/>
      <c r="I2" s="81"/>
    </row>
    <row r="3" spans="1:9" ht="15.75" x14ac:dyDescent="0.25">
      <c r="A3" s="81"/>
      <c r="B3" s="101" t="s">
        <v>61</v>
      </c>
      <c r="C3" s="102">
        <v>2</v>
      </c>
      <c r="D3" s="81"/>
      <c r="E3" s="81"/>
      <c r="F3" s="81"/>
      <c r="G3" s="81"/>
      <c r="H3" s="81"/>
      <c r="I3" s="81"/>
    </row>
    <row r="4" spans="1:9" x14ac:dyDescent="0.25">
      <c r="A4" s="81"/>
      <c r="B4" s="81"/>
      <c r="C4" s="81"/>
      <c r="D4" s="81"/>
      <c r="E4" s="81"/>
      <c r="F4" s="81"/>
      <c r="G4" s="81"/>
      <c r="H4" s="81"/>
      <c r="I4" s="81"/>
    </row>
    <row r="5" spans="1:9" ht="15.75" x14ac:dyDescent="0.25">
      <c r="A5" s="81"/>
      <c r="B5" s="103">
        <f>DATE($C$2,$C$3,1)</f>
        <v>43862</v>
      </c>
      <c r="C5" s="104"/>
      <c r="D5" s="104"/>
      <c r="E5" s="104"/>
      <c r="F5" s="104"/>
      <c r="G5" s="104"/>
      <c r="H5" s="105"/>
      <c r="I5" s="81"/>
    </row>
    <row r="6" spans="1:9" x14ac:dyDescent="0.25">
      <c r="A6" s="81"/>
      <c r="B6" s="106" t="s">
        <v>62</v>
      </c>
      <c r="C6" s="107" t="s">
        <v>63</v>
      </c>
      <c r="D6" s="107" t="s">
        <v>63</v>
      </c>
      <c r="E6" s="107" t="s">
        <v>64</v>
      </c>
      <c r="F6" s="107" t="s">
        <v>65</v>
      </c>
      <c r="G6" s="107" t="s">
        <v>66</v>
      </c>
      <c r="H6" s="108" t="s">
        <v>67</v>
      </c>
      <c r="I6" s="81"/>
    </row>
    <row r="7" spans="1:9" ht="15.75" x14ac:dyDescent="0.25">
      <c r="A7" s="81"/>
      <c r="B7" s="109" cm="1">
        <f t="array" ref="B7:H12">_xlfn.SEQUENCE(6,7, IF(WEEKDAY(B5,3)=7,B5,B5-WEEKDAY(B5,3)),1)</f>
        <v>43857</v>
      </c>
      <c r="C7" s="110">
        <v>43858</v>
      </c>
      <c r="D7" s="110">
        <v>43859</v>
      </c>
      <c r="E7" s="110">
        <v>43860</v>
      </c>
      <c r="F7" s="110">
        <v>43861</v>
      </c>
      <c r="G7" s="110">
        <v>43862</v>
      </c>
      <c r="H7" s="111">
        <v>43863</v>
      </c>
      <c r="I7" s="81"/>
    </row>
    <row r="8" spans="1:9" ht="15.75" x14ac:dyDescent="0.25">
      <c r="A8" s="81"/>
      <c r="B8" s="109">
        <v>43864</v>
      </c>
      <c r="C8" s="110">
        <v>43865</v>
      </c>
      <c r="D8" s="110">
        <v>43866</v>
      </c>
      <c r="E8" s="110">
        <v>43867</v>
      </c>
      <c r="F8" s="110">
        <v>43868</v>
      </c>
      <c r="G8" s="110">
        <v>43869</v>
      </c>
      <c r="H8" s="111">
        <v>43870</v>
      </c>
      <c r="I8" s="81"/>
    </row>
    <row r="9" spans="1:9" ht="15.75" x14ac:dyDescent="0.25">
      <c r="A9" s="81"/>
      <c r="B9" s="109">
        <v>43871</v>
      </c>
      <c r="C9" s="110">
        <v>43872</v>
      </c>
      <c r="D9" s="110">
        <v>43873</v>
      </c>
      <c r="E9" s="110">
        <v>43874</v>
      </c>
      <c r="F9" s="110">
        <v>43875</v>
      </c>
      <c r="G9" s="110">
        <v>43876</v>
      </c>
      <c r="H9" s="111">
        <v>43877</v>
      </c>
      <c r="I9" s="81"/>
    </row>
    <row r="10" spans="1:9" ht="15.75" x14ac:dyDescent="0.25">
      <c r="A10" s="81"/>
      <c r="B10" s="109">
        <v>43878</v>
      </c>
      <c r="C10" s="110">
        <v>43879</v>
      </c>
      <c r="D10" s="110">
        <v>43880</v>
      </c>
      <c r="E10" s="110">
        <v>43881</v>
      </c>
      <c r="F10" s="110">
        <v>43882</v>
      </c>
      <c r="G10" s="110">
        <v>43883</v>
      </c>
      <c r="H10" s="111">
        <v>43884</v>
      </c>
      <c r="I10" s="81"/>
    </row>
    <row r="11" spans="1:9" ht="15.75" x14ac:dyDescent="0.25">
      <c r="A11" s="81"/>
      <c r="B11" s="109">
        <v>43885</v>
      </c>
      <c r="C11" s="110">
        <v>43886</v>
      </c>
      <c r="D11" s="110">
        <v>43887</v>
      </c>
      <c r="E11" s="110">
        <v>43888</v>
      </c>
      <c r="F11" s="110">
        <v>43889</v>
      </c>
      <c r="G11" s="110">
        <v>43890</v>
      </c>
      <c r="H11" s="111">
        <v>43891</v>
      </c>
      <c r="I11" s="81"/>
    </row>
    <row r="12" spans="1:9" ht="15.75" x14ac:dyDescent="0.25">
      <c r="A12" s="81"/>
      <c r="B12" s="112">
        <v>43892</v>
      </c>
      <c r="C12" s="113">
        <v>43893</v>
      </c>
      <c r="D12" s="113">
        <v>43894</v>
      </c>
      <c r="E12" s="113">
        <v>43895</v>
      </c>
      <c r="F12" s="113">
        <v>43896</v>
      </c>
      <c r="G12" s="113">
        <v>43897</v>
      </c>
      <c r="H12" s="114">
        <v>43898</v>
      </c>
      <c r="I12" s="81"/>
    </row>
    <row r="13" spans="1:9" x14ac:dyDescent="0.25">
      <c r="A13" s="81"/>
      <c r="B13" s="81"/>
      <c r="C13" s="81"/>
      <c r="D13" s="81"/>
      <c r="E13" s="81"/>
      <c r="F13" s="81"/>
      <c r="G13" s="81"/>
      <c r="H13" s="81"/>
      <c r="I13" s="81"/>
    </row>
    <row r="14" spans="1:9" x14ac:dyDescent="0.25">
      <c r="A14" s="81"/>
      <c r="B14" s="81"/>
      <c r="C14" s="81"/>
      <c r="D14" s="81"/>
      <c r="E14" s="81"/>
      <c r="F14" s="81"/>
      <c r="G14" s="81"/>
      <c r="H14" s="81"/>
      <c r="I14" s="81"/>
    </row>
    <row r="15" spans="1:9" ht="18.75" x14ac:dyDescent="0.3">
      <c r="A15" s="81"/>
      <c r="B15" s="115" t="s">
        <v>58</v>
      </c>
      <c r="C15" s="81"/>
      <c r="D15" s="81"/>
      <c r="E15" s="81"/>
      <c r="F15" s="81"/>
      <c r="G15" s="81"/>
      <c r="H15" s="81"/>
      <c r="I15" s="81"/>
    </row>
    <row r="16" spans="1:9" x14ac:dyDescent="0.25">
      <c r="A16" s="81"/>
      <c r="B16" s="81"/>
      <c r="C16" s="81"/>
      <c r="D16" s="81"/>
      <c r="E16" s="81"/>
      <c r="F16" s="81"/>
      <c r="G16" s="81"/>
      <c r="H16" s="81"/>
      <c r="I16" s="81"/>
    </row>
    <row r="17" spans="1:9" ht="15.75" x14ac:dyDescent="0.25">
      <c r="A17" s="81"/>
      <c r="B17" s="116" t="s">
        <v>68</v>
      </c>
      <c r="C17" s="81"/>
      <c r="D17" s="81"/>
      <c r="E17" s="81"/>
      <c r="F17" s="81"/>
      <c r="G17" s="81"/>
      <c r="H17" s="81"/>
      <c r="I17" s="81"/>
    </row>
    <row r="18" spans="1:9" ht="16.5" customHeight="1" x14ac:dyDescent="0.25">
      <c r="A18" s="81"/>
      <c r="B18" s="117" t="s">
        <v>69</v>
      </c>
      <c r="C18" s="117"/>
      <c r="D18" s="117"/>
      <c r="E18" s="117"/>
      <c r="F18" s="117"/>
      <c r="G18" s="117"/>
      <c r="H18" s="117"/>
      <c r="I18" s="81"/>
    </row>
    <row r="19" spans="1:9" ht="16.5" customHeight="1" x14ac:dyDescent="0.25">
      <c r="A19" s="81"/>
      <c r="B19" s="117"/>
      <c r="C19" s="117"/>
      <c r="D19" s="117"/>
      <c r="E19" s="117"/>
      <c r="F19" s="117"/>
      <c r="G19" s="117"/>
      <c r="H19" s="117"/>
      <c r="I19" s="81"/>
    </row>
    <row r="20" spans="1:9" ht="18.75" x14ac:dyDescent="0.3">
      <c r="A20" s="118"/>
      <c r="B20" s="119" t="s">
        <v>70</v>
      </c>
    </row>
    <row r="21" spans="1:9" ht="16.5" x14ac:dyDescent="0.25">
      <c r="A21" s="81"/>
      <c r="B21" s="120" t="s">
        <v>71</v>
      </c>
      <c r="C21" s="81"/>
      <c r="D21" s="81"/>
      <c r="E21" s="81"/>
      <c r="F21" s="81"/>
      <c r="G21" s="81"/>
      <c r="H21" s="81"/>
      <c r="I21" s="81"/>
    </row>
    <row r="22" spans="1:9" x14ac:dyDescent="0.25">
      <c r="A22" s="81"/>
      <c r="B22" s="81"/>
      <c r="C22" s="81"/>
      <c r="D22" s="81"/>
      <c r="E22" s="81"/>
      <c r="F22" s="81"/>
      <c r="G22" s="81"/>
      <c r="H22" s="81"/>
      <c r="I22" s="81"/>
    </row>
    <row r="23" spans="1:9" x14ac:dyDescent="0.25">
      <c r="A23" s="81"/>
      <c r="B23" s="97" t="s">
        <v>30</v>
      </c>
      <c r="C23" s="121" t="s">
        <v>59</v>
      </c>
      <c r="D23" s="81"/>
      <c r="E23" s="81"/>
      <c r="F23" s="81"/>
      <c r="G23" s="81"/>
      <c r="H23" s="81"/>
      <c r="I23" s="81"/>
    </row>
    <row r="24" spans="1:9" x14ac:dyDescent="0.25">
      <c r="A24" s="81"/>
      <c r="B24" s="81"/>
      <c r="C24" s="81"/>
      <c r="D24" s="81"/>
      <c r="E24" s="81"/>
      <c r="F24" s="81"/>
      <c r="G24" s="81"/>
      <c r="H24" s="81"/>
      <c r="I24" s="81"/>
    </row>
    <row r="25" spans="1:9" x14ac:dyDescent="0.25">
      <c r="A25" s="81"/>
      <c r="B25" s="97" t="s">
        <v>30</v>
      </c>
      <c r="C25" s="122" t="s">
        <v>70</v>
      </c>
      <c r="D25" s="81"/>
      <c r="E25" s="81"/>
      <c r="F25" s="81"/>
      <c r="G25" s="81"/>
      <c r="H25" s="81"/>
      <c r="I25" s="81"/>
    </row>
    <row r="26" spans="1:9" x14ac:dyDescent="0.25">
      <c r="A26" s="81"/>
      <c r="B26" s="81"/>
      <c r="C26" s="81"/>
      <c r="D26" s="81"/>
      <c r="E26" s="81"/>
      <c r="F26" s="81"/>
      <c r="G26" s="81"/>
      <c r="H26" s="81"/>
      <c r="I26" s="81"/>
    </row>
    <row r="27" spans="1:9" x14ac:dyDescent="0.25">
      <c r="A27" s="81"/>
      <c r="B27" s="81"/>
      <c r="C27" s="81"/>
      <c r="D27" s="81"/>
      <c r="E27" s="81"/>
      <c r="F27" s="81"/>
      <c r="G27" s="81"/>
      <c r="H27" s="81"/>
      <c r="I27" s="81"/>
    </row>
    <row r="28" spans="1:9" x14ac:dyDescent="0.25">
      <c r="B28" s="123"/>
      <c r="C28" s="81" t="s">
        <v>72</v>
      </c>
      <c r="D28" s="81"/>
      <c r="E28" s="81"/>
      <c r="F28" s="81"/>
      <c r="G28" s="81"/>
      <c r="H28" s="81"/>
      <c r="I28" s="81"/>
    </row>
    <row r="29" spans="1:9" x14ac:dyDescent="0.25">
      <c r="B29" s="124"/>
      <c r="C29" s="97" t="s">
        <v>30</v>
      </c>
      <c r="D29" s="121" t="s">
        <v>73</v>
      </c>
      <c r="E29" s="81"/>
      <c r="F29" s="81"/>
      <c r="G29" s="81"/>
      <c r="H29" s="81"/>
      <c r="I29" s="81"/>
    </row>
    <row r="30" spans="1:9" x14ac:dyDescent="0.25">
      <c r="B30" s="124"/>
      <c r="C30" s="81"/>
      <c r="D30" s="81"/>
      <c r="E30" s="81"/>
      <c r="F30" s="81"/>
      <c r="G30" s="81"/>
      <c r="H30" s="81"/>
      <c r="I30" s="81"/>
    </row>
    <row r="31" spans="1:9" x14ac:dyDescent="0.25">
      <c r="B31" s="124"/>
      <c r="C31" s="81" t="s">
        <v>74</v>
      </c>
      <c r="D31" s="81"/>
      <c r="E31" s="81"/>
      <c r="F31" s="81"/>
      <c r="G31" s="81"/>
      <c r="H31" s="81"/>
      <c r="I31" s="81"/>
    </row>
    <row r="32" spans="1:9" x14ac:dyDescent="0.25">
      <c r="B32" s="124"/>
      <c r="C32" s="81" t="s">
        <v>75</v>
      </c>
      <c r="D32" s="81"/>
      <c r="E32" s="81"/>
      <c r="F32" s="81"/>
      <c r="G32" s="81"/>
      <c r="H32" s="81"/>
      <c r="I32" s="81"/>
    </row>
    <row r="33" spans="2:9" x14ac:dyDescent="0.25">
      <c r="B33" s="125" t="s">
        <v>76</v>
      </c>
      <c r="C33" s="97" t="s">
        <v>30</v>
      </c>
      <c r="D33" s="121" t="s">
        <v>77</v>
      </c>
      <c r="E33" s="81"/>
      <c r="F33" s="81"/>
      <c r="G33" s="81"/>
      <c r="H33" s="81"/>
      <c r="I33" s="81"/>
    </row>
    <row r="34" spans="2:9" x14ac:dyDescent="0.25">
      <c r="B34" s="81"/>
      <c r="C34" s="81"/>
      <c r="D34" s="81"/>
      <c r="E34" s="81"/>
      <c r="F34" s="81"/>
      <c r="G34" s="81"/>
      <c r="H34" s="81"/>
      <c r="I34" s="81"/>
    </row>
  </sheetData>
  <mergeCells count="2">
    <mergeCell ref="B5:H5"/>
    <mergeCell ref="B18:H19"/>
  </mergeCells>
  <conditionalFormatting sqref="B7">
    <cfRule type="expression" priority="3">
      <formula>MONTH(B7)=$C$3</formula>
    </cfRule>
  </conditionalFormatting>
  <conditionalFormatting sqref="B7:H12">
    <cfRule type="expression" dxfId="1" priority="1">
      <formula>AND(WEEKDAY(B7,2)&gt;5,MONTH(B7)=$C$3)</formula>
    </cfRule>
    <cfRule type="expression" dxfId="0" priority="2">
      <formula>MONTH(B7)&lt;&gt;$C$3</formula>
    </cfRule>
  </conditionalFormatting>
  <hyperlinks>
    <hyperlink ref="C23" r:id="rId1" xr:uid="{E8CD67D0-77F3-439F-BA7A-72B80193B7A9}"/>
    <hyperlink ref="C25" r:id="rId2" display="https://www.excel-exercice.com/fonction-matricielle-sequence/" xr:uid="{6D2FE3A8-7A5C-4942-A285-DE2397147638}"/>
    <hyperlink ref="B33" r:id="rId3" tooltip="Articles par Frédéric LE GUEN" display="https://www.excel-exercice.com/author/konga/" xr:uid="{23538B84-FD32-404B-A95F-4601714E0C0F}"/>
    <hyperlink ref="D29" r:id="rId4" xr:uid="{100B45D5-7F52-4B16-8129-0583D30E8F77}"/>
    <hyperlink ref="D33" r:id="rId5" xr:uid="{4C3B1A9E-68E0-445C-A31B-44BB3C79118F}"/>
    <hyperlink ref="B20" r:id="rId6" display="https://www.excel-exercice.com/fonction-matricielle-sequence/" xr:uid="{41094CD1-9770-4EB9-8D24-4863F621191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Calendrier.Perpetuel.1</vt:lpstr>
      <vt:lpstr>Calendrier.Perpétuel.2</vt:lpstr>
      <vt:lpstr>fonction.SEQUENCE</vt:lpstr>
      <vt:lpstr>An</vt:lpstr>
      <vt:lpstr>Calendrier.Perpetuel.1!Zone_d_impression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Joël Leboucher</cp:lastModifiedBy>
  <dcterms:created xsi:type="dcterms:W3CDTF">2015-06-05T18:19:34Z</dcterms:created>
  <dcterms:modified xsi:type="dcterms:W3CDTF">2021-02-10T08:29:02Z</dcterms:modified>
</cp:coreProperties>
</file>