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ureau\UPRT NOUVEATES\"/>
    </mc:Choice>
  </mc:AlternateContent>
  <bookViews>
    <workbookView xWindow="0" yWindow="0" windowWidth="21600" windowHeight="9435"/>
  </bookViews>
  <sheets>
    <sheet name="M.Emploi " sheetId="28" r:id="rId1"/>
    <sheet name="important" sheetId="27" r:id="rId2"/>
    <sheet name="Liste" sheetId="25" r:id="rId3"/>
    <sheet name="DIVERS" sheetId="17" r:id="rId4"/>
    <sheet name="avec POISSON" sheetId="11" r:id="rId5"/>
    <sheet name="avec VIANDE" sheetId="12" r:id="rId6"/>
    <sheet name="LEGUMES" sheetId="13" r:id="rId7"/>
    <sheet name="DESSERTS" sheetId="14" r:id="rId8"/>
    <sheet name="Modèle vierge" sheetId="9" r:id="rId9"/>
    <sheet name="Source" sheetId="26" r:id="rId10"/>
    <sheet name="convertisseur" sheetId="29" r:id="rId11"/>
  </sheets>
  <definedNames>
    <definedName name="_xlnm._FilterDatabase" localSheetId="4" hidden="1">'avec POISSON'!$H$4:$L$885</definedName>
    <definedName name="_xlnm._FilterDatabase" localSheetId="5" hidden="1">'avec VIANDE'!$H$4:$L$906</definedName>
    <definedName name="_xlnm._FilterDatabase" localSheetId="3" hidden="1">DIVERS!$H$5:$L$691</definedName>
    <definedName name="_xlnm._FilterDatabase" localSheetId="6" hidden="1">LEGUMES!$H$4:$L$304</definedName>
    <definedName name="_xlnm._FilterDatabase" localSheetId="2" hidden="1">Liste!$A$6:$F$109</definedName>
    <definedName name="_xlnm._FilterDatabase" localSheetId="9" hidden="1">Source!$B$7:$C$8471</definedName>
    <definedName name="_xlnm.Print_Area" localSheetId="0">'M.Emploi '!#REF!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7" i="28" l="1"/>
  <c r="L70" i="29" l="1"/>
  <c r="L69" i="29"/>
  <c r="L68" i="29"/>
  <c r="F68" i="29"/>
  <c r="L67" i="29"/>
  <c r="F67" i="29"/>
  <c r="L66" i="29"/>
  <c r="F66" i="29"/>
  <c r="L65" i="29"/>
  <c r="F65" i="29"/>
  <c r="L64" i="29"/>
  <c r="F64" i="29"/>
  <c r="L63" i="29"/>
  <c r="F63" i="29"/>
  <c r="L62" i="29"/>
  <c r="L61" i="29"/>
  <c r="F61" i="29"/>
  <c r="R60" i="29"/>
  <c r="L60" i="29"/>
  <c r="F60" i="29"/>
  <c r="R59" i="29"/>
  <c r="L59" i="29"/>
  <c r="F59" i="29"/>
  <c r="R58" i="29"/>
  <c r="L58" i="29"/>
  <c r="F58" i="29"/>
  <c r="R57" i="29"/>
  <c r="L57" i="29"/>
  <c r="F57" i="29"/>
  <c r="R56" i="29"/>
  <c r="L56" i="29"/>
  <c r="R55" i="29"/>
  <c r="L55" i="29"/>
  <c r="F55" i="29"/>
  <c r="R54" i="29"/>
  <c r="L54" i="29"/>
  <c r="R53" i="29"/>
  <c r="L53" i="29"/>
  <c r="F53" i="29"/>
  <c r="R52" i="29"/>
  <c r="L52" i="29"/>
  <c r="F52" i="29"/>
  <c r="R51" i="29"/>
  <c r="L51" i="29"/>
  <c r="F51" i="29"/>
  <c r="R50" i="29"/>
  <c r="L50" i="29"/>
  <c r="F50" i="29"/>
  <c r="L49" i="29"/>
  <c r="F49" i="29"/>
  <c r="R48" i="29"/>
  <c r="L48" i="29"/>
  <c r="F48" i="29"/>
  <c r="R47" i="29"/>
  <c r="L47" i="29"/>
  <c r="F47" i="29"/>
  <c r="R46" i="29"/>
  <c r="L46" i="29"/>
  <c r="F46" i="29"/>
  <c r="R45" i="29"/>
  <c r="F45" i="29"/>
  <c r="R44" i="29"/>
  <c r="L44" i="29"/>
  <c r="F44" i="29"/>
  <c r="R43" i="29"/>
  <c r="L43" i="29"/>
  <c r="F43" i="29"/>
  <c r="R42" i="29"/>
  <c r="L42" i="29"/>
  <c r="F42" i="29"/>
  <c r="R41" i="29"/>
  <c r="L41" i="29"/>
  <c r="F41" i="29"/>
  <c r="R40" i="29"/>
  <c r="L40" i="29"/>
  <c r="F40" i="29"/>
  <c r="R39" i="29"/>
  <c r="L39" i="29"/>
  <c r="F39" i="29"/>
  <c r="R38" i="29"/>
  <c r="L38" i="29"/>
  <c r="F38" i="29"/>
  <c r="R37" i="29"/>
  <c r="L37" i="29"/>
  <c r="F37" i="29"/>
  <c r="L36" i="29"/>
  <c r="F36" i="29"/>
  <c r="R35" i="29"/>
  <c r="L35" i="29"/>
  <c r="R34" i="29"/>
  <c r="L34" i="29"/>
  <c r="F34" i="29"/>
  <c r="R33" i="29"/>
  <c r="L33" i="29"/>
  <c r="F33" i="29"/>
  <c r="R32" i="29"/>
  <c r="F32" i="29"/>
  <c r="R31" i="29"/>
  <c r="L31" i="29"/>
  <c r="F31" i="29"/>
  <c r="R30" i="29"/>
  <c r="L30" i="29"/>
  <c r="F30" i="29"/>
  <c r="R29" i="29"/>
  <c r="F29" i="29"/>
  <c r="R28" i="29"/>
  <c r="L28" i="29"/>
  <c r="F28" i="29"/>
  <c r="R27" i="29"/>
  <c r="L27" i="29"/>
  <c r="F27" i="29"/>
  <c r="R26" i="29"/>
  <c r="L26" i="29"/>
  <c r="F26" i="29"/>
  <c r="R25" i="29"/>
  <c r="L25" i="29"/>
  <c r="F25" i="29"/>
  <c r="R24" i="29"/>
  <c r="L24" i="29"/>
  <c r="F24" i="29"/>
  <c r="R23" i="29"/>
  <c r="L23" i="29"/>
  <c r="F23" i="29"/>
  <c r="R22" i="29"/>
  <c r="L22" i="29"/>
  <c r="F22" i="29"/>
  <c r="R21" i="29"/>
  <c r="L21" i="29"/>
  <c r="F21" i="29"/>
  <c r="R20" i="29"/>
  <c r="L20" i="29"/>
  <c r="F20" i="29"/>
  <c r="R19" i="29"/>
  <c r="L19" i="29"/>
  <c r="F19" i="29"/>
  <c r="R18" i="29"/>
  <c r="L18" i="29"/>
  <c r="F18" i="29"/>
  <c r="R17" i="29"/>
  <c r="L17" i="29"/>
  <c r="R16" i="29"/>
  <c r="F16" i="29"/>
  <c r="R15" i="29"/>
  <c r="L15" i="29"/>
  <c r="F15" i="29"/>
  <c r="R14" i="29"/>
  <c r="L14" i="29"/>
  <c r="F14" i="29"/>
  <c r="R13" i="29"/>
  <c r="F13" i="29"/>
  <c r="R12" i="29"/>
  <c r="L12" i="29"/>
  <c r="F12" i="29"/>
  <c r="L11" i="29"/>
  <c r="F11" i="29"/>
  <c r="R10" i="29"/>
  <c r="L10" i="29"/>
  <c r="F10" i="29"/>
  <c r="R9" i="29"/>
  <c r="L9" i="29"/>
  <c r="F9" i="29"/>
  <c r="C357" i="27" l="1"/>
  <c r="M357" i="27" s="1"/>
  <c r="M354" i="27"/>
  <c r="J306" i="27"/>
  <c r="J305" i="27"/>
  <c r="G305" i="27"/>
  <c r="G306" i="27" s="1"/>
  <c r="D305" i="27"/>
  <c r="D306" i="27" s="1"/>
  <c r="D301" i="27"/>
  <c r="D300" i="27" s="1"/>
  <c r="J300" i="27"/>
  <c r="J301" i="27" s="1"/>
  <c r="G300" i="27"/>
  <c r="G301" i="27" s="1"/>
  <c r="G294" i="27"/>
  <c r="G293" i="27" s="1"/>
  <c r="J293" i="27"/>
  <c r="J294" i="27" s="1"/>
  <c r="D293" i="27"/>
  <c r="D294" i="27" s="1"/>
  <c r="G289" i="27"/>
  <c r="D289" i="27"/>
  <c r="J288" i="27"/>
  <c r="J289" i="27" s="1"/>
  <c r="G288" i="27"/>
  <c r="D288" i="27"/>
  <c r="C280" i="27"/>
  <c r="K273" i="27"/>
  <c r="J273" i="27"/>
  <c r="I273" i="27"/>
  <c r="H273" i="27"/>
  <c r="G273" i="27"/>
  <c r="M272" i="27"/>
  <c r="K270" i="27"/>
  <c r="J270" i="27"/>
  <c r="I270" i="27"/>
  <c r="H270" i="27"/>
  <c r="G270" i="27"/>
  <c r="M269" i="27"/>
  <c r="K269" i="27"/>
  <c r="K272" i="27" s="1"/>
  <c r="J269" i="27"/>
  <c r="J272" i="27" s="1"/>
  <c r="I269" i="27"/>
  <c r="I272" i="27" s="1"/>
  <c r="H269" i="27"/>
  <c r="H272" i="27" s="1"/>
  <c r="G269" i="27"/>
  <c r="L268" i="27"/>
  <c r="K262" i="27"/>
  <c r="J262" i="27"/>
  <c r="I262" i="27"/>
  <c r="H262" i="27"/>
  <c r="G262" i="27"/>
  <c r="L261" i="27"/>
  <c r="C244" i="27"/>
  <c r="K237" i="27"/>
  <c r="J237" i="27"/>
  <c r="I237" i="27"/>
  <c r="H237" i="27"/>
  <c r="G237" i="27"/>
  <c r="M236" i="27"/>
  <c r="K234" i="27"/>
  <c r="J234" i="27"/>
  <c r="I234" i="27"/>
  <c r="H234" i="27"/>
  <c r="G234" i="27"/>
  <c r="M233" i="27"/>
  <c r="K233" i="27"/>
  <c r="K236" i="27" s="1"/>
  <c r="J233" i="27"/>
  <c r="J236" i="27" s="1"/>
  <c r="I233" i="27"/>
  <c r="I236" i="27" s="1"/>
  <c r="H233" i="27"/>
  <c r="H236" i="27" s="1"/>
  <c r="G233" i="27"/>
  <c r="L232" i="27"/>
  <c r="L231" i="27"/>
  <c r="G205" i="27"/>
  <c r="G204" i="27"/>
  <c r="G203" i="27"/>
  <c r="G202" i="27"/>
  <c r="G201" i="27"/>
  <c r="G200" i="27"/>
  <c r="G199" i="27"/>
  <c r="G198" i="27"/>
  <c r="G197" i="27"/>
  <c r="G196" i="27"/>
  <c r="G195" i="27"/>
  <c r="G194" i="27"/>
  <c r="G191" i="27"/>
  <c r="M185" i="27"/>
  <c r="L185" i="27"/>
  <c r="J185" i="27"/>
  <c r="M184" i="27"/>
  <c r="L184" i="27"/>
  <c r="J184" i="27"/>
  <c r="L178" i="27"/>
  <c r="L177" i="27"/>
  <c r="D168" i="27"/>
  <c r="J168" i="27" s="1"/>
  <c r="I168" i="27" s="1"/>
  <c r="C168" i="27" s="1"/>
  <c r="E168" i="27" s="1"/>
  <c r="D167" i="27"/>
  <c r="J167" i="27" s="1"/>
  <c r="I167" i="27" s="1"/>
  <c r="C167" i="27" s="1"/>
  <c r="D166" i="27"/>
  <c r="J166" i="27" s="1"/>
  <c r="I166" i="27" s="1"/>
  <c r="C166" i="27" s="1"/>
  <c r="E166" i="27" s="1"/>
  <c r="D165" i="27"/>
  <c r="J165" i="27" s="1"/>
  <c r="I165" i="27" s="1"/>
  <c r="C165" i="27" s="1"/>
  <c r="D164" i="27"/>
  <c r="J164" i="27" s="1"/>
  <c r="I164" i="27" s="1"/>
  <c r="C164" i="27" s="1"/>
  <c r="E164" i="27" s="1"/>
  <c r="G139" i="27"/>
  <c r="G137" i="27"/>
  <c r="G135" i="27"/>
  <c r="L133" i="27"/>
  <c r="K133" i="27"/>
  <c r="J133" i="27"/>
  <c r="I133" i="27"/>
  <c r="H133" i="27"/>
  <c r="G131" i="27"/>
  <c r="G130" i="27"/>
  <c r="G129" i="27"/>
  <c r="G128" i="27"/>
  <c r="G127" i="27"/>
  <c r="G124" i="27"/>
  <c r="J121" i="27"/>
  <c r="G121" i="27"/>
  <c r="C119" i="27"/>
  <c r="F112" i="27"/>
  <c r="G104" i="27"/>
  <c r="G111" i="27" s="1"/>
  <c r="H111" i="27" s="1"/>
  <c r="K111" i="27" s="1"/>
  <c r="K94" i="27"/>
  <c r="K95" i="27" s="1"/>
  <c r="J94" i="27"/>
  <c r="J95" i="27" s="1"/>
  <c r="I94" i="27"/>
  <c r="I95" i="27" s="1"/>
  <c r="H94" i="27"/>
  <c r="H95" i="27" s="1"/>
  <c r="L91" i="27"/>
  <c r="C83" i="27"/>
  <c r="N77" i="27"/>
  <c r="K79" i="27" s="1"/>
  <c r="K82" i="27" s="1"/>
  <c r="E76" i="27"/>
  <c r="E83" i="27" s="1"/>
  <c r="O61" i="27"/>
  <c r="O62" i="27" s="1"/>
  <c r="O63" i="27" s="1"/>
  <c r="Q1" i="27"/>
  <c r="P1" i="27"/>
  <c r="O1" i="27"/>
  <c r="N1" i="27"/>
  <c r="M1" i="27"/>
  <c r="L1" i="27"/>
  <c r="K1" i="27"/>
  <c r="J1" i="27"/>
  <c r="I1" i="27"/>
  <c r="H1" i="27"/>
  <c r="G1" i="27"/>
  <c r="F1" i="27"/>
  <c r="E1" i="27"/>
  <c r="D1" i="27"/>
  <c r="C1" i="27"/>
  <c r="B1" i="27"/>
  <c r="A1" i="27"/>
  <c r="G108" i="27" l="1"/>
  <c r="H108" i="27" s="1"/>
  <c r="K108" i="27" s="1"/>
  <c r="H79" i="27"/>
  <c r="H82" i="27" s="1"/>
  <c r="J79" i="27"/>
  <c r="J82" i="27" s="1"/>
  <c r="L233" i="27"/>
  <c r="L79" i="27"/>
  <c r="L82" i="27" s="1"/>
  <c r="L269" i="27"/>
  <c r="L95" i="27"/>
  <c r="L94" i="27"/>
  <c r="G106" i="27"/>
  <c r="H106" i="27" s="1"/>
  <c r="K106" i="27" s="1"/>
  <c r="G110" i="27"/>
  <c r="H110" i="27" s="1"/>
  <c r="K110" i="27" s="1"/>
  <c r="G236" i="27"/>
  <c r="L236" i="27" s="1"/>
  <c r="G272" i="27"/>
  <c r="L272" i="27" s="1"/>
  <c r="I79" i="27"/>
  <c r="I82" i="27" s="1"/>
  <c r="M79" i="27"/>
  <c r="M82" i="27" s="1"/>
  <c r="G105" i="27"/>
  <c r="H105" i="27" s="1"/>
  <c r="K105" i="27" s="1"/>
  <c r="G109" i="27"/>
  <c r="H109" i="27" s="1"/>
  <c r="K109" i="27" s="1"/>
  <c r="E167" i="27"/>
  <c r="G107" i="27"/>
  <c r="H107" i="27" s="1"/>
  <c r="K107" i="27" s="1"/>
  <c r="E165" i="27"/>
  <c r="N82" i="27" l="1"/>
  <c r="L96" i="27"/>
  <c r="L97" i="27" s="1"/>
  <c r="L163" i="27"/>
  <c r="F167" i="27" s="1"/>
  <c r="G167" i="27" l="1"/>
  <c r="K167" i="27"/>
  <c r="L167" i="27" s="1"/>
  <c r="F168" i="27"/>
  <c r="F164" i="27"/>
  <c r="F166" i="27"/>
  <c r="F165" i="27"/>
  <c r="G165" i="27" l="1"/>
  <c r="K165" i="27"/>
  <c r="L165" i="27" s="1"/>
  <c r="G166" i="27"/>
  <c r="K166" i="27" s="1"/>
  <c r="L166" i="27" s="1"/>
  <c r="K164" i="27"/>
  <c r="L164" i="27" s="1"/>
  <c r="G164" i="27"/>
  <c r="F156" i="27"/>
  <c r="D159" i="27" s="1"/>
  <c r="K168" i="27"/>
  <c r="L168" i="27" s="1"/>
  <c r="G168" i="27"/>
  <c r="C161" i="27" l="1"/>
  <c r="I159" i="27"/>
  <c r="D161" i="27"/>
  <c r="H159" i="27"/>
  <c r="C159" i="27"/>
  <c r="I156" i="27"/>
  <c r="G159" i="27" s="1"/>
  <c r="K163" i="27"/>
  <c r="E156" i="27" s="1"/>
  <c r="C156" i="27" s="1"/>
  <c r="E159" i="27" l="1"/>
  <c r="K159" i="27"/>
  <c r="E161" i="27"/>
  <c r="J161" i="27"/>
  <c r="H161" i="27" l="1"/>
  <c r="G161" i="27"/>
  <c r="K161" i="27" s="1"/>
  <c r="A5" i="14" l="1"/>
  <c r="D569" i="11" l="1"/>
  <c r="D568" i="11"/>
  <c r="D567" i="11"/>
  <c r="D566" i="11"/>
  <c r="D281" i="11"/>
  <c r="D280" i="11"/>
  <c r="D279" i="11"/>
  <c r="D278" i="11"/>
  <c r="D277" i="11"/>
  <c r="D276" i="11"/>
  <c r="D868" i="11"/>
  <c r="D867" i="11"/>
  <c r="D866" i="11"/>
  <c r="D865" i="11"/>
  <c r="D864" i="11"/>
  <c r="D863" i="11"/>
  <c r="D862" i="11"/>
  <c r="D861" i="11"/>
  <c r="D860" i="11"/>
  <c r="D859" i="11"/>
  <c r="D858" i="11"/>
  <c r="D857" i="11"/>
  <c r="D856" i="11"/>
  <c r="D845" i="11"/>
  <c r="D844" i="11"/>
  <c r="D843" i="11"/>
  <c r="D842" i="11"/>
  <c r="D841" i="11"/>
  <c r="D840" i="11"/>
  <c r="D839" i="11"/>
  <c r="D838" i="11"/>
  <c r="D837" i="11"/>
  <c r="G837" i="11" s="1"/>
  <c r="D836" i="11"/>
  <c r="D835" i="11"/>
  <c r="D834" i="11"/>
  <c r="D833" i="11"/>
  <c r="D822" i="11"/>
  <c r="D821" i="11"/>
  <c r="D820" i="11"/>
  <c r="D819" i="11"/>
  <c r="D818" i="11"/>
  <c r="D817" i="11"/>
  <c r="D816" i="11"/>
  <c r="D815" i="11"/>
  <c r="D814" i="11"/>
  <c r="D813" i="11"/>
  <c r="D812" i="11"/>
  <c r="D811" i="11"/>
  <c r="D810" i="11"/>
  <c r="D802" i="11"/>
  <c r="D801" i="11"/>
  <c r="D800" i="11"/>
  <c r="D799" i="11"/>
  <c r="D798" i="11"/>
  <c r="D797" i="11"/>
  <c r="D796" i="11"/>
  <c r="D795" i="11"/>
  <c r="D794" i="11"/>
  <c r="D793" i="11"/>
  <c r="D792" i="11"/>
  <c r="D791" i="11"/>
  <c r="D790" i="11"/>
  <c r="D780" i="11"/>
  <c r="D779" i="11"/>
  <c r="D778" i="11"/>
  <c r="D777" i="11"/>
  <c r="D776" i="11"/>
  <c r="D775" i="11"/>
  <c r="D774" i="11"/>
  <c r="D773" i="11"/>
  <c r="D772" i="11"/>
  <c r="D771" i="11"/>
  <c r="D770" i="11"/>
  <c r="D769" i="11"/>
  <c r="D768" i="11"/>
  <c r="D752" i="11"/>
  <c r="D751" i="11"/>
  <c r="D750" i="11"/>
  <c r="D749" i="11"/>
  <c r="D748" i="11"/>
  <c r="D747" i="11"/>
  <c r="D746" i="11"/>
  <c r="D745" i="11"/>
  <c r="D744" i="11"/>
  <c r="D743" i="11"/>
  <c r="D742" i="11"/>
  <c r="D741" i="11"/>
  <c r="D740" i="11"/>
  <c r="D732" i="11"/>
  <c r="D731" i="11"/>
  <c r="D730" i="11"/>
  <c r="D729" i="11"/>
  <c r="D728" i="11"/>
  <c r="D727" i="11"/>
  <c r="D726" i="11"/>
  <c r="D725" i="11"/>
  <c r="G725" i="11" s="1"/>
  <c r="D724" i="11"/>
  <c r="D723" i="11"/>
  <c r="D722" i="11"/>
  <c r="D721" i="11"/>
  <c r="D720" i="11"/>
  <c r="D709" i="11"/>
  <c r="D708" i="11"/>
  <c r="D707" i="11"/>
  <c r="D706" i="11"/>
  <c r="D705" i="11"/>
  <c r="D704" i="11"/>
  <c r="D703" i="11"/>
  <c r="D702" i="11"/>
  <c r="D701" i="11"/>
  <c r="D700" i="11"/>
  <c r="D699" i="11"/>
  <c r="D698" i="11"/>
  <c r="D697" i="11"/>
  <c r="D683" i="11"/>
  <c r="D682" i="11"/>
  <c r="D681" i="11"/>
  <c r="D680" i="11"/>
  <c r="D679" i="11"/>
  <c r="D678" i="11"/>
  <c r="D677" i="11"/>
  <c r="D676" i="11"/>
  <c r="D675" i="11"/>
  <c r="D674" i="11"/>
  <c r="D673" i="11"/>
  <c r="D672" i="11"/>
  <c r="D671" i="11"/>
  <c r="D663" i="11"/>
  <c r="D662" i="11"/>
  <c r="D661" i="11"/>
  <c r="D660" i="11"/>
  <c r="D659" i="11"/>
  <c r="D658" i="11"/>
  <c r="D657" i="11"/>
  <c r="D656" i="11"/>
  <c r="D655" i="11"/>
  <c r="D654" i="11"/>
  <c r="D653" i="11"/>
  <c r="D652" i="11"/>
  <c r="D651" i="11"/>
  <c r="D643" i="11"/>
  <c r="D642" i="11"/>
  <c r="D641" i="11"/>
  <c r="D640" i="11"/>
  <c r="D639" i="11"/>
  <c r="D638" i="11"/>
  <c r="D637" i="11"/>
  <c r="D636" i="11"/>
  <c r="G636" i="11" s="1"/>
  <c r="D635" i="11"/>
  <c r="D634" i="11"/>
  <c r="D633" i="11"/>
  <c r="D632" i="11"/>
  <c r="D631" i="11"/>
  <c r="D621" i="11"/>
  <c r="D620" i="11"/>
  <c r="D619" i="11"/>
  <c r="D618" i="11"/>
  <c r="D617" i="11"/>
  <c r="D616" i="11"/>
  <c r="D615" i="11"/>
  <c r="D614" i="11"/>
  <c r="D613" i="11"/>
  <c r="D612" i="11"/>
  <c r="D611" i="11"/>
  <c r="D610" i="11"/>
  <c r="D609" i="11"/>
  <c r="D601" i="11"/>
  <c r="D600" i="11"/>
  <c r="D599" i="11"/>
  <c r="D598" i="11"/>
  <c r="D597" i="11"/>
  <c r="D596" i="11"/>
  <c r="D595" i="11"/>
  <c r="D594" i="11"/>
  <c r="D593" i="11"/>
  <c r="D592" i="11"/>
  <c r="D591" i="11"/>
  <c r="D590" i="11"/>
  <c r="D589" i="11"/>
  <c r="D565" i="11"/>
  <c r="D564" i="11"/>
  <c r="D563" i="11"/>
  <c r="D562" i="11"/>
  <c r="D561" i="11"/>
  <c r="D560" i="11"/>
  <c r="D559" i="11"/>
  <c r="D558" i="11"/>
  <c r="D557" i="11"/>
  <c r="D556" i="11"/>
  <c r="D555" i="11"/>
  <c r="D554" i="11"/>
  <c r="D553" i="11"/>
  <c r="D540" i="11"/>
  <c r="D539" i="11"/>
  <c r="D538" i="11"/>
  <c r="D537" i="11"/>
  <c r="D536" i="11"/>
  <c r="D535" i="11"/>
  <c r="D534" i="11"/>
  <c r="D533" i="11"/>
  <c r="D532" i="11"/>
  <c r="D531" i="11"/>
  <c r="D530" i="11"/>
  <c r="D529" i="11"/>
  <c r="D528" i="11"/>
  <c r="D527" i="11"/>
  <c r="D510" i="11"/>
  <c r="D509" i="11"/>
  <c r="D508" i="11"/>
  <c r="D507" i="11"/>
  <c r="D506" i="11"/>
  <c r="D505" i="11"/>
  <c r="D504" i="11"/>
  <c r="D503" i="11"/>
  <c r="D502" i="11"/>
  <c r="D501" i="11"/>
  <c r="D500" i="11"/>
  <c r="D499" i="11"/>
  <c r="D498" i="11"/>
  <c r="D497" i="11"/>
  <c r="D481" i="11"/>
  <c r="D480" i="11"/>
  <c r="D479" i="11"/>
  <c r="D478" i="11"/>
  <c r="D477" i="11"/>
  <c r="D476" i="11"/>
  <c r="D475" i="11"/>
  <c r="D474" i="11"/>
  <c r="D473" i="11"/>
  <c r="D472" i="11"/>
  <c r="D471" i="11"/>
  <c r="D470" i="11"/>
  <c r="D469" i="11"/>
  <c r="D468" i="11"/>
  <c r="D456" i="11"/>
  <c r="D455" i="11"/>
  <c r="D454" i="11"/>
  <c r="D453" i="11"/>
  <c r="D452" i="11"/>
  <c r="D451" i="11"/>
  <c r="D450" i="11"/>
  <c r="D449" i="11"/>
  <c r="F450" i="11"/>
  <c r="H450" i="11"/>
  <c r="F451" i="11"/>
  <c r="G451" i="11"/>
  <c r="H451" i="11"/>
  <c r="F452" i="11"/>
  <c r="G452" i="11"/>
  <c r="H452" i="11"/>
  <c r="F453" i="11"/>
  <c r="G453" i="11"/>
  <c r="H453" i="11"/>
  <c r="F454" i="11"/>
  <c r="G454" i="11"/>
  <c r="H454" i="11"/>
  <c r="D436" i="11"/>
  <c r="D435" i="11"/>
  <c r="D434" i="11"/>
  <c r="D433" i="11"/>
  <c r="D432" i="11"/>
  <c r="D431" i="11"/>
  <c r="D430" i="11"/>
  <c r="D429" i="11"/>
  <c r="D428" i="11"/>
  <c r="D427" i="11"/>
  <c r="D426" i="11"/>
  <c r="D425" i="11"/>
  <c r="D424" i="11"/>
  <c r="D423" i="11"/>
  <c r="D409" i="11"/>
  <c r="D408" i="11"/>
  <c r="D407" i="11"/>
  <c r="D406" i="11"/>
  <c r="D405" i="11"/>
  <c r="D404" i="11"/>
  <c r="D403" i="11"/>
  <c r="D402" i="11"/>
  <c r="D401" i="11"/>
  <c r="D400" i="11"/>
  <c r="D399" i="11"/>
  <c r="D398" i="11"/>
  <c r="D397" i="11"/>
  <c r="D396" i="11"/>
  <c r="D382" i="11"/>
  <c r="D381" i="11"/>
  <c r="D380" i="11"/>
  <c r="D379" i="11"/>
  <c r="D378" i="11"/>
  <c r="D377" i="11"/>
  <c r="D376" i="11"/>
  <c r="D375" i="11"/>
  <c r="D374" i="11"/>
  <c r="D373" i="11"/>
  <c r="D372" i="11"/>
  <c r="D371" i="11"/>
  <c r="D370" i="11"/>
  <c r="D369" i="11"/>
  <c r="D351" i="11"/>
  <c r="D350" i="11"/>
  <c r="D349" i="11"/>
  <c r="D348" i="11"/>
  <c r="D347" i="11"/>
  <c r="D346" i="11"/>
  <c r="D345" i="11"/>
  <c r="D344" i="11"/>
  <c r="D343" i="11"/>
  <c r="D342" i="11"/>
  <c r="D341" i="11"/>
  <c r="D340" i="11"/>
  <c r="D339" i="11"/>
  <c r="D338" i="11"/>
  <c r="D319" i="11"/>
  <c r="D318" i="11"/>
  <c r="D317" i="11"/>
  <c r="D316" i="11"/>
  <c r="D315" i="11"/>
  <c r="D314" i="11"/>
  <c r="D313" i="11"/>
  <c r="D312" i="11"/>
  <c r="G312" i="11" s="1"/>
  <c r="D311" i="11"/>
  <c r="D310" i="11"/>
  <c r="D309" i="11"/>
  <c r="D308" i="11"/>
  <c r="D307" i="11"/>
  <c r="D306" i="11"/>
  <c r="D275" i="11"/>
  <c r="D274" i="11"/>
  <c r="D273" i="11"/>
  <c r="D272" i="11"/>
  <c r="D271" i="11"/>
  <c r="D270" i="11"/>
  <c r="D269" i="11"/>
  <c r="D268" i="11"/>
  <c r="D267" i="11"/>
  <c r="D266" i="11"/>
  <c r="D265" i="11"/>
  <c r="D264" i="11"/>
  <c r="D263" i="11"/>
  <c r="D247" i="11"/>
  <c r="D246" i="11"/>
  <c r="D245" i="11"/>
  <c r="D244" i="11"/>
  <c r="D243" i="11"/>
  <c r="D242" i="11"/>
  <c r="D241" i="11"/>
  <c r="D240" i="11"/>
  <c r="D239" i="11"/>
  <c r="D238" i="11"/>
  <c r="D237" i="11"/>
  <c r="D236" i="11"/>
  <c r="D235" i="11"/>
  <c r="D234" i="11"/>
  <c r="D223" i="11"/>
  <c r="D222" i="11"/>
  <c r="D221" i="11"/>
  <c r="D220" i="11"/>
  <c r="D219" i="11"/>
  <c r="D218" i="11"/>
  <c r="D217" i="11"/>
  <c r="D216" i="11"/>
  <c r="D215" i="11"/>
  <c r="D214" i="11"/>
  <c r="D213" i="11"/>
  <c r="D212" i="11"/>
  <c r="D211" i="11"/>
  <c r="D210" i="11"/>
  <c r="D198" i="11"/>
  <c r="D197" i="11"/>
  <c r="D196" i="11"/>
  <c r="D195" i="11"/>
  <c r="D194" i="11"/>
  <c r="D193" i="11"/>
  <c r="D192" i="11"/>
  <c r="D191" i="11"/>
  <c r="D190" i="11"/>
  <c r="D189" i="11"/>
  <c r="D188" i="11"/>
  <c r="D187" i="11"/>
  <c r="D186" i="11"/>
  <c r="D185" i="11"/>
  <c r="D166" i="11"/>
  <c r="D165" i="11"/>
  <c r="D164" i="11"/>
  <c r="D163" i="11"/>
  <c r="D162" i="11"/>
  <c r="D161" i="11"/>
  <c r="D160" i="11"/>
  <c r="D159" i="11"/>
  <c r="D158" i="11"/>
  <c r="D157" i="11"/>
  <c r="D156" i="11"/>
  <c r="D155" i="11"/>
  <c r="D154" i="11"/>
  <c r="D153" i="11"/>
  <c r="D143" i="11"/>
  <c r="D142" i="11"/>
  <c r="D141" i="11"/>
  <c r="D140" i="11"/>
  <c r="D139" i="11"/>
  <c r="D138" i="11"/>
  <c r="D137" i="11"/>
  <c r="D136" i="11"/>
  <c r="D135" i="11"/>
  <c r="D134" i="11"/>
  <c r="D133" i="11"/>
  <c r="D132" i="11"/>
  <c r="D131" i="11"/>
  <c r="D130" i="11"/>
  <c r="D113" i="11"/>
  <c r="D112" i="11"/>
  <c r="D111" i="11"/>
  <c r="D110" i="11"/>
  <c r="D109" i="11"/>
  <c r="D108" i="11"/>
  <c r="D107" i="11"/>
  <c r="D106" i="11"/>
  <c r="D105" i="11"/>
  <c r="D104" i="11"/>
  <c r="D103" i="11"/>
  <c r="G103" i="11" s="1"/>
  <c r="D102" i="11"/>
  <c r="D101" i="11"/>
  <c r="D100" i="11"/>
  <c r="D79" i="11"/>
  <c r="D78" i="11"/>
  <c r="D77" i="11"/>
  <c r="D76" i="11"/>
  <c r="D75" i="11"/>
  <c r="D74" i="11"/>
  <c r="D73" i="11"/>
  <c r="D72" i="11"/>
  <c r="D71" i="11"/>
  <c r="D70" i="11"/>
  <c r="D69" i="11"/>
  <c r="D68" i="11"/>
  <c r="D67" i="11"/>
  <c r="D66" i="11"/>
  <c r="D57" i="11"/>
  <c r="D56" i="11"/>
  <c r="D55" i="11"/>
  <c r="D54" i="11"/>
  <c r="D53" i="11"/>
  <c r="D52" i="11"/>
  <c r="D51" i="11"/>
  <c r="D50" i="11"/>
  <c r="D49" i="11"/>
  <c r="D48" i="11"/>
  <c r="D47" i="11"/>
  <c r="D46" i="11"/>
  <c r="D45" i="11"/>
  <c r="D44" i="11"/>
  <c r="D72" i="12"/>
  <c r="D71" i="12"/>
  <c r="D70" i="12"/>
  <c r="D69" i="12"/>
  <c r="D68" i="12"/>
  <c r="D67" i="12"/>
  <c r="D66" i="12"/>
  <c r="D65" i="12"/>
  <c r="D64" i="12"/>
  <c r="H71" i="12"/>
  <c r="G71" i="12"/>
  <c r="F71" i="12"/>
  <c r="H70" i="12"/>
  <c r="F70" i="12"/>
  <c r="H69" i="12"/>
  <c r="F69" i="12"/>
  <c r="H68" i="12"/>
  <c r="F68" i="12"/>
  <c r="H67" i="12"/>
  <c r="G67" i="12"/>
  <c r="F67" i="12"/>
  <c r="H66" i="12"/>
  <c r="F66" i="12"/>
  <c r="G66" i="12" s="1"/>
  <c r="H65" i="12"/>
  <c r="F65" i="12"/>
  <c r="G65" i="12" s="1"/>
  <c r="D83" i="13"/>
  <c r="D82" i="13"/>
  <c r="D81" i="13"/>
  <c r="D80" i="13"/>
  <c r="D79" i="13"/>
  <c r="D78" i="13"/>
  <c r="D77" i="13"/>
  <c r="D76" i="13"/>
  <c r="D75" i="13"/>
  <c r="D74" i="13"/>
  <c r="D58" i="13"/>
  <c r="D57" i="13"/>
  <c r="D56" i="13"/>
  <c r="D55" i="13"/>
  <c r="D54" i="13"/>
  <c r="D53" i="13"/>
  <c r="D52" i="13"/>
  <c r="D51" i="13"/>
  <c r="D50" i="13"/>
  <c r="D49" i="13"/>
  <c r="F666" i="17"/>
  <c r="D666" i="17"/>
  <c r="F665" i="17"/>
  <c r="D665" i="17"/>
  <c r="F664" i="17"/>
  <c r="D664" i="17"/>
  <c r="F663" i="17"/>
  <c r="D663" i="17"/>
  <c r="F662" i="17"/>
  <c r="D662" i="17"/>
  <c r="F661" i="17"/>
  <c r="D661" i="17"/>
  <c r="F660" i="17"/>
  <c r="D660" i="17"/>
  <c r="F659" i="17"/>
  <c r="D659" i="17"/>
  <c r="F658" i="17"/>
  <c r="D658" i="17"/>
  <c r="G658" i="17" s="1"/>
  <c r="F657" i="17"/>
  <c r="D657" i="17"/>
  <c r="F656" i="17"/>
  <c r="D656" i="17"/>
  <c r="F655" i="17"/>
  <c r="D655" i="17"/>
  <c r="F654" i="17"/>
  <c r="D654" i="17"/>
  <c r="F653" i="17"/>
  <c r="D653" i="17"/>
  <c r="F652" i="17"/>
  <c r="D652" i="17"/>
  <c r="F651" i="17"/>
  <c r="D651" i="17"/>
  <c r="F650" i="17"/>
  <c r="D650" i="17"/>
  <c r="F649" i="17"/>
  <c r="D649" i="17"/>
  <c r="F648" i="17"/>
  <c r="D648" i="17"/>
  <c r="F647" i="17"/>
  <c r="D647" i="17"/>
  <c r="F646" i="17"/>
  <c r="D646" i="17"/>
  <c r="G646" i="17" s="1"/>
  <c r="F645" i="17"/>
  <c r="D645" i="17"/>
  <c r="D644" i="17"/>
  <c r="F629" i="17"/>
  <c r="F628" i="17"/>
  <c r="D628" i="17"/>
  <c r="F627" i="17"/>
  <c r="D627" i="17"/>
  <c r="F626" i="17"/>
  <c r="D626" i="17"/>
  <c r="F625" i="17"/>
  <c r="D625" i="17"/>
  <c r="F624" i="17"/>
  <c r="D624" i="17"/>
  <c r="F623" i="17"/>
  <c r="D623" i="17"/>
  <c r="F622" i="17"/>
  <c r="D622" i="17"/>
  <c r="F621" i="17"/>
  <c r="D621" i="17"/>
  <c r="G621" i="17" s="1"/>
  <c r="F620" i="17"/>
  <c r="D620" i="17"/>
  <c r="F619" i="17"/>
  <c r="D619" i="17"/>
  <c r="F618" i="17"/>
  <c r="D618" i="17"/>
  <c r="F617" i="17"/>
  <c r="D617" i="17"/>
  <c r="F616" i="17"/>
  <c r="D616" i="17"/>
  <c r="D615" i="17"/>
  <c r="F598" i="17"/>
  <c r="D598" i="17"/>
  <c r="F597" i="17"/>
  <c r="D597" i="17"/>
  <c r="F596" i="17"/>
  <c r="D596" i="17"/>
  <c r="F595" i="17"/>
  <c r="D595" i="17"/>
  <c r="F594" i="17"/>
  <c r="D594" i="17"/>
  <c r="F593" i="17"/>
  <c r="D593" i="17"/>
  <c r="F592" i="17"/>
  <c r="G592" i="17" s="1"/>
  <c r="D592" i="17"/>
  <c r="F591" i="17"/>
  <c r="D591" i="17"/>
  <c r="F590" i="17"/>
  <c r="G590" i="17" s="1"/>
  <c r="D590" i="17"/>
  <c r="D589" i="17"/>
  <c r="F571" i="17"/>
  <c r="D571" i="17"/>
  <c r="F570" i="17"/>
  <c r="D570" i="17"/>
  <c r="F569" i="17"/>
  <c r="D569" i="17"/>
  <c r="F568" i="17"/>
  <c r="D568" i="17"/>
  <c r="F567" i="17"/>
  <c r="D567" i="17"/>
  <c r="F566" i="17"/>
  <c r="D566" i="17"/>
  <c r="D565" i="17"/>
  <c r="F550" i="17"/>
  <c r="D550" i="17"/>
  <c r="F549" i="17"/>
  <c r="D549" i="17"/>
  <c r="F548" i="17"/>
  <c r="D548" i="17"/>
  <c r="F547" i="17"/>
  <c r="D547" i="17"/>
  <c r="F546" i="17"/>
  <c r="G546" i="17" s="1"/>
  <c r="D546" i="17"/>
  <c r="F545" i="17"/>
  <c r="D545" i="17"/>
  <c r="F544" i="17"/>
  <c r="D544" i="17"/>
  <c r="F543" i="17"/>
  <c r="D543" i="17"/>
  <c r="F542" i="17"/>
  <c r="D542" i="17"/>
  <c r="F541" i="17"/>
  <c r="D541" i="17"/>
  <c r="F540" i="17"/>
  <c r="D540" i="17"/>
  <c r="D539" i="17"/>
  <c r="F523" i="17"/>
  <c r="D523" i="17"/>
  <c r="F522" i="17"/>
  <c r="D522" i="17"/>
  <c r="F521" i="17"/>
  <c r="D521" i="17"/>
  <c r="F520" i="17"/>
  <c r="D520" i="17"/>
  <c r="F519" i="17"/>
  <c r="D519" i="17"/>
  <c r="F518" i="17"/>
  <c r="D518" i="17"/>
  <c r="F517" i="17"/>
  <c r="D517" i="17"/>
  <c r="F516" i="17"/>
  <c r="D516" i="17"/>
  <c r="F515" i="17"/>
  <c r="D515" i="17"/>
  <c r="F514" i="17"/>
  <c r="D514" i="17"/>
  <c r="F513" i="17"/>
  <c r="D513" i="17"/>
  <c r="F512" i="17"/>
  <c r="D512" i="17"/>
  <c r="D511" i="17"/>
  <c r="F497" i="17"/>
  <c r="D497" i="17"/>
  <c r="F496" i="17"/>
  <c r="D496" i="17"/>
  <c r="F495" i="17"/>
  <c r="D495" i="17"/>
  <c r="D494" i="17"/>
  <c r="F478" i="17"/>
  <c r="D478" i="17"/>
  <c r="F477" i="17"/>
  <c r="D477" i="17"/>
  <c r="F476" i="17"/>
  <c r="D476" i="17"/>
  <c r="F475" i="17"/>
  <c r="D475" i="17"/>
  <c r="F474" i="17"/>
  <c r="D474" i="17"/>
  <c r="F473" i="17"/>
  <c r="D473" i="17"/>
  <c r="F472" i="17"/>
  <c r="D472" i="17"/>
  <c r="F471" i="17"/>
  <c r="D471" i="17"/>
  <c r="D470" i="17"/>
  <c r="F456" i="17"/>
  <c r="D456" i="17"/>
  <c r="F455" i="17"/>
  <c r="D455" i="17"/>
  <c r="D454" i="17"/>
  <c r="F437" i="17"/>
  <c r="D437" i="17"/>
  <c r="F436" i="17"/>
  <c r="D436" i="17"/>
  <c r="F435" i="17"/>
  <c r="D435" i="17"/>
  <c r="F434" i="17"/>
  <c r="D434" i="17"/>
  <c r="F433" i="17"/>
  <c r="D433" i="17"/>
  <c r="F432" i="17"/>
  <c r="D432" i="17"/>
  <c r="G432" i="17" s="1"/>
  <c r="F431" i="17"/>
  <c r="D431" i="17"/>
  <c r="D430" i="17"/>
  <c r="F414" i="17"/>
  <c r="D414" i="17"/>
  <c r="F413" i="17"/>
  <c r="D413" i="17"/>
  <c r="F412" i="17"/>
  <c r="D412" i="17"/>
  <c r="F411" i="17"/>
  <c r="D411" i="17"/>
  <c r="F410" i="17"/>
  <c r="D410" i="17"/>
  <c r="F409" i="17"/>
  <c r="D409" i="17"/>
  <c r="F408" i="17"/>
  <c r="D408" i="17"/>
  <c r="D407" i="17"/>
  <c r="F393" i="17"/>
  <c r="D393" i="17"/>
  <c r="F392" i="17"/>
  <c r="D392" i="17"/>
  <c r="F391" i="17"/>
  <c r="D391" i="17"/>
  <c r="F390" i="17"/>
  <c r="D390" i="17"/>
  <c r="F389" i="17"/>
  <c r="D389" i="17"/>
  <c r="F388" i="17"/>
  <c r="D388" i="17"/>
  <c r="D387" i="17"/>
  <c r="F372" i="17"/>
  <c r="D372" i="17"/>
  <c r="F371" i="17"/>
  <c r="D371" i="17"/>
  <c r="F370" i="17"/>
  <c r="D370" i="17"/>
  <c r="F369" i="17"/>
  <c r="D369" i="17"/>
  <c r="F368" i="17"/>
  <c r="D368" i="17"/>
  <c r="F367" i="17"/>
  <c r="D367" i="17"/>
  <c r="F366" i="17"/>
  <c r="G366" i="17" s="1"/>
  <c r="D366" i="17"/>
  <c r="F365" i="17"/>
  <c r="D365" i="17"/>
  <c r="F364" i="17"/>
  <c r="D364" i="17"/>
  <c r="D363" i="17"/>
  <c r="F343" i="17"/>
  <c r="D343" i="17"/>
  <c r="F342" i="17"/>
  <c r="D342" i="17"/>
  <c r="F341" i="17"/>
  <c r="D341" i="17"/>
  <c r="F340" i="17"/>
  <c r="D340" i="17"/>
  <c r="F339" i="17"/>
  <c r="D339" i="17"/>
  <c r="F338" i="17"/>
  <c r="D338" i="17"/>
  <c r="F337" i="17"/>
  <c r="D337" i="17"/>
  <c r="F336" i="17"/>
  <c r="D336" i="17"/>
  <c r="F335" i="17"/>
  <c r="D335" i="17"/>
  <c r="F334" i="17"/>
  <c r="D334" i="17"/>
  <c r="F333" i="17"/>
  <c r="D333" i="17"/>
  <c r="D332" i="17"/>
  <c r="F315" i="17"/>
  <c r="D315" i="17"/>
  <c r="F314" i="17"/>
  <c r="D314" i="17"/>
  <c r="F313" i="17"/>
  <c r="D313" i="17"/>
  <c r="F312" i="17"/>
  <c r="D312" i="17"/>
  <c r="F311" i="17"/>
  <c r="D311" i="17"/>
  <c r="F310" i="17"/>
  <c r="D310" i="17"/>
  <c r="F309" i="17"/>
  <c r="D309" i="17"/>
  <c r="D308" i="17"/>
  <c r="F218" i="17"/>
  <c r="D218" i="17"/>
  <c r="F217" i="17"/>
  <c r="D217" i="17"/>
  <c r="F216" i="17"/>
  <c r="D216" i="17"/>
  <c r="F215" i="17"/>
  <c r="D215" i="17"/>
  <c r="F214" i="17"/>
  <c r="D214" i="17"/>
  <c r="F213" i="17"/>
  <c r="D213" i="17"/>
  <c r="G213" i="17" s="1"/>
  <c r="F212" i="17"/>
  <c r="G212" i="17" s="1"/>
  <c r="D212" i="17"/>
  <c r="F211" i="17"/>
  <c r="D211" i="17"/>
  <c r="F210" i="17"/>
  <c r="D210" i="17"/>
  <c r="F209" i="17"/>
  <c r="D209" i="17"/>
  <c r="D208" i="17"/>
  <c r="F191" i="17"/>
  <c r="D191" i="17"/>
  <c r="F190" i="17"/>
  <c r="D190" i="17"/>
  <c r="F189" i="17"/>
  <c r="D189" i="17"/>
  <c r="F188" i="17"/>
  <c r="D188" i="17"/>
  <c r="F187" i="17"/>
  <c r="D187" i="17"/>
  <c r="F186" i="17"/>
  <c r="D186" i="17"/>
  <c r="F185" i="17"/>
  <c r="D185" i="17"/>
  <c r="F184" i="17"/>
  <c r="G184" i="17" s="1"/>
  <c r="D184" i="17"/>
  <c r="F183" i="17"/>
  <c r="D183" i="17"/>
  <c r="F182" i="17"/>
  <c r="D182" i="17"/>
  <c r="D181" i="17"/>
  <c r="F169" i="17"/>
  <c r="D169" i="17"/>
  <c r="F168" i="17"/>
  <c r="D168" i="17"/>
  <c r="F167" i="17"/>
  <c r="D167" i="17"/>
  <c r="F166" i="17"/>
  <c r="D166" i="17"/>
  <c r="D165" i="17"/>
  <c r="F148" i="17"/>
  <c r="D148" i="17"/>
  <c r="F147" i="17"/>
  <c r="D147" i="17"/>
  <c r="F146" i="17"/>
  <c r="D146" i="17"/>
  <c r="F145" i="17"/>
  <c r="D145" i="17"/>
  <c r="F144" i="17"/>
  <c r="G144" i="17" s="1"/>
  <c r="D144" i="17"/>
  <c r="F143" i="17"/>
  <c r="D143" i="17"/>
  <c r="F142" i="17"/>
  <c r="D142" i="17"/>
  <c r="F141" i="17"/>
  <c r="D141" i="17"/>
  <c r="F140" i="17"/>
  <c r="D140" i="17"/>
  <c r="F139" i="17"/>
  <c r="D139" i="17"/>
  <c r="F138" i="17"/>
  <c r="D138" i="17"/>
  <c r="F137" i="17"/>
  <c r="D137" i="17"/>
  <c r="D136" i="17"/>
  <c r="F94" i="17"/>
  <c r="D94" i="17"/>
  <c r="F93" i="17"/>
  <c r="D93" i="17"/>
  <c r="G93" i="17" s="1"/>
  <c r="F92" i="17"/>
  <c r="D92" i="17"/>
  <c r="F91" i="17"/>
  <c r="D91" i="17"/>
  <c r="F90" i="17"/>
  <c r="D90" i="17"/>
  <c r="F89" i="17"/>
  <c r="D89" i="17"/>
  <c r="G89" i="17" s="1"/>
  <c r="D88" i="17"/>
  <c r="F72" i="17"/>
  <c r="D72" i="17"/>
  <c r="F71" i="17"/>
  <c r="D71" i="17"/>
  <c r="F70" i="17"/>
  <c r="D70" i="17"/>
  <c r="G70" i="17" s="1"/>
  <c r="F69" i="17"/>
  <c r="D69" i="17"/>
  <c r="F68" i="17"/>
  <c r="D68" i="17"/>
  <c r="F67" i="17"/>
  <c r="D67" i="17"/>
  <c r="F66" i="17"/>
  <c r="D66" i="17"/>
  <c r="F65" i="17"/>
  <c r="G65" i="17" s="1"/>
  <c r="D65" i="17"/>
  <c r="D64" i="17"/>
  <c r="D247" i="17"/>
  <c r="H646" i="17"/>
  <c r="H647" i="17"/>
  <c r="H648" i="17"/>
  <c r="H649" i="17"/>
  <c r="H650" i="17"/>
  <c r="G651" i="17"/>
  <c r="H651" i="17"/>
  <c r="H652" i="17"/>
  <c r="G653" i="17"/>
  <c r="H653" i="17"/>
  <c r="G654" i="17"/>
  <c r="H654" i="17"/>
  <c r="G655" i="17"/>
  <c r="H655" i="17"/>
  <c r="G656" i="17"/>
  <c r="H656" i="17"/>
  <c r="H657" i="17"/>
  <c r="H658" i="17"/>
  <c r="H659" i="17"/>
  <c r="H660" i="17"/>
  <c r="G661" i="17"/>
  <c r="H661" i="17"/>
  <c r="G662" i="17"/>
  <c r="H662" i="17"/>
  <c r="G663" i="17"/>
  <c r="H663" i="17"/>
  <c r="G664" i="17"/>
  <c r="H664" i="17"/>
  <c r="G665" i="17"/>
  <c r="H665" i="17"/>
  <c r="G666" i="17"/>
  <c r="H666" i="17"/>
  <c r="H617" i="17"/>
  <c r="H618" i="17"/>
  <c r="H619" i="17"/>
  <c r="H620" i="17"/>
  <c r="H621" i="17"/>
  <c r="H622" i="17"/>
  <c r="G623" i="17"/>
  <c r="H623" i="17"/>
  <c r="G624" i="17"/>
  <c r="H624" i="17"/>
  <c r="H625" i="17"/>
  <c r="H626" i="17"/>
  <c r="H627" i="17"/>
  <c r="G628" i="17"/>
  <c r="H628" i="17"/>
  <c r="G629" i="17"/>
  <c r="H629" i="17"/>
  <c r="H591" i="17"/>
  <c r="H592" i="17"/>
  <c r="H593" i="17"/>
  <c r="H594" i="17"/>
  <c r="H595" i="17"/>
  <c r="H596" i="17"/>
  <c r="G597" i="17"/>
  <c r="H597" i="17"/>
  <c r="G598" i="17"/>
  <c r="H598" i="17"/>
  <c r="H567" i="17"/>
  <c r="H568" i="17"/>
  <c r="H569" i="17"/>
  <c r="G570" i="17"/>
  <c r="H570" i="17"/>
  <c r="H571" i="17"/>
  <c r="H541" i="17"/>
  <c r="H542" i="17"/>
  <c r="H543" i="17"/>
  <c r="H544" i="17"/>
  <c r="H545" i="17"/>
  <c r="H546" i="17"/>
  <c r="H547" i="17"/>
  <c r="G548" i="17"/>
  <c r="H548" i="17"/>
  <c r="G549" i="17"/>
  <c r="H549" i="17"/>
  <c r="G550" i="17"/>
  <c r="H550" i="17"/>
  <c r="H513" i="17"/>
  <c r="H514" i="17"/>
  <c r="G515" i="17"/>
  <c r="H515" i="17"/>
  <c r="H516" i="17"/>
  <c r="G517" i="17"/>
  <c r="H517" i="17"/>
  <c r="H518" i="17"/>
  <c r="G519" i="17"/>
  <c r="H519" i="17"/>
  <c r="G520" i="17"/>
  <c r="H520" i="17"/>
  <c r="G521" i="17"/>
  <c r="H521" i="17"/>
  <c r="G522" i="17"/>
  <c r="H522" i="17"/>
  <c r="G523" i="17"/>
  <c r="H523" i="17"/>
  <c r="H496" i="17"/>
  <c r="G497" i="17"/>
  <c r="H497" i="17"/>
  <c r="H472" i="17"/>
  <c r="H473" i="17"/>
  <c r="H474" i="17"/>
  <c r="H475" i="17"/>
  <c r="H476" i="17"/>
  <c r="G477" i="17"/>
  <c r="H477" i="17"/>
  <c r="G478" i="17"/>
  <c r="H478" i="17"/>
  <c r="H456" i="17"/>
  <c r="H432" i="17"/>
  <c r="H433" i="17"/>
  <c r="H434" i="17"/>
  <c r="H435" i="17"/>
  <c r="G436" i="17"/>
  <c r="H436" i="17"/>
  <c r="G437" i="17"/>
  <c r="H437" i="17"/>
  <c r="H409" i="17"/>
  <c r="H410" i="17"/>
  <c r="H411" i="17"/>
  <c r="H412" i="17"/>
  <c r="G413" i="17"/>
  <c r="H413" i="17"/>
  <c r="G414" i="17"/>
  <c r="H414" i="17"/>
  <c r="H389" i="17"/>
  <c r="H390" i="17"/>
  <c r="H391" i="17"/>
  <c r="H392" i="17"/>
  <c r="G393" i="17"/>
  <c r="H393" i="17"/>
  <c r="H365" i="17"/>
  <c r="H366" i="17"/>
  <c r="H367" i="17"/>
  <c r="H368" i="17"/>
  <c r="H369" i="17"/>
  <c r="G370" i="17"/>
  <c r="H370" i="17"/>
  <c r="G371" i="17"/>
  <c r="H371" i="17"/>
  <c r="G372" i="17"/>
  <c r="H372" i="17"/>
  <c r="H334" i="17"/>
  <c r="H335" i="17"/>
  <c r="H336" i="17"/>
  <c r="H337" i="17"/>
  <c r="H338" i="17"/>
  <c r="G339" i="17"/>
  <c r="H339" i="17"/>
  <c r="G340" i="17"/>
  <c r="H340" i="17"/>
  <c r="H341" i="17"/>
  <c r="H342" i="17"/>
  <c r="G343" i="17"/>
  <c r="H343" i="17"/>
  <c r="H310" i="17"/>
  <c r="H311" i="17"/>
  <c r="G312" i="17"/>
  <c r="H312" i="17"/>
  <c r="G313" i="17"/>
  <c r="H313" i="17"/>
  <c r="H314" i="17"/>
  <c r="G315" i="17"/>
  <c r="H315" i="17"/>
  <c r="H210" i="17"/>
  <c r="H211" i="17"/>
  <c r="H212" i="17"/>
  <c r="H213" i="17"/>
  <c r="H214" i="17"/>
  <c r="G215" i="17"/>
  <c r="H215" i="17"/>
  <c r="G216" i="17"/>
  <c r="H216" i="17"/>
  <c r="G217" i="17"/>
  <c r="H217" i="17"/>
  <c r="G218" i="17"/>
  <c r="H218" i="17"/>
  <c r="H183" i="17"/>
  <c r="H184" i="17"/>
  <c r="H185" i="17"/>
  <c r="H186" i="17"/>
  <c r="H187" i="17"/>
  <c r="H188" i="17"/>
  <c r="H189" i="17"/>
  <c r="G190" i="17"/>
  <c r="H190" i="17"/>
  <c r="G191" i="17"/>
  <c r="H191" i="17"/>
  <c r="G167" i="17"/>
  <c r="H167" i="17"/>
  <c r="G168" i="17"/>
  <c r="H168" i="17"/>
  <c r="G169" i="17"/>
  <c r="H169" i="17"/>
  <c r="H138" i="17"/>
  <c r="H139" i="17"/>
  <c r="H140" i="17"/>
  <c r="H141" i="17"/>
  <c r="G142" i="17"/>
  <c r="H142" i="17"/>
  <c r="H143" i="17"/>
  <c r="H144" i="17"/>
  <c r="H145" i="17"/>
  <c r="H146" i="17"/>
  <c r="G147" i="17"/>
  <c r="H147" i="17"/>
  <c r="G148" i="17"/>
  <c r="H148" i="17"/>
  <c r="H90" i="17"/>
  <c r="H91" i="17"/>
  <c r="H92" i="17"/>
  <c r="H93" i="17"/>
  <c r="G94" i="17"/>
  <c r="H94" i="17"/>
  <c r="H66" i="17"/>
  <c r="H67" i="17"/>
  <c r="H68" i="17"/>
  <c r="H69" i="17"/>
  <c r="H70" i="17"/>
  <c r="H71" i="17"/>
  <c r="G72" i="17"/>
  <c r="H72" i="17"/>
  <c r="F83" i="13"/>
  <c r="F82" i="13"/>
  <c r="F81" i="13"/>
  <c r="F80" i="13"/>
  <c r="F79" i="13"/>
  <c r="F78" i="13"/>
  <c r="F77" i="13"/>
  <c r="F76" i="13"/>
  <c r="F75" i="13"/>
  <c r="F58" i="13"/>
  <c r="F57" i="13"/>
  <c r="F56" i="13"/>
  <c r="F55" i="13"/>
  <c r="F54" i="13"/>
  <c r="F53" i="13"/>
  <c r="G53" i="13" s="1"/>
  <c r="F52" i="13"/>
  <c r="F51" i="13"/>
  <c r="F50" i="13"/>
  <c r="H76" i="13"/>
  <c r="H77" i="13"/>
  <c r="H78" i="13"/>
  <c r="H79" i="13"/>
  <c r="G80" i="13"/>
  <c r="H80" i="13"/>
  <c r="G81" i="13"/>
  <c r="H81" i="13"/>
  <c r="G82" i="13"/>
  <c r="H82" i="13"/>
  <c r="G83" i="13"/>
  <c r="H83" i="13"/>
  <c r="H645" i="17"/>
  <c r="H616" i="17"/>
  <c r="H590" i="17"/>
  <c r="H566" i="17"/>
  <c r="H540" i="17"/>
  <c r="H512" i="17"/>
  <c r="H495" i="17"/>
  <c r="H471" i="17"/>
  <c r="H455" i="17"/>
  <c r="H431" i="17"/>
  <c r="H408" i="17"/>
  <c r="H388" i="17"/>
  <c r="H364" i="17"/>
  <c r="H333" i="17"/>
  <c r="H309" i="17"/>
  <c r="H209" i="17"/>
  <c r="H182" i="17"/>
  <c r="H166" i="17"/>
  <c r="H137" i="17"/>
  <c r="H112" i="17"/>
  <c r="F112" i="17"/>
  <c r="H89" i="17"/>
  <c r="H65" i="17"/>
  <c r="H211" i="13"/>
  <c r="F211" i="13"/>
  <c r="H179" i="13"/>
  <c r="G179" i="13"/>
  <c r="F179" i="13"/>
  <c r="H151" i="13"/>
  <c r="F151" i="13"/>
  <c r="H128" i="13"/>
  <c r="F128" i="13"/>
  <c r="H104" i="13"/>
  <c r="F104" i="13"/>
  <c r="H75" i="13"/>
  <c r="H51" i="13"/>
  <c r="H52" i="13"/>
  <c r="H53" i="13"/>
  <c r="H54" i="13"/>
  <c r="H55" i="13"/>
  <c r="G56" i="13"/>
  <c r="H56" i="13"/>
  <c r="G57" i="13"/>
  <c r="H57" i="13"/>
  <c r="G58" i="13"/>
  <c r="H58" i="13"/>
  <c r="H50" i="13"/>
  <c r="H113" i="12"/>
  <c r="F113" i="12"/>
  <c r="G113" i="12" s="1"/>
  <c r="F89" i="12"/>
  <c r="G89" i="12" s="1"/>
  <c r="F90" i="12"/>
  <c r="G90" i="12"/>
  <c r="H90" i="12"/>
  <c r="F91" i="12"/>
  <c r="G91" i="12" s="1"/>
  <c r="H91" i="12"/>
  <c r="F92" i="12"/>
  <c r="G92" i="12" s="1"/>
  <c r="H92" i="12"/>
  <c r="F93" i="12"/>
  <c r="G93" i="12"/>
  <c r="H93" i="12"/>
  <c r="F94" i="12"/>
  <c r="G94" i="12"/>
  <c r="H94" i="12"/>
  <c r="F95" i="12"/>
  <c r="G95" i="12"/>
  <c r="H95" i="12"/>
  <c r="H89" i="12"/>
  <c r="F868" i="11"/>
  <c r="F867" i="11"/>
  <c r="F866" i="11"/>
  <c r="F865" i="11"/>
  <c r="F864" i="11"/>
  <c r="G864" i="11" s="1"/>
  <c r="F863" i="11"/>
  <c r="F862" i="11"/>
  <c r="F861" i="11"/>
  <c r="F860" i="11"/>
  <c r="G860" i="11" s="1"/>
  <c r="F859" i="11"/>
  <c r="F858" i="11"/>
  <c r="F840" i="11"/>
  <c r="F839" i="11"/>
  <c r="F838" i="11"/>
  <c r="F837" i="11"/>
  <c r="F836" i="11"/>
  <c r="F835" i="11"/>
  <c r="F817" i="11"/>
  <c r="F816" i="11"/>
  <c r="F815" i="11"/>
  <c r="F814" i="11"/>
  <c r="F813" i="11"/>
  <c r="G813" i="11" s="1"/>
  <c r="F812" i="11"/>
  <c r="F796" i="11"/>
  <c r="F795" i="11"/>
  <c r="F794" i="11"/>
  <c r="F793" i="11"/>
  <c r="F792" i="11"/>
  <c r="F775" i="11"/>
  <c r="F774" i="11"/>
  <c r="F773" i="11"/>
  <c r="F772" i="11"/>
  <c r="G772" i="11" s="1"/>
  <c r="F771" i="11"/>
  <c r="G771" i="11" s="1"/>
  <c r="F770" i="11"/>
  <c r="F749" i="11"/>
  <c r="F748" i="11"/>
  <c r="F747" i="11"/>
  <c r="F746" i="11"/>
  <c r="F745" i="11"/>
  <c r="F744" i="11"/>
  <c r="F743" i="11"/>
  <c r="F742" i="11"/>
  <c r="G742" i="11" s="1"/>
  <c r="F726" i="11"/>
  <c r="F725" i="11"/>
  <c r="F724" i="11"/>
  <c r="F723" i="11"/>
  <c r="G723" i="11" s="1"/>
  <c r="F722" i="11"/>
  <c r="F703" i="11"/>
  <c r="F702" i="11"/>
  <c r="F701" i="11"/>
  <c r="F700" i="11"/>
  <c r="F699" i="11"/>
  <c r="F681" i="11"/>
  <c r="F680" i="11"/>
  <c r="F679" i="11"/>
  <c r="F678" i="11"/>
  <c r="F677" i="11"/>
  <c r="F676" i="11"/>
  <c r="F675" i="11"/>
  <c r="F674" i="11"/>
  <c r="F673" i="11"/>
  <c r="F657" i="11"/>
  <c r="F656" i="11"/>
  <c r="F655" i="11"/>
  <c r="F654" i="11"/>
  <c r="F653" i="11"/>
  <c r="G653" i="11" s="1"/>
  <c r="F637" i="11"/>
  <c r="F636" i="11"/>
  <c r="F635" i="11"/>
  <c r="F634" i="11"/>
  <c r="F633" i="11"/>
  <c r="F614" i="11"/>
  <c r="F613" i="11"/>
  <c r="F612" i="11"/>
  <c r="F611" i="11"/>
  <c r="F595" i="11"/>
  <c r="F594" i="11"/>
  <c r="F593" i="11"/>
  <c r="F592" i="11"/>
  <c r="F591" i="11"/>
  <c r="F569" i="11"/>
  <c r="F568" i="11"/>
  <c r="F567" i="11"/>
  <c r="F566" i="11"/>
  <c r="F565" i="11"/>
  <c r="G565" i="11" s="1"/>
  <c r="F564" i="11"/>
  <c r="G564" i="11" s="1"/>
  <c r="F563" i="11"/>
  <c r="F562" i="11"/>
  <c r="G562" i="11" s="1"/>
  <c r="F561" i="11"/>
  <c r="G561" i="11" s="1"/>
  <c r="F560" i="11"/>
  <c r="G560" i="11" s="1"/>
  <c r="F559" i="11"/>
  <c r="F558" i="11"/>
  <c r="F557" i="11"/>
  <c r="G557" i="11" s="1"/>
  <c r="F556" i="11"/>
  <c r="F555" i="11"/>
  <c r="F535" i="11"/>
  <c r="F534" i="11"/>
  <c r="F533" i="11"/>
  <c r="F532" i="11"/>
  <c r="F531" i="11"/>
  <c r="F530" i="11"/>
  <c r="G530" i="11" s="1"/>
  <c r="F529" i="11"/>
  <c r="F508" i="11"/>
  <c r="F507" i="11"/>
  <c r="F506" i="11"/>
  <c r="F505" i="11"/>
  <c r="F504" i="11"/>
  <c r="F503" i="11"/>
  <c r="F502" i="11"/>
  <c r="G502" i="11" s="1"/>
  <c r="F501" i="11"/>
  <c r="F500" i="11"/>
  <c r="F499" i="11"/>
  <c r="F480" i="11"/>
  <c r="F479" i="11"/>
  <c r="F478" i="11"/>
  <c r="F477" i="11"/>
  <c r="F476" i="11"/>
  <c r="F475" i="11"/>
  <c r="F474" i="11"/>
  <c r="F473" i="11"/>
  <c r="F472" i="11"/>
  <c r="F471" i="11"/>
  <c r="F470" i="11"/>
  <c r="F430" i="11"/>
  <c r="F429" i="11"/>
  <c r="F428" i="11"/>
  <c r="F427" i="11"/>
  <c r="F426" i="11"/>
  <c r="F425" i="11"/>
  <c r="G425" i="11" s="1"/>
  <c r="F406" i="11"/>
  <c r="F405" i="11"/>
  <c r="F404" i="11"/>
  <c r="F403" i="11"/>
  <c r="F402" i="11"/>
  <c r="F401" i="11"/>
  <c r="F400" i="11"/>
  <c r="F399" i="11"/>
  <c r="F398" i="11"/>
  <c r="G398" i="11" s="1"/>
  <c r="F379" i="11"/>
  <c r="F378" i="11"/>
  <c r="F377" i="11"/>
  <c r="F376" i="11"/>
  <c r="F375" i="11"/>
  <c r="F374" i="11"/>
  <c r="F373" i="11"/>
  <c r="F372" i="11"/>
  <c r="F371" i="11"/>
  <c r="F349" i="11"/>
  <c r="F348" i="11"/>
  <c r="F347" i="11"/>
  <c r="F346" i="11"/>
  <c r="F345" i="11"/>
  <c r="F344" i="11"/>
  <c r="F343" i="11"/>
  <c r="F342" i="11"/>
  <c r="F341" i="11"/>
  <c r="F340" i="11"/>
  <c r="F317" i="11"/>
  <c r="F316" i="11"/>
  <c r="F315" i="11"/>
  <c r="F314" i="11"/>
  <c r="F313" i="11"/>
  <c r="G313" i="11" s="1"/>
  <c r="F312" i="11"/>
  <c r="F311" i="11"/>
  <c r="F310" i="11"/>
  <c r="F309" i="11"/>
  <c r="G309" i="11" s="1"/>
  <c r="F308" i="11"/>
  <c r="F281" i="11"/>
  <c r="F280" i="11"/>
  <c r="F279" i="11"/>
  <c r="F278" i="11"/>
  <c r="F277" i="11"/>
  <c r="F276" i="11"/>
  <c r="F275" i="11"/>
  <c r="F274" i="11"/>
  <c r="F273" i="11"/>
  <c r="F272" i="11"/>
  <c r="G272" i="11" s="1"/>
  <c r="F271" i="11"/>
  <c r="F270" i="11"/>
  <c r="F269" i="11"/>
  <c r="F268" i="11"/>
  <c r="G268" i="11" s="1"/>
  <c r="F267" i="11"/>
  <c r="F266" i="11"/>
  <c r="F265" i="11"/>
  <c r="F245" i="11"/>
  <c r="F244" i="11"/>
  <c r="F243" i="11"/>
  <c r="F242" i="11"/>
  <c r="F241" i="11"/>
  <c r="G241" i="11" s="1"/>
  <c r="F240" i="11"/>
  <c r="F239" i="11"/>
  <c r="F238" i="11"/>
  <c r="F237" i="11"/>
  <c r="G237" i="11" s="1"/>
  <c r="F236" i="11"/>
  <c r="F217" i="11"/>
  <c r="F216" i="11"/>
  <c r="F215" i="11"/>
  <c r="F214" i="11"/>
  <c r="F213" i="11"/>
  <c r="F212" i="11"/>
  <c r="F194" i="11"/>
  <c r="F193" i="11"/>
  <c r="F192" i="11"/>
  <c r="G192" i="11" s="1"/>
  <c r="F191" i="11"/>
  <c r="F190" i="11"/>
  <c r="F189" i="11"/>
  <c r="F188" i="11"/>
  <c r="G188" i="11" s="1"/>
  <c r="F187" i="11"/>
  <c r="G187" i="11" s="1"/>
  <c r="F166" i="11"/>
  <c r="F165" i="11"/>
  <c r="F164" i="11"/>
  <c r="F163" i="11"/>
  <c r="F162" i="11"/>
  <c r="F161" i="11"/>
  <c r="F160" i="11"/>
  <c r="F159" i="11"/>
  <c r="F158" i="11"/>
  <c r="F157" i="11"/>
  <c r="F156" i="11"/>
  <c r="F155" i="11"/>
  <c r="F136" i="11"/>
  <c r="F135" i="11"/>
  <c r="F134" i="11"/>
  <c r="F133" i="11"/>
  <c r="F132" i="11"/>
  <c r="G132" i="11" s="1"/>
  <c r="F112" i="11"/>
  <c r="F111" i="11"/>
  <c r="F110" i="11"/>
  <c r="F109" i="11"/>
  <c r="F108" i="11"/>
  <c r="F107" i="11"/>
  <c r="F106" i="11"/>
  <c r="F105" i="11"/>
  <c r="G105" i="11" s="1"/>
  <c r="F104" i="11"/>
  <c r="F103" i="11"/>
  <c r="F102" i="11"/>
  <c r="F101" i="11"/>
  <c r="G101" i="11" s="1"/>
  <c r="F77" i="11"/>
  <c r="F76" i="11"/>
  <c r="F75" i="11"/>
  <c r="F74" i="11"/>
  <c r="F73" i="11"/>
  <c r="F72" i="11"/>
  <c r="F71" i="11"/>
  <c r="F70" i="11"/>
  <c r="F69" i="11"/>
  <c r="F68" i="11"/>
  <c r="F52" i="11"/>
  <c r="F51" i="11"/>
  <c r="F50" i="11"/>
  <c r="G50" i="11" s="1"/>
  <c r="F49" i="11"/>
  <c r="G49" i="11" s="1"/>
  <c r="F48" i="11"/>
  <c r="G48" i="11" s="1"/>
  <c r="F47" i="11"/>
  <c r="F46" i="11"/>
  <c r="G46" i="11" s="1"/>
  <c r="H47" i="11"/>
  <c r="H48" i="11"/>
  <c r="H49" i="11"/>
  <c r="H50" i="11"/>
  <c r="G51" i="11"/>
  <c r="H51" i="11"/>
  <c r="G52" i="11"/>
  <c r="H52" i="11"/>
  <c r="H69" i="11"/>
  <c r="H70" i="11"/>
  <c r="H71" i="11"/>
  <c r="G72" i="11"/>
  <c r="H72" i="11"/>
  <c r="G73" i="11"/>
  <c r="H73" i="11"/>
  <c r="G74" i="11"/>
  <c r="H74" i="11"/>
  <c r="H75" i="11"/>
  <c r="G76" i="11"/>
  <c r="H76" i="11"/>
  <c r="G77" i="11"/>
  <c r="H77" i="11"/>
  <c r="H102" i="11"/>
  <c r="H103" i="11"/>
  <c r="H104" i="11"/>
  <c r="H105" i="11"/>
  <c r="H106" i="11"/>
  <c r="H107" i="11"/>
  <c r="H108" i="11"/>
  <c r="G109" i="11"/>
  <c r="H109" i="11"/>
  <c r="G110" i="11"/>
  <c r="H110" i="11"/>
  <c r="G111" i="11"/>
  <c r="H111" i="11"/>
  <c r="G112" i="11"/>
  <c r="H112" i="11"/>
  <c r="G133" i="11"/>
  <c r="H133" i="11"/>
  <c r="G134" i="11"/>
  <c r="H134" i="11"/>
  <c r="G135" i="11"/>
  <c r="H135" i="11"/>
  <c r="G136" i="11"/>
  <c r="H136" i="11"/>
  <c r="G156" i="11"/>
  <c r="H156" i="11"/>
  <c r="G157" i="11"/>
  <c r="H157" i="11"/>
  <c r="G158" i="11"/>
  <c r="H158" i="11"/>
  <c r="G159" i="11"/>
  <c r="H159" i="11"/>
  <c r="G160" i="11"/>
  <c r="H160" i="11"/>
  <c r="G161" i="11"/>
  <c r="H161" i="11"/>
  <c r="G162" i="11"/>
  <c r="H162" i="11"/>
  <c r="G163" i="11"/>
  <c r="H163" i="11"/>
  <c r="G164" i="11"/>
  <c r="H164" i="11"/>
  <c r="G165" i="11"/>
  <c r="H165" i="11"/>
  <c r="G166" i="11"/>
  <c r="H166" i="11"/>
  <c r="H188" i="11"/>
  <c r="G189" i="11"/>
  <c r="H189" i="11"/>
  <c r="G190" i="11"/>
  <c r="H190" i="11"/>
  <c r="G191" i="11"/>
  <c r="H191" i="11"/>
  <c r="H192" i="11"/>
  <c r="H193" i="11"/>
  <c r="G194" i="11"/>
  <c r="H194" i="11"/>
  <c r="H213" i="11"/>
  <c r="H214" i="11"/>
  <c r="G215" i="11"/>
  <c r="H215" i="11"/>
  <c r="G216" i="11"/>
  <c r="H216" i="11"/>
  <c r="G217" i="11"/>
  <c r="H217" i="11"/>
  <c r="H399" i="11"/>
  <c r="H400" i="11"/>
  <c r="H401" i="11"/>
  <c r="H402" i="11"/>
  <c r="H403" i="11"/>
  <c r="H404" i="11"/>
  <c r="H405" i="11"/>
  <c r="G406" i="11"/>
  <c r="H406" i="11"/>
  <c r="H426" i="11"/>
  <c r="G427" i="11"/>
  <c r="H427" i="11"/>
  <c r="G428" i="11"/>
  <c r="H428" i="11"/>
  <c r="G429" i="11"/>
  <c r="H429" i="11"/>
  <c r="G430" i="11"/>
  <c r="H430" i="11"/>
  <c r="H471" i="11"/>
  <c r="H472" i="11"/>
  <c r="H473" i="11"/>
  <c r="G474" i="11"/>
  <c r="H474" i="11"/>
  <c r="H475" i="11"/>
  <c r="H476" i="11"/>
  <c r="H477" i="11"/>
  <c r="G478" i="11"/>
  <c r="H478" i="11"/>
  <c r="G479" i="11"/>
  <c r="H479" i="11"/>
  <c r="G480" i="11"/>
  <c r="H480" i="11"/>
  <c r="H500" i="11"/>
  <c r="H501" i="11"/>
  <c r="H502" i="11"/>
  <c r="G503" i="11"/>
  <c r="H503" i="11"/>
  <c r="G504" i="11"/>
  <c r="H504" i="11"/>
  <c r="G505" i="11"/>
  <c r="H505" i="11"/>
  <c r="G506" i="11"/>
  <c r="H506" i="11"/>
  <c r="G507" i="11"/>
  <c r="H507" i="11"/>
  <c r="G508" i="11"/>
  <c r="H508" i="11"/>
  <c r="H530" i="11"/>
  <c r="G531" i="11"/>
  <c r="H531" i="11"/>
  <c r="H532" i="11"/>
  <c r="G533" i="11"/>
  <c r="H533" i="11"/>
  <c r="G534" i="11"/>
  <c r="H534" i="11"/>
  <c r="G535" i="11"/>
  <c r="H535" i="11"/>
  <c r="H556" i="11"/>
  <c r="H557" i="11"/>
  <c r="H558" i="11"/>
  <c r="H559" i="11"/>
  <c r="H560" i="11"/>
  <c r="H561" i="11"/>
  <c r="H562" i="11"/>
  <c r="H563" i="11"/>
  <c r="H564" i="11"/>
  <c r="H565" i="11"/>
  <c r="H566" i="11"/>
  <c r="G567" i="11"/>
  <c r="H567" i="11"/>
  <c r="G568" i="11"/>
  <c r="H568" i="11"/>
  <c r="G569" i="11"/>
  <c r="H569" i="11"/>
  <c r="H592" i="11"/>
  <c r="H593" i="11"/>
  <c r="H594" i="11"/>
  <c r="G595" i="11"/>
  <c r="H595" i="11"/>
  <c r="H612" i="11"/>
  <c r="H613" i="11"/>
  <c r="H614" i="11"/>
  <c r="H634" i="11"/>
  <c r="H635" i="11"/>
  <c r="H636" i="11"/>
  <c r="G637" i="11"/>
  <c r="H637" i="11"/>
  <c r="H654" i="11"/>
  <c r="H655" i="11"/>
  <c r="G656" i="11"/>
  <c r="H656" i="11"/>
  <c r="G657" i="11"/>
  <c r="H657" i="11"/>
  <c r="H674" i="11"/>
  <c r="H675" i="11"/>
  <c r="H676" i="11"/>
  <c r="G677" i="11"/>
  <c r="H677" i="11"/>
  <c r="G678" i="11"/>
  <c r="H678" i="11"/>
  <c r="G679" i="11"/>
  <c r="H679" i="11"/>
  <c r="G680" i="11"/>
  <c r="H680" i="11"/>
  <c r="G681" i="11"/>
  <c r="H681" i="11"/>
  <c r="H700" i="11"/>
  <c r="H701" i="11"/>
  <c r="H702" i="11"/>
  <c r="G703" i="11"/>
  <c r="H703" i="11"/>
  <c r="H723" i="11"/>
  <c r="H724" i="11"/>
  <c r="H725" i="11"/>
  <c r="G726" i="11"/>
  <c r="H726" i="11"/>
  <c r="H743" i="11"/>
  <c r="H744" i="11"/>
  <c r="H745" i="11"/>
  <c r="H746" i="11"/>
  <c r="H747" i="11"/>
  <c r="G748" i="11"/>
  <c r="H748" i="11"/>
  <c r="G749" i="11"/>
  <c r="H749" i="11"/>
  <c r="H771" i="11"/>
  <c r="H772" i="11"/>
  <c r="H773" i="11"/>
  <c r="H774" i="11"/>
  <c r="G775" i="11"/>
  <c r="H775" i="11"/>
  <c r="H793" i="11"/>
  <c r="H794" i="11"/>
  <c r="H795" i="11"/>
  <c r="G796" i="11"/>
  <c r="H796" i="11"/>
  <c r="H813" i="11"/>
  <c r="H814" i="11"/>
  <c r="H815" i="11"/>
  <c r="H816" i="11"/>
  <c r="G817" i="11"/>
  <c r="H817" i="11"/>
  <c r="H836" i="11"/>
  <c r="H837" i="11"/>
  <c r="H838" i="11"/>
  <c r="G839" i="11"/>
  <c r="H839" i="11"/>
  <c r="G840" i="11"/>
  <c r="H840" i="11"/>
  <c r="F834" i="11"/>
  <c r="H859" i="11"/>
  <c r="H860" i="11"/>
  <c r="H861" i="11"/>
  <c r="H862" i="11"/>
  <c r="H863" i="11"/>
  <c r="H864" i="11"/>
  <c r="G865" i="11"/>
  <c r="H865" i="11"/>
  <c r="G866" i="11"/>
  <c r="H866" i="11"/>
  <c r="G867" i="11"/>
  <c r="H867" i="11"/>
  <c r="G868" i="11"/>
  <c r="H868" i="11"/>
  <c r="H858" i="11"/>
  <c r="H857" i="11"/>
  <c r="F857" i="11"/>
  <c r="H835" i="11"/>
  <c r="H834" i="11"/>
  <c r="H812" i="11"/>
  <c r="H811" i="11"/>
  <c r="F811" i="11"/>
  <c r="H792" i="11"/>
  <c r="H791" i="11"/>
  <c r="F791" i="11"/>
  <c r="H770" i="11"/>
  <c r="H769" i="11"/>
  <c r="F769" i="11"/>
  <c r="H742" i="11"/>
  <c r="H741" i="11"/>
  <c r="F741" i="11"/>
  <c r="H722" i="11"/>
  <c r="H721" i="11"/>
  <c r="F721" i="11"/>
  <c r="H699" i="11"/>
  <c r="G699" i="11"/>
  <c r="H698" i="11"/>
  <c r="F698" i="11"/>
  <c r="H673" i="11"/>
  <c r="H672" i="11"/>
  <c r="F672" i="11"/>
  <c r="H653" i="11"/>
  <c r="H652" i="11"/>
  <c r="F652" i="11"/>
  <c r="H633" i="11"/>
  <c r="G633" i="11"/>
  <c r="H632" i="11"/>
  <c r="F632" i="11"/>
  <c r="H611" i="11"/>
  <c r="H610" i="11"/>
  <c r="F610" i="11"/>
  <c r="H591" i="11"/>
  <c r="H590" i="11"/>
  <c r="F590" i="11"/>
  <c r="H555" i="11"/>
  <c r="H554" i="11"/>
  <c r="F554" i="11"/>
  <c r="G554" i="11" s="1"/>
  <c r="H529" i="11"/>
  <c r="H528" i="11"/>
  <c r="F528" i="11"/>
  <c r="H499" i="11"/>
  <c r="G499" i="11"/>
  <c r="H498" i="11"/>
  <c r="F498" i="11"/>
  <c r="H470" i="11"/>
  <c r="H469" i="11"/>
  <c r="F469" i="11"/>
  <c r="H425" i="11"/>
  <c r="H424" i="11"/>
  <c r="F424" i="11"/>
  <c r="H398" i="11"/>
  <c r="H397" i="11"/>
  <c r="F397" i="11"/>
  <c r="G397" i="11" s="1"/>
  <c r="H371" i="11"/>
  <c r="H370" i="11"/>
  <c r="F370" i="11"/>
  <c r="H340" i="11"/>
  <c r="G340" i="11"/>
  <c r="H339" i="11"/>
  <c r="F339" i="11"/>
  <c r="H308" i="11"/>
  <c r="H307" i="11"/>
  <c r="F307" i="11"/>
  <c r="H265" i="11"/>
  <c r="H264" i="11"/>
  <c r="F264" i="11"/>
  <c r="G264" i="11" s="1"/>
  <c r="H236" i="11"/>
  <c r="H235" i="11"/>
  <c r="F235" i="11"/>
  <c r="H212" i="11"/>
  <c r="H211" i="11"/>
  <c r="F211" i="11"/>
  <c r="G211" i="11" s="1"/>
  <c r="H187" i="11"/>
  <c r="H186" i="11"/>
  <c r="F186" i="11"/>
  <c r="H155" i="11"/>
  <c r="G155" i="11"/>
  <c r="H154" i="11"/>
  <c r="F154" i="11"/>
  <c r="G154" i="11" s="1"/>
  <c r="H132" i="11"/>
  <c r="H131" i="11"/>
  <c r="F131" i="11"/>
  <c r="H101" i="11"/>
  <c r="H68" i="11"/>
  <c r="G68" i="11"/>
  <c r="H67" i="11"/>
  <c r="F67" i="11"/>
  <c r="H46" i="11"/>
  <c r="H45" i="11"/>
  <c r="F45" i="11"/>
  <c r="G45" i="11" s="1"/>
  <c r="H407" i="11"/>
  <c r="G407" i="11"/>
  <c r="H379" i="11"/>
  <c r="H378" i="11"/>
  <c r="H377" i="11"/>
  <c r="H376" i="11"/>
  <c r="H375" i="11"/>
  <c r="H374" i="11"/>
  <c r="H373" i="11"/>
  <c r="H372" i="11"/>
  <c r="H349" i="11"/>
  <c r="G349" i="11"/>
  <c r="H348" i="11"/>
  <c r="G348" i="11"/>
  <c r="H347" i="11"/>
  <c r="G347" i="11"/>
  <c r="H346" i="11"/>
  <c r="G346" i="11"/>
  <c r="H345" i="11"/>
  <c r="G345" i="11"/>
  <c r="H344" i="11"/>
  <c r="G344" i="11"/>
  <c r="H343" i="11"/>
  <c r="H342" i="11"/>
  <c r="H341" i="11"/>
  <c r="H316" i="11"/>
  <c r="H315" i="11"/>
  <c r="G315" i="11"/>
  <c r="H314" i="11"/>
  <c r="G314" i="11"/>
  <c r="H313" i="11"/>
  <c r="H312" i="11"/>
  <c r="H311" i="11"/>
  <c r="H310" i="11"/>
  <c r="H309" i="11"/>
  <c r="H245" i="11"/>
  <c r="G245" i="11"/>
  <c r="H244" i="11"/>
  <c r="H243" i="11"/>
  <c r="H242" i="11"/>
  <c r="H241" i="11"/>
  <c r="H240" i="11"/>
  <c r="H239" i="11"/>
  <c r="G239" i="11"/>
  <c r="H238" i="11"/>
  <c r="H237" i="11"/>
  <c r="H281" i="11"/>
  <c r="G281" i="11"/>
  <c r="H280" i="11"/>
  <c r="G280" i="11"/>
  <c r="H279" i="11"/>
  <c r="H278" i="11"/>
  <c r="H277" i="11"/>
  <c r="H276" i="11"/>
  <c r="H275" i="11"/>
  <c r="H274" i="11"/>
  <c r="H273" i="11"/>
  <c r="H272" i="11"/>
  <c r="H271" i="11"/>
  <c r="H270" i="11"/>
  <c r="H269" i="11"/>
  <c r="H268" i="11"/>
  <c r="H267" i="11"/>
  <c r="H266" i="11"/>
  <c r="H317" i="11"/>
  <c r="G317" i="11"/>
  <c r="H491" i="12"/>
  <c r="G491" i="12"/>
  <c r="F491" i="12"/>
  <c r="D491" i="12"/>
  <c r="H490" i="12"/>
  <c r="G490" i="12"/>
  <c r="F490" i="12"/>
  <c r="D490" i="12"/>
  <c r="H489" i="12"/>
  <c r="F489" i="12"/>
  <c r="D489" i="12"/>
  <c r="H488" i="12"/>
  <c r="F488" i="12"/>
  <c r="D488" i="12"/>
  <c r="H487" i="12"/>
  <c r="F487" i="12"/>
  <c r="D487" i="12"/>
  <c r="D486" i="12"/>
  <c r="A480" i="12"/>
  <c r="A499" i="12" s="1"/>
  <c r="H463" i="12"/>
  <c r="G463" i="12"/>
  <c r="F463" i="12"/>
  <c r="D463" i="12"/>
  <c r="H462" i="12"/>
  <c r="F462" i="12"/>
  <c r="D462" i="12"/>
  <c r="H461" i="12"/>
  <c r="F461" i="12"/>
  <c r="D461" i="12"/>
  <c r="H460" i="12"/>
  <c r="G460" i="12"/>
  <c r="F460" i="12"/>
  <c r="D460" i="12"/>
  <c r="H459" i="12"/>
  <c r="G459" i="12"/>
  <c r="F459" i="12"/>
  <c r="D459" i="12"/>
  <c r="H458" i="12"/>
  <c r="F458" i="12"/>
  <c r="D458" i="12"/>
  <c r="H457" i="12"/>
  <c r="F457" i="12"/>
  <c r="D457" i="12"/>
  <c r="H456" i="12"/>
  <c r="F456" i="12"/>
  <c r="D456" i="12"/>
  <c r="H455" i="12"/>
  <c r="F455" i="12"/>
  <c r="D455" i="12"/>
  <c r="D454" i="12"/>
  <c r="A448" i="12"/>
  <c r="A476" i="12" s="1"/>
  <c r="H439" i="12"/>
  <c r="G439" i="12"/>
  <c r="F439" i="12"/>
  <c r="D439" i="12"/>
  <c r="H438" i="12"/>
  <c r="F438" i="12"/>
  <c r="D438" i="12"/>
  <c r="H437" i="12"/>
  <c r="F437" i="12"/>
  <c r="D437" i="12"/>
  <c r="H436" i="12"/>
  <c r="F436" i="12"/>
  <c r="D436" i="12"/>
  <c r="H435" i="12"/>
  <c r="F435" i="12"/>
  <c r="D435" i="12"/>
  <c r="H434" i="12"/>
  <c r="F434" i="12"/>
  <c r="D434" i="12"/>
  <c r="D433" i="12"/>
  <c r="A427" i="12"/>
  <c r="A434" i="12" s="1"/>
  <c r="H405" i="12"/>
  <c r="G405" i="12"/>
  <c r="F405" i="12"/>
  <c r="D405" i="12"/>
  <c r="H404" i="12"/>
  <c r="G404" i="12"/>
  <c r="F404" i="12"/>
  <c r="D404" i="12"/>
  <c r="H403" i="12"/>
  <c r="F403" i="12"/>
  <c r="D403" i="12"/>
  <c r="H402" i="12"/>
  <c r="G402" i="12"/>
  <c r="F402" i="12"/>
  <c r="D402" i="12"/>
  <c r="H401" i="12"/>
  <c r="G401" i="12"/>
  <c r="F401" i="12"/>
  <c r="D401" i="12"/>
  <c r="H400" i="12"/>
  <c r="F400" i="12"/>
  <c r="D400" i="12"/>
  <c r="H399" i="12"/>
  <c r="F399" i="12"/>
  <c r="D399" i="12"/>
  <c r="H398" i="12"/>
  <c r="F398" i="12"/>
  <c r="D398" i="12"/>
  <c r="H397" i="12"/>
  <c r="F397" i="12"/>
  <c r="D397" i="12"/>
  <c r="H396" i="12"/>
  <c r="F396" i="12"/>
  <c r="D396" i="12"/>
  <c r="D395" i="12"/>
  <c r="A389" i="12"/>
  <c r="A419" i="12" s="1"/>
  <c r="H375" i="12"/>
  <c r="G375" i="12"/>
  <c r="F375" i="12"/>
  <c r="D375" i="12"/>
  <c r="H374" i="12"/>
  <c r="G374" i="12"/>
  <c r="F374" i="12"/>
  <c r="D374" i="12"/>
  <c r="H373" i="12"/>
  <c r="G373" i="12"/>
  <c r="F373" i="12"/>
  <c r="D373" i="12"/>
  <c r="H372" i="12"/>
  <c r="F372" i="12"/>
  <c r="D372" i="12"/>
  <c r="H371" i="12"/>
  <c r="F371" i="12"/>
  <c r="D371" i="12"/>
  <c r="H370" i="12"/>
  <c r="F370" i="12"/>
  <c r="D370" i="12"/>
  <c r="H369" i="12"/>
  <c r="F369" i="12"/>
  <c r="D369" i="12"/>
  <c r="H368" i="12"/>
  <c r="F368" i="12"/>
  <c r="D368" i="12"/>
  <c r="H367" i="12"/>
  <c r="F367" i="12"/>
  <c r="D367" i="12"/>
  <c r="D366" i="12"/>
  <c r="A360" i="12"/>
  <c r="A387" i="12" s="1"/>
  <c r="H294" i="12"/>
  <c r="G294" i="12"/>
  <c r="F294" i="12"/>
  <c r="D294" i="12"/>
  <c r="H293" i="12"/>
  <c r="G293" i="12"/>
  <c r="F293" i="12"/>
  <c r="D293" i="12"/>
  <c r="H292" i="12"/>
  <c r="F292" i="12"/>
  <c r="D292" i="12"/>
  <c r="H291" i="12"/>
  <c r="F291" i="12"/>
  <c r="D291" i="12"/>
  <c r="H290" i="12"/>
  <c r="F290" i="12"/>
  <c r="D290" i="12"/>
  <c r="H289" i="12"/>
  <c r="F289" i="12"/>
  <c r="D289" i="12"/>
  <c r="H288" i="12"/>
  <c r="F288" i="12"/>
  <c r="D288" i="12"/>
  <c r="H287" i="12"/>
  <c r="G287" i="12"/>
  <c r="F287" i="12"/>
  <c r="D287" i="12"/>
  <c r="H286" i="12"/>
  <c r="F286" i="12"/>
  <c r="D286" i="12"/>
  <c r="H285" i="12"/>
  <c r="F285" i="12"/>
  <c r="D285" i="12"/>
  <c r="H284" i="12"/>
  <c r="F284" i="12"/>
  <c r="D284" i="12"/>
  <c r="H283" i="12"/>
  <c r="F283" i="12"/>
  <c r="D283" i="12"/>
  <c r="D282" i="12"/>
  <c r="A276" i="12"/>
  <c r="A305" i="12" s="1"/>
  <c r="H264" i="12"/>
  <c r="G264" i="12"/>
  <c r="F264" i="12"/>
  <c r="D264" i="12"/>
  <c r="H263" i="12"/>
  <c r="G263" i="12"/>
  <c r="F263" i="12"/>
  <c r="D263" i="12"/>
  <c r="H262" i="12"/>
  <c r="G262" i="12"/>
  <c r="F262" i="12"/>
  <c r="D262" i="12"/>
  <c r="H261" i="12"/>
  <c r="F261" i="12"/>
  <c r="D261" i="12"/>
  <c r="H260" i="12"/>
  <c r="F260" i="12"/>
  <c r="D260" i="12"/>
  <c r="H259" i="12"/>
  <c r="F259" i="12"/>
  <c r="D259" i="12"/>
  <c r="H258" i="12"/>
  <c r="F258" i="12"/>
  <c r="D258" i="12"/>
  <c r="H257" i="12"/>
  <c r="F257" i="12"/>
  <c r="D257" i="12"/>
  <c r="H256" i="12"/>
  <c r="F256" i="12"/>
  <c r="D256" i="12"/>
  <c r="H255" i="12"/>
  <c r="F255" i="12"/>
  <c r="D255" i="12"/>
  <c r="H254" i="12"/>
  <c r="F254" i="12"/>
  <c r="D254" i="12"/>
  <c r="H253" i="12"/>
  <c r="F253" i="12"/>
  <c r="D253" i="12"/>
  <c r="H252" i="12"/>
  <c r="F252" i="12"/>
  <c r="D252" i="12"/>
  <c r="H251" i="12"/>
  <c r="F251" i="12"/>
  <c r="D251" i="12"/>
  <c r="H250" i="12"/>
  <c r="F250" i="12"/>
  <c r="D250" i="12"/>
  <c r="H249" i="12"/>
  <c r="F249" i="12"/>
  <c r="D249" i="12"/>
  <c r="H248" i="12"/>
  <c r="F248" i="12"/>
  <c r="D248" i="12"/>
  <c r="H247" i="12"/>
  <c r="F247" i="12"/>
  <c r="D247" i="12"/>
  <c r="H246" i="12"/>
  <c r="F246" i="12"/>
  <c r="D246" i="12"/>
  <c r="H245" i="12"/>
  <c r="F245" i="12"/>
  <c r="D245" i="12"/>
  <c r="D244" i="12"/>
  <c r="A238" i="12"/>
  <c r="A274" i="12" s="1"/>
  <c r="H893" i="12"/>
  <c r="G893" i="12"/>
  <c r="F893" i="12"/>
  <c r="D893" i="12"/>
  <c r="H892" i="12"/>
  <c r="G892" i="12"/>
  <c r="F892" i="12"/>
  <c r="D892" i="12"/>
  <c r="H891" i="12"/>
  <c r="G891" i="12"/>
  <c r="F891" i="12"/>
  <c r="D891" i="12"/>
  <c r="H890" i="12"/>
  <c r="G890" i="12"/>
  <c r="F890" i="12"/>
  <c r="D890" i="12"/>
  <c r="H889" i="12"/>
  <c r="G889" i="12"/>
  <c r="F889" i="12"/>
  <c r="D889" i="12"/>
  <c r="H888" i="12"/>
  <c r="G888" i="12"/>
  <c r="F888" i="12"/>
  <c r="D888" i="12"/>
  <c r="H887" i="12"/>
  <c r="F887" i="12"/>
  <c r="D887" i="12"/>
  <c r="D886" i="12"/>
  <c r="A880" i="12"/>
  <c r="A904" i="12" s="1"/>
  <c r="H864" i="12"/>
  <c r="G864" i="12"/>
  <c r="F864" i="12"/>
  <c r="D864" i="12"/>
  <c r="H863" i="12"/>
  <c r="G863" i="12"/>
  <c r="F863" i="12"/>
  <c r="D863" i="12"/>
  <c r="H862" i="12"/>
  <c r="G862" i="12"/>
  <c r="F862" i="12"/>
  <c r="D862" i="12"/>
  <c r="H861" i="12"/>
  <c r="G861" i="12"/>
  <c r="F861" i="12"/>
  <c r="D861" i="12"/>
  <c r="H860" i="12"/>
  <c r="G860" i="12"/>
  <c r="F860" i="12"/>
  <c r="D860" i="12"/>
  <c r="H859" i="12"/>
  <c r="F859" i="12"/>
  <c r="D859" i="12"/>
  <c r="H858" i="12"/>
  <c r="G858" i="12"/>
  <c r="F858" i="12"/>
  <c r="D858" i="12"/>
  <c r="H857" i="12"/>
  <c r="F857" i="12"/>
  <c r="D857" i="12"/>
  <c r="H856" i="12"/>
  <c r="F856" i="12"/>
  <c r="D856" i="12"/>
  <c r="H855" i="12"/>
  <c r="F855" i="12"/>
  <c r="D855" i="12"/>
  <c r="H854" i="12"/>
  <c r="F854" i="12"/>
  <c r="D854" i="12"/>
  <c r="H853" i="12"/>
  <c r="F853" i="12"/>
  <c r="D853" i="12"/>
  <c r="D852" i="12"/>
  <c r="A846" i="12"/>
  <c r="A877" i="12" s="1"/>
  <c r="H820" i="12"/>
  <c r="G820" i="12"/>
  <c r="F820" i="12"/>
  <c r="D820" i="12"/>
  <c r="H819" i="12"/>
  <c r="G819" i="12"/>
  <c r="F819" i="12"/>
  <c r="D819" i="12"/>
  <c r="H818" i="12"/>
  <c r="G818" i="12"/>
  <c r="F818" i="12"/>
  <c r="D818" i="12"/>
  <c r="H817" i="12"/>
  <c r="G817" i="12"/>
  <c r="F817" i="12"/>
  <c r="D817" i="12"/>
  <c r="H816" i="12"/>
  <c r="G816" i="12"/>
  <c r="F816" i="12"/>
  <c r="D816" i="12"/>
  <c r="H815" i="12"/>
  <c r="F815" i="12"/>
  <c r="D815" i="12"/>
  <c r="H814" i="12"/>
  <c r="F814" i="12"/>
  <c r="D814" i="12"/>
  <c r="H813" i="12"/>
  <c r="F813" i="12"/>
  <c r="D813" i="12"/>
  <c r="H812" i="12"/>
  <c r="F812" i="12"/>
  <c r="D812" i="12"/>
  <c r="H811" i="12"/>
  <c r="F811" i="12"/>
  <c r="D811" i="12"/>
  <c r="H810" i="12"/>
  <c r="F810" i="12"/>
  <c r="D810" i="12"/>
  <c r="H809" i="12"/>
  <c r="F809" i="12"/>
  <c r="D809" i="12"/>
  <c r="H808" i="12"/>
  <c r="F808" i="12"/>
  <c r="D808" i="12"/>
  <c r="H807" i="12"/>
  <c r="F807" i="12"/>
  <c r="D807" i="12"/>
  <c r="H806" i="12"/>
  <c r="F806" i="12"/>
  <c r="D806" i="12"/>
  <c r="D805" i="12"/>
  <c r="A799" i="12"/>
  <c r="A842" i="12" s="1"/>
  <c r="A798" i="12"/>
  <c r="A797" i="12"/>
  <c r="A796" i="12"/>
  <c r="A795" i="12"/>
  <c r="A794" i="12"/>
  <c r="A793" i="12"/>
  <c r="A792" i="12"/>
  <c r="A791" i="12"/>
  <c r="A790" i="12"/>
  <c r="A789" i="12"/>
  <c r="A788" i="12"/>
  <c r="A787" i="12"/>
  <c r="A786" i="12"/>
  <c r="G785" i="12"/>
  <c r="F785" i="12"/>
  <c r="A785" i="12"/>
  <c r="H784" i="12"/>
  <c r="G784" i="12"/>
  <c r="F784" i="12"/>
  <c r="D784" i="12"/>
  <c r="A784" i="12"/>
  <c r="H783" i="12"/>
  <c r="G783" i="12"/>
  <c r="F783" i="12"/>
  <c r="D783" i="12"/>
  <c r="A783" i="12"/>
  <c r="H782" i="12"/>
  <c r="G782" i="12"/>
  <c r="F782" i="12"/>
  <c r="D782" i="12"/>
  <c r="A782" i="12"/>
  <c r="H781" i="12"/>
  <c r="G781" i="12"/>
  <c r="F781" i="12"/>
  <c r="D781" i="12"/>
  <c r="A781" i="12"/>
  <c r="H780" i="12"/>
  <c r="F780" i="12"/>
  <c r="D780" i="12"/>
  <c r="A780" i="12"/>
  <c r="H779" i="12"/>
  <c r="F779" i="12"/>
  <c r="D779" i="12"/>
  <c r="A779" i="12"/>
  <c r="H778" i="12"/>
  <c r="F778" i="12"/>
  <c r="D778" i="12"/>
  <c r="A778" i="12"/>
  <c r="H777" i="12"/>
  <c r="F777" i="12"/>
  <c r="D777" i="12"/>
  <c r="A777" i="12"/>
  <c r="H776" i="12"/>
  <c r="G776" i="12"/>
  <c r="F776" i="12"/>
  <c r="D776" i="12"/>
  <c r="A776" i="12"/>
  <c r="H775" i="12"/>
  <c r="F775" i="12"/>
  <c r="D775" i="12"/>
  <c r="A775" i="12"/>
  <c r="H774" i="12"/>
  <c r="F774" i="12"/>
  <c r="D774" i="12"/>
  <c r="A774" i="12"/>
  <c r="H773" i="12"/>
  <c r="F773" i="12"/>
  <c r="D773" i="12"/>
  <c r="A773" i="12"/>
  <c r="H772" i="12"/>
  <c r="F772" i="12"/>
  <c r="D772" i="12"/>
  <c r="A772" i="12"/>
  <c r="H771" i="12"/>
  <c r="F771" i="12"/>
  <c r="D771" i="12"/>
  <c r="A771" i="12"/>
  <c r="H770" i="12"/>
  <c r="F770" i="12"/>
  <c r="D770" i="12"/>
  <c r="A770" i="12"/>
  <c r="D769" i="12"/>
  <c r="A769" i="12"/>
  <c r="A768" i="12"/>
  <c r="A767" i="12"/>
  <c r="A766" i="12"/>
  <c r="A765" i="12"/>
  <c r="A764" i="12"/>
  <c r="A763" i="12"/>
  <c r="A762" i="12"/>
  <c r="A761" i="12"/>
  <c r="A760" i="12"/>
  <c r="A759" i="12"/>
  <c r="A758" i="12"/>
  <c r="A757" i="12"/>
  <c r="A756" i="12"/>
  <c r="A755" i="12"/>
  <c r="A754" i="12"/>
  <c r="A753" i="12"/>
  <c r="H752" i="12"/>
  <c r="G752" i="12"/>
  <c r="F752" i="12"/>
  <c r="D752" i="12"/>
  <c r="A752" i="12"/>
  <c r="H751" i="12"/>
  <c r="F751" i="12"/>
  <c r="D751" i="12"/>
  <c r="A751" i="12"/>
  <c r="H750" i="12"/>
  <c r="F750" i="12"/>
  <c r="D750" i="12"/>
  <c r="A750" i="12"/>
  <c r="H749" i="12"/>
  <c r="F749" i="12"/>
  <c r="D749" i="12"/>
  <c r="A749" i="12"/>
  <c r="H748" i="12"/>
  <c r="F748" i="12"/>
  <c r="D748" i="12"/>
  <c r="A748" i="12"/>
  <c r="H747" i="12"/>
  <c r="F747" i="12"/>
  <c r="D747" i="12"/>
  <c r="A747" i="12"/>
  <c r="D746" i="12"/>
  <c r="A746" i="12"/>
  <c r="A745" i="12"/>
  <c r="A744" i="12"/>
  <c r="A743" i="12"/>
  <c r="A742" i="12"/>
  <c r="A741" i="12"/>
  <c r="A740" i="12"/>
  <c r="A739" i="12"/>
  <c r="A738" i="12"/>
  <c r="A737" i="12"/>
  <c r="A736" i="12"/>
  <c r="A735" i="12"/>
  <c r="A734" i="12"/>
  <c r="A733" i="12"/>
  <c r="A732" i="12"/>
  <c r="H731" i="12"/>
  <c r="G731" i="12"/>
  <c r="F731" i="12"/>
  <c r="D731" i="12"/>
  <c r="A731" i="12"/>
  <c r="H730" i="12"/>
  <c r="G730" i="12"/>
  <c r="F730" i="12"/>
  <c r="D730" i="12"/>
  <c r="A730" i="12"/>
  <c r="H729" i="12"/>
  <c r="G729" i="12"/>
  <c r="F729" i="12"/>
  <c r="D729" i="12"/>
  <c r="A729" i="12"/>
  <c r="H728" i="12"/>
  <c r="F728" i="12"/>
  <c r="D728" i="12"/>
  <c r="A728" i="12"/>
  <c r="H727" i="12"/>
  <c r="F727" i="12"/>
  <c r="D727" i="12"/>
  <c r="A727" i="12"/>
  <c r="H726" i="12"/>
  <c r="F726" i="12"/>
  <c r="D726" i="12"/>
  <c r="A726" i="12"/>
  <c r="H725" i="12"/>
  <c r="F725" i="12"/>
  <c r="D725" i="12"/>
  <c r="A725" i="12"/>
  <c r="H724" i="12"/>
  <c r="F724" i="12"/>
  <c r="D724" i="12"/>
  <c r="A724" i="12"/>
  <c r="H723" i="12"/>
  <c r="F723" i="12"/>
  <c r="D723" i="12"/>
  <c r="A723" i="12"/>
  <c r="H722" i="12"/>
  <c r="F722" i="12"/>
  <c r="D722" i="12"/>
  <c r="A722" i="12"/>
  <c r="H721" i="12"/>
  <c r="F721" i="12"/>
  <c r="D721" i="12"/>
  <c r="A721" i="12"/>
  <c r="H720" i="12"/>
  <c r="F720" i="12"/>
  <c r="D720" i="12"/>
  <c r="A720" i="12"/>
  <c r="H719" i="12"/>
  <c r="G719" i="12"/>
  <c r="F719" i="12"/>
  <c r="D719" i="12"/>
  <c r="A719" i="12"/>
  <c r="H718" i="12"/>
  <c r="F718" i="12"/>
  <c r="D718" i="12"/>
  <c r="A718" i="12"/>
  <c r="H717" i="12"/>
  <c r="F717" i="12"/>
  <c r="D717" i="12"/>
  <c r="A717" i="12"/>
  <c r="H716" i="12"/>
  <c r="F716" i="12"/>
  <c r="D716" i="12"/>
  <c r="A716" i="12"/>
  <c r="H715" i="12"/>
  <c r="F715" i="12"/>
  <c r="D715" i="12"/>
  <c r="A715" i="12"/>
  <c r="H714" i="12"/>
  <c r="F714" i="12"/>
  <c r="D714" i="12"/>
  <c r="A714" i="12"/>
  <c r="H713" i="12"/>
  <c r="F713" i="12"/>
  <c r="D713" i="12"/>
  <c r="A713" i="12"/>
  <c r="D712" i="12"/>
  <c r="A712" i="12"/>
  <c r="A711" i="12"/>
  <c r="A710" i="12"/>
  <c r="A709" i="12"/>
  <c r="A708" i="12"/>
  <c r="A707" i="12"/>
  <c r="A706" i="12"/>
  <c r="H691" i="12"/>
  <c r="G691" i="12"/>
  <c r="F691" i="12"/>
  <c r="D691" i="12"/>
  <c r="H690" i="12"/>
  <c r="G690" i="12"/>
  <c r="F690" i="12"/>
  <c r="D690" i="12"/>
  <c r="H689" i="12"/>
  <c r="F689" i="12"/>
  <c r="D689" i="12"/>
  <c r="H688" i="12"/>
  <c r="F688" i="12"/>
  <c r="D688" i="12"/>
  <c r="H687" i="12"/>
  <c r="G687" i="12"/>
  <c r="F687" i="12"/>
  <c r="D687" i="12"/>
  <c r="H686" i="12"/>
  <c r="G686" i="12"/>
  <c r="F686" i="12"/>
  <c r="D686" i="12"/>
  <c r="H685" i="12"/>
  <c r="F685" i="12"/>
  <c r="D685" i="12"/>
  <c r="H684" i="12"/>
  <c r="F684" i="12"/>
  <c r="D684" i="12"/>
  <c r="H683" i="12"/>
  <c r="F683" i="12"/>
  <c r="D683" i="12"/>
  <c r="H682" i="12"/>
  <c r="F682" i="12"/>
  <c r="D682" i="12"/>
  <c r="D681" i="12"/>
  <c r="A675" i="12"/>
  <c r="A704" i="12" s="1"/>
  <c r="H659" i="12"/>
  <c r="G659" i="12"/>
  <c r="F659" i="12"/>
  <c r="D659" i="12"/>
  <c r="H658" i="12"/>
  <c r="G658" i="12"/>
  <c r="F658" i="12"/>
  <c r="D658" i="12"/>
  <c r="H657" i="12"/>
  <c r="G657" i="12"/>
  <c r="F657" i="12"/>
  <c r="D657" i="12"/>
  <c r="H656" i="12"/>
  <c r="G656" i="12"/>
  <c r="F656" i="12"/>
  <c r="D656" i="12"/>
  <c r="H655" i="12"/>
  <c r="G655" i="12"/>
  <c r="F655" i="12"/>
  <c r="D655" i="12"/>
  <c r="H654" i="12"/>
  <c r="F654" i="12"/>
  <c r="D654" i="12"/>
  <c r="H653" i="12"/>
  <c r="F653" i="12"/>
  <c r="D653" i="12"/>
  <c r="H652" i="12"/>
  <c r="F652" i="12"/>
  <c r="D652" i="12"/>
  <c r="H651" i="12"/>
  <c r="F651" i="12"/>
  <c r="D651" i="12"/>
  <c r="H650" i="12"/>
  <c r="G650" i="12"/>
  <c r="F650" i="12"/>
  <c r="D650" i="12"/>
  <c r="H649" i="12"/>
  <c r="G649" i="12"/>
  <c r="F649" i="12"/>
  <c r="D649" i="12"/>
  <c r="H648" i="12"/>
  <c r="F648" i="12"/>
  <c r="D648" i="12"/>
  <c r="D647" i="12"/>
  <c r="A641" i="12"/>
  <c r="A671" i="12" s="1"/>
  <c r="H625" i="12"/>
  <c r="G625" i="12"/>
  <c r="F625" i="12"/>
  <c r="D625" i="12"/>
  <c r="H624" i="12"/>
  <c r="G624" i="12"/>
  <c r="F624" i="12"/>
  <c r="D624" i="12"/>
  <c r="H623" i="12"/>
  <c r="G623" i="12"/>
  <c r="F623" i="12"/>
  <c r="D623" i="12"/>
  <c r="H622" i="12"/>
  <c r="F622" i="12"/>
  <c r="D622" i="12"/>
  <c r="H621" i="12"/>
  <c r="F621" i="12"/>
  <c r="D621" i="12"/>
  <c r="H620" i="12"/>
  <c r="F620" i="12"/>
  <c r="D620" i="12"/>
  <c r="H619" i="12"/>
  <c r="F619" i="12"/>
  <c r="D619" i="12"/>
  <c r="H618" i="12"/>
  <c r="F618" i="12"/>
  <c r="D618" i="12"/>
  <c r="H617" i="12"/>
  <c r="F617" i="12"/>
  <c r="D617" i="12"/>
  <c r="H616" i="12"/>
  <c r="F616" i="12"/>
  <c r="D616" i="12"/>
  <c r="H615" i="12"/>
  <c r="G615" i="12"/>
  <c r="F615" i="12"/>
  <c r="D615" i="12"/>
  <c r="D614" i="12"/>
  <c r="A608" i="12"/>
  <c r="A640" i="12" s="1"/>
  <c r="H597" i="12"/>
  <c r="G597" i="12"/>
  <c r="F597" i="12"/>
  <c r="D597" i="12"/>
  <c r="H596" i="12"/>
  <c r="G596" i="12"/>
  <c r="F596" i="12"/>
  <c r="D596" i="12"/>
  <c r="H595" i="12"/>
  <c r="G595" i="12"/>
  <c r="F595" i="12"/>
  <c r="D595" i="12"/>
  <c r="H594" i="12"/>
  <c r="G594" i="12"/>
  <c r="F594" i="12"/>
  <c r="D594" i="12"/>
  <c r="H593" i="12"/>
  <c r="G593" i="12"/>
  <c r="F593" i="12"/>
  <c r="D593" i="12"/>
  <c r="H592" i="12"/>
  <c r="F592" i="12"/>
  <c r="D592" i="12"/>
  <c r="H591" i="12"/>
  <c r="G591" i="12"/>
  <c r="F591" i="12"/>
  <c r="D591" i="12"/>
  <c r="H590" i="12"/>
  <c r="F590" i="12"/>
  <c r="D590" i="12"/>
  <c r="H589" i="12"/>
  <c r="G589" i="12"/>
  <c r="F589" i="12"/>
  <c r="D589" i="12"/>
  <c r="H588" i="12"/>
  <c r="F588" i="12"/>
  <c r="D588" i="12"/>
  <c r="H587" i="12"/>
  <c r="F587" i="12"/>
  <c r="D587" i="12"/>
  <c r="H586" i="12"/>
  <c r="F586" i="12"/>
  <c r="D586" i="12"/>
  <c r="D585" i="12"/>
  <c r="A579" i="12"/>
  <c r="A606" i="12" s="1"/>
  <c r="A578" i="12"/>
  <c r="A577" i="12"/>
  <c r="A576" i="12"/>
  <c r="A575" i="12"/>
  <c r="A574" i="12"/>
  <c r="A573" i="12"/>
  <c r="A572" i="12"/>
  <c r="H571" i="12"/>
  <c r="F571" i="12"/>
  <c r="D571" i="12"/>
  <c r="A571" i="12"/>
  <c r="H570" i="12"/>
  <c r="F570" i="12"/>
  <c r="D570" i="12"/>
  <c r="A570" i="12"/>
  <c r="D569" i="12"/>
  <c r="A569" i="12"/>
  <c r="A568" i="12"/>
  <c r="A567" i="12"/>
  <c r="A566" i="12"/>
  <c r="A565" i="12"/>
  <c r="A564" i="12"/>
  <c r="A563" i="12"/>
  <c r="H551" i="12"/>
  <c r="G551" i="12"/>
  <c r="F551" i="12"/>
  <c r="D551" i="12"/>
  <c r="H550" i="12"/>
  <c r="G550" i="12"/>
  <c r="F550" i="12"/>
  <c r="D550" i="12"/>
  <c r="H549" i="12"/>
  <c r="F549" i="12"/>
  <c r="D549" i="12"/>
  <c r="H548" i="12"/>
  <c r="G548" i="12"/>
  <c r="F548" i="12"/>
  <c r="D548" i="12"/>
  <c r="H547" i="12"/>
  <c r="G547" i="12"/>
  <c r="F547" i="12"/>
  <c r="D547" i="12"/>
  <c r="H546" i="12"/>
  <c r="G546" i="12"/>
  <c r="F546" i="12"/>
  <c r="D546" i="12"/>
  <c r="H545" i="12"/>
  <c r="G545" i="12"/>
  <c r="F545" i="12"/>
  <c r="D545" i="12"/>
  <c r="H544" i="12"/>
  <c r="F544" i="12"/>
  <c r="D544" i="12"/>
  <c r="H543" i="12"/>
  <c r="F543" i="12"/>
  <c r="D543" i="12"/>
  <c r="H542" i="12"/>
  <c r="F542" i="12"/>
  <c r="D542" i="12"/>
  <c r="H541" i="12"/>
  <c r="F541" i="12"/>
  <c r="D541" i="12"/>
  <c r="H540" i="12"/>
  <c r="F540" i="12"/>
  <c r="D540" i="12"/>
  <c r="H539" i="12"/>
  <c r="F539" i="12"/>
  <c r="D539" i="12"/>
  <c r="H538" i="12"/>
  <c r="F538" i="12"/>
  <c r="D538" i="12"/>
  <c r="D537" i="12"/>
  <c r="A531" i="12"/>
  <c r="A560" i="12" s="1"/>
  <c r="H518" i="12"/>
  <c r="G518" i="12"/>
  <c r="F518" i="12"/>
  <c r="D518" i="12"/>
  <c r="H517" i="12"/>
  <c r="G517" i="12"/>
  <c r="F517" i="12"/>
  <c r="D517" i="12"/>
  <c r="H516" i="12"/>
  <c r="G516" i="12"/>
  <c r="F516" i="12"/>
  <c r="D516" i="12"/>
  <c r="H515" i="12"/>
  <c r="F515" i="12"/>
  <c r="D515" i="12"/>
  <c r="H514" i="12"/>
  <c r="G514" i="12"/>
  <c r="F514" i="12"/>
  <c r="D514" i="12"/>
  <c r="H513" i="12"/>
  <c r="G513" i="12"/>
  <c r="F513" i="12"/>
  <c r="D513" i="12"/>
  <c r="H512" i="12"/>
  <c r="G512" i="12"/>
  <c r="F512" i="12"/>
  <c r="D512" i="12"/>
  <c r="H511" i="12"/>
  <c r="F511" i="12"/>
  <c r="D511" i="12"/>
  <c r="H510" i="12"/>
  <c r="G510" i="12"/>
  <c r="F510" i="12"/>
  <c r="D510" i="12"/>
  <c r="H509" i="12"/>
  <c r="G509" i="12"/>
  <c r="F509" i="12"/>
  <c r="D509" i="12"/>
  <c r="H508" i="12"/>
  <c r="F508" i="12"/>
  <c r="D508" i="12"/>
  <c r="D507" i="12"/>
  <c r="A501" i="12"/>
  <c r="A527" i="12" s="1"/>
  <c r="H351" i="12"/>
  <c r="G351" i="12"/>
  <c r="F351" i="12"/>
  <c r="D351" i="12"/>
  <c r="H350" i="12"/>
  <c r="G350" i="12"/>
  <c r="F350" i="12"/>
  <c r="D350" i="12"/>
  <c r="H349" i="12"/>
  <c r="G349" i="12"/>
  <c r="F349" i="12"/>
  <c r="D349" i="12"/>
  <c r="H348" i="12"/>
  <c r="F348" i="12"/>
  <c r="D348" i="12"/>
  <c r="H347" i="12"/>
  <c r="F347" i="12"/>
  <c r="D347" i="12"/>
  <c r="H346" i="12"/>
  <c r="F346" i="12"/>
  <c r="D346" i="12"/>
  <c r="H345" i="12"/>
  <c r="F345" i="12"/>
  <c r="D345" i="12"/>
  <c r="D344" i="12"/>
  <c r="A338" i="12"/>
  <c r="A357" i="12" s="1"/>
  <c r="H327" i="12"/>
  <c r="G327" i="12"/>
  <c r="F327" i="12"/>
  <c r="D327" i="12"/>
  <c r="H326" i="12"/>
  <c r="G326" i="12"/>
  <c r="F326" i="12"/>
  <c r="D326" i="12"/>
  <c r="H325" i="12"/>
  <c r="G325" i="12"/>
  <c r="F325" i="12"/>
  <c r="D325" i="12"/>
  <c r="H324" i="12"/>
  <c r="G324" i="12"/>
  <c r="F324" i="12"/>
  <c r="D324" i="12"/>
  <c r="H323" i="12"/>
  <c r="F323" i="12"/>
  <c r="D323" i="12"/>
  <c r="H322" i="12"/>
  <c r="F322" i="12"/>
  <c r="D322" i="12"/>
  <c r="H321" i="12"/>
  <c r="F321" i="12"/>
  <c r="D321" i="12"/>
  <c r="H320" i="12"/>
  <c r="F320" i="12"/>
  <c r="D320" i="12"/>
  <c r="H319" i="12"/>
  <c r="F319" i="12"/>
  <c r="D319" i="12"/>
  <c r="H318" i="12"/>
  <c r="F318" i="12"/>
  <c r="D318" i="12"/>
  <c r="H317" i="12"/>
  <c r="F317" i="12"/>
  <c r="D317" i="12"/>
  <c r="H316" i="12"/>
  <c r="F316" i="12"/>
  <c r="D316" i="12"/>
  <c r="D315" i="12"/>
  <c r="A309" i="12"/>
  <c r="A334" i="12" s="1"/>
  <c r="H225" i="12"/>
  <c r="G225" i="12"/>
  <c r="F225" i="12"/>
  <c r="D225" i="12"/>
  <c r="H224" i="12"/>
  <c r="G224" i="12"/>
  <c r="F224" i="12"/>
  <c r="D224" i="12"/>
  <c r="H223" i="12"/>
  <c r="F223" i="12"/>
  <c r="D223" i="12"/>
  <c r="H222" i="12"/>
  <c r="F222" i="12"/>
  <c r="D222" i="12"/>
  <c r="H221" i="12"/>
  <c r="F221" i="12"/>
  <c r="D221" i="12"/>
  <c r="H220" i="12"/>
  <c r="F220" i="12"/>
  <c r="D220" i="12"/>
  <c r="H219" i="12"/>
  <c r="F219" i="12"/>
  <c r="D219" i="12"/>
  <c r="D218" i="12"/>
  <c r="A212" i="12"/>
  <c r="A237" i="12" s="1"/>
  <c r="H187" i="12"/>
  <c r="G187" i="12"/>
  <c r="F187" i="12"/>
  <c r="D187" i="12"/>
  <c r="H186" i="12"/>
  <c r="G186" i="12"/>
  <c r="F186" i="12"/>
  <c r="D186" i="12"/>
  <c r="H185" i="12"/>
  <c r="G185" i="12"/>
  <c r="F185" i="12"/>
  <c r="D185" i="12"/>
  <c r="H184" i="12"/>
  <c r="G184" i="12"/>
  <c r="F184" i="12"/>
  <c r="D184" i="12"/>
  <c r="H183" i="12"/>
  <c r="G183" i="12"/>
  <c r="F183" i="12"/>
  <c r="D183" i="12"/>
  <c r="H182" i="12"/>
  <c r="F182" i="12"/>
  <c r="D182" i="12"/>
  <c r="H181" i="12"/>
  <c r="F181" i="12"/>
  <c r="D181" i="12"/>
  <c r="H180" i="12"/>
  <c r="F180" i="12"/>
  <c r="D180" i="12"/>
  <c r="H179" i="12"/>
  <c r="G179" i="12"/>
  <c r="F179" i="12"/>
  <c r="D179" i="12"/>
  <c r="H178" i="12"/>
  <c r="F178" i="12"/>
  <c r="D178" i="12"/>
  <c r="H177" i="12"/>
  <c r="F177" i="12"/>
  <c r="D177" i="12"/>
  <c r="H176" i="12"/>
  <c r="F176" i="12"/>
  <c r="D176" i="12"/>
  <c r="H175" i="12"/>
  <c r="F175" i="12"/>
  <c r="D175" i="12"/>
  <c r="H174" i="12"/>
  <c r="F174" i="12"/>
  <c r="D174" i="12"/>
  <c r="D173" i="12"/>
  <c r="A167" i="12"/>
  <c r="A211" i="12" s="1"/>
  <c r="H151" i="12"/>
  <c r="G151" i="12"/>
  <c r="F151" i="12"/>
  <c r="D151" i="12"/>
  <c r="H150" i="12"/>
  <c r="F150" i="12"/>
  <c r="D150" i="12"/>
  <c r="H149" i="12"/>
  <c r="G149" i="12"/>
  <c r="F149" i="12"/>
  <c r="D149" i="12"/>
  <c r="H148" i="12"/>
  <c r="F148" i="12"/>
  <c r="D148" i="12"/>
  <c r="H147" i="12"/>
  <c r="F147" i="12"/>
  <c r="D147" i="12"/>
  <c r="H146" i="12"/>
  <c r="F146" i="12"/>
  <c r="D146" i="12"/>
  <c r="H145" i="12"/>
  <c r="F145" i="12"/>
  <c r="D145" i="12"/>
  <c r="H144" i="12"/>
  <c r="F144" i="12"/>
  <c r="D144" i="12"/>
  <c r="H143" i="12"/>
  <c r="F143" i="12"/>
  <c r="D143" i="12"/>
  <c r="H142" i="12"/>
  <c r="G142" i="12"/>
  <c r="F142" i="12"/>
  <c r="D142" i="12"/>
  <c r="H141" i="12"/>
  <c r="F141" i="12"/>
  <c r="D141" i="12"/>
  <c r="H140" i="12"/>
  <c r="F140" i="12"/>
  <c r="D140" i="12"/>
  <c r="H139" i="12"/>
  <c r="F139" i="12"/>
  <c r="D139" i="12"/>
  <c r="D138" i="12"/>
  <c r="A132" i="12"/>
  <c r="A165" i="12" s="1"/>
  <c r="H49" i="12"/>
  <c r="G49" i="12"/>
  <c r="F49" i="12"/>
  <c r="D49" i="12"/>
  <c r="H48" i="12"/>
  <c r="G48" i="12"/>
  <c r="F48" i="12"/>
  <c r="D48" i="12"/>
  <c r="H47" i="12"/>
  <c r="G47" i="12"/>
  <c r="F47" i="12"/>
  <c r="D47" i="12"/>
  <c r="H46" i="12"/>
  <c r="G46" i="12"/>
  <c r="F46" i="12"/>
  <c r="D46" i="12"/>
  <c r="H45" i="12"/>
  <c r="G45" i="12"/>
  <c r="F45" i="12"/>
  <c r="D45" i="12"/>
  <c r="H44" i="12"/>
  <c r="G44" i="12"/>
  <c r="F44" i="12"/>
  <c r="D44" i="12"/>
  <c r="H43" i="12"/>
  <c r="G43" i="12"/>
  <c r="F43" i="12"/>
  <c r="D43" i="12"/>
  <c r="H42" i="12"/>
  <c r="F42" i="12"/>
  <c r="D42" i="12"/>
  <c r="D41" i="12"/>
  <c r="A35" i="12"/>
  <c r="A56" i="12" s="1"/>
  <c r="H297" i="13"/>
  <c r="G297" i="13"/>
  <c r="F297" i="13"/>
  <c r="D297" i="13"/>
  <c r="H296" i="13"/>
  <c r="F296" i="13"/>
  <c r="D296" i="13"/>
  <c r="H295" i="13"/>
  <c r="F295" i="13"/>
  <c r="D295" i="13"/>
  <c r="D294" i="13"/>
  <c r="A288" i="13"/>
  <c r="A304" i="13" s="1"/>
  <c r="H278" i="13"/>
  <c r="G278" i="13"/>
  <c r="F278" i="13"/>
  <c r="D278" i="13"/>
  <c r="H277" i="13"/>
  <c r="G277" i="13"/>
  <c r="F277" i="13"/>
  <c r="D277" i="13"/>
  <c r="H276" i="13"/>
  <c r="F276" i="13"/>
  <c r="D276" i="13"/>
  <c r="H275" i="13"/>
  <c r="F275" i="13"/>
  <c r="D275" i="13"/>
  <c r="H274" i="13"/>
  <c r="F274" i="13"/>
  <c r="D274" i="13"/>
  <c r="H273" i="13"/>
  <c r="F273" i="13"/>
  <c r="D273" i="13"/>
  <c r="H272" i="13"/>
  <c r="F272" i="13"/>
  <c r="D272" i="13"/>
  <c r="H271" i="13"/>
  <c r="F271" i="13"/>
  <c r="D271" i="13"/>
  <c r="D270" i="13"/>
  <c r="A264" i="13"/>
  <c r="A285" i="13" s="1"/>
  <c r="A262" i="13"/>
  <c r="A261" i="13"/>
  <c r="A260" i="13"/>
  <c r="A259" i="13"/>
  <c r="A258" i="13"/>
  <c r="A257" i="13"/>
  <c r="A256" i="13"/>
  <c r="A255" i="13"/>
  <c r="G254" i="13"/>
  <c r="A254" i="13"/>
  <c r="G253" i="13"/>
  <c r="A253" i="13"/>
  <c r="H252" i="13"/>
  <c r="F252" i="13"/>
  <c r="D252" i="13"/>
  <c r="A252" i="13"/>
  <c r="H251" i="13"/>
  <c r="F251" i="13"/>
  <c r="D251" i="13"/>
  <c r="A251" i="13"/>
  <c r="H250" i="13"/>
  <c r="F250" i="13"/>
  <c r="D250" i="13"/>
  <c r="A250" i="13"/>
  <c r="D249" i="13"/>
  <c r="A249" i="13"/>
  <c r="A248" i="13"/>
  <c r="A247" i="13"/>
  <c r="A246" i="13"/>
  <c r="A245" i="13"/>
  <c r="A244" i="13"/>
  <c r="A243" i="13"/>
  <c r="A241" i="13"/>
  <c r="A240" i="13"/>
  <c r="A239" i="13"/>
  <c r="A238" i="13"/>
  <c r="A237" i="13"/>
  <c r="A236" i="13"/>
  <c r="H235" i="13"/>
  <c r="F235" i="13"/>
  <c r="D235" i="13"/>
  <c r="A235" i="13"/>
  <c r="H234" i="13"/>
  <c r="F234" i="13"/>
  <c r="D234" i="13"/>
  <c r="A234" i="13"/>
  <c r="H233" i="13"/>
  <c r="F233" i="13"/>
  <c r="D233" i="13"/>
  <c r="A233" i="13"/>
  <c r="H232" i="13"/>
  <c r="F232" i="13"/>
  <c r="D232" i="13"/>
  <c r="A232" i="13"/>
  <c r="D231" i="13"/>
  <c r="A231" i="13"/>
  <c r="A230" i="13"/>
  <c r="A229" i="13"/>
  <c r="A228" i="13"/>
  <c r="A227" i="13"/>
  <c r="A226" i="13"/>
  <c r="A225" i="13"/>
  <c r="H218" i="13"/>
  <c r="G218" i="13"/>
  <c r="F218" i="13"/>
  <c r="D218" i="13"/>
  <c r="H217" i="13"/>
  <c r="F217" i="13"/>
  <c r="D217" i="13"/>
  <c r="H216" i="13"/>
  <c r="F216" i="13"/>
  <c r="D216" i="13"/>
  <c r="H215" i="13"/>
  <c r="G215" i="13"/>
  <c r="F215" i="13"/>
  <c r="D215" i="13"/>
  <c r="H214" i="13"/>
  <c r="F214" i="13"/>
  <c r="D214" i="13"/>
  <c r="H213" i="13"/>
  <c r="F213" i="13"/>
  <c r="D213" i="13"/>
  <c r="H212" i="13"/>
  <c r="F212" i="13"/>
  <c r="D212" i="13"/>
  <c r="D211" i="13"/>
  <c r="D210" i="13"/>
  <c r="A204" i="13"/>
  <c r="A223" i="13" s="1"/>
  <c r="H187" i="13"/>
  <c r="G187" i="13"/>
  <c r="F187" i="13"/>
  <c r="D187" i="13"/>
  <c r="H186" i="13"/>
  <c r="F186" i="13"/>
  <c r="D186" i="13"/>
  <c r="H185" i="13"/>
  <c r="F185" i="13"/>
  <c r="D185" i="13"/>
  <c r="H184" i="13"/>
  <c r="F184" i="13"/>
  <c r="D184" i="13"/>
  <c r="H183" i="13"/>
  <c r="F183" i="13"/>
  <c r="D183" i="13"/>
  <c r="H182" i="13"/>
  <c r="F182" i="13"/>
  <c r="D182" i="13"/>
  <c r="H181" i="13"/>
  <c r="F181" i="13"/>
  <c r="D181" i="13"/>
  <c r="H180" i="13"/>
  <c r="F180" i="13"/>
  <c r="D180" i="13"/>
  <c r="D179" i="13"/>
  <c r="D178" i="13"/>
  <c r="A172" i="13"/>
  <c r="A199" i="13" s="1"/>
  <c r="H170" i="13"/>
  <c r="G170" i="13"/>
  <c r="F170" i="13"/>
  <c r="H169" i="13"/>
  <c r="G169" i="13"/>
  <c r="F169" i="13"/>
  <c r="H168" i="13"/>
  <c r="G168" i="13"/>
  <c r="F168" i="13"/>
  <c r="H167" i="13"/>
  <c r="G167" i="13"/>
  <c r="F167" i="13"/>
  <c r="H166" i="13"/>
  <c r="G166" i="13"/>
  <c r="F166" i="13"/>
  <c r="H165" i="13"/>
  <c r="G165" i="13"/>
  <c r="F165" i="13"/>
  <c r="H164" i="13"/>
  <c r="G164" i="13"/>
  <c r="F164" i="13"/>
  <c r="H163" i="13"/>
  <c r="G163" i="13"/>
  <c r="F163" i="13"/>
  <c r="H162" i="13"/>
  <c r="G162" i="13"/>
  <c r="F162" i="13"/>
  <c r="H161" i="13"/>
  <c r="G161" i="13"/>
  <c r="F161" i="13"/>
  <c r="H160" i="13"/>
  <c r="G160" i="13"/>
  <c r="F160" i="13"/>
  <c r="H159" i="13"/>
  <c r="G159" i="13"/>
  <c r="F159" i="13"/>
  <c r="D159" i="13"/>
  <c r="H158" i="13"/>
  <c r="G158" i="13"/>
  <c r="F158" i="13"/>
  <c r="D158" i="13"/>
  <c r="H157" i="13"/>
  <c r="G157" i="13"/>
  <c r="F157" i="13"/>
  <c r="D157" i="13"/>
  <c r="H156" i="13"/>
  <c r="G156" i="13"/>
  <c r="F156" i="13"/>
  <c r="D156" i="13"/>
  <c r="H155" i="13"/>
  <c r="G155" i="13"/>
  <c r="F155" i="13"/>
  <c r="D155" i="13"/>
  <c r="H154" i="13"/>
  <c r="F154" i="13"/>
  <c r="D154" i="13"/>
  <c r="H153" i="13"/>
  <c r="F153" i="13"/>
  <c r="D153" i="13"/>
  <c r="H152" i="13"/>
  <c r="F152" i="13"/>
  <c r="D152" i="13"/>
  <c r="D151" i="13"/>
  <c r="D150" i="13"/>
  <c r="A144" i="13"/>
  <c r="A158" i="13" s="1"/>
  <c r="H134" i="13"/>
  <c r="G134" i="13"/>
  <c r="F134" i="13"/>
  <c r="D134" i="13"/>
  <c r="H133" i="13"/>
  <c r="G133" i="13"/>
  <c r="F133" i="13"/>
  <c r="D133" i="13"/>
  <c r="H132" i="13"/>
  <c r="G132" i="13"/>
  <c r="F132" i="13"/>
  <c r="D132" i="13"/>
  <c r="H131" i="13"/>
  <c r="F131" i="13"/>
  <c r="D131" i="13"/>
  <c r="H130" i="13"/>
  <c r="G130" i="13"/>
  <c r="F130" i="13"/>
  <c r="D130" i="13"/>
  <c r="H129" i="13"/>
  <c r="F129" i="13"/>
  <c r="D129" i="13"/>
  <c r="D128" i="13"/>
  <c r="D127" i="13"/>
  <c r="A121" i="13"/>
  <c r="A140" i="13" s="1"/>
  <c r="A120" i="13"/>
  <c r="A119" i="13"/>
  <c r="A118" i="13"/>
  <c r="A117" i="13"/>
  <c r="A116" i="13"/>
  <c r="A115" i="13"/>
  <c r="A114" i="13"/>
  <c r="G113" i="13"/>
  <c r="F113" i="13"/>
  <c r="A113" i="13"/>
  <c r="H112" i="13"/>
  <c r="G112" i="13"/>
  <c r="F112" i="13"/>
  <c r="D112" i="13"/>
  <c r="A112" i="13"/>
  <c r="H111" i="13"/>
  <c r="G111" i="13"/>
  <c r="F111" i="13"/>
  <c r="D111" i="13"/>
  <c r="A111" i="13"/>
  <c r="H110" i="13"/>
  <c r="F110" i="13"/>
  <c r="D110" i="13"/>
  <c r="A110" i="13"/>
  <c r="H109" i="13"/>
  <c r="F109" i="13"/>
  <c r="D109" i="13"/>
  <c r="A109" i="13"/>
  <c r="H108" i="13"/>
  <c r="F108" i="13"/>
  <c r="D108" i="13"/>
  <c r="A108" i="13"/>
  <c r="H107" i="13"/>
  <c r="F107" i="13"/>
  <c r="D107" i="13"/>
  <c r="A107" i="13"/>
  <c r="H106" i="13"/>
  <c r="F106" i="13"/>
  <c r="D106" i="13"/>
  <c r="A106" i="13"/>
  <c r="H105" i="13"/>
  <c r="F105" i="13"/>
  <c r="D105" i="13"/>
  <c r="A105" i="13"/>
  <c r="D104" i="13"/>
  <c r="A104" i="13"/>
  <c r="D103" i="13"/>
  <c r="A103" i="13"/>
  <c r="A102" i="13"/>
  <c r="A101" i="13"/>
  <c r="A100" i="13"/>
  <c r="A99" i="13"/>
  <c r="A98" i="13"/>
  <c r="A97" i="13"/>
  <c r="A41" i="13"/>
  <c r="A40" i="13"/>
  <c r="A39" i="13"/>
  <c r="A38" i="13"/>
  <c r="A37" i="13"/>
  <c r="A36" i="13"/>
  <c r="A35" i="13"/>
  <c r="A34" i="13"/>
  <c r="A33" i="13"/>
  <c r="G32" i="13"/>
  <c r="F32" i="13"/>
  <c r="D32" i="13"/>
  <c r="A32" i="13"/>
  <c r="H31" i="13"/>
  <c r="F31" i="13"/>
  <c r="D31" i="13"/>
  <c r="A31" i="13"/>
  <c r="H30" i="13"/>
  <c r="F30" i="13"/>
  <c r="D30" i="13"/>
  <c r="A30" i="13"/>
  <c r="H29" i="13"/>
  <c r="F29" i="13"/>
  <c r="D29" i="13"/>
  <c r="A29" i="13"/>
  <c r="H28" i="13"/>
  <c r="F28" i="13"/>
  <c r="D28" i="13"/>
  <c r="A28" i="13"/>
  <c r="H27" i="13"/>
  <c r="F27" i="13"/>
  <c r="D27" i="13"/>
  <c r="A27" i="13"/>
  <c r="H26" i="13"/>
  <c r="F26" i="13"/>
  <c r="D26" i="13"/>
  <c r="A26" i="13"/>
  <c r="H25" i="13"/>
  <c r="F25" i="13"/>
  <c r="D25" i="13"/>
  <c r="A25" i="13"/>
  <c r="D24" i="13"/>
  <c r="A24" i="13"/>
  <c r="A23" i="13"/>
  <c r="A22" i="13"/>
  <c r="A21" i="13"/>
  <c r="A20" i="13"/>
  <c r="A19" i="13"/>
  <c r="A18" i="13"/>
  <c r="H22" i="14"/>
  <c r="G22" i="14"/>
  <c r="F22" i="14"/>
  <c r="D22" i="14"/>
  <c r="H21" i="14"/>
  <c r="G21" i="14"/>
  <c r="F21" i="14"/>
  <c r="D21" i="14"/>
  <c r="H20" i="14"/>
  <c r="F20" i="14"/>
  <c r="D20" i="14"/>
  <c r="H19" i="14"/>
  <c r="F19" i="14"/>
  <c r="D19" i="14"/>
  <c r="G19" i="14" s="1"/>
  <c r="H18" i="14"/>
  <c r="F18" i="14"/>
  <c r="G18" i="14" s="1"/>
  <c r="D18" i="14"/>
  <c r="H17" i="14"/>
  <c r="F17" i="14"/>
  <c r="D17" i="14"/>
  <c r="G17" i="14" s="1"/>
  <c r="H16" i="14"/>
  <c r="F16" i="14"/>
  <c r="D16" i="14"/>
  <c r="H15" i="14"/>
  <c r="F15" i="14"/>
  <c r="D15" i="14"/>
  <c r="G15" i="14" s="1"/>
  <c r="H14" i="14"/>
  <c r="F14" i="14"/>
  <c r="G14" i="14" s="1"/>
  <c r="D14" i="14"/>
  <c r="H13" i="14"/>
  <c r="F13" i="14"/>
  <c r="D13" i="14"/>
  <c r="G13" i="14" s="1"/>
  <c r="H12" i="14"/>
  <c r="F12" i="14"/>
  <c r="D12" i="14"/>
  <c r="D11" i="14"/>
  <c r="A43" i="14"/>
  <c r="H252" i="17"/>
  <c r="G252" i="17"/>
  <c r="F252" i="17"/>
  <c r="D252" i="17"/>
  <c r="H251" i="17"/>
  <c r="F251" i="17"/>
  <c r="D251" i="17"/>
  <c r="H250" i="17"/>
  <c r="F250" i="17"/>
  <c r="D250" i="17"/>
  <c r="H249" i="17"/>
  <c r="G249" i="17"/>
  <c r="F249" i="17"/>
  <c r="D249" i="17"/>
  <c r="D248" i="17"/>
  <c r="A241" i="17"/>
  <c r="A261" i="17" s="1"/>
  <c r="A300" i="17"/>
  <c r="A299" i="17"/>
  <c r="A298" i="17"/>
  <c r="A297" i="17"/>
  <c r="A296" i="17"/>
  <c r="A295" i="17"/>
  <c r="A294" i="17"/>
  <c r="A293" i="17"/>
  <c r="G292" i="17"/>
  <c r="A292" i="17"/>
  <c r="G291" i="17"/>
  <c r="A291" i="17"/>
  <c r="H290" i="17"/>
  <c r="F290" i="17"/>
  <c r="D290" i="17"/>
  <c r="A290" i="17"/>
  <c r="H289" i="17"/>
  <c r="F289" i="17"/>
  <c r="D289" i="17"/>
  <c r="A289" i="17"/>
  <c r="H288" i="17"/>
  <c r="F288" i="17"/>
  <c r="D288" i="17"/>
  <c r="A288" i="17"/>
  <c r="D287" i="17"/>
  <c r="A287" i="17"/>
  <c r="A286" i="17"/>
  <c r="A285" i="17"/>
  <c r="A284" i="17"/>
  <c r="A283" i="17"/>
  <c r="A282" i="17"/>
  <c r="A281" i="17"/>
  <c r="A279" i="17"/>
  <c r="A278" i="17"/>
  <c r="A277" i="17"/>
  <c r="A276" i="17"/>
  <c r="A275" i="17"/>
  <c r="A274" i="17"/>
  <c r="H273" i="17"/>
  <c r="F273" i="17"/>
  <c r="D273" i="17"/>
  <c r="A273" i="17"/>
  <c r="H272" i="17"/>
  <c r="F272" i="17"/>
  <c r="D272" i="17"/>
  <c r="A272" i="17"/>
  <c r="H271" i="17"/>
  <c r="F271" i="17"/>
  <c r="D271" i="17"/>
  <c r="A271" i="17"/>
  <c r="H270" i="17"/>
  <c r="F270" i="17"/>
  <c r="D270" i="17"/>
  <c r="A270" i="17"/>
  <c r="D269" i="17"/>
  <c r="A269" i="17"/>
  <c r="A268" i="17"/>
  <c r="A267" i="17"/>
  <c r="A266" i="17"/>
  <c r="A265" i="17"/>
  <c r="A264" i="17"/>
  <c r="A263" i="17"/>
  <c r="H119" i="17"/>
  <c r="G119" i="17"/>
  <c r="F119" i="17"/>
  <c r="D119" i="17"/>
  <c r="H118" i="17"/>
  <c r="G118" i="17"/>
  <c r="F118" i="17"/>
  <c r="D118" i="17"/>
  <c r="H117" i="17"/>
  <c r="G117" i="17"/>
  <c r="F117" i="17"/>
  <c r="D117" i="17"/>
  <c r="H116" i="17"/>
  <c r="G116" i="17"/>
  <c r="F116" i="17"/>
  <c r="D116" i="17"/>
  <c r="H115" i="17"/>
  <c r="G115" i="17"/>
  <c r="F115" i="17"/>
  <c r="D115" i="17"/>
  <c r="H114" i="17"/>
  <c r="G114" i="17"/>
  <c r="F114" i="17"/>
  <c r="D114" i="17"/>
  <c r="H113" i="17"/>
  <c r="G113" i="17"/>
  <c r="F113" i="17"/>
  <c r="D113" i="17"/>
  <c r="D112" i="17"/>
  <c r="D111" i="17"/>
  <c r="A105" i="17"/>
  <c r="A128" i="17" s="1"/>
  <c r="H46" i="17"/>
  <c r="G46" i="17"/>
  <c r="F46" i="17"/>
  <c r="D46" i="17"/>
  <c r="H45" i="17"/>
  <c r="G45" i="17"/>
  <c r="F45" i="17"/>
  <c r="D45" i="17"/>
  <c r="H44" i="17"/>
  <c r="F44" i="17"/>
  <c r="D44" i="17"/>
  <c r="H43" i="17"/>
  <c r="G43" i="17"/>
  <c r="F43" i="17"/>
  <c r="D43" i="17"/>
  <c r="H42" i="17"/>
  <c r="G42" i="17"/>
  <c r="F42" i="17"/>
  <c r="D42" i="17"/>
  <c r="H41" i="17"/>
  <c r="F41" i="17"/>
  <c r="D41" i="17"/>
  <c r="H40" i="17"/>
  <c r="F40" i="17"/>
  <c r="D40" i="17"/>
  <c r="H39" i="17"/>
  <c r="F39" i="17"/>
  <c r="D39" i="17"/>
  <c r="H38" i="17"/>
  <c r="F38" i="17"/>
  <c r="D38" i="17"/>
  <c r="D37" i="17"/>
  <c r="A31" i="17"/>
  <c r="A56" i="17" s="1"/>
  <c r="H57" i="14"/>
  <c r="G57" i="14"/>
  <c r="F57" i="14"/>
  <c r="D57" i="14"/>
  <c r="H56" i="14"/>
  <c r="G56" i="14"/>
  <c r="F56" i="14"/>
  <c r="D56" i="14"/>
  <c r="H55" i="14"/>
  <c r="F55" i="14"/>
  <c r="G55" i="14" s="1"/>
  <c r="D55" i="14"/>
  <c r="H54" i="14"/>
  <c r="G54" i="14"/>
  <c r="F54" i="14"/>
  <c r="D54" i="14"/>
  <c r="H53" i="14"/>
  <c r="F53" i="14"/>
  <c r="D53" i="14"/>
  <c r="H52" i="14"/>
  <c r="F52" i="14"/>
  <c r="D52" i="14"/>
  <c r="D51" i="14"/>
  <c r="A45" i="14"/>
  <c r="A68" i="14" s="1"/>
  <c r="G514" i="17" l="1"/>
  <c r="G516" i="17"/>
  <c r="G518" i="17"/>
  <c r="G645" i="17"/>
  <c r="G91" i="17"/>
  <c r="G209" i="17"/>
  <c r="G211" i="17"/>
  <c r="G333" i="17"/>
  <c r="G337" i="17"/>
  <c r="G341" i="17"/>
  <c r="G389" i="17"/>
  <c r="G476" i="17"/>
  <c r="G567" i="17"/>
  <c r="G569" i="17"/>
  <c r="G625" i="17"/>
  <c r="G627" i="17"/>
  <c r="G648" i="17"/>
  <c r="G650" i="17"/>
  <c r="G652" i="17"/>
  <c r="G166" i="17"/>
  <c r="G338" i="17"/>
  <c r="G342" i="17"/>
  <c r="G433" i="17"/>
  <c r="G568" i="17"/>
  <c r="G67" i="17"/>
  <c r="G69" i="17"/>
  <c r="G71" i="17"/>
  <c r="G138" i="17"/>
  <c r="G140" i="17"/>
  <c r="G146" i="17"/>
  <c r="G182" i="17"/>
  <c r="G186" i="17"/>
  <c r="G188" i="17"/>
  <c r="G364" i="17"/>
  <c r="G368" i="17"/>
  <c r="G408" i="17"/>
  <c r="G410" i="17"/>
  <c r="G412" i="17"/>
  <c r="G456" i="17"/>
  <c r="G495" i="17"/>
  <c r="G540" i="17"/>
  <c r="G542" i="17"/>
  <c r="G544" i="17"/>
  <c r="G335" i="17"/>
  <c r="G391" i="17"/>
  <c r="G472" i="17"/>
  <c r="G513" i="17"/>
  <c r="G619" i="17"/>
  <c r="G660" i="17"/>
  <c r="G66" i="17"/>
  <c r="G68" i="17"/>
  <c r="G137" i="17"/>
  <c r="G139" i="17"/>
  <c r="G141" i="17"/>
  <c r="G143" i="17"/>
  <c r="G145" i="17"/>
  <c r="G183" i="17"/>
  <c r="G185" i="17"/>
  <c r="G189" i="17"/>
  <c r="G309" i="17"/>
  <c r="G311" i="17"/>
  <c r="G365" i="17"/>
  <c r="G367" i="17"/>
  <c r="G369" i="17"/>
  <c r="G409" i="17"/>
  <c r="G411" i="17"/>
  <c r="G455" i="17"/>
  <c r="G475" i="17"/>
  <c r="G496" i="17"/>
  <c r="G541" i="17"/>
  <c r="G543" i="17"/>
  <c r="G545" i="17"/>
  <c r="G547" i="17"/>
  <c r="G591" i="17"/>
  <c r="G593" i="17"/>
  <c r="G595" i="17"/>
  <c r="G214" i="17"/>
  <c r="G594" i="17"/>
  <c r="G596" i="17"/>
  <c r="G405" i="11"/>
  <c r="G426" i="11"/>
  <c r="G558" i="11"/>
  <c r="G793" i="11"/>
  <c r="G834" i="11"/>
  <c r="G339" i="11"/>
  <c r="G498" i="11"/>
  <c r="G652" i="11"/>
  <c r="G401" i="11"/>
  <c r="G675" i="11"/>
  <c r="G722" i="11"/>
  <c r="G104" i="11"/>
  <c r="G108" i="11"/>
  <c r="G214" i="11"/>
  <c r="G236" i="11"/>
  <c r="G240" i="11"/>
  <c r="G244" i="11"/>
  <c r="G267" i="11"/>
  <c r="G271" i="11"/>
  <c r="G275" i="11"/>
  <c r="G279" i="11"/>
  <c r="G343" i="11"/>
  <c r="G372" i="11"/>
  <c r="G376" i="11"/>
  <c r="G471" i="11"/>
  <c r="G475" i="11"/>
  <c r="G593" i="11"/>
  <c r="G838" i="11"/>
  <c r="G307" i="11"/>
  <c r="G528" i="11"/>
  <c r="G308" i="11"/>
  <c r="G342" i="11"/>
  <c r="G371" i="11"/>
  <c r="G375" i="11"/>
  <c r="G470" i="11"/>
  <c r="G592" i="11"/>
  <c r="G611" i="11"/>
  <c r="G721" i="11"/>
  <c r="G811" i="11"/>
  <c r="G859" i="11"/>
  <c r="G863" i="11"/>
  <c r="G106" i="11"/>
  <c r="G635" i="11"/>
  <c r="G724" i="11"/>
  <c r="G862" i="11"/>
  <c r="G277" i="11"/>
  <c r="G632" i="11"/>
  <c r="G400" i="11"/>
  <c r="G404" i="11"/>
  <c r="G566" i="11"/>
  <c r="G655" i="11"/>
  <c r="G674" i="11"/>
  <c r="G744" i="11"/>
  <c r="G792" i="11"/>
  <c r="G370" i="11"/>
  <c r="G500" i="11"/>
  <c r="G532" i="11"/>
  <c r="G858" i="11"/>
  <c r="G402" i="11"/>
  <c r="G472" i="11"/>
  <c r="G701" i="11"/>
  <c r="G746" i="11"/>
  <c r="G773" i="11"/>
  <c r="G794" i="11"/>
  <c r="G469" i="11"/>
  <c r="G610" i="11"/>
  <c r="G70" i="11"/>
  <c r="G673" i="11"/>
  <c r="G702" i="11"/>
  <c r="G743" i="11"/>
  <c r="G747" i="11"/>
  <c r="G814" i="11"/>
  <c r="G47" i="11"/>
  <c r="G71" i="11"/>
  <c r="G75" i="11"/>
  <c r="G131" i="11"/>
  <c r="G235" i="11"/>
  <c r="G266" i="11"/>
  <c r="G274" i="11"/>
  <c r="G698" i="11"/>
  <c r="G212" i="11"/>
  <c r="G238" i="11"/>
  <c r="G242" i="11"/>
  <c r="G311" i="11"/>
  <c r="G341" i="11"/>
  <c r="G374" i="11"/>
  <c r="G378" i="11"/>
  <c r="G473" i="11"/>
  <c r="G477" i="11"/>
  <c r="G591" i="11"/>
  <c r="G614" i="11"/>
  <c r="G836" i="11"/>
  <c r="G450" i="11"/>
  <c r="G455" i="12"/>
  <c r="A451" i="12"/>
  <c r="G586" i="12"/>
  <c r="G717" i="12"/>
  <c r="A454" i="12"/>
  <c r="G70" i="12"/>
  <c r="A457" i="12"/>
  <c r="A458" i="12"/>
  <c r="G151" i="13"/>
  <c r="G77" i="13"/>
  <c r="G50" i="13"/>
  <c r="G54" i="13"/>
  <c r="G128" i="13"/>
  <c r="G75" i="13"/>
  <c r="G79" i="13"/>
  <c r="G295" i="13"/>
  <c r="G52" i="13"/>
  <c r="G112" i="17"/>
  <c r="G90" i="17"/>
  <c r="G92" i="17"/>
  <c r="G210" i="17"/>
  <c r="G334" i="17"/>
  <c r="G388" i="17"/>
  <c r="G390" i="17"/>
  <c r="G392" i="17"/>
  <c r="G431" i="17"/>
  <c r="G435" i="17"/>
  <c r="G471" i="17"/>
  <c r="G473" i="17"/>
  <c r="G512" i="17"/>
  <c r="G566" i="17"/>
  <c r="G616" i="17"/>
  <c r="G618" i="17"/>
  <c r="G620" i="17"/>
  <c r="G622" i="17"/>
  <c r="G626" i="17"/>
  <c r="G647" i="17"/>
  <c r="G657" i="17"/>
  <c r="G659" i="17"/>
  <c r="A62" i="14"/>
  <c r="A50" i="14"/>
  <c r="A61" i="14"/>
  <c r="G12" i="14"/>
  <c r="G16" i="14"/>
  <c r="G20" i="14"/>
  <c r="A51" i="14"/>
  <c r="A54" i="14"/>
  <c r="A57" i="14"/>
  <c r="A65" i="14"/>
  <c r="A46" i="14"/>
  <c r="A53" i="14"/>
  <c r="A47" i="14"/>
  <c r="G52" i="14"/>
  <c r="G53" i="14"/>
  <c r="A58" i="14"/>
  <c r="A66" i="14"/>
  <c r="G276" i="11"/>
  <c r="G278" i="11"/>
  <c r="G67" i="11"/>
  <c r="G769" i="11"/>
  <c r="G310" i="11"/>
  <c r="G373" i="11"/>
  <c r="G377" i="11"/>
  <c r="G476" i="11"/>
  <c r="G594" i="11"/>
  <c r="G613" i="11"/>
  <c r="G835" i="11"/>
  <c r="G556" i="11"/>
  <c r="G186" i="11"/>
  <c r="G316" i="11"/>
  <c r="G379" i="11"/>
  <c r="G501" i="11"/>
  <c r="G590" i="11"/>
  <c r="G107" i="11"/>
  <c r="G213" i="11"/>
  <c r="G243" i="11"/>
  <c r="G193" i="11"/>
  <c r="G269" i="11"/>
  <c r="G612" i="11"/>
  <c r="G745" i="11"/>
  <c r="G812" i="11"/>
  <c r="G816" i="11"/>
  <c r="G861" i="11"/>
  <c r="G857" i="11"/>
  <c r="G815" i="11"/>
  <c r="G791" i="11"/>
  <c r="G795" i="11"/>
  <c r="G770" i="11"/>
  <c r="G774" i="11"/>
  <c r="G741" i="11"/>
  <c r="G700" i="11"/>
  <c r="G672" i="11"/>
  <c r="G676" i="11"/>
  <c r="G654" i="11"/>
  <c r="G634" i="11"/>
  <c r="G555" i="11"/>
  <c r="G559" i="11"/>
  <c r="G563" i="11"/>
  <c r="G529" i="11"/>
  <c r="G424" i="11"/>
  <c r="G399" i="11"/>
  <c r="G403" i="11"/>
  <c r="G265" i="11"/>
  <c r="G273" i="11"/>
  <c r="G270" i="11"/>
  <c r="G102" i="11"/>
  <c r="G69" i="11"/>
  <c r="G68" i="12"/>
  <c r="G69" i="12"/>
  <c r="G370" i="12"/>
  <c r="A481" i="12"/>
  <c r="G812" i="12"/>
  <c r="G435" i="12"/>
  <c r="G436" i="12"/>
  <c r="A446" i="12"/>
  <c r="G456" i="12"/>
  <c r="G457" i="12"/>
  <c r="G458" i="12"/>
  <c r="A483" i="12"/>
  <c r="G489" i="12"/>
  <c r="A477" i="12"/>
  <c r="G462" i="12"/>
  <c r="G104" i="13"/>
  <c r="A290" i="13"/>
  <c r="G51" i="13"/>
  <c r="G55" i="13"/>
  <c r="G78" i="13"/>
  <c r="G185" i="13"/>
  <c r="G275" i="13"/>
  <c r="G211" i="13"/>
  <c r="G76" i="13"/>
  <c r="G187" i="17"/>
  <c r="G314" i="17"/>
  <c r="G310" i="17"/>
  <c r="G336" i="17"/>
  <c r="G434" i="17"/>
  <c r="G474" i="17"/>
  <c r="G571" i="17"/>
  <c r="G617" i="17"/>
  <c r="G649" i="17"/>
  <c r="A362" i="12"/>
  <c r="A374" i="12"/>
  <c r="A359" i="12"/>
  <c r="A363" i="12"/>
  <c r="A385" i="12"/>
  <c r="G397" i="12"/>
  <c r="A469" i="12"/>
  <c r="A482" i="12"/>
  <c r="A368" i="12"/>
  <c r="A369" i="12"/>
  <c r="A370" i="12"/>
  <c r="A361" i="12"/>
  <c r="A392" i="12"/>
  <c r="A488" i="12"/>
  <c r="A489" i="12"/>
  <c r="A494" i="12"/>
  <c r="G248" i="12"/>
  <c r="G249" i="12"/>
  <c r="G252" i="12"/>
  <c r="G260" i="12"/>
  <c r="A366" i="12"/>
  <c r="G372" i="12"/>
  <c r="A380" i="12"/>
  <c r="A403" i="12"/>
  <c r="A404" i="12"/>
  <c r="G434" i="12"/>
  <c r="G438" i="12"/>
  <c r="A486" i="12"/>
  <c r="G286" i="12"/>
  <c r="G371" i="12"/>
  <c r="G396" i="12"/>
  <c r="G400" i="12"/>
  <c r="A423" i="12"/>
  <c r="G250" i="12"/>
  <c r="G258" i="12"/>
  <c r="G368" i="12"/>
  <c r="G369" i="12"/>
  <c r="G487" i="12"/>
  <c r="G488" i="12"/>
  <c r="A365" i="12"/>
  <c r="A376" i="12"/>
  <c r="A381" i="12"/>
  <c r="A386" i="12"/>
  <c r="A393" i="12"/>
  <c r="G399" i="12"/>
  <c r="G403" i="12"/>
  <c r="A407" i="12"/>
  <c r="A461" i="12"/>
  <c r="A462" i="12"/>
  <c r="A470" i="12"/>
  <c r="A478" i="12"/>
  <c r="A490" i="12"/>
  <c r="A496" i="12"/>
  <c r="A268" i="12"/>
  <c r="A377" i="12"/>
  <c r="A382" i="12"/>
  <c r="A388" i="12"/>
  <c r="G398" i="12"/>
  <c r="A411" i="12"/>
  <c r="G437" i="12"/>
  <c r="A450" i="12"/>
  <c r="G461" i="12"/>
  <c r="A465" i="12"/>
  <c r="A473" i="12"/>
  <c r="A485" i="12"/>
  <c r="A492" i="12"/>
  <c r="A497" i="12"/>
  <c r="A372" i="12"/>
  <c r="A373" i="12"/>
  <c r="A378" i="12"/>
  <c r="A384" i="12"/>
  <c r="A466" i="12"/>
  <c r="A474" i="12"/>
  <c r="A493" i="12"/>
  <c r="A498" i="12"/>
  <c r="A445" i="12"/>
  <c r="A441" i="12"/>
  <c r="A437" i="12"/>
  <c r="A430" i="12"/>
  <c r="A444" i="12"/>
  <c r="A440" i="12"/>
  <c r="A436" i="12"/>
  <c r="A433" i="12"/>
  <c r="A429" i="12"/>
  <c r="A447" i="12"/>
  <c r="A443" i="12"/>
  <c r="A439" i="12"/>
  <c r="A435" i="12"/>
  <c r="A432" i="12"/>
  <c r="A428" i="12"/>
  <c r="G367" i="12"/>
  <c r="A426" i="12"/>
  <c r="A422" i="12"/>
  <c r="A418" i="12"/>
  <c r="A414" i="12"/>
  <c r="A410" i="12"/>
  <c r="A406" i="12"/>
  <c r="A402" i="12"/>
  <c r="A398" i="12"/>
  <c r="A395" i="12"/>
  <c r="A391" i="12"/>
  <c r="A425" i="12"/>
  <c r="A421" i="12"/>
  <c r="A417" i="12"/>
  <c r="A413" i="12"/>
  <c r="A409" i="12"/>
  <c r="A405" i="12"/>
  <c r="A401" i="12"/>
  <c r="A397" i="12"/>
  <c r="A394" i="12"/>
  <c r="A390" i="12"/>
  <c r="A424" i="12"/>
  <c r="A420" i="12"/>
  <c r="A416" i="12"/>
  <c r="A412" i="12"/>
  <c r="A408" i="12"/>
  <c r="A396" i="12"/>
  <c r="A399" i="12"/>
  <c r="A400" i="12"/>
  <c r="A415" i="12"/>
  <c r="A431" i="12"/>
  <c r="A438" i="12"/>
  <c r="A442" i="12"/>
  <c r="A452" i="12"/>
  <c r="A455" i="12"/>
  <c r="A459" i="12"/>
  <c r="A463" i="12"/>
  <c r="A467" i="12"/>
  <c r="A471" i="12"/>
  <c r="A475" i="12"/>
  <c r="A479" i="12"/>
  <c r="A364" i="12"/>
  <c r="A367" i="12"/>
  <c r="A371" i="12"/>
  <c r="A375" i="12"/>
  <c r="A379" i="12"/>
  <c r="A383" i="12"/>
  <c r="A449" i="12"/>
  <c r="A453" i="12"/>
  <c r="A456" i="12"/>
  <c r="A460" i="12"/>
  <c r="A464" i="12"/>
  <c r="A468" i="12"/>
  <c r="A472" i="12"/>
  <c r="A484" i="12"/>
  <c r="A487" i="12"/>
  <c r="A491" i="12"/>
  <c r="A495" i="12"/>
  <c r="G222" i="12"/>
  <c r="G775" i="12"/>
  <c r="G284" i="12"/>
  <c r="G285" i="12"/>
  <c r="G290" i="12"/>
  <c r="G257" i="12"/>
  <c r="G590" i="12"/>
  <c r="G620" i="12"/>
  <c r="G653" i="12"/>
  <c r="A241" i="12"/>
  <c r="G143" i="12"/>
  <c r="G806" i="12"/>
  <c r="G853" i="12"/>
  <c r="A240" i="12"/>
  <c r="G251" i="12"/>
  <c r="A255" i="12"/>
  <c r="A256" i="12"/>
  <c r="A264" i="12"/>
  <c r="G289" i="12"/>
  <c r="G321" i="12"/>
  <c r="G348" i="12"/>
  <c r="G508" i="12"/>
  <c r="A683" i="12"/>
  <c r="A244" i="12"/>
  <c r="A247" i="12"/>
  <c r="A248" i="12"/>
  <c r="G256" i="12"/>
  <c r="G259" i="12"/>
  <c r="A272" i="12"/>
  <c r="G283" i="12"/>
  <c r="G288" i="12"/>
  <c r="G292" i="12"/>
  <c r="G291" i="12"/>
  <c r="A684" i="12"/>
  <c r="A685" i="12"/>
  <c r="A687" i="12"/>
  <c r="A294" i="12"/>
  <c r="G144" i="12"/>
  <c r="G148" i="12"/>
  <c r="G175" i="12"/>
  <c r="G221" i="12"/>
  <c r="G319" i="12"/>
  <c r="G587" i="12"/>
  <c r="G621" i="12"/>
  <c r="G245" i="12"/>
  <c r="A251" i="12"/>
  <c r="A252" i="12"/>
  <c r="G254" i="12"/>
  <c r="G255" i="12"/>
  <c r="G261" i="12"/>
  <c r="A267" i="12"/>
  <c r="A275" i="12"/>
  <c r="A290" i="12"/>
  <c r="A298" i="12"/>
  <c r="A302" i="12"/>
  <c r="G543" i="12"/>
  <c r="A555" i="12"/>
  <c r="A678" i="12"/>
  <c r="A697" i="12"/>
  <c r="G718" i="12"/>
  <c r="G720" i="12"/>
  <c r="G721" i="12"/>
  <c r="G723" i="12"/>
  <c r="G724" i="12"/>
  <c r="G725" i="12"/>
  <c r="G727" i="12"/>
  <c r="G728" i="12"/>
  <c r="G777" i="12"/>
  <c r="G778" i="12"/>
  <c r="G779" i="12"/>
  <c r="G807" i="12"/>
  <c r="G808" i="12"/>
  <c r="G811" i="12"/>
  <c r="G815" i="12"/>
  <c r="G246" i="12"/>
  <c r="G247" i="12"/>
  <c r="G253" i="12"/>
  <c r="A259" i="12"/>
  <c r="A260" i="12"/>
  <c r="A263" i="12"/>
  <c r="A271" i="12"/>
  <c r="A279" i="12"/>
  <c r="A286" i="12"/>
  <c r="A306" i="12"/>
  <c r="A283" i="12"/>
  <c r="A295" i="12"/>
  <c r="A303" i="12"/>
  <c r="A242" i="12"/>
  <c r="A245" i="12"/>
  <c r="A249" i="12"/>
  <c r="A253" i="12"/>
  <c r="A257" i="12"/>
  <c r="A261" i="12"/>
  <c r="A265" i="12"/>
  <c r="A269" i="12"/>
  <c r="A273" i="12"/>
  <c r="A277" i="12"/>
  <c r="A281" i="12"/>
  <c r="A284" i="12"/>
  <c r="A288" i="12"/>
  <c r="A292" i="12"/>
  <c r="A296" i="12"/>
  <c r="A300" i="12"/>
  <c r="A304" i="12"/>
  <c r="A280" i="12"/>
  <c r="A287" i="12"/>
  <c r="A291" i="12"/>
  <c r="A299" i="12"/>
  <c r="A307" i="12"/>
  <c r="A239" i="12"/>
  <c r="A243" i="12"/>
  <c r="A246" i="12"/>
  <c r="A250" i="12"/>
  <c r="A254" i="12"/>
  <c r="A258" i="12"/>
  <c r="A262" i="12"/>
  <c r="A266" i="12"/>
  <c r="A270" i="12"/>
  <c r="A278" i="12"/>
  <c r="A282" i="12"/>
  <c r="A285" i="12"/>
  <c r="A289" i="12"/>
  <c r="A293" i="12"/>
  <c r="A297" i="12"/>
  <c r="A301" i="12"/>
  <c r="A870" i="12"/>
  <c r="A901" i="12"/>
  <c r="A217" i="12"/>
  <c r="G347" i="12"/>
  <c r="A584" i="12"/>
  <c r="A848" i="12"/>
  <c r="A871" i="12"/>
  <c r="A883" i="12"/>
  <c r="G887" i="12"/>
  <c r="G147" i="12"/>
  <c r="G318" i="12"/>
  <c r="A536" i="12"/>
  <c r="G540" i="12"/>
  <c r="G544" i="12"/>
  <c r="G571" i="12"/>
  <c r="G652" i="12"/>
  <c r="G682" i="12"/>
  <c r="G683" i="12"/>
  <c r="G684" i="12"/>
  <c r="G688" i="12"/>
  <c r="G713" i="12"/>
  <c r="G715" i="12"/>
  <c r="G716" i="12"/>
  <c r="G770" i="12"/>
  <c r="G771" i="12"/>
  <c r="G773" i="12"/>
  <c r="G774" i="12"/>
  <c r="G810" i="12"/>
  <c r="G814" i="12"/>
  <c r="A851" i="12"/>
  <c r="G855" i="12"/>
  <c r="A862" i="12"/>
  <c r="A878" i="12"/>
  <c r="A886" i="12"/>
  <c r="G145" i="12"/>
  <c r="G618" i="12"/>
  <c r="G622" i="12"/>
  <c r="G651" i="12"/>
  <c r="G747" i="12"/>
  <c r="G748" i="12"/>
  <c r="G750" i="12"/>
  <c r="G751" i="12"/>
  <c r="G854" i="12"/>
  <c r="G859" i="12"/>
  <c r="A863" i="12"/>
  <c r="A879" i="12"/>
  <c r="A893" i="12"/>
  <c r="A894" i="12"/>
  <c r="A902" i="12"/>
  <c r="A319" i="12"/>
  <c r="A638" i="12"/>
  <c r="A805" i="12"/>
  <c r="A819" i="12"/>
  <c r="A835" i="12"/>
  <c r="A38" i="12"/>
  <c r="A135" i="12"/>
  <c r="A312" i="12"/>
  <c r="A323" i="12"/>
  <c r="A559" i="12"/>
  <c r="A614" i="12"/>
  <c r="A680" i="12"/>
  <c r="A689" i="12"/>
  <c r="A691" i="12"/>
  <c r="A699" i="12"/>
  <c r="A800" i="12"/>
  <c r="A807" i="12"/>
  <c r="A808" i="12"/>
  <c r="A820" i="12"/>
  <c r="A828" i="12"/>
  <c r="A836" i="12"/>
  <c r="G856" i="12"/>
  <c r="A47" i="12"/>
  <c r="A140" i="12"/>
  <c r="G141" i="12"/>
  <c r="G176" i="12"/>
  <c r="A226" i="12"/>
  <c r="A335" i="12"/>
  <c r="A532" i="12"/>
  <c r="G539" i="12"/>
  <c r="A543" i="12"/>
  <c r="A549" i="12"/>
  <c r="A551" i="12"/>
  <c r="A561" i="12"/>
  <c r="G619" i="12"/>
  <c r="A676" i="12"/>
  <c r="A681" i="12"/>
  <c r="G685" i="12"/>
  <c r="A693" i="12"/>
  <c r="A701" i="12"/>
  <c r="G722" i="12"/>
  <c r="G780" i="12"/>
  <c r="A801" i="12"/>
  <c r="G813" i="12"/>
  <c r="A823" i="12"/>
  <c r="A831" i="12"/>
  <c r="A839" i="12"/>
  <c r="A852" i="12"/>
  <c r="A858" i="12"/>
  <c r="A866" i="12"/>
  <c r="A874" i="12"/>
  <c r="A889" i="12"/>
  <c r="A897" i="12"/>
  <c r="A905" i="12"/>
  <c r="A144" i="12"/>
  <c r="A162" i="12"/>
  <c r="A811" i="12"/>
  <c r="A812" i="12"/>
  <c r="A827" i="12"/>
  <c r="A843" i="12"/>
  <c r="G320" i="12"/>
  <c r="A327" i="12"/>
  <c r="A545" i="12"/>
  <c r="A688" i="12"/>
  <c r="A844" i="12"/>
  <c r="A55" i="12"/>
  <c r="G139" i="12"/>
  <c r="G140" i="12"/>
  <c r="G146" i="12"/>
  <c r="A154" i="12"/>
  <c r="G174" i="12"/>
  <c r="G178" i="12"/>
  <c r="A222" i="12"/>
  <c r="G223" i="12"/>
  <c r="A234" i="12"/>
  <c r="G316" i="12"/>
  <c r="G511" i="12"/>
  <c r="A534" i="12"/>
  <c r="G549" i="12"/>
  <c r="A553" i="12"/>
  <c r="A605" i="12"/>
  <c r="A621" i="12"/>
  <c r="A622" i="12"/>
  <c r="A630" i="12"/>
  <c r="A677" i="12"/>
  <c r="G689" i="12"/>
  <c r="A695" i="12"/>
  <c r="A703" i="12"/>
  <c r="G714" i="12"/>
  <c r="G726" i="12"/>
  <c r="G749" i="12"/>
  <c r="G772" i="12"/>
  <c r="A804" i="12"/>
  <c r="G809" i="12"/>
  <c r="A815" i="12"/>
  <c r="A816" i="12"/>
  <c r="A824" i="12"/>
  <c r="A832" i="12"/>
  <c r="A840" i="12"/>
  <c r="A847" i="12"/>
  <c r="A854" i="12"/>
  <c r="A855" i="12"/>
  <c r="G857" i="12"/>
  <c r="A859" i="12"/>
  <c r="A867" i="12"/>
  <c r="A875" i="12"/>
  <c r="A882" i="12"/>
  <c r="A890" i="12"/>
  <c r="A898" i="12"/>
  <c r="A906" i="12"/>
  <c r="A802" i="12"/>
  <c r="A809" i="12"/>
  <c r="A813" i="12"/>
  <c r="A817" i="12"/>
  <c r="A821" i="12"/>
  <c r="A825" i="12"/>
  <c r="A829" i="12"/>
  <c r="A833" i="12"/>
  <c r="A837" i="12"/>
  <c r="A841" i="12"/>
  <c r="A845" i="12"/>
  <c r="A849" i="12"/>
  <c r="A856" i="12"/>
  <c r="A860" i="12"/>
  <c r="A864" i="12"/>
  <c r="A868" i="12"/>
  <c r="A872" i="12"/>
  <c r="A876" i="12"/>
  <c r="A884" i="12"/>
  <c r="A887" i="12"/>
  <c r="A891" i="12"/>
  <c r="A895" i="12"/>
  <c r="A899" i="12"/>
  <c r="A903" i="12"/>
  <c r="A803" i="12"/>
  <c r="A806" i="12"/>
  <c r="A810" i="12"/>
  <c r="A814" i="12"/>
  <c r="A818" i="12"/>
  <c r="A822" i="12"/>
  <c r="A826" i="12"/>
  <c r="A830" i="12"/>
  <c r="A834" i="12"/>
  <c r="A838" i="12"/>
  <c r="A850" i="12"/>
  <c r="A853" i="12"/>
  <c r="A857" i="12"/>
  <c r="A861" i="12"/>
  <c r="A865" i="12"/>
  <c r="A869" i="12"/>
  <c r="A873" i="12"/>
  <c r="A881" i="12"/>
  <c r="A885" i="12"/>
  <c r="A888" i="12"/>
  <c r="A892" i="12"/>
  <c r="A896" i="12"/>
  <c r="A900" i="12"/>
  <c r="A679" i="12"/>
  <c r="A682" i="12"/>
  <c r="A686" i="12"/>
  <c r="A690" i="12"/>
  <c r="A694" i="12"/>
  <c r="A698" i="12"/>
  <c r="A702" i="12"/>
  <c r="A692" i="12"/>
  <c r="A696" i="12"/>
  <c r="A700" i="12"/>
  <c r="A355" i="12"/>
  <c r="A49" i="12"/>
  <c r="A164" i="12"/>
  <c r="G180" i="12"/>
  <c r="A220" i="12"/>
  <c r="A236" i="12"/>
  <c r="A339" i="12"/>
  <c r="A346" i="12"/>
  <c r="A347" i="12"/>
  <c r="A358" i="12"/>
  <c r="A589" i="12"/>
  <c r="A593" i="12"/>
  <c r="A617" i="12"/>
  <c r="A618" i="12"/>
  <c r="A625" i="12"/>
  <c r="A633" i="12"/>
  <c r="G654" i="12"/>
  <c r="A36" i="12"/>
  <c r="A43" i="12"/>
  <c r="A51" i="12"/>
  <c r="A133" i="12"/>
  <c r="A138" i="12"/>
  <c r="A158" i="12"/>
  <c r="G177" i="12"/>
  <c r="G182" i="12"/>
  <c r="A213" i="12"/>
  <c r="G219" i="12"/>
  <c r="G220" i="12"/>
  <c r="A230" i="12"/>
  <c r="G317" i="12"/>
  <c r="G322" i="12"/>
  <c r="G323" i="12"/>
  <c r="A331" i="12"/>
  <c r="A340" i="12"/>
  <c r="G345" i="12"/>
  <c r="G346" i="12"/>
  <c r="A351" i="12"/>
  <c r="A539" i="12"/>
  <c r="A541" i="12"/>
  <c r="G542" i="12"/>
  <c r="A547" i="12"/>
  <c r="A557" i="12"/>
  <c r="G570" i="12"/>
  <c r="A580" i="12"/>
  <c r="A587" i="12"/>
  <c r="G588" i="12"/>
  <c r="G592" i="12"/>
  <c r="A597" i="12"/>
  <c r="A610" i="12"/>
  <c r="G616" i="12"/>
  <c r="G617" i="12"/>
  <c r="A626" i="12"/>
  <c r="A634" i="12"/>
  <c r="A344" i="12"/>
  <c r="A40" i="12"/>
  <c r="A137" i="12"/>
  <c r="G150" i="12"/>
  <c r="A156" i="12"/>
  <c r="A228" i="12"/>
  <c r="A350" i="12"/>
  <c r="A37" i="12"/>
  <c r="G42" i="12"/>
  <c r="A45" i="12"/>
  <c r="A53" i="12"/>
  <c r="A134" i="12"/>
  <c r="A142" i="12"/>
  <c r="A146" i="12"/>
  <c r="A148" i="12"/>
  <c r="A150" i="12"/>
  <c r="A152" i="12"/>
  <c r="A160" i="12"/>
  <c r="G181" i="12"/>
  <c r="A215" i="12"/>
  <c r="A224" i="12"/>
  <c r="A232" i="12"/>
  <c r="A343" i="12"/>
  <c r="A354" i="12"/>
  <c r="G515" i="12"/>
  <c r="G538" i="12"/>
  <c r="G541" i="12"/>
  <c r="A582" i="12"/>
  <c r="A601" i="12"/>
  <c r="A611" i="12"/>
  <c r="A629" i="12"/>
  <c r="A637" i="12"/>
  <c r="G648" i="12"/>
  <c r="A656" i="12"/>
  <c r="A660" i="12"/>
  <c r="A664" i="12"/>
  <c r="A668" i="12"/>
  <c r="A673" i="12"/>
  <c r="A612" i="12"/>
  <c r="A615" i="12"/>
  <c r="A619" i="12"/>
  <c r="A623" i="12"/>
  <c r="A627" i="12"/>
  <c r="A631" i="12"/>
  <c r="A635" i="12"/>
  <c r="A639" i="12"/>
  <c r="A643" i="12"/>
  <c r="A647" i="12"/>
  <c r="A650" i="12"/>
  <c r="A654" i="12"/>
  <c r="A658" i="12"/>
  <c r="A662" i="12"/>
  <c r="A666" i="12"/>
  <c r="A670" i="12"/>
  <c r="A645" i="12"/>
  <c r="A648" i="12"/>
  <c r="A652" i="12"/>
  <c r="A672" i="12"/>
  <c r="A642" i="12"/>
  <c r="A646" i="12"/>
  <c r="A649" i="12"/>
  <c r="A653" i="12"/>
  <c r="A657" i="12"/>
  <c r="A661" i="12"/>
  <c r="A665" i="12"/>
  <c r="A669" i="12"/>
  <c r="A609" i="12"/>
  <c r="A613" i="12"/>
  <c r="A616" i="12"/>
  <c r="A620" i="12"/>
  <c r="A624" i="12"/>
  <c r="A628" i="12"/>
  <c r="A632" i="12"/>
  <c r="A636" i="12"/>
  <c r="A644" i="12"/>
  <c r="A651" i="12"/>
  <c r="A655" i="12"/>
  <c r="A659" i="12"/>
  <c r="A663" i="12"/>
  <c r="A667" i="12"/>
  <c r="A591" i="12"/>
  <c r="A595" i="12"/>
  <c r="A599" i="12"/>
  <c r="A603" i="12"/>
  <c r="A581" i="12"/>
  <c r="A585" i="12"/>
  <c r="A588" i="12"/>
  <c r="A592" i="12"/>
  <c r="A596" i="12"/>
  <c r="A600" i="12"/>
  <c r="A604" i="12"/>
  <c r="A583" i="12"/>
  <c r="A586" i="12"/>
  <c r="A590" i="12"/>
  <c r="A594" i="12"/>
  <c r="A598" i="12"/>
  <c r="A602" i="12"/>
  <c r="A535" i="12"/>
  <c r="A538" i="12"/>
  <c r="A542" i="12"/>
  <c r="A546" i="12"/>
  <c r="A550" i="12"/>
  <c r="A554" i="12"/>
  <c r="A558" i="12"/>
  <c r="A533" i="12"/>
  <c r="A537" i="12"/>
  <c r="A540" i="12"/>
  <c r="A544" i="12"/>
  <c r="A548" i="12"/>
  <c r="A552" i="12"/>
  <c r="A556" i="12"/>
  <c r="A505" i="12"/>
  <c r="A508" i="12"/>
  <c r="A512" i="12"/>
  <c r="A516" i="12"/>
  <c r="A520" i="12"/>
  <c r="A524" i="12"/>
  <c r="A528" i="12"/>
  <c r="A502" i="12"/>
  <c r="A506" i="12"/>
  <c r="A509" i="12"/>
  <c r="A513" i="12"/>
  <c r="A517" i="12"/>
  <c r="A521" i="12"/>
  <c r="A525" i="12"/>
  <c r="A529" i="12"/>
  <c r="A503" i="12"/>
  <c r="A507" i="12"/>
  <c r="A510" i="12"/>
  <c r="A514" i="12"/>
  <c r="A518" i="12"/>
  <c r="A522" i="12"/>
  <c r="A526" i="12"/>
  <c r="A504" i="12"/>
  <c r="A511" i="12"/>
  <c r="A515" i="12"/>
  <c r="A519" i="12"/>
  <c r="A523" i="12"/>
  <c r="A313" i="12"/>
  <c r="A328" i="12"/>
  <c r="A336" i="12"/>
  <c r="A310" i="12"/>
  <c r="A314" i="12"/>
  <c r="A317" i="12"/>
  <c r="A321" i="12"/>
  <c r="A325" i="12"/>
  <c r="A329" i="12"/>
  <c r="A333" i="12"/>
  <c r="A337" i="12"/>
  <c r="A341" i="12"/>
  <c r="A348" i="12"/>
  <c r="A352" i="12"/>
  <c r="A356" i="12"/>
  <c r="A316" i="12"/>
  <c r="A320" i="12"/>
  <c r="A324" i="12"/>
  <c r="A332" i="12"/>
  <c r="A311" i="12"/>
  <c r="A315" i="12"/>
  <c r="A318" i="12"/>
  <c r="A322" i="12"/>
  <c r="A326" i="12"/>
  <c r="A330" i="12"/>
  <c r="A342" i="12"/>
  <c r="A345" i="12"/>
  <c r="A349" i="12"/>
  <c r="A353" i="12"/>
  <c r="A216" i="12"/>
  <c r="A219" i="12"/>
  <c r="A223" i="12"/>
  <c r="A227" i="12"/>
  <c r="A231" i="12"/>
  <c r="A235" i="12"/>
  <c r="A214" i="12"/>
  <c r="A218" i="12"/>
  <c r="A221" i="12"/>
  <c r="A225" i="12"/>
  <c r="A229" i="12"/>
  <c r="A233" i="12"/>
  <c r="A169" i="12"/>
  <c r="A173" i="12"/>
  <c r="A176" i="12"/>
  <c r="A180" i="12"/>
  <c r="A184" i="12"/>
  <c r="A188" i="12"/>
  <c r="A192" i="12"/>
  <c r="A196" i="12"/>
  <c r="A200" i="12"/>
  <c r="A204" i="12"/>
  <c r="A208" i="12"/>
  <c r="A170" i="12"/>
  <c r="A177" i="12"/>
  <c r="A181" i="12"/>
  <c r="A185" i="12"/>
  <c r="A189" i="12"/>
  <c r="A193" i="12"/>
  <c r="A197" i="12"/>
  <c r="A201" i="12"/>
  <c r="A205" i="12"/>
  <c r="A209" i="12"/>
  <c r="A171" i="12"/>
  <c r="A174" i="12"/>
  <c r="A178" i="12"/>
  <c r="A182" i="12"/>
  <c r="A186" i="12"/>
  <c r="A190" i="12"/>
  <c r="A194" i="12"/>
  <c r="A198" i="12"/>
  <c r="A202" i="12"/>
  <c r="A206" i="12"/>
  <c r="A210" i="12"/>
  <c r="A168" i="12"/>
  <c r="A172" i="12"/>
  <c r="A175" i="12"/>
  <c r="A179" i="12"/>
  <c r="A183" i="12"/>
  <c r="A187" i="12"/>
  <c r="A191" i="12"/>
  <c r="A195" i="12"/>
  <c r="A199" i="12"/>
  <c r="A203" i="12"/>
  <c r="A207" i="12"/>
  <c r="A136" i="12"/>
  <c r="A139" i="12"/>
  <c r="A143" i="12"/>
  <c r="A147" i="12"/>
  <c r="A151" i="12"/>
  <c r="A155" i="12"/>
  <c r="A159" i="12"/>
  <c r="A163" i="12"/>
  <c r="A141" i="12"/>
  <c r="A145" i="12"/>
  <c r="A149" i="12"/>
  <c r="A153" i="12"/>
  <c r="A157" i="12"/>
  <c r="A161" i="12"/>
  <c r="A39" i="12"/>
  <c r="A42" i="12"/>
  <c r="A46" i="12"/>
  <c r="A50" i="12"/>
  <c r="A54" i="12"/>
  <c r="A41" i="12"/>
  <c r="A44" i="12"/>
  <c r="A48" i="12"/>
  <c r="A52" i="12"/>
  <c r="G214" i="13"/>
  <c r="G252" i="13"/>
  <c r="G271" i="13"/>
  <c r="G276" i="13"/>
  <c r="G274" i="13"/>
  <c r="G154" i="13"/>
  <c r="G232" i="13"/>
  <c r="G233" i="13"/>
  <c r="G272" i="13"/>
  <c r="A266" i="13"/>
  <c r="A274" i="13"/>
  <c r="A282" i="13"/>
  <c r="G217" i="13"/>
  <c r="A267" i="13"/>
  <c r="A272" i="13"/>
  <c r="G273" i="13"/>
  <c r="A286" i="13"/>
  <c r="A293" i="13"/>
  <c r="A269" i="13"/>
  <c r="A294" i="13"/>
  <c r="A297" i="13"/>
  <c r="A175" i="13"/>
  <c r="G183" i="13"/>
  <c r="G186" i="13"/>
  <c r="G213" i="13"/>
  <c r="G250" i="13"/>
  <c r="G251" i="13"/>
  <c r="A265" i="13"/>
  <c r="A270" i="13"/>
  <c r="A278" i="13"/>
  <c r="A289" i="13"/>
  <c r="G296" i="13"/>
  <c r="A301" i="13"/>
  <c r="A268" i="13"/>
  <c r="A271" i="13"/>
  <c r="A275" i="13"/>
  <c r="A279" i="13"/>
  <c r="A283" i="13"/>
  <c r="A287" i="13"/>
  <c r="A291" i="13"/>
  <c r="A298" i="13"/>
  <c r="A302" i="13"/>
  <c r="A276" i="13"/>
  <c r="A280" i="13"/>
  <c r="A284" i="13"/>
  <c r="A292" i="13"/>
  <c r="A295" i="13"/>
  <c r="A299" i="13"/>
  <c r="A303" i="13"/>
  <c r="A273" i="13"/>
  <c r="A277" i="13"/>
  <c r="A281" i="13"/>
  <c r="A296" i="13"/>
  <c r="A300" i="13"/>
  <c r="G153" i="13"/>
  <c r="A173" i="13"/>
  <c r="A180" i="13"/>
  <c r="A186" i="13"/>
  <c r="A190" i="13"/>
  <c r="A194" i="13"/>
  <c r="G105" i="13"/>
  <c r="G109" i="13"/>
  <c r="G131" i="13"/>
  <c r="A177" i="13"/>
  <c r="G234" i="13"/>
  <c r="G235" i="13"/>
  <c r="A152" i="13"/>
  <c r="A154" i="13"/>
  <c r="A145" i="13"/>
  <c r="A160" i="13"/>
  <c r="A162" i="13"/>
  <c r="A164" i="13"/>
  <c r="A166" i="13"/>
  <c r="A169" i="13"/>
  <c r="G180" i="13"/>
  <c r="A221" i="13"/>
  <c r="G106" i="13"/>
  <c r="A129" i="13"/>
  <c r="A130" i="13"/>
  <c r="A133" i="13"/>
  <c r="A147" i="13"/>
  <c r="G152" i="13"/>
  <c r="A182" i="13"/>
  <c r="G184" i="13"/>
  <c r="A197" i="13"/>
  <c r="A210" i="13"/>
  <c r="A213" i="13"/>
  <c r="G216" i="13"/>
  <c r="A156" i="13"/>
  <c r="A122" i="13"/>
  <c r="A161" i="13"/>
  <c r="A163" i="13"/>
  <c r="A165" i="13"/>
  <c r="A167" i="13"/>
  <c r="A168" i="13"/>
  <c r="A170" i="13"/>
  <c r="A171" i="13"/>
  <c r="A206" i="13"/>
  <c r="A217" i="13"/>
  <c r="G27" i="13"/>
  <c r="A141" i="13"/>
  <c r="A149" i="13"/>
  <c r="G181" i="13"/>
  <c r="G182" i="13"/>
  <c r="A201" i="13"/>
  <c r="G212" i="13"/>
  <c r="A148" i="13"/>
  <c r="A151" i="13"/>
  <c r="A155" i="13"/>
  <c r="A159" i="13"/>
  <c r="A174" i="13"/>
  <c r="A178" i="13"/>
  <c r="A181" i="13"/>
  <c r="A185" i="13"/>
  <c r="A189" i="13"/>
  <c r="A193" i="13"/>
  <c r="A200" i="13"/>
  <c r="A205" i="13"/>
  <c r="A209" i="13"/>
  <c r="A212" i="13"/>
  <c r="A216" i="13"/>
  <c r="A220" i="13"/>
  <c r="A146" i="13"/>
  <c r="A150" i="13"/>
  <c r="A153" i="13"/>
  <c r="A157" i="13"/>
  <c r="A176" i="13"/>
  <c r="A179" i="13"/>
  <c r="A183" i="13"/>
  <c r="A187" i="13"/>
  <c r="A191" i="13"/>
  <c r="A195" i="13"/>
  <c r="A198" i="13"/>
  <c r="A202" i="13"/>
  <c r="A207" i="13"/>
  <c r="A214" i="13"/>
  <c r="A218" i="13"/>
  <c r="A222" i="13"/>
  <c r="A184" i="13"/>
  <c r="A188" i="13"/>
  <c r="A192" i="13"/>
  <c r="A196" i="13"/>
  <c r="A208" i="13"/>
  <c r="A211" i="13"/>
  <c r="A215" i="13"/>
  <c r="A219" i="13"/>
  <c r="A126" i="13"/>
  <c r="A137" i="13"/>
  <c r="G107" i="13"/>
  <c r="G108" i="13"/>
  <c r="A127" i="13"/>
  <c r="A138" i="13"/>
  <c r="G110" i="13"/>
  <c r="A123" i="13"/>
  <c r="G129" i="13"/>
  <c r="A134" i="13"/>
  <c r="A142" i="13"/>
  <c r="A124" i="13"/>
  <c r="A131" i="13"/>
  <c r="A135" i="13"/>
  <c r="A139" i="13"/>
  <c r="A125" i="13"/>
  <c r="A128" i="13"/>
  <c r="A132" i="13"/>
  <c r="A136" i="13"/>
  <c r="G31" i="13"/>
  <c r="G25" i="13"/>
  <c r="G26" i="13"/>
  <c r="G28" i="13"/>
  <c r="G29" i="13"/>
  <c r="G30" i="13"/>
  <c r="A9" i="14"/>
  <c r="A12" i="14"/>
  <c r="A16" i="14"/>
  <c r="A20" i="14"/>
  <c r="A24" i="14"/>
  <c r="A28" i="14"/>
  <c r="A32" i="14"/>
  <c r="A36" i="14"/>
  <c r="A40" i="14"/>
  <c r="A6" i="14"/>
  <c r="A10" i="14"/>
  <c r="A13" i="14"/>
  <c r="A17" i="14"/>
  <c r="A21" i="14"/>
  <c r="A25" i="14"/>
  <c r="A29" i="14"/>
  <c r="A33" i="14"/>
  <c r="A37" i="14"/>
  <c r="A41" i="14"/>
  <c r="A7" i="14"/>
  <c r="A11" i="14"/>
  <c r="A14" i="14"/>
  <c r="A18" i="14"/>
  <c r="A22" i="14"/>
  <c r="A26" i="14"/>
  <c r="A30" i="14"/>
  <c r="A34" i="14"/>
  <c r="A38" i="14"/>
  <c r="A42" i="14"/>
  <c r="A8" i="14"/>
  <c r="A15" i="14"/>
  <c r="A19" i="14"/>
  <c r="A23" i="14"/>
  <c r="A27" i="14"/>
  <c r="A31" i="14"/>
  <c r="A35" i="14"/>
  <c r="A39" i="14"/>
  <c r="G251" i="17"/>
  <c r="A106" i="17"/>
  <c r="G271" i="17"/>
  <c r="G272" i="17"/>
  <c r="G273" i="17"/>
  <c r="A246" i="17"/>
  <c r="A117" i="17"/>
  <c r="A242" i="17"/>
  <c r="A249" i="17"/>
  <c r="A251" i="17"/>
  <c r="A253" i="17"/>
  <c r="G288" i="17"/>
  <c r="A244" i="17"/>
  <c r="G250" i="17"/>
  <c r="A255" i="17"/>
  <c r="A260" i="17"/>
  <c r="A243" i="17"/>
  <c r="A247" i="17"/>
  <c r="A250" i="17"/>
  <c r="A254" i="17"/>
  <c r="A257" i="17"/>
  <c r="A259" i="17"/>
  <c r="A245" i="17"/>
  <c r="A248" i="17"/>
  <c r="A252" i="17"/>
  <c r="A256" i="17"/>
  <c r="A258" i="17"/>
  <c r="A110" i="17"/>
  <c r="A125" i="17"/>
  <c r="G270" i="17"/>
  <c r="G39" i="17"/>
  <c r="A113" i="17"/>
  <c r="G289" i="17"/>
  <c r="G290" i="17"/>
  <c r="A108" i="17"/>
  <c r="A121" i="17"/>
  <c r="G41" i="17"/>
  <c r="G44" i="17"/>
  <c r="A115" i="17"/>
  <c r="A123" i="17"/>
  <c r="G38" i="17"/>
  <c r="G40" i="17"/>
  <c r="A119" i="17"/>
  <c r="A127" i="17"/>
  <c r="A107" i="17"/>
  <c r="A111" i="17"/>
  <c r="A114" i="17"/>
  <c r="A118" i="17"/>
  <c r="A122" i="17"/>
  <c r="A126" i="17"/>
  <c r="A109" i="17"/>
  <c r="A112" i="17"/>
  <c r="A116" i="17"/>
  <c r="A120" i="17"/>
  <c r="A124" i="17"/>
  <c r="A35" i="17"/>
  <c r="A34" i="17"/>
  <c r="A41" i="17"/>
  <c r="A45" i="17"/>
  <c r="A49" i="17"/>
  <c r="A53" i="17"/>
  <c r="A38" i="17"/>
  <c r="A46" i="17"/>
  <c r="A54" i="17"/>
  <c r="A32" i="17"/>
  <c r="A36" i="17"/>
  <c r="A39" i="17"/>
  <c r="A43" i="17"/>
  <c r="A47" i="17"/>
  <c r="A51" i="17"/>
  <c r="A55" i="17"/>
  <c r="A42" i="17"/>
  <c r="A50" i="17"/>
  <c r="A33" i="17"/>
  <c r="A37" i="17"/>
  <c r="A40" i="17"/>
  <c r="A44" i="17"/>
  <c r="A48" i="17"/>
  <c r="A52" i="17"/>
  <c r="A48" i="14"/>
  <c r="A55" i="14"/>
  <c r="A59" i="14"/>
  <c r="A63" i="14"/>
  <c r="A67" i="14"/>
  <c r="A49" i="14"/>
  <c r="A52" i="14"/>
  <c r="A56" i="14"/>
  <c r="A60" i="14"/>
  <c r="A64" i="14"/>
  <c r="H33" i="9" l="1"/>
  <c r="G33" i="9"/>
  <c r="F33" i="9"/>
  <c r="D33" i="9"/>
  <c r="H32" i="9"/>
  <c r="G32" i="9"/>
  <c r="F32" i="9"/>
  <c r="D32" i="9"/>
  <c r="H31" i="9"/>
  <c r="G31" i="9"/>
  <c r="F31" i="9"/>
  <c r="D31" i="9"/>
  <c r="H30" i="9"/>
  <c r="G30" i="9"/>
  <c r="F30" i="9"/>
  <c r="D30" i="9"/>
  <c r="H29" i="9"/>
  <c r="G29" i="9"/>
  <c r="F29" i="9"/>
  <c r="D29" i="9"/>
  <c r="H28" i="9"/>
  <c r="G28" i="9"/>
  <c r="F28" i="9"/>
  <c r="D28" i="9"/>
  <c r="H27" i="9"/>
  <c r="G27" i="9"/>
  <c r="F27" i="9"/>
  <c r="D27" i="9"/>
  <c r="H26" i="9"/>
  <c r="G26" i="9"/>
  <c r="F26" i="9"/>
  <c r="D26" i="9"/>
  <c r="H25" i="9"/>
  <c r="G25" i="9"/>
  <c r="F25" i="9"/>
  <c r="D25" i="9"/>
  <c r="H24" i="9"/>
  <c r="G24" i="9"/>
  <c r="F24" i="9"/>
  <c r="D24" i="9"/>
  <c r="H23" i="9"/>
  <c r="G23" i="9"/>
  <c r="F23" i="9"/>
  <c r="D23" i="9"/>
  <c r="H22" i="9"/>
  <c r="G22" i="9"/>
  <c r="F22" i="9"/>
  <c r="D22" i="9"/>
  <c r="A22" i="9"/>
  <c r="H21" i="9"/>
  <c r="G21" i="9"/>
  <c r="F21" i="9"/>
  <c r="D21" i="9"/>
  <c r="H20" i="9"/>
  <c r="G20" i="9"/>
  <c r="F20" i="9"/>
  <c r="D20" i="9"/>
  <c r="H19" i="9"/>
  <c r="G19" i="9"/>
  <c r="F19" i="9"/>
  <c r="D19" i="9"/>
  <c r="H18" i="9"/>
  <c r="G18" i="9"/>
  <c r="F18" i="9"/>
  <c r="D18" i="9"/>
  <c r="H17" i="9"/>
  <c r="G17" i="9"/>
  <c r="F17" i="9"/>
  <c r="D17" i="9"/>
  <c r="H16" i="9"/>
  <c r="G16" i="9"/>
  <c r="F16" i="9"/>
  <c r="D16" i="9"/>
  <c r="H15" i="9"/>
  <c r="G15" i="9"/>
  <c r="F15" i="9"/>
  <c r="D15" i="9"/>
  <c r="H14" i="9"/>
  <c r="G14" i="9"/>
  <c r="F14" i="9"/>
  <c r="D14" i="9"/>
  <c r="H13" i="9"/>
  <c r="G13" i="9"/>
  <c r="F13" i="9"/>
  <c r="D13" i="9"/>
  <c r="H12" i="9"/>
  <c r="G12" i="9"/>
  <c r="F12" i="9"/>
  <c r="D12" i="9"/>
  <c r="D11" i="9"/>
  <c r="A5" i="9"/>
  <c r="A62" i="9" s="1"/>
  <c r="A26" i="9" l="1"/>
  <c r="A11" i="9"/>
  <c r="A42" i="9"/>
  <c r="A7" i="9"/>
  <c r="A18" i="9"/>
  <c r="A34" i="9"/>
  <c r="A58" i="9"/>
  <c r="A14" i="9"/>
  <c r="A30" i="9"/>
  <c r="A74" i="9"/>
  <c r="A8" i="9"/>
  <c r="A15" i="9"/>
  <c r="A19" i="9"/>
  <c r="A23" i="9"/>
  <c r="A27" i="9"/>
  <c r="A31" i="9"/>
  <c r="A37" i="9"/>
  <c r="A46" i="9"/>
  <c r="A76" i="9"/>
  <c r="A72" i="9"/>
  <c r="A68" i="9"/>
  <c r="A64" i="9"/>
  <c r="A60" i="9"/>
  <c r="A56" i="9"/>
  <c r="A52" i="9"/>
  <c r="A48" i="9"/>
  <c r="A44" i="9"/>
  <c r="A40" i="9"/>
  <c r="A36" i="9"/>
  <c r="A75" i="9"/>
  <c r="A71" i="9"/>
  <c r="A67" i="9"/>
  <c r="A63" i="9"/>
  <c r="A59" i="9"/>
  <c r="A55" i="9"/>
  <c r="A51" i="9"/>
  <c r="A47" i="9"/>
  <c r="A43" i="9"/>
  <c r="A39" i="9"/>
  <c r="A35" i="9"/>
  <c r="A77" i="9"/>
  <c r="A73" i="9"/>
  <c r="A69" i="9"/>
  <c r="A65" i="9"/>
  <c r="A61" i="9"/>
  <c r="A57" i="9"/>
  <c r="A53" i="9"/>
  <c r="A49" i="9"/>
  <c r="A45" i="9"/>
  <c r="A9" i="9"/>
  <c r="A12" i="9"/>
  <c r="A16" i="9"/>
  <c r="A20" i="9"/>
  <c r="A24" i="9"/>
  <c r="A28" i="9"/>
  <c r="A32" i="9"/>
  <c r="A38" i="9"/>
  <c r="A50" i="9"/>
  <c r="A66" i="9"/>
  <c r="A6" i="9"/>
  <c r="A10" i="9"/>
  <c r="A13" i="9"/>
  <c r="A17" i="9"/>
  <c r="A21" i="9"/>
  <c r="A25" i="9"/>
  <c r="A29" i="9"/>
  <c r="A33" i="9"/>
  <c r="A41" i="9"/>
  <c r="A54" i="9"/>
  <c r="A70" i="9"/>
</calcChain>
</file>

<file path=xl/comments1.xml><?xml version="1.0" encoding="utf-8"?>
<comments xmlns="http://schemas.openxmlformats.org/spreadsheetml/2006/main">
  <authors>
    <author>CCR</author>
    <author>Joel</author>
  </authors>
  <commentList>
    <comment ref="E76" authorId="0" shapeId="0">
      <text>
        <r>
          <rPr>
            <sz val="10"/>
            <color indexed="81"/>
            <rFont val="Arial"/>
            <family val="2"/>
          </rPr>
          <t>Total à saisir dans la cellule Quant. À dupliquer</t>
        </r>
      </text>
    </comment>
    <comment ref="E83" authorId="1" shapeId="0">
      <text>
        <r>
          <rPr>
            <b/>
            <sz val="8"/>
            <color indexed="81"/>
            <rFont val="Tahoma"/>
            <family val="2"/>
          </rPr>
          <t>Conversion en nombre de parts Adultes</t>
        </r>
        <r>
          <rPr>
            <sz val="8"/>
            <color indexed="81"/>
            <rFont val="Tahoma"/>
            <family val="2"/>
          </rPr>
          <t xml:space="preserve">
</t>
        </r>
      </text>
    </comment>
  </commentList>
</comments>
</file>

<file path=xl/comments2.xml><?xml version="1.0" encoding="utf-8"?>
<comments xmlns="http://schemas.openxmlformats.org/spreadsheetml/2006/main">
  <authors>
    <author>JPL</author>
  </authors>
  <commentList>
    <comment ref="B34" authorId="0" shapeId="0">
      <text>
        <r>
          <rPr>
            <b/>
            <sz val="12"/>
            <color indexed="53"/>
            <rFont val="Times New Roman"/>
            <family val="1"/>
          </rPr>
          <t>L'Auteur à prévu cette recette pour</t>
        </r>
      </text>
    </comment>
    <comment ref="D34" authorId="0" shapeId="0">
      <text>
        <r>
          <rPr>
            <b/>
            <sz val="12"/>
            <color indexed="53"/>
            <rFont val="Times New Roman"/>
            <family val="1"/>
          </rPr>
          <t>L'Auteur à prévu cette recette pour</t>
        </r>
      </text>
    </comment>
    <comment ref="B61" authorId="0" shapeId="0">
      <text>
        <r>
          <rPr>
            <b/>
            <sz val="12"/>
            <color indexed="53"/>
            <rFont val="Times New Roman"/>
            <family val="1"/>
          </rPr>
          <t>L'Auteur à prévu cette recette pour</t>
        </r>
      </text>
    </comment>
    <comment ref="D61" authorId="0" shapeId="0">
      <text>
        <r>
          <rPr>
            <b/>
            <sz val="12"/>
            <color indexed="53"/>
            <rFont val="Times New Roman"/>
            <family val="1"/>
          </rPr>
          <t>L'Auteur à prévu cette recette pour</t>
        </r>
      </text>
    </comment>
    <comment ref="B85" authorId="0" shapeId="0">
      <text>
        <r>
          <rPr>
            <b/>
            <sz val="12"/>
            <color indexed="53"/>
            <rFont val="Times New Roman"/>
            <family val="1"/>
          </rPr>
          <t>L'Auteur à prévu cette recette pour</t>
        </r>
      </text>
    </comment>
    <comment ref="D85" authorId="0" shapeId="0">
      <text>
        <r>
          <rPr>
            <b/>
            <sz val="12"/>
            <color indexed="53"/>
            <rFont val="Times New Roman"/>
            <family val="1"/>
          </rPr>
          <t>L'Auteur à prévu cette recette pour</t>
        </r>
      </text>
    </comment>
    <comment ref="B108" authorId="0" shapeId="0">
      <text>
        <r>
          <rPr>
            <b/>
            <sz val="12"/>
            <color indexed="53"/>
            <rFont val="Times New Roman"/>
            <family val="1"/>
          </rPr>
          <t>L'Auteur à prévu cette recette pour</t>
        </r>
      </text>
    </comment>
    <comment ref="D108" authorId="0" shapeId="0">
      <text>
        <r>
          <rPr>
            <b/>
            <sz val="12"/>
            <color indexed="53"/>
            <rFont val="Times New Roman"/>
            <family val="1"/>
          </rPr>
          <t>L'Auteur à prévu cette recette pour</t>
        </r>
      </text>
    </comment>
    <comment ref="B133" authorId="0" shapeId="0">
      <text>
        <r>
          <rPr>
            <b/>
            <sz val="12"/>
            <color indexed="53"/>
            <rFont val="Times New Roman"/>
            <family val="1"/>
          </rPr>
          <t>L'Auteur à prévu cette recette pour</t>
        </r>
      </text>
    </comment>
    <comment ref="D133" authorId="0" shapeId="0">
      <text>
        <r>
          <rPr>
            <b/>
            <sz val="12"/>
            <color indexed="53"/>
            <rFont val="Times New Roman"/>
            <family val="1"/>
          </rPr>
          <t>L'Auteur à prévu cette recette pour</t>
        </r>
      </text>
    </comment>
    <comment ref="B162" authorId="0" shapeId="0">
      <text>
        <r>
          <rPr>
            <b/>
            <sz val="12"/>
            <color indexed="53"/>
            <rFont val="Times New Roman"/>
            <family val="1"/>
          </rPr>
          <t>L'Auteur à prévu cette recette pour</t>
        </r>
      </text>
    </comment>
    <comment ref="D162" authorId="0" shapeId="0">
      <text>
        <r>
          <rPr>
            <b/>
            <sz val="12"/>
            <color indexed="53"/>
            <rFont val="Times New Roman"/>
            <family val="1"/>
          </rPr>
          <t>L'Auteur à prévu cette recette pour</t>
        </r>
      </text>
    </comment>
    <comment ref="B178" authorId="0" shapeId="0">
      <text>
        <r>
          <rPr>
            <b/>
            <sz val="12"/>
            <color indexed="53"/>
            <rFont val="Times New Roman"/>
            <family val="1"/>
          </rPr>
          <t>L'Auteur à prévu cette recette pour</t>
        </r>
      </text>
    </comment>
    <comment ref="D178" authorId="0" shapeId="0">
      <text>
        <r>
          <rPr>
            <b/>
            <sz val="12"/>
            <color indexed="53"/>
            <rFont val="Times New Roman"/>
            <family val="1"/>
          </rPr>
          <t>L'Auteur à prévu cette recette pour</t>
        </r>
      </text>
    </comment>
    <comment ref="B205" authorId="0" shapeId="0">
      <text>
        <r>
          <rPr>
            <b/>
            <sz val="12"/>
            <color indexed="53"/>
            <rFont val="Times New Roman"/>
            <family val="1"/>
          </rPr>
          <t>L'Auteur à prévu cette recette pour</t>
        </r>
      </text>
    </comment>
    <comment ref="D205" authorId="0" shapeId="0">
      <text>
        <r>
          <rPr>
            <b/>
            <sz val="12"/>
            <color indexed="53"/>
            <rFont val="Times New Roman"/>
            <family val="1"/>
          </rPr>
          <t>L'Auteur à prévu cette recette pour</t>
        </r>
      </text>
    </comment>
    <comment ref="B244" authorId="0" shapeId="0">
      <text>
        <r>
          <rPr>
            <b/>
            <sz val="12"/>
            <color indexed="53"/>
            <rFont val="Times New Roman"/>
            <family val="1"/>
          </rPr>
          <t>L'Auteur à prévu cette recette pour</t>
        </r>
      </text>
    </comment>
    <comment ref="D244" authorId="0" shapeId="0">
      <text>
        <r>
          <rPr>
            <b/>
            <sz val="12"/>
            <color indexed="53"/>
            <rFont val="Times New Roman"/>
            <family val="1"/>
          </rPr>
          <t>L'Auteur à prévu cette recette pour</t>
        </r>
      </text>
    </comment>
    <comment ref="B266" authorId="0" shapeId="0">
      <text>
        <r>
          <rPr>
            <b/>
            <sz val="12"/>
            <color indexed="53"/>
            <rFont val="Times New Roman"/>
            <family val="1"/>
          </rPr>
          <t>L'Auteur à prévu cette recette pour</t>
        </r>
      </text>
    </comment>
    <comment ref="D266" authorId="0" shapeId="0">
      <text>
        <r>
          <rPr>
            <b/>
            <sz val="12"/>
            <color indexed="53"/>
            <rFont val="Times New Roman"/>
            <family val="1"/>
          </rPr>
          <t>L'Auteur à prévu cette recette pour</t>
        </r>
      </text>
    </comment>
    <comment ref="B284" authorId="0" shapeId="0">
      <text>
        <r>
          <rPr>
            <b/>
            <sz val="12"/>
            <color indexed="53"/>
            <rFont val="Times New Roman"/>
            <family val="1"/>
          </rPr>
          <t>L'Auteur à prévu cette recette pour</t>
        </r>
      </text>
    </comment>
    <comment ref="D284" authorId="0" shapeId="0">
      <text>
        <r>
          <rPr>
            <b/>
            <sz val="12"/>
            <color indexed="53"/>
            <rFont val="Times New Roman"/>
            <family val="1"/>
          </rPr>
          <t>L'Auteur à prévu cette recette pour</t>
        </r>
      </text>
    </comment>
    <comment ref="B305" authorId="0" shapeId="0">
      <text>
        <r>
          <rPr>
            <b/>
            <sz val="12"/>
            <color indexed="53"/>
            <rFont val="Times New Roman"/>
            <family val="1"/>
          </rPr>
          <t>L'Auteur à prévu cette recette pour</t>
        </r>
      </text>
    </comment>
    <comment ref="D305" authorId="0" shapeId="0">
      <text>
        <r>
          <rPr>
            <b/>
            <sz val="12"/>
            <color indexed="53"/>
            <rFont val="Times New Roman"/>
            <family val="1"/>
          </rPr>
          <t>L'Auteur à prévu cette recette pour</t>
        </r>
      </text>
    </comment>
    <comment ref="B329" authorId="0" shapeId="0">
      <text>
        <r>
          <rPr>
            <b/>
            <sz val="12"/>
            <color indexed="53"/>
            <rFont val="Times New Roman"/>
            <family val="1"/>
          </rPr>
          <t>L'Auteur à prévu cette recette pour</t>
        </r>
      </text>
    </comment>
    <comment ref="D329" authorId="0" shapeId="0">
      <text>
        <r>
          <rPr>
            <b/>
            <sz val="12"/>
            <color indexed="53"/>
            <rFont val="Times New Roman"/>
            <family val="1"/>
          </rPr>
          <t>L'Auteur à prévu cette recette pour</t>
        </r>
      </text>
    </comment>
    <comment ref="B360" authorId="0" shapeId="0">
      <text>
        <r>
          <rPr>
            <b/>
            <sz val="12"/>
            <color indexed="53"/>
            <rFont val="Times New Roman"/>
            <family val="1"/>
          </rPr>
          <t>L'Auteur à prévu cette recette pour</t>
        </r>
      </text>
    </comment>
    <comment ref="D360" authorId="0" shapeId="0">
      <text>
        <r>
          <rPr>
            <b/>
            <sz val="12"/>
            <color indexed="53"/>
            <rFont val="Times New Roman"/>
            <family val="1"/>
          </rPr>
          <t>L'Auteur à prévu cette recette pour</t>
        </r>
      </text>
    </comment>
    <comment ref="B384" authorId="0" shapeId="0">
      <text>
        <r>
          <rPr>
            <b/>
            <sz val="12"/>
            <color indexed="53"/>
            <rFont val="Times New Roman"/>
            <family val="1"/>
          </rPr>
          <t>L'Auteur à prévu cette recette pour</t>
        </r>
      </text>
    </comment>
    <comment ref="D384" authorId="0" shapeId="0">
      <text>
        <r>
          <rPr>
            <b/>
            <sz val="12"/>
            <color indexed="53"/>
            <rFont val="Times New Roman"/>
            <family val="1"/>
          </rPr>
          <t>L'Auteur à prévu cette recette pour</t>
        </r>
      </text>
    </comment>
    <comment ref="B404" authorId="0" shapeId="0">
      <text>
        <r>
          <rPr>
            <b/>
            <sz val="12"/>
            <color indexed="53"/>
            <rFont val="Times New Roman"/>
            <family val="1"/>
          </rPr>
          <t>L'Auteur à prévu cette recette pour</t>
        </r>
      </text>
    </comment>
    <comment ref="D404" authorId="0" shapeId="0">
      <text>
        <r>
          <rPr>
            <b/>
            <sz val="12"/>
            <color indexed="53"/>
            <rFont val="Times New Roman"/>
            <family val="1"/>
          </rPr>
          <t>L'Auteur à prévu cette recette pour</t>
        </r>
      </text>
    </comment>
    <comment ref="B427" authorId="0" shapeId="0">
      <text>
        <r>
          <rPr>
            <b/>
            <sz val="12"/>
            <color indexed="53"/>
            <rFont val="Times New Roman"/>
            <family val="1"/>
          </rPr>
          <t>L'Auteur à prévu cette recette pour</t>
        </r>
      </text>
    </comment>
    <comment ref="D427" authorId="0" shapeId="0">
      <text>
        <r>
          <rPr>
            <b/>
            <sz val="12"/>
            <color indexed="53"/>
            <rFont val="Times New Roman"/>
            <family val="1"/>
          </rPr>
          <t>L'Auteur à prévu cette recette pour</t>
        </r>
      </text>
    </comment>
    <comment ref="B451" authorId="0" shapeId="0">
      <text>
        <r>
          <rPr>
            <b/>
            <sz val="12"/>
            <color indexed="53"/>
            <rFont val="Times New Roman"/>
            <family val="1"/>
          </rPr>
          <t>L'Auteur à prévu cette recette pour</t>
        </r>
      </text>
    </comment>
    <comment ref="D451" authorId="0" shapeId="0">
      <text>
        <r>
          <rPr>
            <b/>
            <sz val="12"/>
            <color indexed="53"/>
            <rFont val="Times New Roman"/>
            <family val="1"/>
          </rPr>
          <t>L'Auteur à prévu cette recette pour</t>
        </r>
      </text>
    </comment>
    <comment ref="B467" authorId="0" shapeId="0">
      <text>
        <r>
          <rPr>
            <b/>
            <sz val="12"/>
            <color indexed="53"/>
            <rFont val="Times New Roman"/>
            <family val="1"/>
          </rPr>
          <t>L'Auteur à prévu cette recette pour</t>
        </r>
      </text>
    </comment>
    <comment ref="D467" authorId="0" shapeId="0">
      <text>
        <r>
          <rPr>
            <b/>
            <sz val="12"/>
            <color indexed="53"/>
            <rFont val="Times New Roman"/>
            <family val="1"/>
          </rPr>
          <t>L'Auteur à prévu cette recette pour</t>
        </r>
      </text>
    </comment>
    <comment ref="B491" authorId="0" shapeId="0">
      <text>
        <r>
          <rPr>
            <b/>
            <sz val="12"/>
            <color indexed="53"/>
            <rFont val="Times New Roman"/>
            <family val="1"/>
          </rPr>
          <t>L'Auteur à prévu cette recette pour</t>
        </r>
      </text>
    </comment>
    <comment ref="D491" authorId="0" shapeId="0">
      <text>
        <r>
          <rPr>
            <b/>
            <sz val="12"/>
            <color indexed="53"/>
            <rFont val="Times New Roman"/>
            <family val="1"/>
          </rPr>
          <t>L'Auteur à prévu cette recette pour</t>
        </r>
      </text>
    </comment>
    <comment ref="B508" authorId="0" shapeId="0">
      <text>
        <r>
          <rPr>
            <b/>
            <sz val="12"/>
            <color indexed="53"/>
            <rFont val="Times New Roman"/>
            <family val="1"/>
          </rPr>
          <t>L'Auteur à prévu cette recette pour</t>
        </r>
      </text>
    </comment>
    <comment ref="D508" authorId="0" shapeId="0">
      <text>
        <r>
          <rPr>
            <b/>
            <sz val="12"/>
            <color indexed="53"/>
            <rFont val="Times New Roman"/>
            <family val="1"/>
          </rPr>
          <t>L'Auteur à prévu cette recette pour</t>
        </r>
      </text>
    </comment>
    <comment ref="B536" authorId="0" shapeId="0">
      <text>
        <r>
          <rPr>
            <b/>
            <sz val="12"/>
            <color indexed="53"/>
            <rFont val="Times New Roman"/>
            <family val="1"/>
          </rPr>
          <t>L'Auteur à prévu cette recette pour</t>
        </r>
      </text>
    </comment>
    <comment ref="D536" authorId="0" shapeId="0">
      <text>
        <r>
          <rPr>
            <b/>
            <sz val="12"/>
            <color indexed="53"/>
            <rFont val="Times New Roman"/>
            <family val="1"/>
          </rPr>
          <t>L'Auteur à prévu cette recette pour</t>
        </r>
      </text>
    </comment>
    <comment ref="B562" authorId="0" shapeId="0">
      <text>
        <r>
          <rPr>
            <b/>
            <sz val="12"/>
            <color indexed="53"/>
            <rFont val="Times New Roman"/>
            <family val="1"/>
          </rPr>
          <t>L'Auteur à prévu cette recette pour</t>
        </r>
      </text>
    </comment>
    <comment ref="D562" authorId="0" shapeId="0">
      <text>
        <r>
          <rPr>
            <b/>
            <sz val="12"/>
            <color indexed="53"/>
            <rFont val="Times New Roman"/>
            <family val="1"/>
          </rPr>
          <t>L'Auteur à prévu cette recette pour</t>
        </r>
      </text>
    </comment>
    <comment ref="B586" authorId="0" shapeId="0">
      <text>
        <r>
          <rPr>
            <b/>
            <sz val="12"/>
            <color indexed="53"/>
            <rFont val="Times New Roman"/>
            <family val="1"/>
          </rPr>
          <t>L'Auteur à prévu cette recette pour</t>
        </r>
      </text>
    </comment>
    <comment ref="D586" authorId="0" shapeId="0">
      <text>
        <r>
          <rPr>
            <b/>
            <sz val="12"/>
            <color indexed="53"/>
            <rFont val="Times New Roman"/>
            <family val="1"/>
          </rPr>
          <t>L'Auteur à prévu cette recette pour</t>
        </r>
      </text>
    </comment>
    <comment ref="B612" authorId="0" shapeId="0">
      <text>
        <r>
          <rPr>
            <b/>
            <sz val="12"/>
            <color indexed="53"/>
            <rFont val="Times New Roman"/>
            <family val="1"/>
          </rPr>
          <t>L'Auteur à prévu cette recette pour</t>
        </r>
      </text>
    </comment>
    <comment ref="D612" authorId="0" shapeId="0">
      <text>
        <r>
          <rPr>
            <b/>
            <sz val="12"/>
            <color indexed="53"/>
            <rFont val="Times New Roman"/>
            <family val="1"/>
          </rPr>
          <t>L'Auteur à prévu cette recette pour</t>
        </r>
      </text>
    </comment>
    <comment ref="B641" authorId="0" shapeId="0">
      <text>
        <r>
          <rPr>
            <b/>
            <sz val="12"/>
            <color indexed="53"/>
            <rFont val="Times New Roman"/>
            <family val="1"/>
          </rPr>
          <t>L'Auteur à prévu cette recette pour</t>
        </r>
      </text>
    </comment>
    <comment ref="D641" authorId="0" shapeId="0">
      <text>
        <r>
          <rPr>
            <b/>
            <sz val="12"/>
            <color indexed="53"/>
            <rFont val="Times New Roman"/>
            <family val="1"/>
          </rPr>
          <t>L'Auteur à prévu cette recette pour</t>
        </r>
      </text>
    </comment>
  </commentList>
</comments>
</file>

<file path=xl/comments3.xml><?xml version="1.0" encoding="utf-8"?>
<comments xmlns="http://schemas.openxmlformats.org/spreadsheetml/2006/main">
  <authors>
    <author>JPL</author>
  </authors>
  <commentList>
    <comment ref="B41" authorId="0" shapeId="0">
      <text>
        <r>
          <rPr>
            <b/>
            <sz val="12"/>
            <color indexed="53"/>
            <rFont val="Times New Roman"/>
            <family val="1"/>
          </rPr>
          <t>L'Auteur à prévu cette recette pour</t>
        </r>
      </text>
    </comment>
    <comment ref="D41" authorId="0" shapeId="0">
      <text>
        <r>
          <rPr>
            <b/>
            <sz val="12"/>
            <color indexed="53"/>
            <rFont val="Times New Roman"/>
            <family val="1"/>
          </rPr>
          <t>L'Auteur à prévu cette recette pour</t>
        </r>
      </text>
    </comment>
    <comment ref="B63" authorId="0" shapeId="0">
      <text>
        <r>
          <rPr>
            <b/>
            <sz val="12"/>
            <color indexed="53"/>
            <rFont val="Times New Roman"/>
            <family val="1"/>
          </rPr>
          <t>L'Auteur à prévu cette recette pour</t>
        </r>
      </text>
    </comment>
    <comment ref="D63" authorId="0" shapeId="0">
      <text>
        <r>
          <rPr>
            <b/>
            <sz val="12"/>
            <color indexed="53"/>
            <rFont val="Times New Roman"/>
            <family val="1"/>
          </rPr>
          <t>L'Auteur à prévu cette recette pour</t>
        </r>
      </text>
    </comment>
    <comment ref="B97" authorId="0" shapeId="0">
      <text>
        <r>
          <rPr>
            <b/>
            <sz val="12"/>
            <color indexed="53"/>
            <rFont val="Times New Roman"/>
            <family val="1"/>
          </rPr>
          <t>L'Auteur à prévu cette recette pour</t>
        </r>
      </text>
    </comment>
    <comment ref="D97" authorId="0" shapeId="0">
      <text>
        <r>
          <rPr>
            <b/>
            <sz val="12"/>
            <color indexed="53"/>
            <rFont val="Times New Roman"/>
            <family val="1"/>
          </rPr>
          <t>L'Auteur à prévu cette recette pour</t>
        </r>
      </text>
    </comment>
    <comment ref="B127" authorId="0" shapeId="0">
      <text>
        <r>
          <rPr>
            <b/>
            <sz val="12"/>
            <color indexed="53"/>
            <rFont val="Times New Roman"/>
            <family val="1"/>
          </rPr>
          <t>L'Auteur à prévu cette recette pour</t>
        </r>
      </text>
    </comment>
    <comment ref="D127" authorId="0" shapeId="0">
      <text>
        <r>
          <rPr>
            <b/>
            <sz val="12"/>
            <color indexed="53"/>
            <rFont val="Times New Roman"/>
            <family val="1"/>
          </rPr>
          <t>L'Auteur à prévu cette recette pour</t>
        </r>
      </text>
    </comment>
    <comment ref="B150" authorId="0" shapeId="0">
      <text>
        <r>
          <rPr>
            <b/>
            <sz val="12"/>
            <color indexed="53"/>
            <rFont val="Times New Roman"/>
            <family val="1"/>
          </rPr>
          <t>L'Auteur à prévu cette recette pour</t>
        </r>
      </text>
    </comment>
    <comment ref="D150" authorId="0" shapeId="0">
      <text>
        <r>
          <rPr>
            <b/>
            <sz val="12"/>
            <color indexed="53"/>
            <rFont val="Times New Roman"/>
            <family val="1"/>
          </rPr>
          <t>L'Auteur à prévu cette recette pour</t>
        </r>
      </text>
    </comment>
    <comment ref="B182" authorId="0" shapeId="0">
      <text>
        <r>
          <rPr>
            <b/>
            <sz val="12"/>
            <color indexed="53"/>
            <rFont val="Times New Roman"/>
            <family val="1"/>
          </rPr>
          <t>L'Auteur à prévu cette recette pour</t>
        </r>
      </text>
    </comment>
    <comment ref="D182" authorId="0" shapeId="0">
      <text>
        <r>
          <rPr>
            <b/>
            <sz val="12"/>
            <color indexed="53"/>
            <rFont val="Times New Roman"/>
            <family val="1"/>
          </rPr>
          <t>L'Auteur à prévu cette recette pour</t>
        </r>
      </text>
    </comment>
    <comment ref="B207" authorId="0" shapeId="0">
      <text>
        <r>
          <rPr>
            <b/>
            <sz val="12"/>
            <color indexed="53"/>
            <rFont val="Times New Roman"/>
            <family val="1"/>
          </rPr>
          <t>L'Auteur à prévu cette recette pour</t>
        </r>
      </text>
    </comment>
    <comment ref="D207" authorId="0" shapeId="0">
      <text>
        <r>
          <rPr>
            <b/>
            <sz val="12"/>
            <color indexed="53"/>
            <rFont val="Times New Roman"/>
            <family val="1"/>
          </rPr>
          <t>L'Auteur à prévu cette recette pour</t>
        </r>
      </text>
    </comment>
    <comment ref="B231" authorId="0" shapeId="0">
      <text>
        <r>
          <rPr>
            <b/>
            <sz val="12"/>
            <color indexed="53"/>
            <rFont val="Times New Roman"/>
            <family val="1"/>
          </rPr>
          <t>L'Auteur à prévu cette recette pour</t>
        </r>
      </text>
    </comment>
    <comment ref="D231" authorId="0" shapeId="0">
      <text>
        <r>
          <rPr>
            <b/>
            <sz val="12"/>
            <color indexed="53"/>
            <rFont val="Times New Roman"/>
            <family val="1"/>
          </rPr>
          <t>L'Auteur à prévu cette recette pour</t>
        </r>
      </text>
    </comment>
    <comment ref="B260" authorId="0" shapeId="0">
      <text>
        <r>
          <rPr>
            <b/>
            <sz val="12"/>
            <color indexed="53"/>
            <rFont val="Times New Roman"/>
            <family val="1"/>
          </rPr>
          <t>L'Auteur à prévu cette recette pour</t>
        </r>
      </text>
    </comment>
    <comment ref="D260" authorId="0" shapeId="0">
      <text>
        <r>
          <rPr>
            <b/>
            <sz val="12"/>
            <color indexed="53"/>
            <rFont val="Times New Roman"/>
            <family val="1"/>
          </rPr>
          <t>L'Auteur à prévu cette recette pour</t>
        </r>
      </text>
    </comment>
    <comment ref="B303" authorId="0" shapeId="0">
      <text>
        <r>
          <rPr>
            <b/>
            <sz val="12"/>
            <color indexed="53"/>
            <rFont val="Times New Roman"/>
            <family val="1"/>
          </rPr>
          <t>L'Auteur à prévu cette recette pour</t>
        </r>
      </text>
    </comment>
    <comment ref="D303" authorId="0" shapeId="0">
      <text>
        <r>
          <rPr>
            <b/>
            <sz val="12"/>
            <color indexed="53"/>
            <rFont val="Times New Roman"/>
            <family val="1"/>
          </rPr>
          <t>L'Auteur à prévu cette recette pour</t>
        </r>
      </text>
    </comment>
    <comment ref="B335" authorId="0" shapeId="0">
      <text>
        <r>
          <rPr>
            <b/>
            <sz val="12"/>
            <color indexed="53"/>
            <rFont val="Times New Roman"/>
            <family val="1"/>
          </rPr>
          <t>L'Auteur à prévu cette recette pour</t>
        </r>
      </text>
    </comment>
    <comment ref="D335" authorId="0" shapeId="0">
      <text>
        <r>
          <rPr>
            <b/>
            <sz val="12"/>
            <color indexed="53"/>
            <rFont val="Times New Roman"/>
            <family val="1"/>
          </rPr>
          <t>L'Auteur à prévu cette recette pour</t>
        </r>
      </text>
    </comment>
    <comment ref="B366" authorId="0" shapeId="0">
      <text>
        <r>
          <rPr>
            <b/>
            <sz val="12"/>
            <color indexed="53"/>
            <rFont val="Times New Roman"/>
            <family val="1"/>
          </rPr>
          <t>L'Auteur à prévu cette recette pour</t>
        </r>
      </text>
    </comment>
    <comment ref="D366" authorId="0" shapeId="0">
      <text>
        <r>
          <rPr>
            <b/>
            <sz val="12"/>
            <color indexed="53"/>
            <rFont val="Times New Roman"/>
            <family val="1"/>
          </rPr>
          <t>L'Auteur à prévu cette recette pour</t>
        </r>
      </text>
    </comment>
    <comment ref="B393" authorId="0" shapeId="0">
      <text>
        <r>
          <rPr>
            <b/>
            <sz val="12"/>
            <color indexed="53"/>
            <rFont val="Times New Roman"/>
            <family val="1"/>
          </rPr>
          <t>L'Auteur à prévu cette recette pour</t>
        </r>
      </text>
    </comment>
    <comment ref="D393" authorId="0" shapeId="0">
      <text>
        <r>
          <rPr>
            <b/>
            <sz val="12"/>
            <color indexed="53"/>
            <rFont val="Times New Roman"/>
            <family val="1"/>
          </rPr>
          <t>L'Auteur à prévu cette recette pour</t>
        </r>
      </text>
    </comment>
    <comment ref="B420" authorId="0" shapeId="0">
      <text>
        <r>
          <rPr>
            <b/>
            <sz val="12"/>
            <color indexed="53"/>
            <rFont val="Times New Roman"/>
            <family val="1"/>
          </rPr>
          <t>L'Auteur à prévu cette recette pour</t>
        </r>
      </text>
    </comment>
    <comment ref="D420" authorId="0" shapeId="0">
      <text>
        <r>
          <rPr>
            <b/>
            <sz val="12"/>
            <color indexed="53"/>
            <rFont val="Times New Roman"/>
            <family val="1"/>
          </rPr>
          <t>L'Auteur à prévu cette recette pour</t>
        </r>
      </text>
    </comment>
    <comment ref="B446" authorId="0" shapeId="0">
      <text>
        <r>
          <rPr>
            <b/>
            <sz val="12"/>
            <color indexed="53"/>
            <rFont val="Times New Roman"/>
            <family val="1"/>
          </rPr>
          <t>L'Auteur à prévu cette recette pour</t>
        </r>
      </text>
    </comment>
    <comment ref="D446" authorId="0" shapeId="0">
      <text>
        <r>
          <rPr>
            <b/>
            <sz val="12"/>
            <color indexed="53"/>
            <rFont val="Times New Roman"/>
            <family val="1"/>
          </rPr>
          <t>L'Auteur à prévu cette recette pour</t>
        </r>
      </text>
    </comment>
    <comment ref="B465" authorId="0" shapeId="0">
      <text>
        <r>
          <rPr>
            <b/>
            <sz val="12"/>
            <color indexed="53"/>
            <rFont val="Times New Roman"/>
            <family val="1"/>
          </rPr>
          <t>L'Auteur à prévu cette recette pour</t>
        </r>
      </text>
    </comment>
    <comment ref="D465" authorId="0" shapeId="0">
      <text>
        <r>
          <rPr>
            <b/>
            <sz val="12"/>
            <color indexed="53"/>
            <rFont val="Times New Roman"/>
            <family val="1"/>
          </rPr>
          <t>L'Auteur à prévu cette recette pour</t>
        </r>
      </text>
    </comment>
    <comment ref="B494" authorId="0" shapeId="0">
      <text>
        <r>
          <rPr>
            <b/>
            <sz val="12"/>
            <color indexed="53"/>
            <rFont val="Times New Roman"/>
            <family val="1"/>
          </rPr>
          <t>L'Auteur à prévu cette recette pour</t>
        </r>
      </text>
    </comment>
    <comment ref="D494" authorId="0" shapeId="0">
      <text>
        <r>
          <rPr>
            <b/>
            <sz val="12"/>
            <color indexed="53"/>
            <rFont val="Times New Roman"/>
            <family val="1"/>
          </rPr>
          <t>L'Auteur à prévu cette recette pour</t>
        </r>
      </text>
    </comment>
    <comment ref="B524" authorId="0" shapeId="0">
      <text>
        <r>
          <rPr>
            <b/>
            <sz val="12"/>
            <color indexed="53"/>
            <rFont val="Times New Roman"/>
            <family val="1"/>
          </rPr>
          <t>L'Auteur à prévu cette recette pour</t>
        </r>
      </text>
    </comment>
    <comment ref="D524" authorId="0" shapeId="0">
      <text>
        <r>
          <rPr>
            <b/>
            <sz val="12"/>
            <color indexed="53"/>
            <rFont val="Times New Roman"/>
            <family val="1"/>
          </rPr>
          <t>L'Auteur à prévu cette recette pour</t>
        </r>
      </text>
    </comment>
    <comment ref="B550" authorId="0" shapeId="0">
      <text>
        <r>
          <rPr>
            <b/>
            <sz val="12"/>
            <color indexed="53"/>
            <rFont val="Times New Roman"/>
            <family val="1"/>
          </rPr>
          <t>L'Auteur à prévu cette recette pour</t>
        </r>
      </text>
    </comment>
    <comment ref="D550" authorId="0" shapeId="0">
      <text>
        <r>
          <rPr>
            <b/>
            <sz val="12"/>
            <color indexed="53"/>
            <rFont val="Times New Roman"/>
            <family val="1"/>
          </rPr>
          <t>L'Auteur à prévu cette recette pour</t>
        </r>
      </text>
    </comment>
    <comment ref="B586" authorId="0" shapeId="0">
      <text>
        <r>
          <rPr>
            <b/>
            <sz val="12"/>
            <color indexed="53"/>
            <rFont val="Times New Roman"/>
            <family val="1"/>
          </rPr>
          <t>L'Auteur à prévu cette recette pour</t>
        </r>
      </text>
    </comment>
    <comment ref="D586" authorId="0" shapeId="0">
      <text>
        <r>
          <rPr>
            <b/>
            <sz val="12"/>
            <color indexed="53"/>
            <rFont val="Times New Roman"/>
            <family val="1"/>
          </rPr>
          <t>L'Auteur à prévu cette recette pour</t>
        </r>
      </text>
    </comment>
    <comment ref="B606" authorId="0" shapeId="0">
      <text>
        <r>
          <rPr>
            <b/>
            <sz val="12"/>
            <color indexed="53"/>
            <rFont val="Times New Roman"/>
            <family val="1"/>
          </rPr>
          <t>L'Auteur à prévu cette recette pour</t>
        </r>
      </text>
    </comment>
    <comment ref="D606" authorId="0" shapeId="0">
      <text>
        <r>
          <rPr>
            <b/>
            <sz val="12"/>
            <color indexed="53"/>
            <rFont val="Times New Roman"/>
            <family val="1"/>
          </rPr>
          <t>L'Auteur à prévu cette recette pour</t>
        </r>
      </text>
    </comment>
    <comment ref="B628" authorId="0" shapeId="0">
      <text>
        <r>
          <rPr>
            <b/>
            <sz val="12"/>
            <color indexed="53"/>
            <rFont val="Times New Roman"/>
            <family val="1"/>
          </rPr>
          <t>L'Auteur à prévu cette recette pour</t>
        </r>
      </text>
    </comment>
    <comment ref="D628" authorId="0" shapeId="0">
      <text>
        <r>
          <rPr>
            <b/>
            <sz val="12"/>
            <color indexed="53"/>
            <rFont val="Times New Roman"/>
            <family val="1"/>
          </rPr>
          <t>L'Auteur à prévu cette recette pour</t>
        </r>
      </text>
    </comment>
    <comment ref="B648" authorId="0" shapeId="0">
      <text>
        <r>
          <rPr>
            <b/>
            <sz val="12"/>
            <color indexed="53"/>
            <rFont val="Times New Roman"/>
            <family val="1"/>
          </rPr>
          <t>L'Auteur à prévu cette recette pour</t>
        </r>
      </text>
    </comment>
    <comment ref="D648" authorId="0" shapeId="0">
      <text>
        <r>
          <rPr>
            <b/>
            <sz val="12"/>
            <color indexed="53"/>
            <rFont val="Times New Roman"/>
            <family val="1"/>
          </rPr>
          <t>L'Auteur à prévu cette recette pour</t>
        </r>
      </text>
    </comment>
    <comment ref="B668" authorId="0" shapeId="0">
      <text>
        <r>
          <rPr>
            <b/>
            <sz val="12"/>
            <color indexed="53"/>
            <rFont val="Times New Roman"/>
            <family val="1"/>
          </rPr>
          <t>L'Auteur à prévu cette recette pour</t>
        </r>
      </text>
    </comment>
    <comment ref="D668" authorId="0" shapeId="0">
      <text>
        <r>
          <rPr>
            <b/>
            <sz val="12"/>
            <color indexed="53"/>
            <rFont val="Times New Roman"/>
            <family val="1"/>
          </rPr>
          <t>L'Auteur à prévu cette recette pour</t>
        </r>
      </text>
    </comment>
    <comment ref="B694" authorId="0" shapeId="0">
      <text>
        <r>
          <rPr>
            <b/>
            <sz val="12"/>
            <color indexed="53"/>
            <rFont val="Times New Roman"/>
            <family val="1"/>
          </rPr>
          <t>L'Auteur à prévu cette recette pour</t>
        </r>
      </text>
    </comment>
    <comment ref="D694" authorId="0" shapeId="0">
      <text>
        <r>
          <rPr>
            <b/>
            <sz val="12"/>
            <color indexed="53"/>
            <rFont val="Times New Roman"/>
            <family val="1"/>
          </rPr>
          <t>L'Auteur à prévu cette recette pour</t>
        </r>
      </text>
    </comment>
    <comment ref="B717" authorId="0" shapeId="0">
      <text>
        <r>
          <rPr>
            <b/>
            <sz val="12"/>
            <color indexed="53"/>
            <rFont val="Times New Roman"/>
            <family val="1"/>
          </rPr>
          <t>L'Auteur à prévu cette recette pour</t>
        </r>
      </text>
    </comment>
    <comment ref="D717" authorId="0" shapeId="0">
      <text>
        <r>
          <rPr>
            <b/>
            <sz val="12"/>
            <color indexed="53"/>
            <rFont val="Times New Roman"/>
            <family val="1"/>
          </rPr>
          <t>L'Auteur à prévu cette recette pour</t>
        </r>
      </text>
    </comment>
    <comment ref="B737" authorId="0" shapeId="0">
      <text>
        <r>
          <rPr>
            <b/>
            <sz val="12"/>
            <color indexed="53"/>
            <rFont val="Times New Roman"/>
            <family val="1"/>
          </rPr>
          <t>L'Auteur à prévu cette recette pour</t>
        </r>
      </text>
    </comment>
    <comment ref="D737" authorId="0" shapeId="0">
      <text>
        <r>
          <rPr>
            <b/>
            <sz val="12"/>
            <color indexed="53"/>
            <rFont val="Times New Roman"/>
            <family val="1"/>
          </rPr>
          <t>L'Auteur à prévu cette recette pour</t>
        </r>
      </text>
    </comment>
    <comment ref="B765" authorId="0" shapeId="0">
      <text>
        <r>
          <rPr>
            <b/>
            <sz val="12"/>
            <color indexed="53"/>
            <rFont val="Times New Roman"/>
            <family val="1"/>
          </rPr>
          <t>L'Auteur à prévu cette recette pour</t>
        </r>
      </text>
    </comment>
    <comment ref="D765" authorId="0" shapeId="0">
      <text>
        <r>
          <rPr>
            <b/>
            <sz val="12"/>
            <color indexed="53"/>
            <rFont val="Times New Roman"/>
            <family val="1"/>
          </rPr>
          <t>L'Auteur à prévu cette recette pour</t>
        </r>
      </text>
    </comment>
    <comment ref="B787" authorId="0" shapeId="0">
      <text>
        <r>
          <rPr>
            <b/>
            <sz val="12"/>
            <color indexed="53"/>
            <rFont val="Times New Roman"/>
            <family val="1"/>
          </rPr>
          <t>L'Auteur à prévu cette recette pour</t>
        </r>
      </text>
    </comment>
    <comment ref="D787" authorId="0" shapeId="0">
      <text>
        <r>
          <rPr>
            <b/>
            <sz val="12"/>
            <color indexed="53"/>
            <rFont val="Times New Roman"/>
            <family val="1"/>
          </rPr>
          <t>L'Auteur à prévu cette recette pour</t>
        </r>
      </text>
    </comment>
    <comment ref="B807" authorId="0" shapeId="0">
      <text>
        <r>
          <rPr>
            <b/>
            <sz val="12"/>
            <color indexed="53"/>
            <rFont val="Times New Roman"/>
            <family val="1"/>
          </rPr>
          <t>L'Auteur à prévu cette recette pour</t>
        </r>
      </text>
    </comment>
    <comment ref="D807" authorId="0" shapeId="0">
      <text>
        <r>
          <rPr>
            <b/>
            <sz val="12"/>
            <color indexed="53"/>
            <rFont val="Times New Roman"/>
            <family val="1"/>
          </rPr>
          <t>L'Auteur à prévu cette recette pour</t>
        </r>
      </text>
    </comment>
    <comment ref="B830" authorId="0" shapeId="0">
      <text>
        <r>
          <rPr>
            <b/>
            <sz val="12"/>
            <color indexed="53"/>
            <rFont val="Times New Roman"/>
            <family val="1"/>
          </rPr>
          <t>L'Auteur à prévu cette recette pour</t>
        </r>
      </text>
    </comment>
    <comment ref="D830" authorId="0" shapeId="0">
      <text>
        <r>
          <rPr>
            <b/>
            <sz val="12"/>
            <color indexed="53"/>
            <rFont val="Times New Roman"/>
            <family val="1"/>
          </rPr>
          <t>L'Auteur à prévu cette recette pour</t>
        </r>
      </text>
    </comment>
    <comment ref="B853" authorId="0" shapeId="0">
      <text>
        <r>
          <rPr>
            <b/>
            <sz val="12"/>
            <color indexed="53"/>
            <rFont val="Times New Roman"/>
            <family val="1"/>
          </rPr>
          <t>L'Auteur à prévu cette recette pour</t>
        </r>
      </text>
    </comment>
    <comment ref="D853" authorId="0" shapeId="0">
      <text>
        <r>
          <rPr>
            <b/>
            <sz val="12"/>
            <color indexed="53"/>
            <rFont val="Times New Roman"/>
            <family val="1"/>
          </rPr>
          <t>L'Auteur à prévu cette recette pour</t>
        </r>
      </text>
    </comment>
  </commentList>
</comments>
</file>

<file path=xl/comments4.xml><?xml version="1.0" encoding="utf-8"?>
<comments xmlns="http://schemas.openxmlformats.org/spreadsheetml/2006/main">
  <authors>
    <author>JPL</author>
  </authors>
  <commentList>
    <comment ref="B38" authorId="0" shapeId="0">
      <text>
        <r>
          <rPr>
            <b/>
            <sz val="12"/>
            <color indexed="53"/>
            <rFont val="Times New Roman"/>
            <family val="1"/>
          </rPr>
          <t>L'Auteur à prévu cette recette pour</t>
        </r>
      </text>
    </comment>
    <comment ref="D38" authorId="0" shapeId="0">
      <text>
        <r>
          <rPr>
            <b/>
            <sz val="12"/>
            <color indexed="53"/>
            <rFont val="Times New Roman"/>
            <family val="1"/>
          </rPr>
          <t>L'Auteur à prévu cette recette pour</t>
        </r>
      </text>
    </comment>
    <comment ref="B61" authorId="0" shapeId="0">
      <text>
        <r>
          <rPr>
            <b/>
            <sz val="12"/>
            <color indexed="53"/>
            <rFont val="Times New Roman"/>
            <family val="1"/>
          </rPr>
          <t>L'Auteur à prévu cette recette pour</t>
        </r>
      </text>
    </comment>
    <comment ref="D61" authorId="0" shapeId="0">
      <text>
        <r>
          <rPr>
            <b/>
            <sz val="12"/>
            <color indexed="53"/>
            <rFont val="Times New Roman"/>
            <family val="1"/>
          </rPr>
          <t>L'Auteur à prévu cette recette pour</t>
        </r>
      </text>
    </comment>
    <comment ref="B85" authorId="0" shapeId="0">
      <text>
        <r>
          <rPr>
            <b/>
            <sz val="12"/>
            <color indexed="53"/>
            <rFont val="Times New Roman"/>
            <family val="1"/>
          </rPr>
          <t>L'Auteur à prévu cette recette pour</t>
        </r>
      </text>
    </comment>
    <comment ref="D85" authorId="0" shapeId="0">
      <text>
        <r>
          <rPr>
            <b/>
            <sz val="12"/>
            <color indexed="53"/>
            <rFont val="Times New Roman"/>
            <family val="1"/>
          </rPr>
          <t>L'Auteur à prévu cette recette pour</t>
        </r>
      </text>
    </comment>
    <comment ref="B109" authorId="0" shapeId="0">
      <text>
        <r>
          <rPr>
            <b/>
            <sz val="12"/>
            <color indexed="53"/>
            <rFont val="Times New Roman"/>
            <family val="1"/>
          </rPr>
          <t>L'Auteur à prévu cette recette pour</t>
        </r>
      </text>
    </comment>
    <comment ref="D109" authorId="0" shapeId="0">
      <text>
        <r>
          <rPr>
            <b/>
            <sz val="12"/>
            <color indexed="53"/>
            <rFont val="Times New Roman"/>
            <family val="1"/>
          </rPr>
          <t>L'Auteur à prévu cette recette pour</t>
        </r>
      </text>
    </comment>
    <comment ref="B135" authorId="0" shapeId="0">
      <text>
        <r>
          <rPr>
            <b/>
            <sz val="12"/>
            <color indexed="53"/>
            <rFont val="Times New Roman"/>
            <family val="1"/>
          </rPr>
          <t>L'Auteur à prévu cette recette pour</t>
        </r>
      </text>
    </comment>
    <comment ref="D135" authorId="0" shapeId="0">
      <text>
        <r>
          <rPr>
            <b/>
            <sz val="12"/>
            <color indexed="53"/>
            <rFont val="Times New Roman"/>
            <family val="1"/>
          </rPr>
          <t>L'Auteur à prévu cette recette pour</t>
        </r>
      </text>
    </comment>
    <comment ref="B170" authorId="0" shapeId="0">
      <text>
        <r>
          <rPr>
            <b/>
            <sz val="12"/>
            <color indexed="53"/>
            <rFont val="Times New Roman"/>
            <family val="1"/>
          </rPr>
          <t>L'Auteur à prévu cette recette pour</t>
        </r>
      </text>
    </comment>
    <comment ref="D170" authorId="0" shapeId="0">
      <text>
        <r>
          <rPr>
            <b/>
            <sz val="12"/>
            <color indexed="53"/>
            <rFont val="Times New Roman"/>
            <family val="1"/>
          </rPr>
          <t>L'Auteur à prévu cette recette pour</t>
        </r>
      </text>
    </comment>
    <comment ref="B215" authorId="0" shapeId="0">
      <text>
        <r>
          <rPr>
            <b/>
            <sz val="12"/>
            <color indexed="53"/>
            <rFont val="Times New Roman"/>
            <family val="1"/>
          </rPr>
          <t>L'Auteur à prévu cette recette pour</t>
        </r>
      </text>
    </comment>
    <comment ref="D215" authorId="0" shapeId="0">
      <text>
        <r>
          <rPr>
            <b/>
            <sz val="12"/>
            <color indexed="53"/>
            <rFont val="Times New Roman"/>
            <family val="1"/>
          </rPr>
          <t>L'Auteur à prévu cette recette pour</t>
        </r>
      </text>
    </comment>
    <comment ref="B241" authorId="0" shapeId="0">
      <text>
        <r>
          <rPr>
            <b/>
            <sz val="12"/>
            <color indexed="53"/>
            <rFont val="Times New Roman"/>
            <family val="1"/>
          </rPr>
          <t>L'Auteur à prévu cette recette pour</t>
        </r>
      </text>
    </comment>
    <comment ref="D241" authorId="0" shapeId="0">
      <text>
        <r>
          <rPr>
            <b/>
            <sz val="12"/>
            <color indexed="53"/>
            <rFont val="Times New Roman"/>
            <family val="1"/>
          </rPr>
          <t>L'Auteur à prévu cette recette pour</t>
        </r>
      </text>
    </comment>
    <comment ref="B279" authorId="0" shapeId="0">
      <text>
        <r>
          <rPr>
            <b/>
            <sz val="12"/>
            <color indexed="53"/>
            <rFont val="Times New Roman"/>
            <family val="1"/>
          </rPr>
          <t>L'Auteur à prévu cette recette pour</t>
        </r>
      </text>
    </comment>
    <comment ref="D279" authorId="0" shapeId="0">
      <text>
        <r>
          <rPr>
            <b/>
            <sz val="12"/>
            <color indexed="53"/>
            <rFont val="Times New Roman"/>
            <family val="1"/>
          </rPr>
          <t>L'Auteur à prévu cette recette pour</t>
        </r>
      </text>
    </comment>
    <comment ref="B312" authorId="0" shapeId="0">
      <text>
        <r>
          <rPr>
            <b/>
            <sz val="12"/>
            <color indexed="53"/>
            <rFont val="Times New Roman"/>
            <family val="1"/>
          </rPr>
          <t>L'Auteur à prévu cette recette pour</t>
        </r>
      </text>
    </comment>
    <comment ref="D312" authorId="0" shapeId="0">
      <text>
        <r>
          <rPr>
            <b/>
            <sz val="12"/>
            <color indexed="53"/>
            <rFont val="Times New Roman"/>
            <family val="1"/>
          </rPr>
          <t>L'Auteur à prévu cette recette pour</t>
        </r>
      </text>
    </comment>
    <comment ref="B341" authorId="0" shapeId="0">
      <text>
        <r>
          <rPr>
            <b/>
            <sz val="12"/>
            <color indexed="53"/>
            <rFont val="Times New Roman"/>
            <family val="1"/>
          </rPr>
          <t>L'Auteur à prévu cette recette pour</t>
        </r>
      </text>
    </comment>
    <comment ref="D341" authorId="0" shapeId="0">
      <text>
        <r>
          <rPr>
            <b/>
            <sz val="12"/>
            <color indexed="53"/>
            <rFont val="Times New Roman"/>
            <family val="1"/>
          </rPr>
          <t>L'Auteur à prévu cette recette pour</t>
        </r>
      </text>
    </comment>
    <comment ref="B363" authorId="0" shapeId="0">
      <text>
        <r>
          <rPr>
            <b/>
            <sz val="12"/>
            <color indexed="53"/>
            <rFont val="Times New Roman"/>
            <family val="1"/>
          </rPr>
          <t>L'Auteur à prévu cette recette pour</t>
        </r>
      </text>
    </comment>
    <comment ref="D363" authorId="0" shapeId="0">
      <text>
        <r>
          <rPr>
            <b/>
            <sz val="12"/>
            <color indexed="53"/>
            <rFont val="Times New Roman"/>
            <family val="1"/>
          </rPr>
          <t>L'Auteur à prévu cette recette pour</t>
        </r>
      </text>
    </comment>
    <comment ref="B392" authorId="0" shapeId="0">
      <text>
        <r>
          <rPr>
            <b/>
            <sz val="12"/>
            <color indexed="53"/>
            <rFont val="Times New Roman"/>
            <family val="1"/>
          </rPr>
          <t>L'Auteur à prévu cette recette pour</t>
        </r>
      </text>
    </comment>
    <comment ref="D392" authorId="0" shapeId="0">
      <text>
        <r>
          <rPr>
            <b/>
            <sz val="12"/>
            <color indexed="53"/>
            <rFont val="Times New Roman"/>
            <family val="1"/>
          </rPr>
          <t>L'Auteur à prévu cette recette pour</t>
        </r>
      </text>
    </comment>
    <comment ref="B430" authorId="0" shapeId="0">
      <text>
        <r>
          <rPr>
            <b/>
            <sz val="12"/>
            <color indexed="53"/>
            <rFont val="Times New Roman"/>
            <family val="1"/>
          </rPr>
          <t>L'Auteur à prévu cette recette pour</t>
        </r>
      </text>
    </comment>
    <comment ref="D430" authorId="0" shapeId="0">
      <text>
        <r>
          <rPr>
            <b/>
            <sz val="12"/>
            <color indexed="53"/>
            <rFont val="Times New Roman"/>
            <family val="1"/>
          </rPr>
          <t>L'Auteur à prévu cette recette pour</t>
        </r>
      </text>
    </comment>
    <comment ref="B451" authorId="0" shapeId="0">
      <text>
        <r>
          <rPr>
            <b/>
            <sz val="12"/>
            <color indexed="53"/>
            <rFont val="Times New Roman"/>
            <family val="1"/>
          </rPr>
          <t>L'Auteur à prévu cette recette pour</t>
        </r>
      </text>
    </comment>
    <comment ref="D451" authorId="0" shapeId="0">
      <text>
        <r>
          <rPr>
            <b/>
            <sz val="12"/>
            <color indexed="53"/>
            <rFont val="Times New Roman"/>
            <family val="1"/>
          </rPr>
          <t>L'Auteur à prévu cette recette pour</t>
        </r>
      </text>
    </comment>
    <comment ref="B483" authorId="0" shapeId="0">
      <text>
        <r>
          <rPr>
            <b/>
            <sz val="12"/>
            <color indexed="53"/>
            <rFont val="Times New Roman"/>
            <family val="1"/>
          </rPr>
          <t>L'Auteur à prévu cette recette pour</t>
        </r>
      </text>
    </comment>
    <comment ref="D483" authorId="0" shapeId="0">
      <text>
        <r>
          <rPr>
            <b/>
            <sz val="12"/>
            <color indexed="53"/>
            <rFont val="Times New Roman"/>
            <family val="1"/>
          </rPr>
          <t>L'Auteur à prévu cette recette pour</t>
        </r>
      </text>
    </comment>
    <comment ref="B504" authorId="0" shapeId="0">
      <text>
        <r>
          <rPr>
            <b/>
            <sz val="12"/>
            <color indexed="53"/>
            <rFont val="Times New Roman"/>
            <family val="1"/>
          </rPr>
          <t>L'Auteur à prévu cette recette pour</t>
        </r>
      </text>
    </comment>
    <comment ref="D504" authorId="0" shapeId="0">
      <text>
        <r>
          <rPr>
            <b/>
            <sz val="12"/>
            <color indexed="53"/>
            <rFont val="Times New Roman"/>
            <family val="1"/>
          </rPr>
          <t>L'Auteur à prévu cette recette pour</t>
        </r>
      </text>
    </comment>
    <comment ref="B534" authorId="0" shapeId="0">
      <text>
        <r>
          <rPr>
            <b/>
            <sz val="12"/>
            <color indexed="53"/>
            <rFont val="Times New Roman"/>
            <family val="1"/>
          </rPr>
          <t>L'Auteur à prévu cette recette pour</t>
        </r>
      </text>
    </comment>
    <comment ref="D534" authorId="0" shapeId="0">
      <text>
        <r>
          <rPr>
            <b/>
            <sz val="12"/>
            <color indexed="53"/>
            <rFont val="Times New Roman"/>
            <family val="1"/>
          </rPr>
          <t>L'Auteur à prévu cette recette pour</t>
        </r>
      </text>
    </comment>
    <comment ref="B566" authorId="0" shapeId="0">
      <text>
        <r>
          <rPr>
            <b/>
            <sz val="12"/>
            <color indexed="53"/>
            <rFont val="Times New Roman"/>
            <family val="1"/>
          </rPr>
          <t>L'Auteur à prévu cette recette pour</t>
        </r>
      </text>
    </comment>
    <comment ref="D566" authorId="0" shapeId="0">
      <text>
        <r>
          <rPr>
            <b/>
            <sz val="12"/>
            <color indexed="53"/>
            <rFont val="Times New Roman"/>
            <family val="1"/>
          </rPr>
          <t>L'Auteur à prévu cette recette pour</t>
        </r>
      </text>
    </comment>
    <comment ref="B582" authorId="0" shapeId="0">
      <text>
        <r>
          <rPr>
            <b/>
            <sz val="12"/>
            <color indexed="53"/>
            <rFont val="Times New Roman"/>
            <family val="1"/>
          </rPr>
          <t>L'Auteur à prévu cette recette pour</t>
        </r>
      </text>
    </comment>
    <comment ref="D582" authorId="0" shapeId="0">
      <text>
        <r>
          <rPr>
            <b/>
            <sz val="12"/>
            <color indexed="53"/>
            <rFont val="Times New Roman"/>
            <family val="1"/>
          </rPr>
          <t>L'Auteur à prévu cette recette pour</t>
        </r>
      </text>
    </comment>
    <comment ref="B611" authorId="0" shapeId="0">
      <text>
        <r>
          <rPr>
            <b/>
            <sz val="12"/>
            <color indexed="53"/>
            <rFont val="Times New Roman"/>
            <family val="1"/>
          </rPr>
          <t>L'Auteur à prévu cette recette pour</t>
        </r>
      </text>
    </comment>
    <comment ref="D611" authorId="0" shapeId="0">
      <text>
        <r>
          <rPr>
            <b/>
            <sz val="12"/>
            <color indexed="53"/>
            <rFont val="Times New Roman"/>
            <family val="1"/>
          </rPr>
          <t>L'Auteur à prévu cette recette pour</t>
        </r>
      </text>
    </comment>
    <comment ref="B644" authorId="0" shapeId="0">
      <text>
        <r>
          <rPr>
            <b/>
            <sz val="12"/>
            <color indexed="53"/>
            <rFont val="Times New Roman"/>
            <family val="1"/>
          </rPr>
          <t>L'Auteur à prévu cette recette pour</t>
        </r>
      </text>
    </comment>
    <comment ref="D644" authorId="0" shapeId="0">
      <text>
        <r>
          <rPr>
            <b/>
            <sz val="12"/>
            <color indexed="53"/>
            <rFont val="Times New Roman"/>
            <family val="1"/>
          </rPr>
          <t>L'Auteur à prévu cette recette pour</t>
        </r>
      </text>
    </comment>
    <comment ref="B678" authorId="0" shapeId="0">
      <text>
        <r>
          <rPr>
            <b/>
            <sz val="12"/>
            <color indexed="53"/>
            <rFont val="Times New Roman"/>
            <family val="1"/>
          </rPr>
          <t>L'Auteur à prévu cette recette pour</t>
        </r>
      </text>
    </comment>
    <comment ref="D678" authorId="0" shapeId="0">
      <text>
        <r>
          <rPr>
            <b/>
            <sz val="12"/>
            <color indexed="53"/>
            <rFont val="Times New Roman"/>
            <family val="1"/>
          </rPr>
          <t>L'Auteur à prévu cette recette pour</t>
        </r>
      </text>
    </comment>
    <comment ref="B709" authorId="0" shapeId="0">
      <text>
        <r>
          <rPr>
            <b/>
            <sz val="12"/>
            <color indexed="53"/>
            <rFont val="Times New Roman"/>
            <family val="1"/>
          </rPr>
          <t>L'Auteur à prévu cette recette pour</t>
        </r>
      </text>
    </comment>
    <comment ref="D709" authorId="0" shapeId="0">
      <text>
        <r>
          <rPr>
            <b/>
            <sz val="12"/>
            <color indexed="53"/>
            <rFont val="Times New Roman"/>
            <family val="1"/>
          </rPr>
          <t>L'Auteur à prévu cette recette pour</t>
        </r>
      </text>
    </comment>
    <comment ref="B743" authorId="0" shapeId="0">
      <text>
        <r>
          <rPr>
            <b/>
            <sz val="12"/>
            <color indexed="53"/>
            <rFont val="Times New Roman"/>
            <family val="1"/>
          </rPr>
          <t>L'Auteur à prévu cette recette pour</t>
        </r>
      </text>
    </comment>
    <comment ref="D743" authorId="0" shapeId="0">
      <text>
        <r>
          <rPr>
            <b/>
            <sz val="12"/>
            <color indexed="53"/>
            <rFont val="Times New Roman"/>
            <family val="1"/>
          </rPr>
          <t>L'Auteur à prévu cette recette pour</t>
        </r>
      </text>
    </comment>
    <comment ref="B766" authorId="0" shapeId="0">
      <text>
        <r>
          <rPr>
            <b/>
            <sz val="12"/>
            <color indexed="53"/>
            <rFont val="Times New Roman"/>
            <family val="1"/>
          </rPr>
          <t>L'Auteur à prévu cette recette pour</t>
        </r>
      </text>
    </comment>
    <comment ref="D766" authorId="0" shapeId="0">
      <text>
        <r>
          <rPr>
            <b/>
            <sz val="12"/>
            <color indexed="53"/>
            <rFont val="Times New Roman"/>
            <family val="1"/>
          </rPr>
          <t>L'Auteur à prévu cette recette pour</t>
        </r>
      </text>
    </comment>
    <comment ref="B802" authorId="0" shapeId="0">
      <text>
        <r>
          <rPr>
            <b/>
            <sz val="12"/>
            <color indexed="53"/>
            <rFont val="Times New Roman"/>
            <family val="1"/>
          </rPr>
          <t>L'Auteur à prévu cette recette pour</t>
        </r>
      </text>
    </comment>
    <comment ref="D802" authorId="0" shapeId="0">
      <text>
        <r>
          <rPr>
            <b/>
            <sz val="12"/>
            <color indexed="53"/>
            <rFont val="Times New Roman"/>
            <family val="1"/>
          </rPr>
          <t>L'Auteur à prévu cette recette pour</t>
        </r>
      </text>
    </comment>
    <comment ref="B849" authorId="0" shapeId="0">
      <text>
        <r>
          <rPr>
            <b/>
            <sz val="12"/>
            <color indexed="53"/>
            <rFont val="Times New Roman"/>
            <family val="1"/>
          </rPr>
          <t>L'Auteur à prévu cette recette pour</t>
        </r>
      </text>
    </comment>
    <comment ref="D849" authorId="0" shapeId="0">
      <text>
        <r>
          <rPr>
            <b/>
            <sz val="12"/>
            <color indexed="53"/>
            <rFont val="Times New Roman"/>
            <family val="1"/>
          </rPr>
          <t>L'Auteur à prévu cette recette pour</t>
        </r>
      </text>
    </comment>
    <comment ref="B883" authorId="0" shapeId="0">
      <text>
        <r>
          <rPr>
            <b/>
            <sz val="12"/>
            <color indexed="53"/>
            <rFont val="Times New Roman"/>
            <family val="1"/>
          </rPr>
          <t>L'Auteur à prévu cette recette pour</t>
        </r>
      </text>
    </comment>
    <comment ref="D883" authorId="0" shapeId="0">
      <text>
        <r>
          <rPr>
            <b/>
            <sz val="12"/>
            <color indexed="53"/>
            <rFont val="Times New Roman"/>
            <family val="1"/>
          </rPr>
          <t>L'Auteur à prévu cette recette pour</t>
        </r>
      </text>
    </comment>
  </commentList>
</comments>
</file>

<file path=xl/comments5.xml><?xml version="1.0" encoding="utf-8"?>
<comments xmlns="http://schemas.openxmlformats.org/spreadsheetml/2006/main">
  <authors>
    <author>JPL</author>
  </authors>
  <commentList>
    <comment ref="B21" authorId="0" shapeId="0">
      <text>
        <r>
          <rPr>
            <b/>
            <sz val="12"/>
            <color indexed="53"/>
            <rFont val="Times New Roman"/>
            <family val="1"/>
          </rPr>
          <t>L'Auteur à prévu cette recette pour</t>
        </r>
      </text>
    </comment>
    <comment ref="D21" authorId="0" shapeId="0">
      <text>
        <r>
          <rPr>
            <b/>
            <sz val="12"/>
            <color indexed="53"/>
            <rFont val="Times New Roman"/>
            <family val="1"/>
          </rPr>
          <t>L'Auteur à prévu cette recette pour</t>
        </r>
      </text>
    </comment>
    <comment ref="B46" authorId="0" shapeId="0">
      <text>
        <r>
          <rPr>
            <b/>
            <sz val="12"/>
            <color indexed="53"/>
            <rFont val="Times New Roman"/>
            <family val="1"/>
          </rPr>
          <t>L'Auteur à prévu cette recette pour</t>
        </r>
      </text>
    </comment>
    <comment ref="D46" authorId="0" shapeId="0">
      <text>
        <r>
          <rPr>
            <b/>
            <sz val="12"/>
            <color indexed="53"/>
            <rFont val="Times New Roman"/>
            <family val="1"/>
          </rPr>
          <t>L'Auteur à prévu cette recette pour</t>
        </r>
      </text>
    </comment>
    <comment ref="B71" authorId="0" shapeId="0">
      <text>
        <r>
          <rPr>
            <b/>
            <sz val="12"/>
            <color indexed="53"/>
            <rFont val="Times New Roman"/>
            <family val="1"/>
          </rPr>
          <t>L'Auteur à prévu cette recette pour</t>
        </r>
      </text>
    </comment>
    <comment ref="D71" authorId="0" shapeId="0">
      <text>
        <r>
          <rPr>
            <b/>
            <sz val="12"/>
            <color indexed="53"/>
            <rFont val="Times New Roman"/>
            <family val="1"/>
          </rPr>
          <t>L'Auteur à prévu cette recette pour</t>
        </r>
      </text>
    </comment>
    <comment ref="B100" authorId="0" shapeId="0">
      <text>
        <r>
          <rPr>
            <b/>
            <sz val="12"/>
            <color indexed="53"/>
            <rFont val="Times New Roman"/>
            <family val="1"/>
          </rPr>
          <t>L'Auteur à prévu cette recette pour</t>
        </r>
      </text>
    </comment>
    <comment ref="D100" authorId="0" shapeId="0">
      <text>
        <r>
          <rPr>
            <b/>
            <sz val="12"/>
            <color indexed="53"/>
            <rFont val="Times New Roman"/>
            <family val="1"/>
          </rPr>
          <t>L'Auteur à prévu cette recette pour</t>
        </r>
      </text>
    </comment>
    <comment ref="B124" authorId="0" shapeId="0">
      <text>
        <r>
          <rPr>
            <b/>
            <sz val="12"/>
            <color indexed="53"/>
            <rFont val="Times New Roman"/>
            <family val="1"/>
          </rPr>
          <t>L'Auteur à prévu cette recette pour</t>
        </r>
      </text>
    </comment>
    <comment ref="D124" authorId="0" shapeId="0">
      <text>
        <r>
          <rPr>
            <b/>
            <sz val="12"/>
            <color indexed="53"/>
            <rFont val="Times New Roman"/>
            <family val="1"/>
          </rPr>
          <t>L'Auteur à prévu cette recette pour</t>
        </r>
      </text>
    </comment>
    <comment ref="B147" authorId="0" shapeId="0">
      <text>
        <r>
          <rPr>
            <b/>
            <sz val="12"/>
            <color indexed="53"/>
            <rFont val="Times New Roman"/>
            <family val="1"/>
          </rPr>
          <t>L'Auteur à prévu cette recette pour</t>
        </r>
      </text>
    </comment>
    <comment ref="D147" authorId="0" shapeId="0">
      <text>
        <r>
          <rPr>
            <b/>
            <sz val="12"/>
            <color indexed="53"/>
            <rFont val="Times New Roman"/>
            <family val="1"/>
          </rPr>
          <t>L'Auteur à prévu cette recette pour</t>
        </r>
      </text>
    </comment>
    <comment ref="B175" authorId="0" shapeId="0">
      <text>
        <r>
          <rPr>
            <b/>
            <sz val="12"/>
            <color indexed="53"/>
            <rFont val="Times New Roman"/>
            <family val="1"/>
          </rPr>
          <t>L'Auteur à prévu cette recette pour</t>
        </r>
      </text>
    </comment>
    <comment ref="D175" authorId="0" shapeId="0">
      <text>
        <r>
          <rPr>
            <b/>
            <sz val="12"/>
            <color indexed="53"/>
            <rFont val="Times New Roman"/>
            <family val="1"/>
          </rPr>
          <t>L'Auteur à prévu cette recette pour</t>
        </r>
      </text>
    </comment>
    <comment ref="B207" authorId="0" shapeId="0">
      <text>
        <r>
          <rPr>
            <b/>
            <sz val="12"/>
            <color indexed="53"/>
            <rFont val="Times New Roman"/>
            <family val="1"/>
          </rPr>
          <t>L'Auteur à prévu cette recette pour</t>
        </r>
      </text>
    </comment>
    <comment ref="D207" authorId="0" shapeId="0">
      <text>
        <r>
          <rPr>
            <b/>
            <sz val="12"/>
            <color indexed="53"/>
            <rFont val="Times New Roman"/>
            <family val="1"/>
          </rPr>
          <t>L'Auteur à prévu cette recette pour</t>
        </r>
      </text>
    </comment>
    <comment ref="B228" authorId="0" shapeId="0">
      <text>
        <r>
          <rPr>
            <b/>
            <sz val="12"/>
            <color indexed="53"/>
            <rFont val="Times New Roman"/>
            <family val="1"/>
          </rPr>
          <t>L'Auteur à prévu cette recette pour</t>
        </r>
      </text>
    </comment>
    <comment ref="D228" authorId="0" shapeId="0">
      <text>
        <r>
          <rPr>
            <b/>
            <sz val="12"/>
            <color indexed="53"/>
            <rFont val="Times New Roman"/>
            <family val="1"/>
          </rPr>
          <t>L'Auteur à prévu cette recette pour</t>
        </r>
      </text>
    </comment>
    <comment ref="B246" authorId="0" shapeId="0">
      <text>
        <r>
          <rPr>
            <b/>
            <sz val="12"/>
            <color indexed="53"/>
            <rFont val="Times New Roman"/>
            <family val="1"/>
          </rPr>
          <t>L'Auteur à prévu cette recette pour</t>
        </r>
      </text>
    </comment>
    <comment ref="D246" authorId="0" shapeId="0">
      <text>
        <r>
          <rPr>
            <b/>
            <sz val="12"/>
            <color indexed="53"/>
            <rFont val="Times New Roman"/>
            <family val="1"/>
          </rPr>
          <t>L'Auteur à prévu cette recette pour</t>
        </r>
      </text>
    </comment>
    <comment ref="B267" authorId="0" shapeId="0">
      <text>
        <r>
          <rPr>
            <b/>
            <sz val="12"/>
            <color indexed="53"/>
            <rFont val="Times New Roman"/>
            <family val="1"/>
          </rPr>
          <t>L'Auteur à prévu cette recette pour</t>
        </r>
      </text>
    </comment>
    <comment ref="D267" authorId="0" shapeId="0">
      <text>
        <r>
          <rPr>
            <b/>
            <sz val="12"/>
            <color indexed="53"/>
            <rFont val="Times New Roman"/>
            <family val="1"/>
          </rPr>
          <t>L'Auteur à prévu cette recette pour</t>
        </r>
      </text>
    </comment>
    <comment ref="B291" authorId="0" shapeId="0">
      <text>
        <r>
          <rPr>
            <b/>
            <sz val="12"/>
            <color indexed="53"/>
            <rFont val="Times New Roman"/>
            <family val="1"/>
          </rPr>
          <t>L'Auteur à prévu cette recette pour</t>
        </r>
      </text>
    </comment>
    <comment ref="D291" authorId="0" shapeId="0">
      <text>
        <r>
          <rPr>
            <b/>
            <sz val="12"/>
            <color indexed="53"/>
            <rFont val="Times New Roman"/>
            <family val="1"/>
          </rPr>
          <t>L'Auteur à prévu cette recette pour</t>
        </r>
      </text>
    </comment>
  </commentList>
</comments>
</file>

<file path=xl/comments6.xml><?xml version="1.0" encoding="utf-8"?>
<comments xmlns="http://schemas.openxmlformats.org/spreadsheetml/2006/main">
  <authors>
    <author>JPL</author>
  </authors>
  <commentList>
    <comment ref="B8" authorId="0" shapeId="0">
      <text>
        <r>
          <rPr>
            <b/>
            <sz val="12"/>
            <color indexed="53"/>
            <rFont val="Times New Roman"/>
            <family val="1"/>
          </rPr>
          <t>L'Auteur à prévu cette recette pour</t>
        </r>
      </text>
    </comment>
    <comment ref="D8" authorId="0" shapeId="0">
      <text>
        <r>
          <rPr>
            <b/>
            <sz val="12"/>
            <color indexed="53"/>
            <rFont val="Times New Roman"/>
            <family val="1"/>
          </rPr>
          <t>L'Auteur à prévu cette recette pour</t>
        </r>
      </text>
    </comment>
    <comment ref="B48" authorId="0" shapeId="0">
      <text>
        <r>
          <rPr>
            <b/>
            <sz val="12"/>
            <color indexed="53"/>
            <rFont val="Times New Roman"/>
            <family val="1"/>
          </rPr>
          <t>L'Auteur à prévu cette recette pour</t>
        </r>
      </text>
    </comment>
    <comment ref="D48" authorId="0" shapeId="0">
      <text>
        <r>
          <rPr>
            <b/>
            <sz val="12"/>
            <color indexed="53"/>
            <rFont val="Times New Roman"/>
            <family val="1"/>
          </rPr>
          <t>L'Auteur à prévu cette recette pour</t>
        </r>
      </text>
    </comment>
  </commentList>
</comments>
</file>

<file path=xl/comments7.xml><?xml version="1.0" encoding="utf-8"?>
<comments xmlns="http://schemas.openxmlformats.org/spreadsheetml/2006/main">
  <authors>
    <author>JPL</author>
  </authors>
  <commentList>
    <comment ref="B8" authorId="0" shapeId="0">
      <text>
        <r>
          <rPr>
            <b/>
            <sz val="12"/>
            <color indexed="53"/>
            <rFont val="Times New Roman"/>
            <family val="1"/>
          </rPr>
          <t>L'Auteur à prévu cette recette pour</t>
        </r>
      </text>
    </comment>
    <comment ref="D8" authorId="0" shapeId="0">
      <text>
        <r>
          <rPr>
            <b/>
            <sz val="12"/>
            <color indexed="53"/>
            <rFont val="Times New Roman"/>
            <family val="1"/>
          </rPr>
          <t>L'Auteur à prévu cette recette pour</t>
        </r>
      </text>
    </comment>
  </commentList>
</comments>
</file>

<file path=xl/sharedStrings.xml><?xml version="1.0" encoding="utf-8"?>
<sst xmlns="http://schemas.openxmlformats.org/spreadsheetml/2006/main" count="25105" uniqueCount="5482">
  <si>
    <t>Préparation</t>
  </si>
  <si>
    <t>Pour</t>
  </si>
  <si>
    <t>Ingrédients</t>
  </si>
  <si>
    <t>Temps de cuisson : 45 min</t>
  </si>
  <si>
    <t>Temps de préparation : 10 min</t>
  </si>
  <si>
    <t>Pour 6 personne(s)</t>
  </si>
  <si>
    <t>Temps de cuisson : 30 min</t>
  </si>
  <si>
    <t>Temps de préparation : 20 min</t>
  </si>
  <si>
    <t>Pour 4 personne(s)</t>
  </si>
  <si>
    <t>Temps de préparation : 45 min</t>
  </si>
  <si>
    <t>Pour 8 personne(s)</t>
  </si>
  <si>
    <t>Temps de cuisson : 20 min</t>
  </si>
  <si>
    <t>Temps de préparation : 5 min</t>
  </si>
  <si>
    <t>Temps de cuisson : 60 min</t>
  </si>
  <si>
    <t>Temps de cuisson : 25 min</t>
  </si>
  <si>
    <t>Temps de préparation : 15 min</t>
  </si>
  <si>
    <t>5. Saler et poivrer.</t>
  </si>
  <si>
    <t>Temps de cuisson : 40 min</t>
  </si>
  <si>
    <t>Temps de cuisson : 10 min</t>
  </si>
  <si>
    <t>Pour 2 personne(s)</t>
  </si>
  <si>
    <t>Temps de préparation : 30 min</t>
  </si>
  <si>
    <t>Temps de cuisson : 1 min</t>
  </si>
  <si>
    <t>1. Préchauffez votre four à 180°C.</t>
  </si>
  <si>
    <t>Lasagnes Epinards &amp; Chèvre</t>
  </si>
  <si>
    <t>Temps de préparation : 40 min</t>
  </si>
  <si>
    <t>Temps de cuisson : 15 min</t>
  </si>
  <si>
    <t>Temps de préparation : 35 min</t>
  </si>
  <si>
    <t>2. Étalez la pâte au fond d'un moule à tarte et piquez à la fourchette.</t>
  </si>
  <si>
    <t>1. Préchauffez votre four à 240°C.</t>
  </si>
  <si>
    <t>3. Répartissez la préparation dans 4 ramequins.</t>
  </si>
  <si>
    <t>1. Préchauffer votre four à 180°C.</t>
  </si>
  <si>
    <t>Temps de cuisson : 35 min</t>
  </si>
  <si>
    <t>Temps de cuisson : 5 min</t>
  </si>
  <si>
    <t>Pour 5 personne(s)</t>
  </si>
  <si>
    <t>Temps de cuisson : 12 min</t>
  </si>
  <si>
    <t>Pour 1 personne(s)</t>
  </si>
  <si>
    <t>Temps de cuisson : 4 min</t>
  </si>
  <si>
    <t>Pour 3 personne(s)</t>
  </si>
  <si>
    <t>1. Préchauffer le four à 200°.</t>
  </si>
  <si>
    <t>5. Assaisonner.</t>
  </si>
  <si>
    <t>2. Les disposer dans un plat à gratin.</t>
  </si>
  <si>
    <t>Temps de préparation : 25 min</t>
  </si>
  <si>
    <t>Temps de cuisson : 2 min</t>
  </si>
  <si>
    <t>Temps de préparation : 1 min</t>
  </si>
  <si>
    <t>5. Versez la préparation sur la pâte parsemez de fromage râpé puis faites cuire 40 mn à 200°C.</t>
  </si>
  <si>
    <t>4. Versez la préparation sur la pâte et parsemez de fromage râpé puis faites cuire 40 mn à 200°C.</t>
  </si>
  <si>
    <t>Raviole de St Jacques au velouté potiron chataigne</t>
  </si>
  <si>
    <t>8. Bon appétit !!!</t>
  </si>
  <si>
    <t>7. Parsemer de persil et servir avec du riz...</t>
  </si>
  <si>
    <t>6. Enfourner et laisser cuire 15 minutes...</t>
  </si>
  <si>
    <t>5. Ajouter les quartiers de tomates et découper le citron vert restant puis déposer les rondelles sur le saumon.</t>
  </si>
  <si>
    <t>4. Préchauffer le four à 180 degrès (four traditionnel).</t>
  </si>
  <si>
    <t>3. Laisser macérer au réfrigérateur pendant au moins deux heures.</t>
  </si>
  <si>
    <t>2. Ajouter pardessus le mélange suivant : 15 cl de soupe chinoise/2 cuillérées de miel/2 cuillérées à soupe de nuoc mam/poivre du moulin/l'ail et l'échalote/grains de coriandre.</t>
  </si>
  <si>
    <t>1. Le matin faire macérer les pavés dans le jus de trois citrons verts (une heure) dans le plat de cuisson.</t>
  </si>
  <si>
    <t>Saumon au citron vert</t>
  </si>
  <si>
    <t>5. Bon apétit</t>
  </si>
  <si>
    <t>4. Mettre au four cuisson tarte et le tour est jouer.</t>
  </si>
  <si>
    <t>3. Verser le mélange sur le thon et parsemer de gruyère.</t>
  </si>
  <si>
    <t>2. Etaler la pate dans un moule la piquer à l'aide d'une fourchette et mettre les miettes de thon.</t>
  </si>
  <si>
    <t>1. Dans un shaker mettre les oeufs/la soupe/la crème et mélanger le tout.</t>
  </si>
  <si>
    <t>Quiche au thon</t>
  </si>
  <si>
    <t>11. Terminer par saler et poivrer et parsemer de persil et de quelque brisure de châtaigne.</t>
  </si>
  <si>
    <t>10. Les sortir puis les essorer sur un papier absorbant dans une assiette à pates disposer 3 ravioles recouvrir de soupe Liebig potiron châtaigne et d'un peu de chantilly de corail.</t>
  </si>
  <si>
    <t>9. Les plonger dans un grand volume d'eau bouillante 5 min pour la cuisson.</t>
  </si>
  <si>
    <t>7. Écraser 100 g avec 10 g de beurre et 3 châtaignes finement concassé saler poivrer.</t>
  </si>
  <si>
    <t>6. Réserver faire blanchir la courge en cubes.</t>
  </si>
  <si>
    <t>5. Faire cuire à la plancha les noix 2 min de chaque coté pour qu'elles soient bien dorées.</t>
  </si>
  <si>
    <t>4. Réserver au frais.</t>
  </si>
  <si>
    <t>3. Filtrer et mettre en siphon.</t>
  </si>
  <si>
    <t>7. Vous pouvez varier les poissons.</t>
  </si>
  <si>
    <t>6. Servir aussitôt: effet de surprise garanti et c'est délicieux.</t>
  </si>
  <si>
    <t>5. Mettre au four: la pâte gonfle sous l'effet de la vapeur.</t>
  </si>
  <si>
    <t>4. Placer les ronds de pâte sur le bols et bien souder sur les bords.</t>
  </si>
  <si>
    <t>3. Verser la soupe chaude dans les bols y mettre les légumes coupés très fins et les poissons et crustacés crus.</t>
  </si>
  <si>
    <t>1. Découper des ronds dans la pâte brisée un peu plus grands que les bols dans lesquels vous présenterez la soupe surprise.</t>
  </si>
  <si>
    <t>soupe surprise</t>
  </si>
  <si>
    <t>7. Servir avec quelques fleur de sel sur noix de saint Jacques.</t>
  </si>
  <si>
    <t>6. Mettre les noix farcies dans une assiette creuse et versé délicatement la soupe autour.</t>
  </si>
  <si>
    <t>4. Poelez rapidement les noix de saint Jacques.</t>
  </si>
  <si>
    <t>3. Faire chauffer doucement le velouté cresson oseille dans une casserole.</t>
  </si>
  <si>
    <t>2. Ajoutez feuilles de cresson aux oignons (feux trés doux) 1 mn en ajoutant légèrement du sel poivre et noix muscade et réserver.</t>
  </si>
  <si>
    <t>1. Emincez finement oignon et faire sué dans le beurre.</t>
  </si>
  <si>
    <t>noix de saint jacques farcies au velouté Cresson</t>
  </si>
  <si>
    <t>6. Servir bon appetit !</t>
  </si>
  <si>
    <t>5. Mettre les lamelles de St Jacques dessus.</t>
  </si>
  <si>
    <t>4. Versez la bisque dans des assiettes creuses.</t>
  </si>
  <si>
    <t>3. Coupez les noix de St Jacques en lamelles fines.</t>
  </si>
  <si>
    <t>2. Saler et poivrer.</t>
  </si>
  <si>
    <t>1. Mettre la bisque dans une casserole et chauffer doucement.</t>
  </si>
  <si>
    <t>Bisque de homard et st jacques</t>
  </si>
  <si>
    <t>5. Cuire 35min à 200°C</t>
  </si>
  <si>
    <t>4. Y verser le mélange et recouvrir avec la 2ème pâte.</t>
  </si>
  <si>
    <t>3. Etaler la 1ère pâte feuilletée dans un plat à tarte.</t>
  </si>
  <si>
    <t>2. Y rajouter le gruyère.</t>
  </si>
  <si>
    <t>1. Mélanger dans un saladier les oeufs avec la maïzena et 1/2L de soupe.</t>
  </si>
  <si>
    <t>Temps de préparation : 8 min</t>
  </si>
  <si>
    <t>Tourte St Jacques</t>
  </si>
  <si>
    <t>7. Encore meilleur avec une sauce une sauce vinaigre et un peu de bouillon.</t>
  </si>
  <si>
    <t>6. Refermer la cocotte et faire cuire a feu doux le plus longtemps possible (ne pas oublier de remettre de l'eau et compléter avec du LIEBIG lors de la derniere cuisson.</t>
  </si>
  <si>
    <t>5. Ouvrir la cocotte mettre le pot au feu de légumes LIEBIG. Bien mélanger.</t>
  </si>
  <si>
    <t>4. Laisser cuire 50 minutes dès que la vapeur s'échappe a feu doux.</t>
  </si>
  <si>
    <t>3. Mettre les légumes et fermer la cocotte.</t>
  </si>
  <si>
    <t>2. Mettre 1 litre d'eau et deux verres de vin blanc.</t>
  </si>
  <si>
    <t>1. Dans une cocotte faire fondre du beurre avec 1 cuillère d'huile et mettre les oignons et la viande puis mettre le bouquet garni et une cuillère a soupe de gros sel.</t>
  </si>
  <si>
    <t>Pot au feu Vendéen</t>
  </si>
  <si>
    <t>4. Dresser …</t>
  </si>
  <si>
    <t>3. Dans une casserole réduire le fumet avec le safran des 2/3. Refroidir. Ajouter le jaune d’œuf et changer de nouveau sans ébullition puis émulsionner.</t>
  </si>
  <si>
    <t>2. Fouetter la bisque la crème fleurette et le mascarpone très froid. Amener à consistance d’une chantilly et rectifier l’assaisonnement puis conserver.</t>
  </si>
  <si>
    <t>1. Dans une casserole mettre 150g de bisque avec l’eau et l’agar porter à ébullition. Garder 1 mn puis couler sur une fine couche. Faire prendre au froid.</t>
  </si>
  <si>
    <t>Cannelloni de Bisque de Homard, Emulsion Safranée</t>
  </si>
  <si>
    <t>4. Cuire au four 1 heure à 200°.</t>
  </si>
  <si>
    <t>3. Arroser la pintade de soupe à l'oignon et fromage fondu Liebig.</t>
  </si>
  <si>
    <t>2. Disposer les oreillons d'abricots autour de la pintade.</t>
  </si>
  <si>
    <t>1. Mettre la pintade dans une cocotte.</t>
  </si>
  <si>
    <t>Pintade à la soupe aux oignons et abricots</t>
  </si>
  <si>
    <t>4. Versez la préparation sur la pâte parsemez de fromage râpé puis faites cuire 40 mn à 200°C.</t>
  </si>
  <si>
    <t>Recette à base de soupe Liebig</t>
  </si>
  <si>
    <t>6. Préparez une semoule épicée et servez chaud.</t>
  </si>
  <si>
    <t>5. Couvrir et laissez cuire environ 40 minutes.</t>
  </si>
  <si>
    <t>4. Verser le bouillon et le pot au feu puis salez légèrement.</t>
  </si>
  <si>
    <t>3. Ajoutez les épices puis les légumes et les fruits secs. Faites suer 5 minutes tout en remuant.</t>
  </si>
  <si>
    <t>1. Pelez les patates douces et l'oignon. Effiler le céleri et coupez tous les légumes en morceaux.</t>
  </si>
  <si>
    <t>tajine de poulet aux patates douces/fruits secs</t>
  </si>
  <si>
    <t>9. Dégustez !</t>
  </si>
  <si>
    <t>8. Rajoutez un peu de parmesan et faire gartiner au four.</t>
  </si>
  <si>
    <t>7. Saupoudrez de chapelure maison.</t>
  </si>
  <si>
    <t>6. Mélangez le tout avec la soupe préparée à part.</t>
  </si>
  <si>
    <t>5. Versez le tout dans la soupière avec le jus du chorizo fondu.</t>
  </si>
  <si>
    <t>4. Faire revenir le tout dans une poêle.</t>
  </si>
  <si>
    <t>3. Coupez le chorizo en dé.</t>
  </si>
  <si>
    <t>2. écrasez l'ail.</t>
  </si>
  <si>
    <t>1. Préparez d'un coté la soupe comme indiqué sur le sachet</t>
  </si>
  <si>
    <t>soupe au chorizo</t>
  </si>
  <si>
    <t>2. Laver et enlever les tiges puis faire cuire les épinards dans un fond d’eau pendant 15 minutes. Les mettre dans une passoire et presser pour évacuer toute l’eau. Les passer au mixeur et laisser refroidir.</t>
  </si>
  <si>
    <t>1. Préchauffer le four à 220°C (thermostat 7).</t>
  </si>
  <si>
    <t>Soufflé vert à la féta</t>
  </si>
  <si>
    <t>4. Dégustez c est prêt !!</t>
  </si>
  <si>
    <t>3. Faire cuire auto cuiseur environ 20 m.</t>
  </si>
  <si>
    <t>2. Couper les poireaux et pommes de terre. Ajouter saucisses fumées et 0.50cl de veloute de poireaux. Puis incorporer le bouillon de poule/le sel/le poivre/l'ail/une pincée d 'herbes de provence et 0.50 l d eau.</t>
  </si>
  <si>
    <t>1. Faire revenir l'oignon dans de huile d'olives.</t>
  </si>
  <si>
    <t>complet de poireaux</t>
  </si>
  <si>
    <t>4. Enfournez dans un four préchauffé 15 min à 130°C.</t>
  </si>
  <si>
    <t>3. Beurrez un moule à muffin et y déposer de la pâte à mi hauteur.</t>
  </si>
  <si>
    <t>2. Ajoutez les noix hachées le sel la farine la levure et le velouté de potiron.</t>
  </si>
  <si>
    <t>1. Battez les oeufs avec le sucre et l'huile.</t>
  </si>
  <si>
    <t>Muffins d'Automne</t>
  </si>
  <si>
    <t>5. Laisser cuire environ 4 minutes à feu moyen.</t>
  </si>
  <si>
    <t>4. Verser le tout dans la poêle avec les champignons.</t>
  </si>
  <si>
    <t>3. Saler et poivrer et ajouter le velouté cèpes et bolets Liebig.</t>
  </si>
  <si>
    <t>2. Mélanger au fouet les oeufs dans un bol.</t>
  </si>
  <si>
    <t>1. Laver et couper les champignons en lamelles et les faire revenir avec du beurre pendant une dix minutes.</t>
  </si>
  <si>
    <t>Omelette aux champignons</t>
  </si>
  <si>
    <t>5. Je me permet de remettre cette recette car ma photo n'a pas été prise en compte la première fois!?</t>
  </si>
  <si>
    <t>4. Ce soufflé accompagnera aussi bien les viandes que les poissons!</t>
  </si>
  <si>
    <t>6. Au four pour 45/ 50min à 180°. Agrémenter d'une roquette huille d'olive et saupoudrer la salade et le feuilleté de pignons de pin.</t>
  </si>
  <si>
    <t>5. Couper des rondelles de chèvre d'un bon cm et les disposer par dessus la preparation au centre du mini moule. Recouvrir le tout de pate feuilleté en collant les bords de pate entre eux mettre du jaune d'oeuf battu (pour faire briller).</t>
  </si>
  <si>
    <t>4. Piquer la pate avec une fourchette et mettre un peu de moutarde. Disposer sur une hauteur de 1.5 cm la preparation tomate.</t>
  </si>
  <si>
    <t>2. Mélanger le mouliné avec la tomate coupée en dés avec les allumettes et 100g de pignon de pin.</t>
  </si>
  <si>
    <t>1. Pour une soirée simple mais raffiné entre amis.</t>
  </si>
  <si>
    <t>Temps de cuisson : 50 min</t>
  </si>
  <si>
    <t>feuilleté du soleil</t>
  </si>
  <si>
    <t>5. Déguster avec des pâtes ou du riz.</t>
  </si>
  <si>
    <t>4. Laisser cuire a couvert et à feu doux pendant 30 minutes.</t>
  </si>
  <si>
    <t>3. Lorsque le roti est doré sur tous les côtés ajouter la soupe.</t>
  </si>
  <si>
    <t>2. Le ficeler dans une cocotte en fonte le faire revenir dans un peu d'huile d'olive. Faites revenir les oignons.</t>
  </si>
  <si>
    <t>1. Préparer le roti en le coupant en deux dans le sens de la longueur y intégrer la sauge et la gousse d'ail coupée en 4 morceaux.</t>
  </si>
  <si>
    <t>Roti de Porc au cresson</t>
  </si>
  <si>
    <t>4. Mettre les champignons par dessus une fois la soupe cuite.</t>
  </si>
  <si>
    <t>3. Ajouter l'eau et un cube or et le mouliné de poireau pommes de terre.</t>
  </si>
  <si>
    <t>2. Tout cuire sauf les champignons.</t>
  </si>
  <si>
    <t>1. Tout couper en morceaux.</t>
  </si>
  <si>
    <t>soupe poireau champignon</t>
  </si>
  <si>
    <t>7. Conseil : cette recette est à servir très frais en apéritif ou en entrée. La crème sera présentée dans un petit bol pour pouvoir y tremper les Dolmas.</t>
  </si>
  <si>
    <t>4. (CUISSON) Ajouter un fond de l’eau citronnée et un filet d’huile d’olive. Pour plus de goût vous pouvez déposer quelques rondelles de citron sur les rouleaux ainsi que deux ou trois goutte de Tabasco dans d’eau de cuisson. Cuire ainsi les rouleaux sur un feu doux durant 1 heure.</t>
  </si>
  <si>
    <t>2. (PREPARATION DE LA GARNITURE) Faire cuire 100g de riz rond avec 2 échalotes émincées et trois cuillères à soupe de soupe Liebig Mouliné de tomates et aubergines grillées. Le riz ne dois pas être trop cuit pour éviter qu’il ne soit trop collant. Privilégier donc une cuisson assez rapide pour obtenir un riz croquant (environ 10 minutes cela dépend du riz que vous choisirez). Ajoutez au riz égoutté quelques pignons de pin avec de la menthe et du persil hachés grossièrement. Puis un peu de coriandre et sel et poivre.</t>
  </si>
  <si>
    <t>1. DOLMAS = (cuisson des feuilles de vignes) Laver les feuilles de vignes les faire bouillir puis blanchir quelques minutes. Égoutter les feuilles et les réserver de côté.</t>
  </si>
  <si>
    <t>Temps de préparation : 90 min</t>
  </si>
  <si>
    <t>Pour 7 personne(s)</t>
  </si>
  <si>
    <t>Dolmas à la crème tomate aubergine</t>
  </si>
  <si>
    <t>5. Enfourner les chaussons à 180° en les retournant à mi cuisson.</t>
  </si>
  <si>
    <t>4. Dorer les deux faces des chaussons avec le jaune d'oeuf.</t>
  </si>
  <si>
    <t>3. Confectionner les chaussons à l'aide d'un moule à chausson avec la pâte brisée et la purée.</t>
  </si>
  <si>
    <t>2. Après avoir coupé le fromage de brebis en petits dés l'ajouter à la purée.</t>
  </si>
  <si>
    <t>1. Faire chauffer la soupe puis hors du feu mélanger les flocons de pomme de terre la crème le beurre et le fromage râpé.</t>
  </si>
  <si>
    <t>chaussons grec</t>
  </si>
  <si>
    <t>11. Ou bien tiède en entrée avec une salade!</t>
  </si>
  <si>
    <t>10. Ce clafoutis salé peut être servis chaud avec une viande</t>
  </si>
  <si>
    <t>9. Servir sur assiette et décorer avec les lardons.</t>
  </si>
  <si>
    <t>8. Démouler le clafoutis encore chaud et découper les parts avec un cercle à pâtisserie.</t>
  </si>
  <si>
    <t>7. Faire griller le reste des lardon</t>
  </si>
  <si>
    <t>6. Beurrer un moule carré verser la pâte et enfourner pendant 40 minutes th7.</t>
  </si>
  <si>
    <t>4. Faire griller la moitié des lardons et les rajouter à la pâte</t>
  </si>
  <si>
    <t>3. Mélanger puis verser la soupe petit à petit sans arrêté de tourner.</t>
  </si>
  <si>
    <t>2. Rajouter la farine et la levure</t>
  </si>
  <si>
    <t>1. Battre les oeufs puis verser le beurre fondu.</t>
  </si>
  <si>
    <t>Clafoutis oignons &amp; lardons</t>
  </si>
  <si>
    <t>7. Placez un bout de pique à brochette sur chacun. Refermez en posant un second rond (appuyez bien sur les bords pour les souder).</t>
  </si>
  <si>
    <t>6. Déposez une moule et un peu de la julienne de carottes. Saupoudrez de poivre.</t>
  </si>
  <si>
    <t>5. Sur la moitié des ronds étalez avec un pinceau un peu de bisque de homard.</t>
  </si>
  <si>
    <t>3. Th 180°C.</t>
  </si>
  <si>
    <t>2. Préchauffez le four</t>
  </si>
  <si>
    <t>Sucettes de moules et carottes croquantes à la bisque de homard</t>
  </si>
  <si>
    <t>14. En entrée ou à l’apéritif</t>
  </si>
  <si>
    <t>13. En laissant une marge de 2 cm tout autour. Roulez le biscuit en serrant bien.</t>
  </si>
  <si>
    <t>10. Garnissez une plaque à pâtisserie rectangulaire d’une feuille de papier sulfurisé.</t>
  </si>
  <si>
    <t>9. Délicatement à la préparation précédente.</t>
  </si>
  <si>
    <t>7. Séparez les blancs des jaunes. Mélangez les jaunes avec le sucre le sel la farine restante 80 ml de velouté de tomate le poivre les herbes de Provence et les oignons frits.</t>
  </si>
  <si>
    <t>6. Th 180°C.</t>
  </si>
  <si>
    <t>5. Préchauffez le four</t>
  </si>
  <si>
    <t>4. Laissez refroidir puis mixez grossièrement à l’aide d’un mixeur plongeant. Réservez.</t>
  </si>
  <si>
    <t>2. Versez 120 ml de lait et 100 ml de velouté de tomates dans une casserole. Portez à ébullition puis retirez du feu. Ajoutez les amandes et le chorizo et laissez infuser une dizaine de minutes.</t>
  </si>
  <si>
    <t>1. Coupez le chorizo en petits dés.</t>
  </si>
  <si>
    <t>6. Les 2 sont délicieux!</t>
  </si>
  <si>
    <t>5. A manger chaud ou froid</t>
  </si>
  <si>
    <t>4. Mettre au four pendant environ 40 minutes à 180°.</t>
  </si>
  <si>
    <t>3. Beurrer des ramequins et verser simultanément 1 petite louche de chaque préparation.</t>
  </si>
  <si>
    <t>2. Dans chacun d'eux casser 2 oeufs verser 20cl de soupe et 10cl de crème. Mélanger; rajouter 2 cuillères de farine et 20g de parmesan. Assaisonner à votre convenance.</t>
  </si>
  <si>
    <t>1. Préparer 2 petits saladiers: 1pour la soupe verte et un pour la soupe orange.</t>
  </si>
  <si>
    <t>Petits flans bicolors au parmesan</t>
  </si>
  <si>
    <t>4. Servir avec un verre de vin de Paille...</t>
  </si>
  <si>
    <t>3. Passer au grill quelques minutes pour faire gratiner.</t>
  </si>
  <si>
    <t>2. Mettre du papier sulfurisé sur une plaque allant au four déposer les tranches de pain arroser de soupe râper le comté dessus et terminer par les morilles.</t>
  </si>
  <si>
    <t>1. Passer les morilles à la poêle dans le beurre pendant 10 minutes environ. Bien saler et poivrer.</t>
  </si>
  <si>
    <t>Croute aux Morilles saveurs asperges</t>
  </si>
  <si>
    <t>6. Servir avec un riz sauvage.</t>
  </si>
  <si>
    <t>5. Mettre un fond d'eau et un trait d'huile d'olive dans le plat et laisser cuire au four 35 min th8.</t>
  </si>
  <si>
    <t>4. Garnir les courgettes avec la préparation.</t>
  </si>
  <si>
    <t>3. Couper le chapeau des courgettes les évider et les déposer dans un plat à gratin.</t>
  </si>
  <si>
    <t>2. Mettre le fromage et le poulet dans un mixer. Ajuster la consistance de la pâte avec la mie de pain trempée dans la soupe. Saler et poivrer et rajouter les raisins sans les mixer!</t>
  </si>
  <si>
    <t>1. Faire cuire le poulet à la poêle.</t>
  </si>
  <si>
    <t>Millefeuilles du soleil aux poireaux</t>
  </si>
  <si>
    <t>3. Ajouter la soupe ; les herbes et une cuillère à soupe de sauce huître.</t>
  </si>
  <si>
    <t>2. Faites revenir avec les oignons et l'ail.</t>
  </si>
  <si>
    <t>1. Couper le boeuf en petit morceau.</t>
  </si>
  <si>
    <t>thit bo</t>
  </si>
  <si>
    <t>5. Verser la soupe autour donner un tour de moulin à poivre et servir très frais en entrée.</t>
  </si>
  <si>
    <t>4. Disposer les quartiers de pamplemousse en étoile au centre des assiettes à soupe.</t>
  </si>
  <si>
    <t>3. Ciseler la menthe et rajouter au velouté frais en tournant doucement.</t>
  </si>
  <si>
    <t>2. Sortir la soupe du frigo délayer une cuillère de miel d'acacia et rajouter le jus du 3ème pamplemousse. Mélanger le tout.</t>
  </si>
  <si>
    <t>1. Peler 2 pamplemousses à vif et mettre de coté les suprêmes.</t>
  </si>
  <si>
    <t>Nage de pamplemousse aux carottes</t>
  </si>
  <si>
    <t>7. Enfourner le tous à four bien chaud pendant environ 30 minutes.</t>
  </si>
  <si>
    <t>6. Coller les bords et faire un petit trou au milieu pour que la pâte ne gonfle pas en cuisant.</t>
  </si>
  <si>
    <t>5. Recouvrir avec la 2ème pâte</t>
  </si>
  <si>
    <t>4. Puis verser la sauce par dessus en répartissant bien terminer en mettant des rondelles de chèvre.</t>
  </si>
  <si>
    <t>3. Etaler une pâte feuilleté au fond d'un moule remplir de pommes de terre</t>
  </si>
  <si>
    <t>2. Faire rissoler les patates assaisonner avec sel poivre et muscade.</t>
  </si>
  <si>
    <t>1. Faire blondir l'oignon dans une poêle avec de l'huile rajouter les lardons et laisser griller puis terminer en rajoutant la soupe.</t>
  </si>
  <si>
    <t>Tourte campagnarde</t>
  </si>
  <si>
    <t>4. Mettre au four 40 mn 200°.</t>
  </si>
  <si>
    <t>3. Recouvrir du reste de gruyère râpé.</t>
  </si>
  <si>
    <t>2. Déposer la préparation sur un fond de pâte feuilletée.</t>
  </si>
  <si>
    <t>1. Mélanger tous les ingrédients avec la moitié du gruyère râpé.</t>
  </si>
  <si>
    <t>tarte à la bisque</t>
  </si>
  <si>
    <t>2. Réaliser une chantilly avec un siphon.</t>
  </si>
  <si>
    <t>1. Chauffer la soupe.</t>
  </si>
  <si>
    <t>Temps de cuisson : 3 min</t>
  </si>
  <si>
    <t>Aérien</t>
  </si>
  <si>
    <t>4. Cuire 20 minutes.</t>
  </si>
  <si>
    <t>3. Ajouter les deux poignées d’épinards et mélanger rapidement sans trop insister.</t>
  </si>
  <si>
    <t>2. Mélanger tous les ingrédients secs dans un saladier et tous les ingrédients liquides dans un bol puis verser les liquides dans le saladier des ingrédients secs.</t>
  </si>
  <si>
    <t>1 gros oeuf</t>
  </si>
  <si>
    <t>Muffins tout verts aux deux « épinards »</t>
  </si>
  <si>
    <t>8. Parsemer de coriandre fraîche ciselée.</t>
  </si>
  <si>
    <t>6. Ajouter les crevettes entières.</t>
  </si>
  <si>
    <t>5. Ajouter la tomate coupée en dés et les champignons coupés en morceaux.</t>
  </si>
  <si>
    <t>4. Verser la soupe LIEBIG dans le lait de coco.</t>
  </si>
  <si>
    <t>3. Porter le lait de coco à ébullition avec le gingembre pelé et râpé puis la citronnelle coupée en tronçons dans la partie blanche puis l'oignon coupé en lamelles avec les feuilles de citronnier déchirées en morceaux et la pâte de curry. Baisser le feu dès que le mélange bout (sinon le lait de coco se sépare).</t>
  </si>
  <si>
    <t>2. Décortiquer les crevettes et les Réserver. Porter à ébullition LA SOUPE LIEBIG baisser le feu et et réserver.</t>
  </si>
  <si>
    <t>1. Réhydrater les champignons séchés pendant 15mn dans de l'eau tiède.</t>
  </si>
  <si>
    <t>Délice de Siam</t>
  </si>
  <si>
    <t>5. Bon appetit !</t>
  </si>
  <si>
    <t>4. Faire cuire un œuf au plat à la poêle en ensuite deposé celui ci sur la tranche de pain et le tour est joué.</t>
  </si>
  <si>
    <t>3. Déposer au centre tel un radeau une tranche de pain préalablement grillé au four a 250°C.</t>
  </si>
  <si>
    <t>2. La déposer dans une assiette creuse saupoudrez du gruyère râpé et quelques noisettes de crème fraîche.</t>
  </si>
  <si>
    <t>1. Réchauffer la soupe a la casserole.</t>
  </si>
  <si>
    <t>soupe a l'oeuf flottant</t>
  </si>
  <si>
    <t>13. Servir avec le couvercle de la cocotte et 3 sablés de parmesan/thym.</t>
  </si>
  <si>
    <t>Retirez les cocottes lorsque la pâte à crumble est cuite.</t>
  </si>
  <si>
    <t>12. Les faire cuire 12 minutes à 180° avec les cocottes (sans couvercle).</t>
  </si>
  <si>
    <t>11. Sortir le boudin de sablés du frigo et découpez des tranches d'un demi centimètre.</t>
  </si>
  <si>
    <t>10. Ajoutez le mélange légumes/velouté. Finir avec le crumble.</t>
  </si>
  <si>
    <t>9. Répartir la viande dans 4 cocottes individuelles ou dans un plat familial.</t>
  </si>
  <si>
    <t>8. Rectifier l'assaisonnement.</t>
  </si>
  <si>
    <t>7. Faire cuire dans une poêle la viande hachée.</t>
  </si>
  <si>
    <t>5. Découpez le poivron et ôtez les pépins et mettre au four (position grill pendant 12 minutes environ) puis retirer la peau à la sortie du four.</t>
  </si>
  <si>
    <t>Dans une poêle chaude et huilée faire revenir les dés de courgette et d'aubergine puis les faire cuire feu doux 15 à 20 minutes. Ajoutez quelques brins de thym ainsi que la moitié de la brique de velouté Légumes du Soleil. Assaisonnez en sel et poivre.</t>
  </si>
  <si>
    <t>4. Lavez les légumes et détaillez en petits cubes les courgettes et l'aubergine.</t>
  </si>
  <si>
    <t>3. Mettre de côté un peu de ce crumble pour répartir sur le plat et faire un boudin avec le reste de la pâte.</t>
  </si>
  <si>
    <t>2. Mélangez à la main le beurre ramolli le parmesan le thym maison et la farine. Poivrez et salez légèrement.</t>
  </si>
  <si>
    <t>1. Préparez le crumble et les petits sablés.</t>
  </si>
  <si>
    <t>Crumble d 'été</t>
  </si>
  <si>
    <t>11. Mes pensées vagabondes seront tout entière à notre amour.</t>
  </si>
  <si>
    <t>10. Et après l'avoir enfourner pour 20 minutes dans un four préchauffé à 200°C.</t>
  </si>
  <si>
    <t>9. 2 à 3 cuillères à soupe de fromage râpé seront parsemé sur celui ci.</t>
  </si>
  <si>
    <t>8. Le plat à gratin beurré est fin prêt pour recevoir mon ouvrage.</t>
  </si>
  <si>
    <t>7. Puis viendra le temps d'ajouter le beurre le fromage rappé et la mozzarella coupé en petits dés.</t>
  </si>
  <si>
    <t>6. La cuisson a petit feu se fera en remuant de temps en temps.</t>
  </si>
  <si>
    <t>5. Pour ensuite pouvoir y plonger la polenta ; le safran et la muscade.</t>
  </si>
  <si>
    <t>4. Tout d'abord je réchaufferai ce doux velouté de légumes.</t>
  </si>
  <si>
    <t>3. Accepte mon âme ce festin en ton honneur.</t>
  </si>
  <si>
    <t>2. Mon coeur ne peut se passé de ta présence.</t>
  </si>
  <si>
    <t>1. Par ces froides soirées hivernal.</t>
  </si>
  <si>
    <t>Polenta à la mozzarella</t>
  </si>
  <si>
    <t>4. Laissez mijoter 5 mn et ajoutez la crème.</t>
  </si>
  <si>
    <t>3. Afin que les oignons ne restent pas au fond).</t>
  </si>
  <si>
    <t>Filet mignon en croûte</t>
  </si>
  <si>
    <t>5. Servir en cocotte accompagné des pommes de terre avec croûtons et rouille.</t>
  </si>
  <si>
    <t>4. Mettre tous les morceaux de poisson et gambas dans la cocotte et laisser mijoter.</t>
  </si>
  <si>
    <t>3. Eplucher les pommes de terre et les faire cuire à la vapeur dans un autocuiseur (12 min).</t>
  </si>
  <si>
    <t>2. Faire mijoter cette sauce.</t>
  </si>
  <si>
    <t>1. Mettre dans une cocotte la soupe de poisson/la bisque de homard/une pincée de safran/sel/poivre/oignon émincé/</t>
  </si>
  <si>
    <t>Marmite de poisson</t>
  </si>
  <si>
    <t>9. Otez le film et servez les rouleaux (2 par personne) accompagnés de sauce.</t>
  </si>
  <si>
    <t>8. Faites cuire une douzaine de minutes à l’eau ou mieux à la vapeur.</t>
  </si>
  <si>
    <t>6. Mélangez cette purée avec le jambon restant coupé en tous petits dés la crème le sel et le poivre.</t>
  </si>
  <si>
    <t>4. Otez le gras du jambon. Posez les tranches sur les plaques de lasagne. Coupez les bords de manière à ce que le jambon se superpose parfaitement à la plaque.</t>
  </si>
  <si>
    <t>1. Pour la sauce : Faites un peu réduire la soupe à l’oignon dans une casserole. Ajoutez la crème poivrez et mixez. Réservez.</t>
  </si>
  <si>
    <t>Rouleaux à trous en mousse de brocolis au jambon, sauce crémeuse à l’oignon</t>
  </si>
  <si>
    <t>3. Chauffer l'assiette deposer la sauce et mettre les foies de volaille puis parsemer de persil</t>
  </si>
  <si>
    <t>faire revenir une échalotte avec du beurre ajouter un verre de vin blanc la bisque de homard et 125 gr de crème laisser cuire 10 mn.</t>
  </si>
  <si>
    <t>2. Préparez la sauce :</t>
  </si>
  <si>
    <t>1. Préparez les foies de volailles : les cuire à la poêle avec du beurre.</t>
  </si>
  <si>
    <t>foies de volailles à la disque de homard</t>
  </si>
  <si>
    <t>6. Décorez d’une branche de thym puis saupoudrez de paprika et servez bien chaud avec une salade verte.</t>
  </si>
  <si>
    <t>4. Répartissez les pommes de terre puis quelques tranches de fromage à raclette.</t>
  </si>
  <si>
    <t>3. Beurrez 4 grands ramequins et garnissez le fond de deux tranches de jambon (disposées en croix).</t>
  </si>
  <si>
    <t>2. Mélangez la soupe avec la crème. Réservez.</t>
  </si>
  <si>
    <t>Œufs cocottes à la savoyarde</t>
  </si>
  <si>
    <t>4. Placez les ramequins au bain marie très chaud et mettez à cuire au four préchauffé à 180°C pendant 35 à 40 mn.</t>
  </si>
  <si>
    <t>2. Mélangez les oeufs et la farine puis ajoutez 30 cl de soupe avec la crème et le fromage râpé.</t>
  </si>
  <si>
    <t>Petits Flans de Carottes</t>
  </si>
  <si>
    <t>6. Un délice !</t>
  </si>
  <si>
    <t>5. (Pour les gourmands) 5 minutes avant la fin de la cuisson parsemez la tarte avec le parmesan râpé.</t>
  </si>
  <si>
    <t>4. Versez la préparation sur la pâte puis faites cuire 40 mn à 200°C.</t>
  </si>
  <si>
    <t>Tourte aux poireaux saupoudré et au parmesan</t>
  </si>
  <si>
    <t>2. Faire des rondins et découper en petit morceaux à rajouter dans la soupe ou a prendre en accompagnement revenu avec des échalotes.</t>
  </si>
  <si>
    <t>1. Hacher ricotta/roquette/parmesan/farine jusqu'à obtenir une pâte homogène.</t>
  </si>
  <si>
    <t>gnocchi roquette et ricotta</t>
  </si>
  <si>
    <t>3. Mélangez à froid les œufs et la farine puis ajoutez les 60 cl de soupe.</t>
  </si>
  <si>
    <t>Quiche poireaux saint Jacques Liebig</t>
  </si>
  <si>
    <t>6. Servez bien froid</t>
  </si>
  <si>
    <t>5. Laissez refroidir mixez avec le robot plongeant puis versez dans des bols ou des coupelles.</t>
  </si>
  <si>
    <t>4. Laissez cuire environ 5 minutes puis ajoutez à la fin la noix de coco râpée et la crème.</t>
  </si>
  <si>
    <t>3. Ajouter la demie brique Liebig.</t>
  </si>
  <si>
    <t>2. Faites revenir quelques secondes puis ajoutez le bouillon/le lait de soja/le sel/le poivre/le curry et le piment d'Espelette.</t>
  </si>
  <si>
    <t>1. Dans une casserole faites chauffer l'huile et ajoutez l'échalote émincée. Ajoutez ensuite le concombre coupé en gros morceaux et non épluché.</t>
  </si>
  <si>
    <t>neige</t>
  </si>
  <si>
    <t>4. Versez la préparation sur la pâte parsemez de fromage râpé puis faites cuire 40 mn à 200°C</t>
  </si>
  <si>
    <t>3. Mélangez a froid les oeufs et la farine puis ajoutez les 60CL de la soupe.</t>
  </si>
  <si>
    <t>2. Etalez la pâte au fond d'un moule à tarte et piquez à la fourchette.</t>
  </si>
  <si>
    <t>tarte fondante aux poireaux et St Jacques</t>
  </si>
  <si>
    <t>3. Mélangez à froid les oeufs et la farine puis ajoutez les 60 cl de soupe (si vous utilisez une brique d'1 litre.</t>
  </si>
  <si>
    <t>Quiche Poireaux et Saint Jacques</t>
  </si>
  <si>
    <t>10. Bon appétit !</t>
  </si>
  <si>
    <t>9. Servir les boulettes avec la sauce « coco à l’indienne » et du riz basmati.</t>
  </si>
  <si>
    <t>8. Diluer le reste du sachet de soupe dans le lait de coco. Faire chauffer puis mixer.</t>
  </si>
  <si>
    <t>7. Vérifier si elles sont cuites avec la pointe d'un couteau qui doit s'enfoncer sans problème dans les boulettes.</t>
  </si>
  <si>
    <t>6. Mettre au four pendant 25 mn.</t>
  </si>
  <si>
    <t>5. Déposer les boulettes sur la plaque de cuisson.</t>
  </si>
  <si>
    <t>4. Avec les mains mouillées faire des boulettes de la taille d'une grosse noix en roulant entre les paumes la viande mélangée aux autres ingrédients.</t>
  </si>
  <si>
    <t>3. Sur une plaque allant au four mettre du papier sulfurisé.</t>
  </si>
  <si>
    <t>2. Ajouter un peu d’eau si la pâte est trop sèche.</t>
  </si>
  <si>
    <t>1. Dans un saladier mélanger la viande avec l'oeuf/la farine/la noix de coco/le poivre/et la moitié de la soupe à l’indienne en sachet.</t>
  </si>
  <si>
    <t>1 brique de lait de coco</t>
  </si>
  <si>
    <t>Boulettes simplissimes à l'Indienne</t>
  </si>
  <si>
    <t>9. Retirez le film étirable coupez le poulet en tranches épaisses et servez avec la sauce.</t>
  </si>
  <si>
    <t>7. Faites bouillir dans une petite casserole la soupe avec la crème puis laissez réduire un peu.</t>
  </si>
  <si>
    <t>6. Pour faire la sauce</t>
  </si>
  <si>
    <t>4. Posez quatre ou cinq asperges au milieu de chaque escalope (si les asperges sont trop longues couper le bout).</t>
  </si>
  <si>
    <t>3. Répartissez les tranches de bacon sur les escalopes.</t>
  </si>
  <si>
    <t>1. Faites cuire les asperges à la vapeur pendant cinq minutes.</t>
  </si>
  <si>
    <t>Roulés de poulet au bacon et asperges, sauce au fromage et l’oignon</t>
  </si>
  <si>
    <t>9. Selon les goûts vous pouvez mettre plus ou moins de curry.</t>
  </si>
  <si>
    <t>8. Fouetter et c'est prêt à servir.</t>
  </si>
  <si>
    <t>7. Cuire encore 1/2 heure.</t>
  </si>
  <si>
    <t>6. Les ajouter à la soupe.</t>
  </si>
  <si>
    <t>5. Peler et couper très finement et en rondelles les pommes de terre.</t>
  </si>
  <si>
    <t>4. Laisser mijoter à feu très doux pendant 1/4 d'heure.</t>
  </si>
  <si>
    <t>3. Ajouter le lait ; la soupe moulinée ; le sel ; le poivre et le curry.</t>
  </si>
  <si>
    <t>2. Les faire revenir dans le beure sans les brunir.</t>
  </si>
  <si>
    <t>1. Emincer finement les endives ; poireaux et oignons.</t>
  </si>
  <si>
    <t>Soupe d'hiver</t>
  </si>
  <si>
    <t>6. Verser la préparation dans le moule et saupoudrer de fromage râpé et de ciboulette ciselée.</t>
  </si>
  <si>
    <t>4. Etaler la pâte brisée sur un moule à tarte beurré et fariné (ou sur du papier sulfurisé) piquer la pâte avec une fourchette.</t>
  </si>
  <si>
    <t>3. Battre les oeufs au fouet et ajouter la farine et la soupe.</t>
  </si>
  <si>
    <t>2. Faire revenir les lardons et l'oignon dans un peu d'huile d'olive.</t>
  </si>
  <si>
    <t>tarte d'automne</t>
  </si>
  <si>
    <t>6. Verser la soupe aux poireaux bien chaude et saupoudrer le tout de pignons de pin.</t>
  </si>
  <si>
    <t>5. Disposer les chèvres et les lardons au fond d'une assiette à soupe.</t>
  </si>
  <si>
    <t>4. Laisser dorer 5 bonnes minutes à max et lancer simultanément la cuisson de la soupe.</t>
  </si>
  <si>
    <t>3. Faire revenir dans la même poêle et en même temps les chèvres et les lardons.</t>
  </si>
  <si>
    <t>2. Passer ce chèvre dans le jaune d'oeuf puis dans la chapelure.</t>
  </si>
  <si>
    <t>1. Faire couper des rondelles de fromage de chèvre assez épaisses.</t>
  </si>
  <si>
    <t>La nage chevrette</t>
  </si>
  <si>
    <t>5. Parsemez de gruyère râpé et faites cuire à four chaud (170°) pendant 30mn.</t>
  </si>
  <si>
    <t>4. Dans un plat à gratin alternez les pâtes à lasagne puis la soupe et le fromage de chèvre.</t>
  </si>
  <si>
    <t>3. Coupez la buchette en rondelles.</t>
  </si>
  <si>
    <t>2. Ajoutez les flocons de pommes de terre en remuant.</t>
  </si>
  <si>
    <t>1. Chauffez le potage.</t>
  </si>
  <si>
    <t>7. Laisser finir la cuisson et déguster.</t>
  </si>
  <si>
    <t>6. 5 min avant la fin de cuisson verser 25cl de vélouté de champignons afin d'apporter un agréable gout de nature et mélangez bien à la blanquette.</t>
  </si>
  <si>
    <t>5. Laissez cuire à feu doux 1 heure 30.</t>
  </si>
  <si>
    <t>4. Ajoutez du thym puis du laurier puis les champignons de paris et salez et poivrez.</t>
  </si>
  <si>
    <t>3. A feu vif mettez la persillade sur la viande dorée et mélangez bien puis ajoutez de l'eau chaude jusqu'au niveau de la viande.</t>
  </si>
  <si>
    <t>2. Préparez la persillade dans un hachoir mettez le persil (5 branches) et les 3 gousses d'ail et hachez finement.</t>
  </si>
  <si>
    <t>1. Dans une cocotte faites dorer les morceaux de viande dans un peu d'huile et réservez.</t>
  </si>
  <si>
    <t>Temps de cuisson : 105 min</t>
  </si>
  <si>
    <t>Blanquette de veau sauce champignons</t>
  </si>
  <si>
    <t>6. A la fin de la cuisson mélangez et saupoudrez de fromage râpé et laissez gratiner au four 5 mn.</t>
  </si>
  <si>
    <t>5. Servez ! Vous pouvez accompagner le gratin d'une salade de tomates par exemple.</t>
  </si>
  <si>
    <t>4. Mélangez à mi cuisson en rajoutant le fromage râpé.</t>
  </si>
  <si>
    <t>3. Rajoutez avec la soupe chaude et mettez le plat au four préchauffé à 200° C pendant 30 mn.</t>
  </si>
  <si>
    <t>2. Mettez les pâtes crues et les lardons dans un plat allant au four.</t>
  </si>
  <si>
    <t>Pennes en gratin aux oignons et lardons</t>
  </si>
  <si>
    <t>4. Dresser les assiettes avec les pâtes et rajouter le Velouté de Cèpes et Bolets à la Crème Fraîche Liebig et les oignons puis les émincés de jambon fumé.</t>
  </si>
  <si>
    <t>3. Émincer les 4 tranches de jambon fumé.</t>
  </si>
  <si>
    <t>2. Cuire les spaghettis.</t>
  </si>
  <si>
    <t>1. Couper l'oignon et le faire revenir à la poêle avec un peu de beurre. Faire chauffer le Velouté de Cèpes et Bolets à la Crème Fraîche Liebig.</t>
  </si>
  <si>
    <t>Spaggettis des Bois</t>
  </si>
  <si>
    <t>5. Parsemez de fromage râpé puis faites cuire 40 mn à 200°.</t>
  </si>
  <si>
    <t>4. Versez la préparation sur la pâte.</t>
  </si>
  <si>
    <t>2. Etalez la pâte au fond d'un moule à tarte et piquez à la fourchette y ajouter les coquilles fraîches mélangez à froid les oeufs et la farine.</t>
  </si>
  <si>
    <t>7. Couper en 6 et servir avec une salade verte.</t>
  </si>
  <si>
    <t>6. Faire cuire au four à 200°C pendant 30 mn.</t>
  </si>
  <si>
    <t>5. Assaisonner. Bien mélanger. Verser la préparation dans un petit moule rectangulaire ou carré.</t>
  </si>
  <si>
    <t>4. Ajouter le bacon et les saucisses coupées en dés avec le fromage coupé en dés et la moutarde et le persil.</t>
  </si>
  <si>
    <t>3. Après les 30 mn de trempage écraser un peu le pain.</t>
  </si>
  <si>
    <t>2. Préchauffer le four à 200°C.</t>
  </si>
  <si>
    <t>1. Dans un saladier mélanger le lait la soupe et les oeufs. Y faire tremper le pain pendant 30 mn.</t>
  </si>
  <si>
    <t>Gâteau de pain aux saucisses, à la mimolette et à l’oignon</t>
  </si>
  <si>
    <t>8. Bon appétit !</t>
  </si>
  <si>
    <t>7. Enfournez à four chaud pendant 3/4 d'heure/</t>
  </si>
  <si>
    <t>6. Ajouter quelques miettes de beurre.</t>
  </si>
  <si>
    <t>5. Saupoudrez de persil puis de gruyère râpé.</t>
  </si>
  <si>
    <t>4. Salez et poivrez couvrir les courgettes avec ce mélange.</t>
  </si>
  <si>
    <t>3. Préparer la sauce : mélanger le litre de soupe avec les oeufs et la crème fraîche.</t>
  </si>
  <si>
    <t>1. Tout d'abord laver ; éplucher et couper en rondelles les courgettes.</t>
  </si>
  <si>
    <t>gratin de courgettes au velouté du soleil de liebig</t>
  </si>
  <si>
    <t>5. Servez bien chaud en accompagnement d’une viande ou de volaille.</t>
  </si>
  <si>
    <t>4. Lorsque les blinis font des trous les retourner.</t>
  </si>
  <si>
    <t>2. Mélangez tous les ingrédients ensemble puis laissez reposer la pâte pendant 1 heure au réfrigérateur.</t>
  </si>
  <si>
    <t>Blinis moelleux express aux deux courgettes</t>
  </si>
  <si>
    <t>11. Mettre 3 croquettes de riz en ligne sur une assiette et les surmonter d'1 ou 2 brochettes de poulet. Déposer la verrine de royale en arrière plan.</t>
  </si>
  <si>
    <t>10. Enfiler les aiguillettes de poulet sur des piques en bois et dans la poêle ayant servi à la cuisson du riz les saisir pour "torréfier" le poivre puis terminer leur cuisson à feu plus doux.</t>
  </si>
  <si>
    <t>8. Détailler le poulet en lanières et les enfiler sur une brochette. Saler un peu et poivrer très généreusement.</t>
  </si>
  <si>
    <t>7. Mélanger les quatre oeufs battus avec le même poids de velouté liebig. Ajuster l'assaisonnement en sel avant de verser dans des petits bocaux et mettre à cuire 12 à 15 minutes. Laisser tiédir.</t>
  </si>
  <si>
    <t>6. Ajouter 2 blancs d'oeufs et façonner 3 croquettes un peu applaties par personne entre les paumes. Réserver.</t>
  </si>
  <si>
    <t>5. Parmesan et persil.</t>
  </si>
  <si>
    <t>4. Oignon</t>
  </si>
  <si>
    <t>3. Faire fondre l'oignon dans l'huile d'olive pas trop chaude jusqu'à ce qu'il soit transparent. Bien mélanger riz</t>
  </si>
  <si>
    <t>2. Pendant la cuisson du riz</t>
  </si>
  <si>
    <t>1. Cuire le riz selon les indications du paquet et l'égoutter soigneusement.</t>
  </si>
  <si>
    <t>royale de cresson, croquette de riz et brochette de poulet</t>
  </si>
  <si>
    <t>4. Faites ramollir la gélatine dans de l’eau froide.</t>
  </si>
  <si>
    <t>3. Epluchez et hâchez finement l’échalote. Préparez une vinaigrette avec le vinaigre avec la moutarde et l’huile restant. Salez et poivrez et ajoutez l’échalote et incorporez les lentilles égouttées.</t>
  </si>
  <si>
    <t>1. Mettez les lentilles dans une casserole avec l’oignon épluché. Recouvrez d’eau froide et faites cuire 25 minutes à petits bouillons. Salez.</t>
  </si>
  <si>
    <t>Carpaccio de St Jacques aux lentilles, crémeux d’oseille et de cresson</t>
  </si>
  <si>
    <t>9. Bon appétit !</t>
  </si>
  <si>
    <t>8. Faire cuire 400min à 180°.</t>
  </si>
  <si>
    <t>7. Battre l'oeuf et dorer le dessus de la tourte avec un pinceau. Faire une déco avec la pointe d'un couteau.</t>
  </si>
  <si>
    <t>6. Recouvrir avec la deuxième pâte feuilleée et bien pincer les bords avec un peu d'eau.</t>
  </si>
  <si>
    <t>5. Verser cette préparation sur la pâte et ajouter les saints Jacques.</t>
  </si>
  <si>
    <t>4. Dans une jatte mélanger les 4 oeufs avec la farine avec la ricotta et le velouté de poireaux pommes de terre et pointe de crème. Rectifier l'assaisonnement.</t>
  </si>
  <si>
    <t>3. Étaler la pâte au fond d'un moule à tarte et piquer à la fourchette.</t>
  </si>
  <si>
    <t>2. Préchauffez votre four à 240°C.</t>
  </si>
  <si>
    <t>1. Saisir les saints jacques avec une noix de beurre. Assaisonner en sel et poivre. Réserver.</t>
  </si>
  <si>
    <t>Tourte surprise aux saint jacques</t>
  </si>
  <si>
    <t>5. Mélangez la crème fleurette et le bouillon dans un saladier. Déposez ce saladier dans un saladier plus grand contenant des glaçons. Montez la chantilly à l'aide d'un batteur électrique. Réservez la chantilly au frais.</t>
  </si>
  <si>
    <t>3. Lissez la surface à l'aide d'une spatule. Laissez refroidir puis réservez au frais.</t>
  </si>
  <si>
    <t>2. Lorsque le mélange épaissit et qu'il se détache des parois de la casserole coupez le feu et versez le mélange dans un plat rectangulaire adapté afin d'obtenir une couche épaisse d'environ 2 cm.</t>
  </si>
  <si>
    <t>1. Dans une casserole versez la soupe avec la polenta et le parmesan. Faites chauffer sur feu moyen tout en mélangeant constamment.</t>
  </si>
  <si>
    <t>Frites de polenta à la langoustine et leur chantilly à la vanille</t>
  </si>
  <si>
    <t>4. Laisser refroidir au frigo pour que la gelée prenne. Puis démouler. Servir sur un lit de laitue et accompagner de 2 brochettes de grosses crevettes.</t>
  </si>
  <si>
    <t>3. Bac à glaçon...).</t>
  </si>
  <si>
    <t>2. Porter à ébulition. Laisser bouillir 2 minutes et verser dans votre contenant préféré (moule à muffin en silicone</t>
  </si>
  <si>
    <t>1. Délayez l'agar dans votre soupe à froid.</t>
  </si>
  <si>
    <t>flan de soupe</t>
  </si>
  <si>
    <t>tarte terre mer</t>
  </si>
  <si>
    <t>5. Versez cette base sur la pâte et parsemez de gruyère râpé.</t>
  </si>
  <si>
    <t>4. Incorporez en mélangeant la soupe.</t>
  </si>
  <si>
    <t>3. Mélangez les oeufs et la farine.</t>
  </si>
  <si>
    <t>2. Etalez la pate au fond du moule et piquez avec une fourchette.</t>
  </si>
  <si>
    <t>1. Préchauffez le four à 240C ou Th 8.</t>
  </si>
  <si>
    <t>6. Rectifier l'assaisonnement.</t>
  </si>
  <si>
    <t>5. Faire réduire le jus de cuisson de moitié à feu vif incorporer la soupe liebig oseille cresson et crème fraîche.</t>
  </si>
  <si>
    <t>2. Mettre le vin avec le jus de citron et le beurre dans une casserole. Assaisonner. Porter à ébullition.</t>
  </si>
  <si>
    <t>4. A table !</t>
  </si>
  <si>
    <t>3. Ajouté la soupe aux langoustines et laissé mijoter 15 minutes.</t>
  </si>
  <si>
    <t>2. Une fois décortiquer faire revenir les langoustines dans une caserole avec le sel et le poivre.</t>
  </si>
  <si>
    <t>1. Décortiquer les langoustines.</t>
  </si>
  <si>
    <t>Langoustina à la façon Liebig</t>
  </si>
  <si>
    <t>5. A déguster rapidement pour les plus gourmands !</t>
  </si>
  <si>
    <t>4. Pour le final ajouter un peu de beurre de crême et de citron.</t>
  </si>
  <si>
    <t>3. Quand notre mélange est bien cuit mettre dans une caserole la soupe Liebig chauffée à feu doux pendant 5 minute et y incorporer le mélange de truite.</t>
  </si>
  <si>
    <t>2. Ajoutez la truite avec l'échalotte et la ciboulette découpé en petit morceaux.</t>
  </si>
  <si>
    <t>1. Faites revenir dans le bouillon de poisson les carottes avec les tomates et les pommes de terre.</t>
  </si>
  <si>
    <t>La soupière de truite</t>
  </si>
  <si>
    <t>8. A la fin de la cuisson mélangez et saupoudrez de fromage râpé et laissez gratiner au four 5 mn.</t>
  </si>
  <si>
    <t>6. Faites cuire le plat seulement 30 minutes).</t>
  </si>
  <si>
    <t>5. Mettez le tout au four pendant 40 mn (si vous prenez des Mini Penne</t>
  </si>
  <si>
    <t>4. Versez la soupe chaude sur le plat puis couvrez le avec du papier d’aluminium.</t>
  </si>
  <si>
    <t>3. Versez les pâtes et le cocktail de fruits de mer dans un plat allant au four.</t>
  </si>
  <si>
    <t>Gratin de Pennes aux Fruits de Mer</t>
  </si>
  <si>
    <t>18. Les enfants en raffolent !</t>
  </si>
  <si>
    <t>17. Voilà votre tortue est prête à être déguster et à faire des ravages c'est un délice. Les invités sont étonnés que ce merveilleux dessert est faire avec de la soupe</t>
  </si>
  <si>
    <t>16. Mettez deux clous de girofles.</t>
  </si>
  <si>
    <t>15. Faire la tête avec une clémentine épluché et pour les yeux</t>
  </si>
  <si>
    <t>14. Sortez la charlotte démoulez la sur un plat. Décorer avec les abricots pour faire les pattes</t>
  </si>
  <si>
    <t>13. Mettez au frais 4h.</t>
  </si>
  <si>
    <t>12. Abricot. Et recouvrez avec le disque de pâte cuit.</t>
  </si>
  <si>
    <t>11. Ajoutez le mélange crème</t>
  </si>
  <si>
    <t>10. Coupez le gâteau roulé en rondelle de 2 cm. Mettez en dans votre saladier tout autour et au fond. Comme on fait pour les charlottes avec les boudoirs.</t>
  </si>
  <si>
    <t>9. Délayez avec 50 cl de soupe Liebig potiron châtaigne et faire chauffez au micro onde. Sortez la et remuez toute les 2 min jusqu'a ce qu'elle épaississe. La laisser refroidir. Y ajouter les abricots au sirop coupé en morceaux. Garder 4 rondelles d'abricots.</t>
  </si>
  <si>
    <t>8. Préparez une crème : Mélanger les jaunes d’œuf avec la farine et le sucre</t>
  </si>
  <si>
    <t>7. Pendant ce temps</t>
  </si>
  <si>
    <t>6. Puis étaler le nutella et la rouler. L'envelopper avec le torchon et la mettre au réfrigérateur pendant 1h.</t>
  </si>
  <si>
    <t>5. Mettre au four 15 min à 180°. Sortir du four et posez la génoise sur une torchon humide. La laissez refroidir 5 min</t>
  </si>
  <si>
    <t>4. Avec le ¼ de pâte restante formez un disque de pâte de diamètre supérieur à celui de votre saladier pour le dessous de la tortue.</t>
  </si>
  <si>
    <t>3. Versez les ¾ de la pâte sur une plaque de cuisson recouverte de papier sulfurisé.</t>
  </si>
  <si>
    <t>2. Ajoutez la farine en soulevant la masse doucement.</t>
  </si>
  <si>
    <t>1. Battre les œufs et le sucre au fouet électrique avec 3 cuillères d'eau chaude jusqu'à ce que le mélange blanchisse.</t>
  </si>
  <si>
    <t>Gâteau tortue</t>
  </si>
  <si>
    <t>7. Faire cuire le tarte 40 minutes environ à 240°</t>
  </si>
  <si>
    <t>6. Verser le contenu de la terrine sur la pâte saupoudrer avec les noisettes en poudre puis répartir la pâte à crumble aux noisettes dessus.</t>
  </si>
  <si>
    <t>5. Mélanger du bout des doigts le beurre et la farine restantes ajouter les noisettes concassées et 1 cuillère à café de sel pour former une pâte à crumble.</t>
  </si>
  <si>
    <t>4. Dans une terrine mélanger les oeufs et 2 cuillérées à soupe de farine puis ajouter les 60cl de velouté de tomates..</t>
  </si>
  <si>
    <t>3. Faire dorer quelques minutes les noisettes concassées dans une poêle.</t>
  </si>
  <si>
    <t>2. Etaler la pâte au fond d'un moule à tarte et la piquer à la fourchette.</t>
  </si>
  <si>
    <t>1. Faire préchauffer le four à 240°.</t>
  </si>
  <si>
    <t>Tarte croustillante aux tomates et aux noisettes</t>
  </si>
  <si>
    <t>5. Versez le mélange dans des ramequins préalablement beurrés. Saupoudrez de la mimolette restante.</t>
  </si>
  <si>
    <t>3. Séparez les jaunes des blancs. Mélangez les jaunes avec la purée tiédie ajoutez 80g de mimolette.</t>
  </si>
  <si>
    <t>2. Faites chauffer l'eau ajoutez les flocons de purée puis la soupe et mélangez bien.</t>
  </si>
  <si>
    <t>1. Préchauffez votre four th6 (180°C) Râpez la mimolette.</t>
  </si>
  <si>
    <t>petits soufflés mimolette, potiron et châtaigne</t>
  </si>
  <si>
    <t>5. Dans un saladier mélangez le chèvre avec les oeufs un à un et ajoutez la farine/la soupe/sel/poivre.</t>
  </si>
  <si>
    <t>4. Enfournez pour 5 minutes.</t>
  </si>
  <si>
    <t>3. Arrosez d'huile parsemez de thym effeuillé salez et poivrez.</t>
  </si>
  <si>
    <t>1. Préchauffez le four th 7 (210°).</t>
  </si>
  <si>
    <t>clafoutis de truite à la provençale</t>
  </si>
  <si>
    <t>4. Versez la préparation dans le moule et faites cuire 40 minutes.</t>
  </si>
  <si>
    <t>2. Fouettez vivement les oeufs entiers dans une terrine salez et poivrez. Ajoutez la soupe et ajoutez la farine tamisée et le sachet de levure. Mélangez bien.</t>
  </si>
  <si>
    <t>cake aux épinards, artichauts et fruits secs</t>
  </si>
  <si>
    <t>2. Etalez la pâte au fond d’un moule à tarte et piquez à la fourchette.</t>
  </si>
  <si>
    <t>quiche poireau et saint jacques</t>
  </si>
  <si>
    <t>2. Chauffer la soupe aux oignons et fromages pendant 10 minutes et faite mijoter le tout avant de servir.</t>
  </si>
  <si>
    <t>1. Cuire les choux en même temps 25 minutes après les avoir nettoyer.</t>
  </si>
  <si>
    <t>Trois variétés de choux sur son litsoup d'oignons!</t>
  </si>
  <si>
    <t>8. Démoulez et coupez en tranches… Bon appétit !</t>
  </si>
  <si>
    <t>7. Faites cuire 45 mn.</t>
  </si>
  <si>
    <t>4. Pelez et hâchez l’ail et l’oignon. Ciselez le persil. Coupez les tomates séchées en cubes.</t>
  </si>
  <si>
    <t>3. Huilez un moule à cake.</t>
  </si>
  <si>
    <t>2. Th 180°C.</t>
  </si>
  <si>
    <t>1. Faites préchauffer le four</t>
  </si>
  <si>
    <t>quelques cuillères de ketchup</t>
  </si>
  <si>
    <t>Pain aux deux viandes et à la tomate</t>
  </si>
  <si>
    <t>Soupe de St Jacques</t>
  </si>
  <si>
    <t>5. Laisser le gâteau toute la nuit au frais avant de le déguster (si vous avez la patience d’attendre !).</t>
  </si>
  <si>
    <t>4. </t>
  </si>
  <si>
    <t>1. Laver la courgette et la râper.</t>
  </si>
  <si>
    <t>50g de maïzena</t>
  </si>
  <si>
    <t>Cheesecake au saumon et à la courgette</t>
  </si>
  <si>
    <t>6. Servir immédiatement avant que le soufflé ne retombe.</t>
  </si>
  <si>
    <t>5. Verser dans des petits ramequins et enfourner pour 12 minutes.</t>
  </si>
  <si>
    <t>4. Incorporer les blancs progressivement et délicatement à la préparation.</t>
  </si>
  <si>
    <t>3. Mélanger avec les jaunes puis saler et poivrer.</t>
  </si>
  <si>
    <t>2. Faire chauffer le lait avec le sachet liebig pendant une minute.</t>
  </si>
  <si>
    <t>1. Séparer les jaunes des blancs et monter les blancs en neige.</t>
  </si>
  <si>
    <t>3. Laisser cuire 30 min</t>
  </si>
  <si>
    <t>2. Ajouter dans la marmitte 4 manchons de canard.</t>
  </si>
  <si>
    <t>1. Préparer le velouté de potiron et pointe de crème.</t>
  </si>
  <si>
    <t>Encas d'Halloween</t>
  </si>
  <si>
    <t>6. Parsemez de fromage râpé puis faites cuire 40 mn à 200°</t>
  </si>
  <si>
    <t>5. Versez la préparation sur la pâte.</t>
  </si>
  <si>
    <t>Poireaux st Jacques</t>
  </si>
  <si>
    <t>6. Disposez la mozzarella dessus et mettre au four a 200° 25 min</t>
  </si>
  <si>
    <t>5. Mettre le velouté et la crème que vous aurez mélangé.</t>
  </si>
  <si>
    <t>4. Ajoutez les poivrons en dés.</t>
  </si>
  <si>
    <t>3. Disposez dans un plat à gratin.</t>
  </si>
  <si>
    <t>2. Salez et poivrez.</t>
  </si>
  <si>
    <t>1. Coupez les filet en lamelle.</t>
  </si>
  <si>
    <t>gratin de poulet a la mozzarella</t>
  </si>
  <si>
    <t>5. Chantilly au lard : Laisser infuser le lard dans la crème pendant 30min au frais. Retirer le lard et monter la crème en chantilly avec une pincée de sel. Décorer la verrine avec la chantilly et ajouter la chips de parmesan et la ciboulette.</t>
  </si>
  <si>
    <t>4. Chips de parmesan : Faire 4 tas de parmesan en les étalant et les espaçant bien sur une plaque recouverte de papier sulfurisé. Enfourner dans four préchauffé à 210 pendant 5 min.</t>
  </si>
  <si>
    <t>3. Mousse de carottes Fraiches : Faire tremper la gélatine 5 à 10min dans l’eau froide. Pendant ce temps faire chauffer la soupe Carottes fraîches à feu doux. Elle ne doit pas bouillir. Bien égoutter la gélatine et l’incorporer à la soupe. Bien mélanger jusqu’à dissolution complète. Compléter la verrine avec cette préparation. Réserver au frais durant 3h.</t>
  </si>
  <si>
    <t>2. Pendant ce temps faire chauffer la soupe oseille cresson à feu doux. Elle ne doit pas bouillir. Bien égoutter la gélatine et l’incorporer à la soupe. Bien mélanger jusqu’à dissolution complète. Verser la préparation dans une verrine jusqu‘à mi hauteur. Réserver au frais durant 3h.</t>
  </si>
  <si>
    <t>1. Mousse Oseille Cresson : Faire tremper la gélatine 5 à 10min dans l’eau froide.</t>
  </si>
  <si>
    <t>Verrine carottes oseille, chantilly au lard, chips de parmesan</t>
  </si>
  <si>
    <t>5. Répartissez le fromage au fond de 6 bols puis versez la soupe. Saupoudrez chaque portion de parmesan et de basilic. Bon appétit !</t>
  </si>
  <si>
    <t>3. Versez le bouillon/les tomates concassées et la soupe de tomates. Amener à ébullition et ajouter les bouts de feuilles de lasagnes.</t>
  </si>
  <si>
    <t>2. Faites revenir le mélange de chair à saucisse et de viande hâchée dans une poêle. Ajoutez les oignons et les carottes et laissez mijoter. Ajoutez ensuite l'ail/le basilic/les herbes de Provence/le piment/le sel /le poivre et faites cuire quelques minutes supplémentaires.</t>
  </si>
  <si>
    <t>1. Cassez les feuilles de lasagnes en plusieurs morceaux.</t>
  </si>
  <si>
    <t>Soupe de lasagnes</t>
  </si>
  <si>
    <t>6. Ajoutez les champignons et le coriandre. Remuez et retirez du feu et servez chaud dans un bol individuel.</t>
  </si>
  <si>
    <t>5. Assaisonnez avec le jus de citron vert les piments et la sauce de poisson.</t>
  </si>
  <si>
    <t>4. Ajoutez les crevettes et les feuilles de combava.</t>
  </si>
  <si>
    <t>3. Le galanga.</t>
  </si>
  <si>
    <t>2. Portez le bouillon jusqu'à ébullition. Ajoutez la citronnelle</t>
  </si>
  <si>
    <t>Soupe Epicée aux Crevettes et à la Citronnelle – Tom Yum Gung</t>
  </si>
  <si>
    <t>7. Au dernier moment servez le granité dans des verres transparents et au moment de servir versez la vodka sur les verres et ajoutez une feuille de basilic.</t>
  </si>
  <si>
    <t>6. Renouvelez l'opération encore 5 fois toutes les 20 minutes.</t>
  </si>
  <si>
    <t>5. Au bout de 20 minutes grattez la surface avec une fourchette pour décoller les paillettes de glace.</t>
  </si>
  <si>
    <t>3. Mélangez bien le tout.</t>
  </si>
  <si>
    <t>2. Versez la soupe dans une casserole ajoutez le tabasco et poivrez.</t>
  </si>
  <si>
    <t>1. Pressez le demi citron.</t>
  </si>
  <si>
    <t>granité de tomates à la vodka</t>
  </si>
  <si>
    <t>œuf</t>
  </si>
  <si>
    <t>kg</t>
  </si>
  <si>
    <t>pincées</t>
  </si>
  <si>
    <t>❺ Dupliquer la recette</t>
  </si>
  <si>
    <t>feuilles</t>
  </si>
  <si>
    <t>Quantités Auteur</t>
  </si>
  <si>
    <t>C/C</t>
  </si>
  <si>
    <t>citrons</t>
  </si>
  <si>
    <t>crevettes</t>
  </si>
  <si>
    <t>piments</t>
  </si>
  <si>
    <t>brins</t>
  </si>
  <si>
    <t>C/S</t>
  </si>
  <si>
    <t>oignons</t>
  </si>
  <si>
    <t>carottes</t>
  </si>
  <si>
    <t>gousses</t>
  </si>
  <si>
    <t>cuillère</t>
  </si>
  <si>
    <t>pincée</t>
  </si>
  <si>
    <t>boite</t>
  </si>
  <si>
    <t>C</t>
  </si>
  <si>
    <t>œufs</t>
  </si>
  <si>
    <t>rouleau</t>
  </si>
  <si>
    <t>tranche</t>
  </si>
  <si>
    <t>poivron</t>
  </si>
  <si>
    <t>manchons</t>
  </si>
  <si>
    <t>cougette</t>
  </si>
  <si>
    <t>bouquet</t>
  </si>
  <si>
    <t>tomates</t>
  </si>
  <si>
    <t>choux</t>
  </si>
  <si>
    <t>sachet</t>
  </si>
  <si>
    <t>Quiche poireaux / St Jacques</t>
  </si>
  <si>
    <t>noix</t>
  </si>
  <si>
    <t>pot</t>
  </si>
  <si>
    <t>jaunes</t>
  </si>
  <si>
    <t>clémentines</t>
  </si>
  <si>
    <t>mx</t>
  </si>
  <si>
    <t>p.t</t>
  </si>
  <si>
    <t>cubes</t>
  </si>
  <si>
    <t>tranches</t>
  </si>
  <si>
    <t>cuillères</t>
  </si>
  <si>
    <t>oignon</t>
  </si>
  <si>
    <t xml:space="preserve"> 125 mL de soupe 'Oseille cresson et crème fleurette'</t>
  </si>
  <si>
    <t xml:space="preserve"> 24 noix de St Jacques sans corail</t>
  </si>
  <si>
    <t xml:space="preserve"> 150g de lentilles vertes du Puy</t>
  </si>
  <si>
    <t xml:space="preserve"> 1 oignon</t>
  </si>
  <si>
    <t xml:space="preserve"> 1 échalote</t>
  </si>
  <si>
    <t xml:space="preserve"> 1 citron vert</t>
  </si>
  <si>
    <t xml:space="preserve"> 1 petite orange</t>
  </si>
  <si>
    <t xml:space="preserve"> 125 ml de soupe oseillecresson</t>
  </si>
  <si>
    <t xml:space="preserve"> 2 cuillères à soupe de pistaches décortiquées salées</t>
  </si>
  <si>
    <t xml:space="preserve"> 2 feuilles de gélatine</t>
  </si>
  <si>
    <t xml:space="preserve"> 15 cl de crème liquide</t>
  </si>
  <si>
    <t xml:space="preserve"> 6 cuillères à soupe d’huile d’olive</t>
  </si>
  <si>
    <t xml:space="preserve"> 1 cuillère à soupe de vinaigre balsamique</t>
  </si>
  <si>
    <t xml:space="preserve"> 1 cuillère à café de moutarde</t>
  </si>
  <si>
    <t xml:space="preserve"> Sel</t>
  </si>
  <si>
    <t xml:space="preserve"> Poivre.</t>
  </si>
  <si>
    <t>échalote</t>
  </si>
  <si>
    <t>citron vert</t>
  </si>
  <si>
    <t>orange</t>
  </si>
  <si>
    <t>soupe</t>
  </si>
  <si>
    <t xml:space="preserve"> 70 cL de soupe 'Velouté de poireaux pommes de terre et pointe de crème'</t>
  </si>
  <si>
    <t xml:space="preserve"> 4 œufs</t>
  </si>
  <si>
    <t xml:space="preserve"> 1 noix de beurre</t>
  </si>
  <si>
    <t xml:space="preserve"> 2 cuillères à soupe de farine</t>
  </si>
  <si>
    <t xml:space="preserve"> 2 rouleaux de pâte feuilletée</t>
  </si>
  <si>
    <t xml:space="preserve"> 6 noix de saint jacques</t>
  </si>
  <si>
    <t xml:space="preserve"> 50 g de ricotta</t>
  </si>
  <si>
    <t xml:space="preserve"> Sel et poivre.</t>
  </si>
  <si>
    <t xml:space="preserve"> 60 cL de soupe 'Délice de légumes et langoustines'</t>
  </si>
  <si>
    <t xml:space="preserve"> 160g de polenta</t>
  </si>
  <si>
    <t xml:space="preserve"> 40g de parmesan</t>
  </si>
  <si>
    <t xml:space="preserve"> 20cl de crème fleurette</t>
  </si>
  <si>
    <t xml:space="preserve"> 10cl de bouillon de légumes</t>
  </si>
  <si>
    <t xml:space="preserve"> Huile d'olive</t>
  </si>
  <si>
    <t xml:space="preserve"> 1 feuille de gélatine</t>
  </si>
  <si>
    <t xml:space="preserve"> 1 pincée de paprika</t>
  </si>
  <si>
    <t xml:space="preserve"> 1 gousse de vanille</t>
  </si>
  <si>
    <t xml:space="preserve"> Thym et origan</t>
  </si>
  <si>
    <t xml:space="preserve"> Sel et poivre</t>
  </si>
  <si>
    <t xml:space="preserve"> 1 L de soupe 'Potiron châtaigne'</t>
  </si>
  <si>
    <t xml:space="preserve"> 2 gr d'agaragar</t>
  </si>
  <si>
    <t xml:space="preserve"> 60 cL de soupe 'Fondue de poireaux aux saint jacques'</t>
  </si>
  <si>
    <t xml:space="preserve"> 5 oeufs entiers</t>
  </si>
  <si>
    <t xml:space="preserve"> 60 g de fromage râpé</t>
  </si>
  <si>
    <t xml:space="preserve"> 1 rouleau de pâte feuilletée ou brisée.</t>
  </si>
  <si>
    <t xml:space="preserve"> Pâte feuilletée ou brisée</t>
  </si>
  <si>
    <t xml:space="preserve"> 2 c à soupe de farine</t>
  </si>
  <si>
    <t xml:space="preserve"> 60g de fromage râpé</t>
  </si>
  <si>
    <t xml:space="preserve"> 1 L de soupe 'Oseille cresson et crème fleurette'</t>
  </si>
  <si>
    <t xml:space="preserve"> 30 grosses noix de StJacques surgelées</t>
  </si>
  <si>
    <t xml:space="preserve"> 2 dl de vin blanc sec</t>
  </si>
  <si>
    <t xml:space="preserve"> Le jus d'un demi citron</t>
  </si>
  <si>
    <t xml:space="preserve"> Poivre</t>
  </si>
  <si>
    <t xml:space="preserve"> 2 L de soupe 'Délice de légumes et langoustines'</t>
  </si>
  <si>
    <t xml:space="preserve"> Langoustine</t>
  </si>
  <si>
    <t xml:space="preserve"> 1 L de soupe 'Fondue de poireaux aux saint jacques'</t>
  </si>
  <si>
    <t xml:space="preserve"> 2 morceaux de truite fumée</t>
  </si>
  <si>
    <t xml:space="preserve"> 3 tomates</t>
  </si>
  <si>
    <t xml:space="preserve"> 2 carottes</t>
  </si>
  <si>
    <t xml:space="preserve"> 2 pommes de terre</t>
  </si>
  <si>
    <t xml:space="preserve"> échalote</t>
  </si>
  <si>
    <t xml:space="preserve"> Ciboulette</t>
  </si>
  <si>
    <t xml:space="preserve"> 1 cube de bouillon de poisson</t>
  </si>
  <si>
    <t xml:space="preserve"> Crème</t>
  </si>
  <si>
    <t xml:space="preserve"> Beurre.</t>
  </si>
  <si>
    <t xml:space="preserve"> 600 mL de soupe 'Délice de légumes et langoustines'</t>
  </si>
  <si>
    <t xml:space="preserve"> 200g de Penne Rigate</t>
  </si>
  <si>
    <t xml:space="preserve"> 400g de cocktail de fruits de mer surgelés</t>
  </si>
  <si>
    <t xml:space="preserve"> Fromage râpé</t>
  </si>
  <si>
    <t xml:space="preserve"> Poivre éventuellement</t>
  </si>
  <si>
    <t xml:space="preserve"> 50 cL de soupe 'Potiron châtaigne'</t>
  </si>
  <si>
    <t xml:space="preserve"> 4 oeufs</t>
  </si>
  <si>
    <t xml:space="preserve"> 140g de sucre</t>
  </si>
  <si>
    <t xml:space="preserve"> 140g de farine</t>
  </si>
  <si>
    <t xml:space="preserve"> 1 pot de Nutella</t>
  </si>
  <si>
    <t xml:space="preserve"> Pour la crème : 3 jaunes d'oeufs</t>
  </si>
  <si>
    <t xml:space="preserve"> 3 cuillères à soupe de farine</t>
  </si>
  <si>
    <t xml:space="preserve"> 125g de sucre</t>
  </si>
  <si>
    <t xml:space="preserve"> 1 boite d'abricots au sirop</t>
  </si>
  <si>
    <t xml:space="preserve"> 1 clémentine</t>
  </si>
  <si>
    <t xml:space="preserve"> 60 cL de soupe 'Velouté de tomates'</t>
  </si>
  <si>
    <t xml:space="preserve"> 1 rouleau de pâte brisée</t>
  </si>
  <si>
    <t xml:space="preserve"> 90g de farine</t>
  </si>
  <si>
    <t xml:space="preserve"> 80g de beurre</t>
  </si>
  <si>
    <t xml:space="preserve"> 50g de noisettes concassées</t>
  </si>
  <si>
    <t xml:space="preserve"> 50g de noisettes en poudre</t>
  </si>
  <si>
    <t xml:space="preserve"> 25 cL de soupe 'Potiron châtaigne'</t>
  </si>
  <si>
    <t xml:space="preserve"> 1 sachet de 80g de purée en flocons</t>
  </si>
  <si>
    <t xml:space="preserve"> 25cl d'eau</t>
  </si>
  <si>
    <t xml:space="preserve"> 100g de mimolette</t>
  </si>
  <si>
    <t xml:space="preserve"> 30 cL de soupe 'Velouté de légumes et tomates à la provençale'</t>
  </si>
  <si>
    <t xml:space="preserve"> 300g de filet de truite fraîche ou surgelée</t>
  </si>
  <si>
    <t xml:space="preserve"> 1 gousse d'ail</t>
  </si>
  <si>
    <t xml:space="preserve"> 1 brin de thym</t>
  </si>
  <si>
    <t xml:space="preserve"> 30g de farine</t>
  </si>
  <si>
    <t xml:space="preserve"> 200g de chèvre frais</t>
  </si>
  <si>
    <t xml:space="preserve"> 2 cuillères à soupe d'huile d'olive</t>
  </si>
  <si>
    <t xml:space="preserve"> 50 cL de soupe 'Epinards artichauts'</t>
  </si>
  <si>
    <t xml:space="preserve"> 200g de farine</t>
  </si>
  <si>
    <t xml:space="preserve"> 1 sachet de levure chimique</t>
  </si>
  <si>
    <t xml:space="preserve"> 20g de beurre</t>
  </si>
  <si>
    <t xml:space="preserve"> 75g d'amandes émondées</t>
  </si>
  <si>
    <t xml:space="preserve"> 50g de noisettes émondées</t>
  </si>
  <si>
    <t xml:space="preserve"> 60g de fromage rapé</t>
  </si>
  <si>
    <t xml:space="preserve"> 2c a soupe de farine</t>
  </si>
  <si>
    <t xml:space="preserve"> Un rouleau de pâte feuilletée</t>
  </si>
  <si>
    <t xml:space="preserve"> 30 cL de soupe 'Soupe à l'oignon au fromage fondu'</t>
  </si>
  <si>
    <t xml:space="preserve"> 1 Chou/Brocoli chinois</t>
  </si>
  <si>
    <t xml:space="preserve"> 1 Chou Rouge</t>
  </si>
  <si>
    <t xml:space="preserve"> 1 Chou Frisé</t>
  </si>
  <si>
    <t xml:space="preserve"> 30 cL de soupe 'Tomates, courgettes et thym  25% de sel'</t>
  </si>
  <si>
    <t xml:space="preserve"> 400g de steack haché (à 15% de matières grasses)</t>
  </si>
  <si>
    <t xml:space="preserve"> 350g de viande de porc hachée (ou de chair à saucisse)</t>
  </si>
  <si>
    <t xml:space="preserve"> 50g de pain de mie</t>
  </si>
  <si>
    <t xml:space="preserve"> 30 cl de soupe courgettes</t>
  </si>
  <si>
    <t xml:space="preserve"> Tomates et thym</t>
  </si>
  <si>
    <t xml:space="preserve"> 1 œuf</t>
  </si>
  <si>
    <t xml:space="preserve"> 2 gousses d’ail</t>
  </si>
  <si>
    <t xml:space="preserve"> 1 bouquet de persil</t>
  </si>
  <si>
    <t xml:space="preserve"> Une dizaine de tomates séchées</t>
  </si>
  <si>
    <t xml:space="preserve"> 1 rouleau de pâte feuilletée ou brisée</t>
  </si>
  <si>
    <t xml:space="preserve"> 300 mL de soupe 'Velouté de courgettes et ciboulette'</t>
  </si>
  <si>
    <t xml:space="preserve"> 200g de biscuits apéritifs salés natures ou au sésame</t>
  </si>
  <si>
    <t xml:space="preserve"> 100g de beurre</t>
  </si>
  <si>
    <t xml:space="preserve"> 1 courgette</t>
  </si>
  <si>
    <t xml:space="preserve"> 400g de fromage frais en barquette</t>
  </si>
  <si>
    <t xml:space="preserve"> 250g de Ricotta</t>
  </si>
  <si>
    <t xml:space="preserve"> 3 oeufs</t>
  </si>
  <si>
    <t xml:space="preserve"> 100g de saumon fumé</t>
  </si>
  <si>
    <t xml:space="preserve"> Aneth</t>
  </si>
  <si>
    <t xml:space="preserve"> 75 cL de soupe 'Oseille cresson (sachet)'</t>
  </si>
  <si>
    <t xml:space="preserve"> 2 oeufs</t>
  </si>
  <si>
    <t xml:space="preserve"> 25 cL de lait</t>
  </si>
  <si>
    <t>Posté par delpy pierrette le 31102010</t>
  </si>
  <si>
    <t xml:space="preserve">Pour 4 personne(s)     </t>
  </si>
  <si>
    <t xml:space="preserve"> 8 cuillères à café de vodka</t>
  </si>
  <si>
    <t xml:space="preserve"> 1/2 cuillère à café de tabasco</t>
  </si>
  <si>
    <t xml:space="preserve"> 1/2 citron</t>
  </si>
  <si>
    <t xml:space="preserve"> 4 feuilles de basilic</t>
  </si>
  <si>
    <t>4. Versez la préparation dans un plat à gratin et placezle au congélateur pendant 2 heures au minimum.</t>
  </si>
  <si>
    <t>Posté par HOUDET MAURICETTE le 31102010</t>
  </si>
  <si>
    <t xml:space="preserve"> 1 L de soupe 'Délice de légumes et langoustines'</t>
  </si>
  <si>
    <t xml:space="preserve"> 8 grosses Crevettes</t>
  </si>
  <si>
    <t xml:space="preserve"> 5 Piment Doux</t>
  </si>
  <si>
    <t xml:space="preserve"> 2 brin(s) de Citronnelle</t>
  </si>
  <si>
    <t xml:space="preserve"> 4 Feuille de Combava</t>
  </si>
  <si>
    <t xml:space="preserve"> 40 g de Galanga</t>
  </si>
  <si>
    <t xml:space="preserve"> 3 cuillère(s) à soupe de Sauce de Poisson</t>
  </si>
  <si>
    <t xml:space="preserve"> 4 cuillère(s) à soupe de Jus de Citron Vert</t>
  </si>
  <si>
    <t xml:space="preserve"> 2 brin(s) de Coriandre</t>
  </si>
  <si>
    <t xml:space="preserve"> 60 g de Champignons</t>
  </si>
  <si>
    <t>1. Préparez à l'avance tous vos ingrédients. Décortiquez ls crevettes et incisez le dos pour retirer le boyau. Lavezles. Ecrasez les piments avec un pilon. Coupez les feuilles de combava. Emincez le galanga et la citronnelle.</t>
  </si>
  <si>
    <t>Posté par Cano JeanNoël le 31102010</t>
  </si>
  <si>
    <t xml:space="preserve"> 300 mL de soupe 'Velouté de tomates'</t>
  </si>
  <si>
    <t xml:space="preserve"> 300g de chair à saucisse</t>
  </si>
  <si>
    <t xml:space="preserve"> 300g de bœuf hâché</t>
  </si>
  <si>
    <t xml:space="preserve"> 3 oignons émincés</t>
  </si>
  <si>
    <t xml:space="preserve"> 3 carottes coupées en dés</t>
  </si>
  <si>
    <t xml:space="preserve"> 5 gousses d'ail hachées</t>
  </si>
  <si>
    <t xml:space="preserve"> Du basilic hâché</t>
  </si>
  <si>
    <t xml:space="preserve"> 1 cuillère d’herbes de Provence</t>
  </si>
  <si>
    <t xml:space="preserve"> Une pincée de piment d’Espelette</t>
  </si>
  <si>
    <t xml:space="preserve"> 60 ml de bouillon de poulet</t>
  </si>
  <si>
    <t xml:space="preserve"> 1 boîte de tomates concassées</t>
  </si>
  <si>
    <t xml:space="preserve"> 250g de feuilles de lasagne sèches</t>
  </si>
  <si>
    <t xml:space="preserve"> 250g de feuilles d’épinard</t>
  </si>
  <si>
    <t xml:space="preserve"> 120 g d’emmental râpé</t>
  </si>
  <si>
    <t xml:space="preserve"> 40g de parmesan râpé</t>
  </si>
  <si>
    <t xml:space="preserve"> 1 cuillère à soupe et 1 c. à thé de basilic frais émincé</t>
  </si>
  <si>
    <t>4. Laissez mijoter jusqu'à ce que les pâtes soient cuites. Ajoutez alors les épinards et laissezles cuire 1 à 2 minutes. Retirez du feu.</t>
  </si>
  <si>
    <t>Posté par Inacio marta Julie le 31102010</t>
  </si>
  <si>
    <t>3. Mélangez à froid les oeufs et la farine puis ajoutez les 60 cl de soupe (si vous utilisez une brique d'1 litre remuezla bien avant d'en verser une partie afin que les St Jacques ne restent pas au fond).</t>
  </si>
  <si>
    <t>Posté par JUNG Aline le 31102010</t>
  </si>
  <si>
    <t xml:space="preserve"> 30 cL de soupe 'Velouté de carottes fraiches et pointe de crème'</t>
  </si>
  <si>
    <t xml:space="preserve"> 1 brique de 30cl de velouté oseille cresson</t>
  </si>
  <si>
    <t xml:space="preserve"> 25 cl de crème liquide spéciale chantilly</t>
  </si>
  <si>
    <t xml:space="preserve"> 1 tranche de lard fumé</t>
  </si>
  <si>
    <t xml:space="preserve"> 4cs de parmesan râpé</t>
  </si>
  <si>
    <t xml:space="preserve"> 1 pincée de sel</t>
  </si>
  <si>
    <t>Posté par Roux Sebastien le 31102010</t>
  </si>
  <si>
    <t xml:space="preserve"> 200 mL de soupe 'Velouté de tomates'</t>
  </si>
  <si>
    <t xml:space="preserve"> 400 g escalope de poulet</t>
  </si>
  <si>
    <t xml:space="preserve"> 1 gros poivron rouge</t>
  </si>
  <si>
    <t xml:space="preserve"> 100 g de mozzarella</t>
  </si>
  <si>
    <t xml:space="preserve"> 100 ml de crème liquide</t>
  </si>
  <si>
    <t>Posté par Fiorletta Ludovic le 31102010</t>
  </si>
  <si>
    <t>4. Remuezla bien avant d'en verser une partie afin que les St Jacques ne restent pas au fond).</t>
  </si>
  <si>
    <t>Posté par croizet gaelle le 31102010</t>
  </si>
  <si>
    <t xml:space="preserve"> 1 L de soupe 'Velouté de potiron et pointe de crème'</t>
  </si>
  <si>
    <t xml:space="preserve"> 4 manchons de canard</t>
  </si>
  <si>
    <t>Posté par Tancre marion le 31102010</t>
  </si>
  <si>
    <t>Posté par Aymerick A. le 31102010</t>
  </si>
  <si>
    <t>2. Réduire les biscuits en miettes : placezles dans un sac congélation et écrasezles avec un rouleau à pâtisserie. Mélanger le beurre mou aux biscuits et étaler cette pâte dans le fond d'un moule à charnière tapissé de papier sulfurisé. Réserver au réfrigérateur.</t>
  </si>
  <si>
    <t>3. Dans un saladier fouetter les fromages avec les œufs avec la soupe et la maïzena. Ajouter le saumon préalablement coupé en morceaux avec la courgette râpée ainsi que 34 petits bouquets d'aneth fraîche.</t>
  </si>
  <si>
    <t>Verser dans le moule sur la pâte à biscuits et lisser la surface. Enfourner à feu doux (th.45). Laisser cuire une bonne heure. Puis éteindre le four mais "oublier" le cheesecake dedans le temps qu'il refroidisse.</t>
  </si>
  <si>
    <t>Posté par REGNIER Maryline le 31102010</t>
  </si>
  <si>
    <t>Posté par Archer Colette le 31102010</t>
  </si>
  <si>
    <t>5. Emiettez la mie de pain et laissezla gonfler dans un saladier avec la viande/l’œuf/le persil/l’ail/l’oignon/la soupe. Salez et poivrez et mélangez soigneusement.</t>
  </si>
  <si>
    <t>6. Disposez la farce dans le moule. Lissez le dessus et nappezle de Ketchup.</t>
  </si>
  <si>
    <t>Posté par BATS MARION le 31102010</t>
  </si>
  <si>
    <t>Posté par Sikora Angelique le 30102010</t>
  </si>
  <si>
    <t>3. Mélangez à froid les œufs et la farine puis ajoutez les 60 cl de soupe (si vous utilisez une brique d’1 litre remuezla bien avant d’en verser une partie afin que les St Jacques ne restent pas au fond).</t>
  </si>
  <si>
    <t>Posté par marie france dec le 30102010</t>
  </si>
  <si>
    <t>1. Concassez grossièrement les amandes et les noisettes et faitesles dorer dans une poêle.</t>
  </si>
  <si>
    <t>3. Chemisez un moule à cake de papier sulfurisé et beurrezle généreusement.</t>
  </si>
  <si>
    <t>Posté par delpi pierre le 30102010</t>
  </si>
  <si>
    <t>2. Coupez le filet de truite en dés puis mettezle dans un plat à gratin avec les tomates coupées en dés et l'ail haché.</t>
  </si>
  <si>
    <t>6. Versez sur la truite et les tomates et enfournez à th6 (180°C) pour 1520minutes.</t>
  </si>
  <si>
    <t>Posté par bec marie le 30102010</t>
  </si>
  <si>
    <t>4. Battez les blancs en neige ferme avec une pincée de sel puis incorporezles délicatement à la préparation.</t>
  </si>
  <si>
    <t>6. Faites cuire les petits souflés sur une grille à mihauteur environ 35 minutes et servez aussitôt.</t>
  </si>
  <si>
    <t>Posté par lardit isabelle le 30102010</t>
  </si>
  <si>
    <t>Posté par LATOUR Sylvie le 30102010</t>
  </si>
  <si>
    <t>Posté par Tilleu Fabrice le 30102010</t>
  </si>
  <si>
    <t>2. Faites chauffer la soupe 3 mn au microondes.</t>
  </si>
  <si>
    <t>7. Mélangez à micuisson.</t>
  </si>
  <si>
    <t>Posté par kiffer kelly le 30102010</t>
  </si>
  <si>
    <t>Posté par Hivert Guillaume le 30102010</t>
  </si>
  <si>
    <t>Noix de StJacques au vert</t>
  </si>
  <si>
    <t>Posté par lix vanessa le 30102010</t>
  </si>
  <si>
    <t>1. Faire dégeler les noix de StJacques à température ambiante. Bien éponger.</t>
  </si>
  <si>
    <t>3. Ajouter les noix de StJacques et laisser pocher 5 mn à couvert en diminuant la source de chaleur.</t>
  </si>
  <si>
    <t>4. Retirer les noix de StJacques et les faire égoutter.</t>
  </si>
  <si>
    <t>7. Remettre les noix de StJacques dans la sauce pour les réchauffer.</t>
  </si>
  <si>
    <t>Posté par  le 30102010</t>
  </si>
  <si>
    <t>6. Mettez au four et régalezvous</t>
  </si>
  <si>
    <t>Posté par Perriolat Bastien le 29102010</t>
  </si>
  <si>
    <t>Posté par paniz yamina le 29102010</t>
  </si>
  <si>
    <t>Posté par Alexandra Vaagahu le 29102010</t>
  </si>
  <si>
    <t>4. Réalisons la chantilly à la vanille: fendre la gousse de vanille en 2. Récupérez les graines à l'aide de la pointe d'un couteau. Ajoutez la gousse et les graines de vanille dans le bouillon de légumes. Faites chauffer le bouillon. Rectifiez l'assaisonnement. Faites ramollir la feuille de gélatine dans l'eau froide durant 4 minutes. Egouttezla et essorezla puis ajoutezla au bouillon de légumes. Mélangez afin de faciliter sa dissolution.</t>
  </si>
  <si>
    <t>6. Démoulez la polenta et détaillezla en grosses frites. Faites chauffer 1 grosse cuillère à soupe d'huile d'olive. Faites dorer sur chaque face une 1ère moitié des frites de polenta. Déposez sur du papier absorbant. Faites chauffer à nouveau 1 cuillère à soupe de polenta et dorez le reste de frites. Mélangez une cuillère à café rase de sel avec une demicuillère à café d'origan et une demicuillère à café de thym. Assaisonnez les frites avec ce sel. Servez les frites avec la chantilly à la vanille assaisonnée d'un pincée de paprika.</t>
  </si>
  <si>
    <t>Posté par LOISY flora le 29102010</t>
  </si>
  <si>
    <t>Posté par Isabelle Dumoteil le 28102010</t>
  </si>
  <si>
    <t>2. Rincez et essuyez les noix de St Jacques. Coupezles en dés. Mettez les dans un plat creux avec le jus de citron vert le jus d’orange et 3 cuillères à soupe d’huile. Salez et poivrez et réservez 30 minutes au réfrigérateur.</t>
  </si>
  <si>
    <t>5. Mettez la crème avec la soupe dans une casserole et portez à ébullition. Poivrez et faitesy fondre une feuille de gélatine essorée.</t>
  </si>
  <si>
    <t>6. Récupérez quelques cuillères de jus de macération des St Jacques et faites le chauffer dans une petite casserole. Ajoutez l’autre feuille de gélatine essorée et faitesla fondre.</t>
  </si>
  <si>
    <t>7. Le dressage : Répartissez les lentilles refroidies dans 6 verrines. Recouvrez des noix de St Jacques. Coulez de leur gelée refroidie (mais encore liquide) dans les verrines. Réservez 30 minutes au réfrigérateur et versez le crémeux oseillecresson. Placez à nouveau 30 minutes au frais. Au moment de servir parsemez chaque verrine de pistaches hâchées.</t>
  </si>
  <si>
    <t>Posté par duzac marie le 28102010</t>
  </si>
  <si>
    <t xml:space="preserve"> 24 cL de soupe 'Velouté de cresson'</t>
  </si>
  <si>
    <t xml:space="preserve"> Pour la royale: 4 petits oeufs entiers (200 g environ)</t>
  </si>
  <si>
    <t xml:space="preserve"> Pour la brochette: 2 escalopes de poulet</t>
  </si>
  <si>
    <t xml:space="preserve"> Poivre blanc moulu</t>
  </si>
  <si>
    <t xml:space="preserve"> 10 cl d'huile de tournesol.</t>
  </si>
  <si>
    <t xml:space="preserve"> Pour le riz: 200 g de riz basmati ou arborio</t>
  </si>
  <si>
    <t xml:space="preserve"> 1 gros oignon émincé finement</t>
  </si>
  <si>
    <t xml:space="preserve"> 1 c.à soupe de persil haché</t>
  </si>
  <si>
    <t xml:space="preserve"> 40 g de parmesan râpé</t>
  </si>
  <si>
    <t xml:space="preserve"> 2 blancs d'oeufs</t>
  </si>
  <si>
    <t xml:space="preserve"> Sel et poivre du moulin</t>
  </si>
  <si>
    <t xml:space="preserve"> 1 c.à soupe d'huile d'olive</t>
  </si>
  <si>
    <t>9. Dans une poêle antiadhésive et un peu d'huile d'olive bien chaude saisir les croquettes de riz 1 à 2 minutes de chaque côté en les retournant avec délicatesse. Réserver au chaud.</t>
  </si>
  <si>
    <t>Posté par Mestre MarieClaude le 28102010</t>
  </si>
  <si>
    <t xml:space="preserve"> 125 mL de soupe 'Velouté de courgettes et ciboulette'</t>
  </si>
  <si>
    <t xml:space="preserve"> 1 yaourt (125 ml)</t>
  </si>
  <si>
    <t xml:space="preserve"> 2 œufs</t>
  </si>
  <si>
    <t xml:space="preserve"> 250 g de farine</t>
  </si>
  <si>
    <t xml:space="preserve"> 1/2 sachet de levure chimique</t>
  </si>
  <si>
    <t>1. Lavez la courgette. Râpezla sans l’éplucher.</t>
  </si>
  <si>
    <t>3. Faites cuire dans un poêle à blinis ou un appareil à multicrêpes.</t>
  </si>
  <si>
    <t>Posté par George Nathalie le 28102010</t>
  </si>
  <si>
    <t xml:space="preserve"> 1 L de soupe 'Velouté de légumes du soleil'</t>
  </si>
  <si>
    <t xml:space="preserve"> 1kg de courgettes</t>
  </si>
  <si>
    <t xml:space="preserve"> 25cl de crème fraîche</t>
  </si>
  <si>
    <t xml:space="preserve"> Gruyère râpé</t>
  </si>
  <si>
    <t xml:space="preserve"> Persil</t>
  </si>
  <si>
    <t>Posté par Amaëlle Andrighetto le 28102010</t>
  </si>
  <si>
    <t xml:space="preserve"> 40 cL de soupe 'Soupe à l'oignon au fromage fondu'</t>
  </si>
  <si>
    <t xml:space="preserve"> 200 g environ de pain rassis coupé en cubes</t>
  </si>
  <si>
    <t xml:space="preserve"> 40 cl de lait</t>
  </si>
  <si>
    <t xml:space="preserve"> 5 oeufs</t>
  </si>
  <si>
    <t xml:space="preserve"> 6 tranches de bacon</t>
  </si>
  <si>
    <t xml:space="preserve"> 1 cuillère à soupe de moutarde</t>
  </si>
  <si>
    <t xml:space="preserve"> 4 saucisses cuites (chipolatas ou merguez…)</t>
  </si>
  <si>
    <t xml:space="preserve"> 80 g de mimolette</t>
  </si>
  <si>
    <t xml:space="preserve"> Quelques cuillères à soupe de persil</t>
  </si>
  <si>
    <t>Tarte aux noix de SaintJacques</t>
  </si>
  <si>
    <t>Posté par LAMY Marie Thérèse le 28102010</t>
  </si>
  <si>
    <t xml:space="preserve"> 600 mL de soupe 'Fondue de poireaux aux saint jacques'</t>
  </si>
  <si>
    <t xml:space="preserve"> 12 coquilles st Jacques</t>
  </si>
  <si>
    <t>3. Puis ajoutez les 60 cl de soupe (si vous utilisez une brique d'1 litre remuezla bien avant d'en verser une partie afin que les St Jacques moulues ne restent pas au fond).</t>
  </si>
  <si>
    <t>Posté par DAVID Audrey le 28102010</t>
  </si>
  <si>
    <t xml:space="preserve"> 1 L de soupe 'Velouté de cèpes et bolets à la crème fraiche'</t>
  </si>
  <si>
    <t xml:space="preserve"> Spaghettis pour 2 personnes</t>
  </si>
  <si>
    <t xml:space="preserve"> 4 tranches de jambon fumé</t>
  </si>
  <si>
    <t xml:space="preserve"> Beurre</t>
  </si>
  <si>
    <t>Posté par FERAUD Guillaume le 28102010</t>
  </si>
  <si>
    <t xml:space="preserve"> 60 cL de soupe 'Soupe à l'oignon au fromage fondu'</t>
  </si>
  <si>
    <t xml:space="preserve"> 200 g de penne</t>
  </si>
  <si>
    <t xml:space="preserve"> 250g de Lardons</t>
  </si>
  <si>
    <t xml:space="preserve"> 100g de Fromage râpé</t>
  </si>
  <si>
    <t>1. Versez 60 cl de soupe dans un bol et faites chauffer 4 minutes au microondes.</t>
  </si>
  <si>
    <t>Posté par GILQUIN Herve le 28102010</t>
  </si>
  <si>
    <t xml:space="preserve"> 25 cL de soupe 'Velouté de cèpes et bolets à la crème fraiche'</t>
  </si>
  <si>
    <t xml:space="preserve"> 2 kg de veau pour blanquette (précisez au boucher des morceaux non gras)</t>
  </si>
  <si>
    <t xml:space="preserve"> 1 botte de persil</t>
  </si>
  <si>
    <t xml:space="preserve"> 1 bouquet garni</t>
  </si>
  <si>
    <t xml:space="preserve"> 3 gousses d'ail</t>
  </si>
  <si>
    <t xml:space="preserve"> 1 boite de champignons de paris</t>
  </si>
  <si>
    <t xml:space="preserve"> 25cl de velouté au champignons</t>
  </si>
  <si>
    <t>Posté par Werbrouck Nathalie le 27102010</t>
  </si>
  <si>
    <t xml:space="preserve"> 800 mL de soupe 'Epinards artichauts'</t>
  </si>
  <si>
    <t xml:space="preserve"> 90 g de flocons de Pomme de terre</t>
  </si>
  <si>
    <t xml:space="preserve"> Bûchettes de chèvre</t>
  </si>
  <si>
    <t xml:space="preserve"> 6 plaques de pâte a lasagne</t>
  </si>
  <si>
    <t xml:space="preserve"> éventuellement sel</t>
  </si>
  <si>
    <t>Posté par ULAN Clément le 27102010</t>
  </si>
  <si>
    <t xml:space="preserve"> 1 L de soupe 'Velouté de poireaux pommes de terre et pointe de crème'</t>
  </si>
  <si>
    <t xml:space="preserve"> 1 crottin de chèvre frais</t>
  </si>
  <si>
    <t xml:space="preserve"> 1 paquet de lardons</t>
  </si>
  <si>
    <t xml:space="preserve"> De la chapelure</t>
  </si>
  <si>
    <t xml:space="preserve"> Des pignons de pin</t>
  </si>
  <si>
    <t xml:space="preserve"> 1 jaune d'oeuf</t>
  </si>
  <si>
    <t>7. Régalezvous.</t>
  </si>
  <si>
    <t>Posté par Pignon Sophie le 27102010</t>
  </si>
  <si>
    <t xml:space="preserve"> 600 mL de soupe 'Velouté de potiron et pointe de crème'</t>
  </si>
  <si>
    <t xml:space="preserve"> Une pâte brisée</t>
  </si>
  <si>
    <t xml:space="preserve"> 200g de brisures de marrons cuits (en boîte)</t>
  </si>
  <si>
    <t xml:space="preserve"> Lardons fumés</t>
  </si>
  <si>
    <t xml:space="preserve"> Cibloulette fraîche ciselée</t>
  </si>
  <si>
    <t xml:space="preserve"> Une cuillere à soupe d'huile d'olive</t>
  </si>
  <si>
    <t xml:space="preserve"> (éventuellement quelques champignons cuits)</t>
  </si>
  <si>
    <t>5. Répartir les lardonsoignons sur la pâte brisée et faire de même avec les brisures de marron. (on peut aussi ajouter quelques champignons... délicieux avec des cèpes).</t>
  </si>
  <si>
    <t>Posté par Emmenegger Claire le 27102010</t>
  </si>
  <si>
    <t xml:space="preserve"> 0.5 L de soupe 'Moulinée Poireaux Pommes de Terre  Recettes Maison'</t>
  </si>
  <si>
    <t xml:space="preserve"> 3 endives</t>
  </si>
  <si>
    <t xml:space="preserve"> 1 blanc de poireau</t>
  </si>
  <si>
    <t xml:space="preserve"> 0.5 L de lait</t>
  </si>
  <si>
    <t xml:space="preserve"> Curry de Madras 1 bonne cuillère</t>
  </si>
  <si>
    <t xml:space="preserve"> Beurre 1cs</t>
  </si>
  <si>
    <t>Posté par Marie Bonnefond le 27102010</t>
  </si>
  <si>
    <t xml:space="preserve"> 20 cL de soupe 'Soupe à l'oignon au fromage fondu'</t>
  </si>
  <si>
    <t xml:space="preserve"> 4 filets de poulet</t>
  </si>
  <si>
    <t xml:space="preserve"> Une vingtaine d’asperges vertes (fines)</t>
  </si>
  <si>
    <t xml:space="preserve"> Une dizaine de tranches de bacon</t>
  </si>
  <si>
    <t xml:space="preserve"> Pour la sauce à l’emmental : 30 cl de crème liquide</t>
  </si>
  <si>
    <t xml:space="preserve"> 8 cuillères à soupe d’emmental râpé</t>
  </si>
  <si>
    <t>2. Aplatissez les escalopes de poulet avec un rouleau à pâtisserie pour les rendre moins épaisses. Salezles et poivrezles.</t>
  </si>
  <si>
    <t>5. Roulez les escalopes sur ellesmêmes bien serrées. Entourezles d’un film étirable. Vous obtenez 4 « boudins » que vous allez faire cuire à la vapeur pendant environ 25 minutes.</t>
  </si>
  <si>
    <t>8. Incorporez le fromage et laissezle fondre. Assaisonnez.</t>
  </si>
  <si>
    <t>Posté par Christian Mestre le 27102010</t>
  </si>
  <si>
    <t xml:space="preserve"> 150 mL de soupe 'Soupe Indienne Légumes &amp; Curry (sachet)'</t>
  </si>
  <si>
    <t xml:space="preserve"> 500 g de viande de boeuf hachée</t>
  </si>
  <si>
    <t xml:space="preserve"> 1 oeuf</t>
  </si>
  <si>
    <t xml:space="preserve"> 1 cuillerée à soupe rase de farine</t>
  </si>
  <si>
    <t xml:space="preserve"> Sel poivre</t>
  </si>
  <si>
    <t xml:space="preserve"> 100g de noix de coco râpée</t>
  </si>
  <si>
    <t>Posté par Gader Lucille le 27102010</t>
  </si>
  <si>
    <t xml:space="preserve"> 60 cl de Fondue de Poireaux aux St Jacques Liebig</t>
  </si>
  <si>
    <t>Posté par Le Masle Pierre le 27102010</t>
  </si>
  <si>
    <t>Posté par jandia angelqiue le 27102010</t>
  </si>
  <si>
    <t xml:space="preserve"> 1 L de soupe 'Tomates, courgettes et thym  25% de sel'</t>
  </si>
  <si>
    <t xml:space="preserve"> 1 concombre</t>
  </si>
  <si>
    <t xml:space="preserve"> 1 grosse échalote</t>
  </si>
  <si>
    <t xml:space="preserve"> 30 cl de bouillon de légumes</t>
  </si>
  <si>
    <t xml:space="preserve"> 10 cl de lait de soja</t>
  </si>
  <si>
    <t xml:space="preserve"> 5 cl de crème liquide</t>
  </si>
  <si>
    <t xml:space="preserve"> 15 g de noix de coco râpée</t>
  </si>
  <si>
    <t xml:space="preserve"> 1/2 c. à café de curry</t>
  </si>
  <si>
    <t xml:space="preserve"> 1 pointe de piment d'Espelette</t>
  </si>
  <si>
    <t xml:space="preserve"> 1 c. à soupe d'huile de cuisson type tournesol</t>
  </si>
  <si>
    <t>Posté par Dutheil Celine le 27102010</t>
  </si>
  <si>
    <t xml:space="preserve"> 5 œufs entiers</t>
  </si>
  <si>
    <t>Posté par Lallement Elodie le 27102010</t>
  </si>
  <si>
    <t xml:space="preserve"> 1 L de soupe 'Minestrone à la milanaise'</t>
  </si>
  <si>
    <t xml:space="preserve"> Roquette 300g</t>
  </si>
  <si>
    <t xml:space="preserve"> Ricotta150g</t>
  </si>
  <si>
    <t xml:space="preserve"> Farine 200g</t>
  </si>
  <si>
    <t xml:space="preserve"> Parmesan</t>
  </si>
  <si>
    <t xml:space="preserve"> 10g</t>
  </si>
  <si>
    <t xml:space="preserve"> échalote 1 pieces</t>
  </si>
  <si>
    <t>Posté par Lequeux Matthieu le 27102010</t>
  </si>
  <si>
    <t xml:space="preserve"> 40 g de fromage râpé</t>
  </si>
  <si>
    <t xml:space="preserve"> 2 cas de farine</t>
  </si>
  <si>
    <t xml:space="preserve"> 10g de parmesan râpé</t>
  </si>
  <si>
    <t>3. Mélangez les oeufs avec la farine et le fromage râpé puis ajoutez les 60 cl de soupe (si vous utilisez une brique d'1 litre remuezla bien avant d'en verser une partie afin que les St Jacques ne restent pas au fond).</t>
  </si>
  <si>
    <t xml:space="preserve"> 1 cuillère à soupe de crème fraîche</t>
  </si>
  <si>
    <t xml:space="preserve"> 2 oeufs entiers</t>
  </si>
  <si>
    <t xml:space="preserve"> 25 g de fromage râpé</t>
  </si>
  <si>
    <t xml:space="preserve"> 8 petites pommes de terre</t>
  </si>
  <si>
    <t xml:space="preserve"> 8 tranches de jambon (cru ou cuit ou les deux !)</t>
  </si>
  <si>
    <t xml:space="preserve"> 4 gros œufs</t>
  </si>
  <si>
    <t xml:space="preserve"> 300g de fromage à raclette</t>
  </si>
  <si>
    <t xml:space="preserve"> 75g d’emmental</t>
  </si>
  <si>
    <t xml:space="preserve"> 20 cl de crème fraîche</t>
  </si>
  <si>
    <t xml:space="preserve"> 20 cL de soupe 'Soupe à la savoyarde aux pommes de terre et au fromage'</t>
  </si>
  <si>
    <t>Posté par Chervier Jean pierre le 27102010</t>
  </si>
  <si>
    <t>Posté par Marie Claude B. le 26102010</t>
  </si>
  <si>
    <t>1. Epluchez les pommes de terre et faitesles cuire à la vapeur ou à l’eau pendant environ 20 minutes. Coupezles en dés.</t>
  </si>
  <si>
    <t>5. Nappez du mélange crèmesoupe puis cassez un œuf dessus. Déposez un peu d’emmental puis salez et poivrez et enfournez pour 10 min au bainmarie.</t>
  </si>
  <si>
    <t>Posté par joelle le 26102010</t>
  </si>
  <si>
    <t xml:space="preserve"> 1 L de soupe 'Bisque de homard'</t>
  </si>
  <si>
    <t xml:space="preserve"> Des foies de volaille</t>
  </si>
  <si>
    <t>Posté par François Dumonteil le 26102010</t>
  </si>
  <si>
    <t xml:space="preserve"> 8 plaques de lasagnes</t>
  </si>
  <si>
    <t xml:space="preserve"> 600g de brocolis (frais ou surgelé)</t>
  </si>
  <si>
    <t xml:space="preserve"> Une douzaine de tranches de jambon cuit</t>
  </si>
  <si>
    <t xml:space="preserve"> 10 cl de crème épaisse</t>
  </si>
  <si>
    <t xml:space="preserve"> Pour la sauce : 15cl de crème liquide</t>
  </si>
  <si>
    <t>2. Pour les rouleaux : Portez à ébullition un grand volume d’eau dans lequel vous placerez les plaques de lasagnes. Laissezles quelques minutes le temps qu’elles soient ramollies (mais pas cuites !).</t>
  </si>
  <si>
    <t>3. Egouttezles puis posezles sur un torchon propre. A l’aide d’une douille ou de tout autre instrument faites des petits trous (variez les tailles c’est plus joli) dans les plaques de lasagne.</t>
  </si>
  <si>
    <t>5. Faites cuire les fleurettes de brocoli dans de l’eau bouillante jusqu’à ce qu’elles soient très tendre. Egouttezles soigneusement puis écrasezles à la fourchette.</t>
  </si>
  <si>
    <t>7. Etalez la mousse de brocoli sur les plaques : laissez une bande tout autour d’environ 1 cm. Roulez les lasagnes sur ellesmêmes en serrant bien. Enveloppez chaque rouleau dans du film étirable de manière à ce que l’ensemble soit hermétique.</t>
  </si>
  <si>
    <t>Posté par REBOUSSIN Alexandre le 26102010</t>
  </si>
  <si>
    <t xml:space="preserve"> 1 L de soupe 'Soupe de poissons à la méditerranéenne'</t>
  </si>
  <si>
    <t xml:space="preserve"> 6 morceaux de dos de cabillaud</t>
  </si>
  <si>
    <t xml:space="preserve"> 12 gambas congelées (non cuites)</t>
  </si>
  <si>
    <t xml:space="preserve"> Safran</t>
  </si>
  <si>
    <t xml:space="preserve"> 12 pommes de terre</t>
  </si>
  <si>
    <t>Posté par El Anyaoui Mohammed le 26102010</t>
  </si>
  <si>
    <t xml:space="preserve"> 60 L de soupe 'Soupe à l'oignon au fromage fondu'</t>
  </si>
  <si>
    <t xml:space="preserve"> 4 escalopes de poulet</t>
  </si>
  <si>
    <t xml:space="preserve"> 3 cuillères à soupe de curry</t>
  </si>
  <si>
    <t xml:space="preserve"> 3 cuillères à soupe de crème fraîche</t>
  </si>
  <si>
    <t xml:space="preserve"> 4 cuillères à soupe d'huile d'olive.</t>
  </si>
  <si>
    <t>1. Faites revenir et dorez à la poêle antiadhésive les morceaux de poulets détaillés en cubes.</t>
  </si>
  <si>
    <t>Posté par de Tinseau Christophe le 25102010</t>
  </si>
  <si>
    <t xml:space="preserve"> 1 L de soupe 'Velouté de légumes'</t>
  </si>
  <si>
    <t xml:space="preserve"> 200 g de polenta</t>
  </si>
  <si>
    <t xml:space="preserve"> 1 sachet de safran</t>
  </si>
  <si>
    <t xml:space="preserve"> 1 pointe de couteau de muscade</t>
  </si>
  <si>
    <t xml:space="preserve"> 50 g de beurre</t>
  </si>
  <si>
    <t xml:space="preserve"> 50 g de fromage râpé</t>
  </si>
  <si>
    <t xml:space="preserve"> 250 g de mozzarella</t>
  </si>
  <si>
    <t>Posté par Piquet caroline le 25102010</t>
  </si>
  <si>
    <t xml:space="preserve"> 400g de viande hachée</t>
  </si>
  <si>
    <t xml:space="preserve"> 2 courgettes</t>
  </si>
  <si>
    <t xml:space="preserve"> 1 aubergine</t>
  </si>
  <si>
    <t xml:space="preserve"> 1 poivron jaune</t>
  </si>
  <si>
    <t xml:space="preserve"> Thym maison</t>
  </si>
  <si>
    <t xml:space="preserve"> 75 g de parmesan</t>
  </si>
  <si>
    <t xml:space="preserve"> 100g de farine</t>
  </si>
  <si>
    <t xml:space="preserve"> 100g de beurre salé</t>
  </si>
  <si>
    <t xml:space="preserve"> Eau</t>
  </si>
  <si>
    <t xml:space="preserve"> Paprika moulu</t>
  </si>
  <si>
    <t>6. Découpez le poivron en petits cubes et ajoutezles au mélange velouté/légumes.</t>
  </si>
  <si>
    <t>Posté par villand le 25102010</t>
  </si>
  <si>
    <t xml:space="preserve"> 25 cL de soupe '8 légumes et noix de muscade  25% de sel'</t>
  </si>
  <si>
    <t xml:space="preserve"> Crème fraîche</t>
  </si>
  <si>
    <t xml:space="preserve"> Une tranche de pain</t>
  </si>
  <si>
    <t xml:space="preserve"> œuf</t>
  </si>
  <si>
    <t>Posté par FOUCHER le 25102010</t>
  </si>
  <si>
    <t xml:space="preserve"> 1 L de soupe 'Soupe à la chinoise aux 7 légumes et vermicelles'</t>
  </si>
  <si>
    <t xml:space="preserve"> 300g de crevettes</t>
  </si>
  <si>
    <t xml:space="preserve"> 50g de champignons déshydratés</t>
  </si>
  <si>
    <t xml:space="preserve"> 1 tomate</t>
  </si>
  <si>
    <t xml:space="preserve"> 40cl de lait de coco</t>
  </si>
  <si>
    <t xml:space="preserve"> 2 bulbes de citronnelle</t>
  </si>
  <si>
    <t xml:space="preserve"> 3cm de racine de gingembre</t>
  </si>
  <si>
    <t xml:space="preserve"> 4 feuilles de citronnier kaffir</t>
  </si>
  <si>
    <t xml:space="preserve"> 1càc de pâte de curry rouge</t>
  </si>
  <si>
    <t xml:space="preserve"> 2 càs de coriandre fraîche ciselée</t>
  </si>
  <si>
    <t xml:space="preserve"> 4 càs de nuocmâm</t>
  </si>
  <si>
    <t xml:space="preserve"> Le jus d'un ½ citron</t>
  </si>
  <si>
    <t xml:space="preserve"> 80cl d'eau</t>
  </si>
  <si>
    <t>7. Hors du feu FACULTATIF : ajouter le nuocmâm et le jus de citron. Mélanger et verser dans les plats de service.</t>
  </si>
  <si>
    <t>Posté par andrighetto pascal le 25102010</t>
  </si>
  <si>
    <t xml:space="preserve"> 125 mL de soupe 'Epinards artichauts'</t>
  </si>
  <si>
    <t xml:space="preserve"> 115 g de farine</t>
  </si>
  <si>
    <t xml:space="preserve"> 35 g de parmesan</t>
  </si>
  <si>
    <t xml:space="preserve"> Une pincée de sel</t>
  </si>
  <si>
    <t xml:space="preserve"> 30g de pignons</t>
  </si>
  <si>
    <t xml:space="preserve"> Deux poignées de jeunes pousses d’épinard</t>
  </si>
  <si>
    <t>Posté par PERION PIERRE le 25102010</t>
  </si>
  <si>
    <t xml:space="preserve"> 50 L de soupe 'Epinards artichauts'</t>
  </si>
  <si>
    <t xml:space="preserve"> Cartouche de siphon</t>
  </si>
  <si>
    <t>Posté par nimeskern dominique le 25102010</t>
  </si>
  <si>
    <t xml:space="preserve"> 50 cL de soupe 'Bisque de homard'</t>
  </si>
  <si>
    <t xml:space="preserve"> 1 paquet de gruyère râpé</t>
  </si>
  <si>
    <t xml:space="preserve"> 34 cuillères de crème épaisse</t>
  </si>
  <si>
    <t xml:space="preserve"> 1 boite de bâtonnets de surimi</t>
  </si>
  <si>
    <t xml:space="preserve"> 1 rouleau de pâte feuilletée.</t>
  </si>
  <si>
    <t>Posté par Mathias Thomas le 25102010</t>
  </si>
  <si>
    <t xml:space="preserve"> 15 cL de soupe 'Soupe à la savoyarde aux pommes de terre et au fromage'</t>
  </si>
  <si>
    <t xml:space="preserve"> Patates rissolées</t>
  </si>
  <si>
    <t xml:space="preserve"> 1 bâton de fromage de chèvre</t>
  </si>
  <si>
    <t xml:space="preserve"> 1 barquette de lardons fumés</t>
  </si>
  <si>
    <t xml:space="preserve"> 2 pâtes feuilletées</t>
  </si>
  <si>
    <t xml:space="preserve"> Muscade</t>
  </si>
  <si>
    <t>Posté par Roux Noémie le 24102010</t>
  </si>
  <si>
    <t xml:space="preserve"> 400 mL de soupe 'Velouté de carottes fraiches et pointe de crème'</t>
  </si>
  <si>
    <t xml:space="preserve"> 3 pamplemousses roses</t>
  </si>
  <si>
    <t xml:space="preserve"> 2 branches de menthe</t>
  </si>
  <si>
    <t xml:space="preserve"> 1 cuillère de miel</t>
  </si>
  <si>
    <t xml:space="preserve"> Poivre rouge</t>
  </si>
  <si>
    <t>Posté par barriere nguyen huy le 24102010</t>
  </si>
  <si>
    <t xml:space="preserve"> 1 L de soupe 'Duo d'asperges aux éclats de morilles'</t>
  </si>
  <si>
    <t xml:space="preserve"> Boeuf</t>
  </si>
  <si>
    <t xml:space="preserve"> Herbes de provence</t>
  </si>
  <si>
    <t xml:space="preserve"> Oignons</t>
  </si>
  <si>
    <t xml:space="preserve"> Ail</t>
  </si>
  <si>
    <t xml:space="preserve"> Sauce huitre</t>
  </si>
  <si>
    <t>Posté par HOUDAYER MILVIA le 24102010</t>
  </si>
  <si>
    <t xml:space="preserve"> 30 cL de soupe 'Velouté de légumes du soleil'</t>
  </si>
  <si>
    <t xml:space="preserve"> 1 poireau</t>
  </si>
  <si>
    <t xml:space="preserve"> 300 g de parmesan râpé</t>
  </si>
  <si>
    <t xml:space="preserve"> 1 trait d'huile d'olive</t>
  </si>
  <si>
    <t xml:space="preserve"> 2 aiguillettes de poulet.</t>
  </si>
  <si>
    <t>Posté par auvachey thomas le 24102010</t>
  </si>
  <si>
    <t xml:space="preserve"> 10 cL de soupe 'Duo d'asperges aux éclats de morilles'</t>
  </si>
  <si>
    <t xml:space="preserve"> 2 grandes tranches de pain de seigle noir</t>
  </si>
  <si>
    <t xml:space="preserve"> 10 morilles fraiches</t>
  </si>
  <si>
    <t xml:space="preserve"> 40g de comté vieux</t>
  </si>
  <si>
    <t xml:space="preserve"> 10g de beurre</t>
  </si>
  <si>
    <t>Posté par verne noémie le 24102010</t>
  </si>
  <si>
    <t xml:space="preserve"> 20 cL de soupe 'Velouté de courgettes et ciboulette'</t>
  </si>
  <si>
    <t xml:space="preserve"> 20 cl de crème fraiche</t>
  </si>
  <si>
    <t xml:space="preserve"> 4 cuillerées de farine</t>
  </si>
  <si>
    <t xml:space="preserve"> 1 sachet de parmesan rapé 40g</t>
  </si>
  <si>
    <t>Biscuit roulé aux herbes de Provence et tomate, crème amandechorizo</t>
  </si>
  <si>
    <t>Posté par DEVAUlAMY Isabelle le 24102010</t>
  </si>
  <si>
    <t xml:space="preserve"> 180 mL de soupe 'Velouté de tomates'</t>
  </si>
  <si>
    <t xml:space="preserve"> 70g de chorizo fort</t>
  </si>
  <si>
    <t xml:space="preserve"> 120 ml de lait</t>
  </si>
  <si>
    <t xml:space="preserve"> 180 ml de velouté de tomates PurSoupe</t>
  </si>
  <si>
    <t xml:space="preserve"> 40g d’amandes en poudre</t>
  </si>
  <si>
    <t xml:space="preserve"> 115g de farine</t>
  </si>
  <si>
    <t xml:space="preserve"> 10g de sucre</t>
  </si>
  <si>
    <t xml:space="preserve"> 1 cuillère à soupe d’herbe de Provence</t>
  </si>
  <si>
    <t xml:space="preserve"> 30g d’oignons frits</t>
  </si>
  <si>
    <t>3. Délayez 15g de farine dans un peu de lait froid et versezla dans la casserole. Remettez sur feu doux et faites épaissir tout en remuant.</t>
  </si>
  <si>
    <t>8. Fouettez les blancs en neige ferme et mélangezles</t>
  </si>
  <si>
    <t>11. Versez la pâte sur la plaque et lissezla soigneusement. Faitesla cuire environ 12 minutes.</t>
  </si>
  <si>
    <t>Emballezle dans un film alimentaire et placezle au réfrigérateur. Vous le servirez en tranches</t>
  </si>
  <si>
    <t>15. Froid ou légèrement réchauffé au microondes.</t>
  </si>
  <si>
    <t>Posté par Mestre Aurore le 24102010</t>
  </si>
  <si>
    <t xml:space="preserve"> 200 mL de soupe 'Bisque de homard'</t>
  </si>
  <si>
    <t xml:space="preserve"> 2 cuillères à soupe de crème épaisse</t>
  </si>
  <si>
    <t xml:space="preserve"> 2 ou 3 carottes</t>
  </si>
  <si>
    <t xml:space="preserve"> 250g de grosses moules surgelées (sans coquilles)</t>
  </si>
  <si>
    <t xml:space="preserve"> Des piques à brochettes en bois</t>
  </si>
  <si>
    <t xml:space="preserve"> Herbes de Provence</t>
  </si>
  <si>
    <t xml:space="preserve"> Poivre du moulin</t>
  </si>
  <si>
    <t>1. Epluchez les carottes taillezles en fine julienne. Mélangez la bisque de homard avec la crème. Coupez les piques à brochettes en trois ou quatre (selon la taille que vous souhaitez pour vos sucettes).</t>
  </si>
  <si>
    <t>4. Etalez la pâte brisée et faites des ronds d'environ 5 cm de diamètre à l'aide d'un emportepièce ou d'un petit verre.</t>
  </si>
  <si>
    <t>8. Dorez les sucettes au jaune d'oeuf battu puis placezles sur du papier sulfurisé et faitesles cuire environ 25 minutes.</t>
  </si>
  <si>
    <t>Posté par mathias noémie le 23102010</t>
  </si>
  <si>
    <t xml:space="preserve"> 25 cL de soupe 'Soupe à l'oignon au fromage fondu'</t>
  </si>
  <si>
    <t xml:space="preserve"> 1/2 sachet de levure</t>
  </si>
  <si>
    <t xml:space="preserve"> 25g de beurre fondu</t>
  </si>
  <si>
    <t xml:space="preserve"> 2 barquette de lardons allumettes fumés</t>
  </si>
  <si>
    <t>Posté par weber le 23102010</t>
  </si>
  <si>
    <t xml:space="preserve"> 1 L de soupe 'Epinards artichauts'</t>
  </si>
  <si>
    <t xml:space="preserve"> 40g de beurre</t>
  </si>
  <si>
    <t xml:space="preserve"> 125g de flocon de pomme de terre</t>
  </si>
  <si>
    <t xml:space="preserve"> 3 cuillères de crème fraiche</t>
  </si>
  <si>
    <t xml:space="preserve"> 200g de fromage de brebis grec</t>
  </si>
  <si>
    <t xml:space="preserve"> 50g de fromage rappé</t>
  </si>
  <si>
    <t xml:space="preserve"> Un rouleau de pâte brisée</t>
  </si>
  <si>
    <t xml:space="preserve"> Un jaune d'oeuf.</t>
  </si>
  <si>
    <t>Posté par Delhaye Aurore le 23102010</t>
  </si>
  <si>
    <t xml:space="preserve"> 75 mL de soupe 'Mouliné de tomates et aubergines grillées'</t>
  </si>
  <si>
    <t xml:space="preserve"> Pour 35 Dolmas : 35 feuilles de vignes</t>
  </si>
  <si>
    <t xml:space="preserve"> 100 gr de riz rond</t>
  </si>
  <si>
    <t xml:space="preserve"> 1 petite botte de persil</t>
  </si>
  <si>
    <t xml:space="preserve"> 2 échalotes</t>
  </si>
  <si>
    <t xml:space="preserve"> 30 gr de pignon</t>
  </si>
  <si>
    <t xml:space="preserve"> 2 citrons</t>
  </si>
  <si>
    <t xml:space="preserve"> Coriandre</t>
  </si>
  <si>
    <t xml:space="preserve"> Quelques feuilles de menthe</t>
  </si>
  <si>
    <t xml:space="preserve"> Pour la sauce : un concombre et demi</t>
  </si>
  <si>
    <t xml:space="preserve"> 1 bouquet de menthe et coriandre frais</t>
  </si>
  <si>
    <t xml:space="preserve"> 4 cuillères à soupe d'huile d'olive</t>
  </si>
  <si>
    <t xml:space="preserve"> 2 yaourt grec au lait de brebis</t>
  </si>
  <si>
    <t>3. (ROULAGE DES FEUILLES) Déposez les feuilles de vignes sur un support plat la tige vers vous. Découper les tiges puis placez l’équivalent une cuillère à café au milieu des feuilles. Puis rabattez les deux côté de la feuille vers le centre puis rouler le du bas vers le haut. Déposez les rouleaux dans une marmite avec l’ouverture de celuici vers le bas (contre la marmite) pour éviter qu’ils ne s’ouvrent lors de la cuisson.</t>
  </si>
  <si>
    <t>5. (LA CREME) Râper le concombre et le faire dégorger une dizaine de minutes. Une fois le concombre dégorgé ajoutezy une gousse d’ail écrasée la coriandre la menthe le yaourt l’huile d’olive deux cuillères à soupe de soupe Liebig tomates et aubergines.</t>
  </si>
  <si>
    <t>6. Salez et poivrez. Mélangezle tout puis réservé au frais.</t>
  </si>
  <si>
    <t>Posté par Capon Mickael le 23102010</t>
  </si>
  <si>
    <t xml:space="preserve"> 250 cL de soupe 'Moulinée Poireaux Pommes de Terre  Recettes Maison'</t>
  </si>
  <si>
    <t xml:space="preserve"> 1 poireaux</t>
  </si>
  <si>
    <t xml:space="preserve"> 6 gros champignons</t>
  </si>
  <si>
    <t xml:space="preserve"> 4 pommes de terre</t>
  </si>
  <si>
    <t xml:space="preserve"> Cube or</t>
  </si>
  <si>
    <t xml:space="preserve"> Pâte brisée</t>
  </si>
  <si>
    <t>Posté par Bartolo Severine le 22102010</t>
  </si>
  <si>
    <t xml:space="preserve"> 1 roti de porc</t>
  </si>
  <si>
    <t xml:space="preserve"> Sauge fraiche</t>
  </si>
  <si>
    <t xml:space="preserve"> 1 gros oignon</t>
  </si>
  <si>
    <t xml:space="preserve"> Des oignons grelots</t>
  </si>
  <si>
    <t>Posté par de Beauregard Marie le 22102010</t>
  </si>
  <si>
    <t xml:space="preserve"> 0.5 L de soupe 'Mouliné de tomates et aubergines grillées'</t>
  </si>
  <si>
    <t xml:space="preserve"> Une tomate</t>
  </si>
  <si>
    <t xml:space="preserve"> 1 buche de chèvre</t>
  </si>
  <si>
    <t xml:space="preserve"> 200g de pignons de pin</t>
  </si>
  <si>
    <t xml:space="preserve"> De la roquette</t>
  </si>
  <si>
    <t xml:space="preserve"> 2 pates feuilletés</t>
  </si>
  <si>
    <t xml:space="preserve"> Moutarde</t>
  </si>
  <si>
    <t>3. Beurrer soit des mini moule a tarte soit des cercles métal et installer la pate. en meme temps prechauffer le four à 180200°.</t>
  </si>
  <si>
    <t>Posté par auvachey mathis le 21102010</t>
  </si>
  <si>
    <t xml:space="preserve"> 25 cL de soupe 'Epinards artichauts'</t>
  </si>
  <si>
    <t xml:space="preserve"> 400 g d’épinards frais en petites branches</t>
  </si>
  <si>
    <t xml:space="preserve"> 200 g de feta</t>
  </si>
  <si>
    <t xml:space="preserve"> 30 g de farine</t>
  </si>
  <si>
    <t xml:space="preserve"> 30 g de margarine allégée</t>
  </si>
  <si>
    <t xml:space="preserve"> 3 œufs</t>
  </si>
  <si>
    <t xml:space="preserve"> Noix de muscade</t>
  </si>
  <si>
    <t xml:space="preserve"> Poivre et sel</t>
  </si>
  <si>
    <t>Posté par Braz ramos Josiane le 21102010</t>
  </si>
  <si>
    <t xml:space="preserve"> 20 cL de soupe 'Velouté de cèpes et bolets (sachet)'</t>
  </si>
  <si>
    <t xml:space="preserve"> Champignons</t>
  </si>
  <si>
    <t xml:space="preserve"> Oeufs</t>
  </si>
  <si>
    <t>Posté par bardi amandine le 21102010</t>
  </si>
  <si>
    <t xml:space="preserve"> 20 cL de soupe 'Velouté de potiron et pointe de crème'</t>
  </si>
  <si>
    <t xml:space="preserve"> 150g de sucre en poudre</t>
  </si>
  <si>
    <t xml:space="preserve"> 15cl d'huile</t>
  </si>
  <si>
    <t xml:space="preserve"> 50g de noix hachées</t>
  </si>
  <si>
    <t xml:space="preserve"> 150g de farine</t>
  </si>
  <si>
    <t xml:space="preserve"> Un demi sachet de levure</t>
  </si>
  <si>
    <t xml:space="preserve"> Beurre pour le moule</t>
  </si>
  <si>
    <t>Posté par debusscher sigrid le 21102010</t>
  </si>
  <si>
    <t xml:space="preserve"> 0.50 cL de soupe 'Velouté de poireaux pommes de terre et pointe de crème'</t>
  </si>
  <si>
    <t xml:space="preserve"> 0.50 de veloute de poireaux pommes de terre et pointe de crème</t>
  </si>
  <si>
    <t xml:space="preserve"> 3 saucisses fumées</t>
  </si>
  <si>
    <t xml:space="preserve"> 4 grosses pommes de terre</t>
  </si>
  <si>
    <t xml:space="preserve"> 3 poireaux de taille moyenne</t>
  </si>
  <si>
    <t xml:space="preserve"> 1/2 bouillon de poule</t>
  </si>
  <si>
    <t xml:space="preserve"> Ail en poudre</t>
  </si>
  <si>
    <t xml:space="preserve"> Une pincées herbes de provence</t>
  </si>
  <si>
    <t xml:space="preserve"> 0.50l d eau.</t>
  </si>
  <si>
    <t>Posté par Jade DELTEIL le 20102010</t>
  </si>
  <si>
    <t xml:space="preserve"> 1 L de soupe 'Bœuf tomates et vermicelles (sachet)'</t>
  </si>
  <si>
    <t xml:space="preserve"> Chorizo fort</t>
  </si>
  <si>
    <t xml:space="preserve"> Chapelure maison</t>
  </si>
  <si>
    <t>Posté par Laura Yvin le 20102010</t>
  </si>
  <si>
    <t xml:space="preserve"> 20 cL de soupe 'Pot au feu de légumes'</t>
  </si>
  <si>
    <t xml:space="preserve"> 700g de blancs de poulet</t>
  </si>
  <si>
    <t xml:space="preserve"> 800g de patates douces</t>
  </si>
  <si>
    <t xml:space="preserve"> 1 ou 2 branches de céleri</t>
  </si>
  <si>
    <t xml:space="preserve"> 2 oignons</t>
  </si>
  <si>
    <t xml:space="preserve"> 50 g de raisins secs blonds</t>
  </si>
  <si>
    <t xml:space="preserve"> Une dizaine de figues</t>
  </si>
  <si>
    <t xml:space="preserve"> Une dizaine abricots secs</t>
  </si>
  <si>
    <t xml:space="preserve"> 20 cl de bouillon de volaille</t>
  </si>
  <si>
    <t xml:space="preserve"> 20cl de pot a feu de légumes</t>
  </si>
  <si>
    <t xml:space="preserve"> 3 cs d'huile d'olive</t>
  </si>
  <si>
    <t xml:space="preserve"> 1 cc de garam massala</t>
  </si>
  <si>
    <t xml:space="preserve"> 1 cc de cumin</t>
  </si>
  <si>
    <t xml:space="preserve"> 2 cs de curcuma</t>
  </si>
  <si>
    <t xml:space="preserve"> 2 cc de rasalhanout</t>
  </si>
  <si>
    <t xml:space="preserve"> 1 cc de harissa</t>
  </si>
  <si>
    <t xml:space="preserve"> Le jus d'un citron vert</t>
  </si>
  <si>
    <t xml:space="preserve"> Semoule épicée (type Typiak)</t>
  </si>
  <si>
    <t>2. Chauffez l'huile dans un wok en et faitesy dorer les oignons puis rajoute les blancs de poulet.</t>
  </si>
  <si>
    <t>Posté par Queney Marilyne le 20102010</t>
  </si>
  <si>
    <t>Posté par roussard stephane le 20102010</t>
  </si>
  <si>
    <t xml:space="preserve"> 50 cL de soupe 'Soupe à l'oignon au fromage fondu'</t>
  </si>
  <si>
    <t xml:space="preserve"> Une pintade</t>
  </si>
  <si>
    <t xml:space="preserve"> Une boite d'oreillons d'abricots au sirop</t>
  </si>
  <si>
    <t>Posté par COHEN Benoît le 19102010</t>
  </si>
  <si>
    <t xml:space="preserve"> 30 cL de soupe 'Bisque de homard'</t>
  </si>
  <si>
    <t xml:space="preserve"> 100g d’Eau Minérale</t>
  </si>
  <si>
    <t xml:space="preserve"> 4g d’Agaragar</t>
  </si>
  <si>
    <t xml:space="preserve"> 1 belle CàS de Mascarpone</t>
  </si>
  <si>
    <t xml:space="preserve"> 100g de Crème fleurette</t>
  </si>
  <si>
    <t xml:space="preserve"> 30 cl de Fumet de Poisson</t>
  </si>
  <si>
    <t xml:space="preserve"> 4 pistils de Safran</t>
  </si>
  <si>
    <t xml:space="preserve"> 1 Jaune d’œuf</t>
  </si>
  <si>
    <t>Posté par BARREAU philippe le 19102010</t>
  </si>
  <si>
    <t xml:space="preserve"> 15 cL de soupe 'Pot au feu de légumes'</t>
  </si>
  <si>
    <t xml:space="preserve"> 1.5 kg de joue de boeuf</t>
  </si>
  <si>
    <t xml:space="preserve"> 2oignons</t>
  </si>
  <si>
    <t xml:space="preserve"> Gros sel</t>
  </si>
  <si>
    <t xml:space="preserve"> 4 carottes</t>
  </si>
  <si>
    <t xml:space="preserve"> 2 navets</t>
  </si>
  <si>
    <t xml:space="preserve"> 2 poireaux</t>
  </si>
  <si>
    <t xml:space="preserve"> 1 demi celeri rave</t>
  </si>
  <si>
    <t xml:space="preserve"> 2 os a moelle.</t>
  </si>
  <si>
    <t>Posté par BALL Audrey le 19102010</t>
  </si>
  <si>
    <t xml:space="preserve"> 1/2 L de soupe 'Fondue de poireaux aux saint jacques'</t>
  </si>
  <si>
    <t xml:space="preserve"> 2 pâtes feuilletés</t>
  </si>
  <si>
    <t xml:space="preserve"> 20gr de maïzena</t>
  </si>
  <si>
    <t xml:space="preserve"> 75gr de gruyère</t>
  </si>
  <si>
    <t>Posté par guého bruno le 19102010</t>
  </si>
  <si>
    <t xml:space="preserve"> 4 noix de St Jacques</t>
  </si>
  <si>
    <t>Posté par Pellier Damien le 19102010</t>
  </si>
  <si>
    <t xml:space="preserve"> 1 L de soupe 'Velouté de cresson'</t>
  </si>
  <si>
    <t xml:space="preserve"> Quelques feuilles de cresson</t>
  </si>
  <si>
    <t xml:space="preserve"> 12 noix de saint jacques</t>
  </si>
  <si>
    <t xml:space="preserve"> 10g beurre</t>
  </si>
  <si>
    <t xml:space="preserve"> Noix muscade</t>
  </si>
  <si>
    <t xml:space="preserve"> Fleur de sel gurérande.</t>
  </si>
  <si>
    <t>5. Coupez les noix de st jacques en deux dans la longueur pour mettezy la préparation (cresson oignons).</t>
  </si>
  <si>
    <t>Posté par capron roger le 18102010</t>
  </si>
  <si>
    <t xml:space="preserve"> Carottes</t>
  </si>
  <si>
    <t xml:space="preserve"> Poireaux</t>
  </si>
  <si>
    <t xml:space="preserve"> Sole</t>
  </si>
  <si>
    <t xml:space="preserve"> Saumon frais</t>
  </si>
  <si>
    <t xml:space="preserve"> Lotte</t>
  </si>
  <si>
    <t xml:space="preserve"> Crevettes</t>
  </si>
  <si>
    <t xml:space="preserve"> Moules</t>
  </si>
  <si>
    <t>2. Faire chauffer la soupe dans une casserole ou au microondes.</t>
  </si>
  <si>
    <t>Posté par JEANJEAN Patricia le 18102010</t>
  </si>
  <si>
    <t xml:space="preserve"> 60 cL de soupe 'Potiron châtaigne'</t>
  </si>
  <si>
    <t xml:space="preserve"> 12 noix de SaintJacques</t>
  </si>
  <si>
    <t xml:space="preserve"> 20 cl de crème</t>
  </si>
  <si>
    <t xml:space="preserve"> 100 g de courge</t>
  </si>
  <si>
    <t xml:space="preserve"> 5 châtaignes cuites</t>
  </si>
  <si>
    <t xml:space="preserve"> 24 ravioles chinoises</t>
  </si>
  <si>
    <t xml:space="preserve"> 10 g de beurre</t>
  </si>
  <si>
    <t>1. Séparer les noix de SaintJacques de leur corail.</t>
  </si>
  <si>
    <t>2. Mixer celuici avec 20 cl de crème puis saler et poivrer.</t>
  </si>
  <si>
    <t>8. Sur chaque raviole disposer une petite cuillère de courge écrasée et une noix de SaintJacques tapisser de jaune d'oeuf recouvrir d'une deuxième raviole puis séller à l'aide d'un emporte pièce.</t>
  </si>
  <si>
    <t>Posté par MILLECAMPS CORINNE le 18102010</t>
  </si>
  <si>
    <t xml:space="preserve"> 500 mL de soupe 'Soupe de poissons à la méditerranéenne'</t>
  </si>
  <si>
    <t xml:space="preserve"> 1 boite de thon naturel</t>
  </si>
  <si>
    <t xml:space="preserve"> Gruyère râpé.</t>
  </si>
  <si>
    <t>Posté par Descamps Thérèse le 18102010</t>
  </si>
  <si>
    <t xml:space="preserve"> 15 cL de soupe 'Soupe à la chinoise aux 7 légumes et vermicelles'</t>
  </si>
  <si>
    <t xml:space="preserve"> 4 pavés de saumon de l'atlantique</t>
  </si>
  <si>
    <t xml:space="preserve"> 4 citrons verts</t>
  </si>
  <si>
    <t xml:space="preserve"> 2 cuillérées à soupe de nuoc mam</t>
  </si>
  <si>
    <t xml:space="preserve"> 2 cuillérées à soupe de miel</t>
  </si>
  <si>
    <t xml:space="preserve"> 2 gousses d'ail</t>
  </si>
  <si>
    <t xml:space="preserve"> 1 échalotte</t>
  </si>
  <si>
    <t xml:space="preserve"> Du persil</t>
  </si>
  <si>
    <t xml:space="preserve"> 10 grains de coriandre</t>
  </si>
  <si>
    <t xml:space="preserve"> 2 tomates.</t>
  </si>
  <si>
    <t>escalopes</t>
  </si>
  <si>
    <t>blancs</t>
  </si>
  <si>
    <t>yaourt</t>
  </si>
  <si>
    <t>courgette</t>
  </si>
  <si>
    <t>❷ Dupliquer la recette</t>
  </si>
  <si>
    <t>❶ L'Auteur à prévu cette recette pour</t>
  </si>
  <si>
    <t>saucisses</t>
  </si>
  <si>
    <t>coquilles</t>
  </si>
  <si>
    <t>botte</t>
  </si>
  <si>
    <t>plaques</t>
  </si>
  <si>
    <t>crottin</t>
  </si>
  <si>
    <t>paquet</t>
  </si>
  <si>
    <t>endives</t>
  </si>
  <si>
    <t>P.T</t>
  </si>
  <si>
    <t>filets</t>
  </si>
  <si>
    <t>asperges</t>
  </si>
  <si>
    <t>brique</t>
  </si>
  <si>
    <t>pointes</t>
  </si>
  <si>
    <t>cocombres</t>
  </si>
  <si>
    <t>échalotes</t>
  </si>
  <si>
    <t>rouleaux</t>
  </si>
  <si>
    <t>Velouté de potiron et pointe de crème</t>
  </si>
  <si>
    <t>Oseille cresson (sachet)</t>
  </si>
  <si>
    <t>Soupe à l'oignon</t>
  </si>
  <si>
    <t>Epinards artichaut</t>
  </si>
  <si>
    <t>Potiron châtaigne</t>
  </si>
  <si>
    <t>Velouté de cresson</t>
  </si>
  <si>
    <t>Epinards artichauts</t>
  </si>
  <si>
    <t>Soupe Indienne Légumes &amp; Curry (sachet)</t>
  </si>
  <si>
    <t>pt</t>
  </si>
  <si>
    <t>vin blanc</t>
  </si>
  <si>
    <t>verre</t>
  </si>
  <si>
    <t>echalote</t>
  </si>
  <si>
    <t>pm</t>
  </si>
  <si>
    <t>morceaux</t>
  </si>
  <si>
    <t>gambas</t>
  </si>
  <si>
    <t>2. Saupoudrez de curry et mélangez un court instant puis ajoutez les 60 cl de soupe (si vous utilisez une brique d'1 litre remuez la bien avant d'en verser une partie.</t>
  </si>
  <si>
    <t>pointe</t>
  </si>
  <si>
    <t>courgettes</t>
  </si>
  <si>
    <t>aubergines</t>
  </si>
  <si>
    <t>litre</t>
  </si>
  <si>
    <t>tomate</t>
  </si>
  <si>
    <t>echalotes</t>
  </si>
  <si>
    <t>bulbes</t>
  </si>
  <si>
    <t>cm</t>
  </si>
  <si>
    <t>sachets</t>
  </si>
  <si>
    <t>poignées</t>
  </si>
  <si>
    <t>cartouches</t>
  </si>
  <si>
    <t>paquets</t>
  </si>
  <si>
    <t>boites</t>
  </si>
  <si>
    <t>patates</t>
  </si>
  <si>
    <t>huile</t>
  </si>
  <si>
    <t>batons</t>
  </si>
  <si>
    <t>barquettes</t>
  </si>
  <si>
    <t>pâtes</t>
  </si>
  <si>
    <t>pamplemousses</t>
  </si>
  <si>
    <t>branches</t>
  </si>
  <si>
    <t>poireaux</t>
  </si>
  <si>
    <t>traits</t>
  </si>
  <si>
    <t>aiguillettes</t>
  </si>
  <si>
    <t>morilles</t>
  </si>
  <si>
    <t>12. Retournez le biscuit sur un torchon que vous aurez préalablement humidifié. Décollez la feuille de papier sulfurisé. Etalez la crème chorizo amandes sur toute la surface du biscuit</t>
  </si>
  <si>
    <t>piques</t>
  </si>
  <si>
    <t>Préparation  - quantités indicatives pour 4  - Utilisez vos quantités dupliquées</t>
  </si>
  <si>
    <t>bouquets</t>
  </si>
  <si>
    <t>yaourts</t>
  </si>
  <si>
    <t>champignons</t>
  </si>
  <si>
    <t>cube</t>
  </si>
  <si>
    <t>rôti</t>
  </si>
  <si>
    <t>grelots</t>
  </si>
  <si>
    <t>buches</t>
  </si>
  <si>
    <t>roquette</t>
  </si>
  <si>
    <t xml:space="preserve">3. Préparer la béchamel à la soupe : faire fondre la margarine puis ajouter la farine. </t>
  </si>
  <si>
    <t xml:space="preserve">Quand le mélange fait une boule ajouter la soupe froide hors du feu. </t>
  </si>
  <si>
    <t xml:space="preserve"> Mélanger et remettre sur le feu jusqu’à ébullition et faire cuire pendant 5 minutes. </t>
  </si>
  <si>
    <t xml:space="preserve"> Hors du feu incorporer les jaunes d'œufs/sel/poivre et la noix de muscade. </t>
  </si>
  <si>
    <t xml:space="preserve"> Incorporer les épinards.</t>
  </si>
  <si>
    <t>Battre les blancs en neige et les incorporer délicatement à la béchamel verte.</t>
  </si>
  <si>
    <t xml:space="preserve"> Rajouter la féta en gros cubes en gardant une dizaine de morceaux de côté.</t>
  </si>
  <si>
    <t>Verser la préparation dans un moule beurré et fariné.</t>
  </si>
  <si>
    <t xml:space="preserve">Déposer délicatement les morceaux de feta restants en les répartissant sur le dessus du soufflé. </t>
  </si>
  <si>
    <t>Faire cuire au four à180°C 30 à 40 minutes. Le soufflé (qui gonfle peu) doit être légèrement bruni.</t>
  </si>
  <si>
    <t>bouillons</t>
  </si>
  <si>
    <t>figues</t>
  </si>
  <si>
    <t>abricots</t>
  </si>
  <si>
    <t>C / S</t>
  </si>
  <si>
    <t>pintades</t>
  </si>
  <si>
    <t>pistils</t>
  </si>
  <si>
    <t>navets</t>
  </si>
  <si>
    <t>poreaux</t>
  </si>
  <si>
    <t>céléri</t>
  </si>
  <si>
    <t>os</t>
  </si>
  <si>
    <t>chataignes</t>
  </si>
  <si>
    <t>ravioles</t>
  </si>
  <si>
    <t>pavés</t>
  </si>
  <si>
    <t>grains</t>
  </si>
  <si>
    <t xml:space="preserve"> 200g d' allumettes fumées porc</t>
  </si>
  <si>
    <t>Préparation  - quantités indicatives pour 6  - Utilisez vos quantités dupliquées</t>
  </si>
  <si>
    <t>Préparation  - quantités indicatives pour 8  - Utilisez vos quantités dupliquées</t>
  </si>
  <si>
    <t>Préparation  - quantités indicatives pour 2  - Utilisez vos quantités dupliquées</t>
  </si>
  <si>
    <t>Préparation  - quantités indicatives pour 1  - Utilisez vos quantités dupliquées</t>
  </si>
  <si>
    <t>Préparation  - quantités indicatives pour 3  - Utilisez vos quantités dupliquées</t>
  </si>
  <si>
    <t>Préparation  - quantités indicatives pour 7  - Utilisez vos quantités dupliquées</t>
  </si>
  <si>
    <t>Préparation  - quantités indicatives pour 6 - Utilisez vos quantités dupliquées</t>
  </si>
  <si>
    <t>Préparation  - quantités indicatives pour 4 - Utilisez vos quantités dupliquées</t>
  </si>
  <si>
    <t>Préparation  - quantités indicatives pour 2 - Utilisez vos quantités dupliquées</t>
  </si>
  <si>
    <t>Préparation  - quantités indicatives pour 8 - Utilisez vos quantités dupliquées</t>
  </si>
  <si>
    <t>Recette N°   base  soupe  :  ÉPINARDS / ARTICHAUT</t>
  </si>
  <si>
    <t>ÉPINARDS / ARTICHAUT</t>
  </si>
  <si>
    <t>Recette N°   base  soupe  :  POIREAUX POMMES DE TERRE</t>
  </si>
  <si>
    <t>POIREAUX POMMES DE TERRE</t>
  </si>
  <si>
    <t>Recette N°   base  soupe  : TOMATES ET AUBERGINES GRILLEES'</t>
  </si>
  <si>
    <t>TOMATES ET AUBERGINES GRILLEES'</t>
  </si>
  <si>
    <t>Recette N°   base  soupe  :  EPINARDS ARTICHAUTS</t>
  </si>
  <si>
    <t>EPINARDS ARTICHAUTS</t>
  </si>
  <si>
    <t>Recette N°   base  soupe  :  CEPES ET BOLETS (SACHET)</t>
  </si>
  <si>
    <t>CEPES ET BOLETS (SACHET)</t>
  </si>
  <si>
    <t>Recette N°   base  soupe  :  POTIRON ET POINTE DE CREME</t>
  </si>
  <si>
    <t>POTIRON ET POINTE DE CREME</t>
  </si>
  <si>
    <t>Recette N°   base  soupe  :  BŒUF TOMATES ET VERMICELLES (SACHET)</t>
  </si>
  <si>
    <t>BŒUF TOMATES ET VERMICELLES (SACHET)</t>
  </si>
  <si>
    <t>Recette N°   base  soupe  :  POIREAUX AUX SAINT JACQUES</t>
  </si>
  <si>
    <t>POIREAUX AUX SAINT JACQUES</t>
  </si>
  <si>
    <t>Recette N°   base  soupe  :  VELOUTE DE TOMATES</t>
  </si>
  <si>
    <t>VELOUTE DE TOMATES</t>
  </si>
  <si>
    <t>Recette N°   base  soupe  : COURGETTES ET CIBOULETTE</t>
  </si>
  <si>
    <t>COURGETTES ET CIBOULETTE</t>
  </si>
  <si>
    <t>Recette N°   base  soupe  : ASPERGES AUX ECLATS DE MORILLES</t>
  </si>
  <si>
    <t>ASPERGES AUX ECLATS DE MORILLES</t>
  </si>
  <si>
    <t>Recette N°   base  soupe  : LEGUMES DU SOLEIL</t>
  </si>
  <si>
    <t>LEGUMES DU SOLEIL</t>
  </si>
  <si>
    <t>Recette N°   base  soupe  : CAROTTES FRAICHES ET POINTE DE CREME</t>
  </si>
  <si>
    <t>CAROTTES FRAICHES ET POINTE DE CREME</t>
  </si>
  <si>
    <t>Recette N°   base  soupe  : SAVOYARDE AUX POMMES DE TERRE ET AU FROMAGE</t>
  </si>
  <si>
    <t>Recette N°   base  soupe  :  8 LEGUMES ET NOIX DE MUSCADE</t>
  </si>
  <si>
    <t>8 LEGUMES ET NOIX DE MUSCADE</t>
  </si>
  <si>
    <t>Recette N°   base  soupe  :  VELOUTE DE LEGUMES</t>
  </si>
  <si>
    <t>VELOUTE DE LEGUMES</t>
  </si>
  <si>
    <t>barriere nguyen huy le 24102010</t>
  </si>
  <si>
    <t>HOUDAYER MILVIA le 24102010</t>
  </si>
  <si>
    <t>auvachey thomas le 24102010</t>
  </si>
  <si>
    <t>noémie le 24102010</t>
  </si>
  <si>
    <t>DEVAUlAMY Isabelle le 24102010</t>
  </si>
  <si>
    <t>weber le 23102010</t>
  </si>
  <si>
    <t>Delhaye Aurore le 23102010</t>
  </si>
  <si>
    <t>Capon Mickael le 23102010</t>
  </si>
  <si>
    <t>auvachey mathis le 21102010</t>
  </si>
  <si>
    <t>ramos Josiane le 21102010</t>
  </si>
  <si>
    <t>bardi amandine le 21102010</t>
  </si>
  <si>
    <t>Jade DELTEIL le 20102010</t>
  </si>
  <si>
    <t>Queney Marilyne le 20102010</t>
  </si>
  <si>
    <t>Recette N°   base  soupe  :  SAVOYARDE AUX POMMES DE TERRE ET AU FROMAGE</t>
  </si>
  <si>
    <t>Marie Claude B. le 26102010</t>
  </si>
  <si>
    <t>Recette N°   base  soupe  :  CAROTTES FRAICHES ET POINTE DE CREME</t>
  </si>
  <si>
    <t>Chervier Jean pierre le 27102010</t>
  </si>
  <si>
    <t>AUTEURS</t>
  </si>
  <si>
    <t>BASES SOUPES</t>
  </si>
  <si>
    <t>INTITULÉS</t>
  </si>
  <si>
    <t>Recette N°   base  soupe  :  LEGUMES ET LANGOUSTINE</t>
  </si>
  <si>
    <t>LEGUMES ET LANGOUSTINE</t>
  </si>
  <si>
    <t>HOUDET MAURICETTE le 31102010</t>
  </si>
  <si>
    <t>Inacio marta Julie le 31102010</t>
  </si>
  <si>
    <t>Fiorletta Ludovic le 31102010</t>
  </si>
  <si>
    <t>Recette N°   base  soupe  :  COURGETTES ET CIBOULETTE</t>
  </si>
  <si>
    <t>Aymerick A. le 31102010</t>
  </si>
  <si>
    <t>REGNIER Maryline le 31102010</t>
  </si>
  <si>
    <t>Sikora Angelique le 30102010</t>
  </si>
  <si>
    <t>Recette N°   base  soupe  :  LEGUMES ET TOMATES A LA PROVENÇALE</t>
  </si>
  <si>
    <t>LEGUMES ET TOMATES A LA PROVENÇALE</t>
  </si>
  <si>
    <t>delpi pierre le 30102010</t>
  </si>
  <si>
    <t>Tilleu Fabrice le 30102010</t>
  </si>
  <si>
    <t>kiffer kelly le 30102010</t>
  </si>
  <si>
    <t xml:space="preserve"> LEGUMES ET LANGOUSTINE</t>
  </si>
  <si>
    <t>Hivert Guillaume le 30102010</t>
  </si>
  <si>
    <t>Recette N°   base  soupe  :  OSEILLE CRESSON ET CREME FLEURETTE</t>
  </si>
  <si>
    <t>OSEILLE CRESSON ET CREME FLEURETTE</t>
  </si>
  <si>
    <t>lix vanessa le 30102010</t>
  </si>
  <si>
    <t>Perriolat Bastien le 29102010</t>
  </si>
  <si>
    <t>Alexandra Vaagahu le 29102010</t>
  </si>
  <si>
    <t>Recette N°   base  soupe  :  POIREAUX POMMES DE TERRE ET POINTE DE CREME</t>
  </si>
  <si>
    <t>POIREAUX POMMES DE TERRE ET POINTE DE CREME</t>
  </si>
  <si>
    <t>LOISY flora le 29102010</t>
  </si>
  <si>
    <t>Isabelle Dumoteil le 28102010</t>
  </si>
  <si>
    <t>LAMY Marie Thérèse le 28102010</t>
  </si>
  <si>
    <t>Dutheil Celine le 27102010</t>
  </si>
  <si>
    <t>Lequeux Matthieu le 27102010</t>
  </si>
  <si>
    <t>Recette N°   base  soupe  :  BISQUE DE HOMARD</t>
  </si>
  <si>
    <t>BISQUE DE HOMARD</t>
  </si>
  <si>
    <t>joelle le 26102010</t>
  </si>
  <si>
    <t>Recette N°   base  soupe  :  POISSONS A LA MEDITERRANEENNE</t>
  </si>
  <si>
    <t>POISSONS A LA MEDITERRANEENNE</t>
  </si>
  <si>
    <t>REBOUSSIN Alexandre le 26102010</t>
  </si>
  <si>
    <t>Recette N°   base  soupe  :  CHINOISE AUX 7 LEGUMES ET VERMICELLES</t>
  </si>
  <si>
    <t>CHINOISE AUX 7 LEGUMES ET VERMICELLES</t>
  </si>
  <si>
    <t>FOUCHER le 25102010</t>
  </si>
  <si>
    <t>nimeskern dominique le 25102010</t>
  </si>
  <si>
    <t>Mestre Aurore le 24102010</t>
  </si>
  <si>
    <t>COHEN Benoît le 19102010</t>
  </si>
  <si>
    <t>BALL Audrey le 19102010</t>
  </si>
  <si>
    <t>guého bruno le 19102010</t>
  </si>
  <si>
    <t>Recette N°   base  soupe  :  CRESSON</t>
  </si>
  <si>
    <t>CRESSON</t>
  </si>
  <si>
    <t>Pellier Damien le 19102010</t>
  </si>
  <si>
    <t>capron roger le 18102010</t>
  </si>
  <si>
    <t>Recette N°   base  soupe  :  POTIRON CHATAIGNE</t>
  </si>
  <si>
    <t>POTIRON CHATAIGNE</t>
  </si>
  <si>
    <t>JEANJEAN Patricia le 18102010</t>
  </si>
  <si>
    <t>MILLECAMPS CORINNE le 18102010</t>
  </si>
  <si>
    <t>Descamps Thérèse le 18102010</t>
  </si>
  <si>
    <t>Roux Sebastien le 31102010</t>
  </si>
  <si>
    <t>Recette N°   base  soupe  :  TOMATES, COURGETTES</t>
  </si>
  <si>
    <t>TOMATES, COURGETTES</t>
  </si>
  <si>
    <t>Archer Colette le 31102010</t>
  </si>
  <si>
    <t>VELOUTE DE CRESSON</t>
  </si>
  <si>
    <t>Recette N°   base  soupe  :  VELOUTE DE CRESSON</t>
  </si>
  <si>
    <t>duzac marie le 28102010</t>
  </si>
  <si>
    <t>Recette N°   base  soupe  :  SOUPE A L'OIGNON</t>
  </si>
  <si>
    <t>SOUPE A L'OIGNON</t>
  </si>
  <si>
    <t>Amaëlle Andrighetto le 28102010</t>
  </si>
  <si>
    <t>Recette N°   base  soupe  :  VELOUTE DE CEPES ET BOLETS</t>
  </si>
  <si>
    <t>VELOUTE DE CEPES ET BOLETS</t>
  </si>
  <si>
    <t>DAVID Audrey le 28102010</t>
  </si>
  <si>
    <t>FERAUD Guillaume le 28102010</t>
  </si>
  <si>
    <t>GILQUIN Herve le 28102010</t>
  </si>
  <si>
    <t>Marie Bonnefond le 27102010</t>
  </si>
  <si>
    <t>Recette N°   base  soupe  :  SOUPE INDIENNE LEGUMES &amp; CURRY (SACHET)</t>
  </si>
  <si>
    <t>SOUPE INDIENNE LEGUMES &amp; CURRY (SACHET)</t>
  </si>
  <si>
    <t>Christian Mestre le 27102010</t>
  </si>
  <si>
    <t>François Dumonteil le 26102010</t>
  </si>
  <si>
    <t>El Anyaoui Mohammed le 26102010</t>
  </si>
  <si>
    <t>Recette N°   base  soupe  :  LÉGUMES DU SOLEIL</t>
  </si>
  <si>
    <t>LÉGUMES DU SOLEIL</t>
  </si>
  <si>
    <t>Piquet caroline le 25102010</t>
  </si>
  <si>
    <t>mathias noémie le 23102010</t>
  </si>
  <si>
    <t>Recette N°   base  soupe  :  OSEILLE - CRESSON</t>
  </si>
  <si>
    <t>OSEILLE - CRESSON</t>
  </si>
  <si>
    <t>Bartolo Severine le 22102010</t>
  </si>
  <si>
    <t>Recette N°   base  soupe  :  TOMATES ET AUBERGINES GRILLEES</t>
  </si>
  <si>
    <t>TOMATES ET AUBERGINES GRILLEES</t>
  </si>
  <si>
    <t>Beauregard Marie le 22102010</t>
  </si>
  <si>
    <t>debusscher sigrid le 21102010</t>
  </si>
  <si>
    <t>Recette N°   base  soupe  :  POT AU FEU DE LEGUMES</t>
  </si>
  <si>
    <t>POT AU FEU DE LEGUMES</t>
  </si>
  <si>
    <t>Laura Yvin le 20102010</t>
  </si>
  <si>
    <t>roussard stephane le 20102010</t>
  </si>
  <si>
    <t>BARREAU philippe le 19102010</t>
  </si>
  <si>
    <t>soufflés à la soupe oseille cresson</t>
  </si>
  <si>
    <t>delpy pierrette le 31102010</t>
  </si>
  <si>
    <t>Recette N°   base  soupe  :  VELOUTE DE CAROTTES</t>
  </si>
  <si>
    <t>VELOUTE DE CAROTTES</t>
  </si>
  <si>
    <t>JUNG Aline le 31102010</t>
  </si>
  <si>
    <t>Recette N°   base  soupe  :  VELOUTE DE POTIRON</t>
  </si>
  <si>
    <t>VELOUTE DE POTIRON</t>
  </si>
  <si>
    <t>croizet gaelle le 31102010</t>
  </si>
  <si>
    <t>Recette N°   base  soupe  :  OSEILLE CRESSON (SACHET)</t>
  </si>
  <si>
    <t>OSEILLE CRESSON (SACHET)</t>
  </si>
  <si>
    <t>Tancre marion le 31102010</t>
  </si>
  <si>
    <t>BATS MARION le 31102010</t>
  </si>
  <si>
    <t>marie france dec le 30102010</t>
  </si>
  <si>
    <t>Recette N°   base  soupe  :  POTIRON CHATAIGNES</t>
  </si>
  <si>
    <t>POTIRON CHATAIGNES</t>
  </si>
  <si>
    <t>bec marie le 30102010</t>
  </si>
  <si>
    <t>lardit isabelle le 30102010</t>
  </si>
  <si>
    <t>LATOUR Sylvie le 30102010</t>
  </si>
  <si>
    <t>paniz yamina le 29102010</t>
  </si>
  <si>
    <t>Recette N°   base  soupe  :  VELOUTE DE COURGETTES</t>
  </si>
  <si>
    <t>VELOUTE DE COURGETTES</t>
  </si>
  <si>
    <t>Mestre MarieClaude le 28102010</t>
  </si>
  <si>
    <t>Recette N°   base  soupe  :  LEGUMES DU SOLEIL</t>
  </si>
  <si>
    <t>George Nathalie le 28102010</t>
  </si>
  <si>
    <t>Werbrouck Nathalie le 27102010</t>
  </si>
  <si>
    <t>Recette N°   base  soupe  :  VELOUTE POIREAUX  POMMES DE TERRE</t>
  </si>
  <si>
    <t>VELOUTE POIREAUX  POMMES DE TERRE</t>
  </si>
  <si>
    <t>ULAN Clément le 27102010</t>
  </si>
  <si>
    <t>Pignon Sophie le 27102010</t>
  </si>
  <si>
    <t>Recette N°   base  soupe  :   POIREAUX  POMMES DE TERRE</t>
  </si>
  <si>
    <t>POIREAUX  POMMES DE TERRE</t>
  </si>
  <si>
    <t>Emmenegger Claire le 27102010</t>
  </si>
  <si>
    <t>Recette N°   base  soupe  :  FONDUE DE POIREAUX AUX SAINT JACQUES</t>
  </si>
  <si>
    <t>FONDUE DE POIREAUX AUX SAINT JACQUES</t>
  </si>
  <si>
    <t>Gader Lucille le 27102010</t>
  </si>
  <si>
    <t>Le Masle Pierre le 27102010</t>
  </si>
  <si>
    <t>Recette N°   base  soupe  :  TOMATES  COURGETTES</t>
  </si>
  <si>
    <t>TOMATES  COURGETTES</t>
  </si>
  <si>
    <t>jandia angelqiue le 27102010</t>
  </si>
  <si>
    <t>Recette N°   base  soupe  : MINESTRONE MILANAISE</t>
  </si>
  <si>
    <t>MINESTRONE MILANAISE</t>
  </si>
  <si>
    <t>Lallement Elodie le 27102010</t>
  </si>
  <si>
    <t>Tinseau Christophe le 25102010</t>
  </si>
  <si>
    <t>villand le 25102010</t>
  </si>
  <si>
    <t>andrighetto pascal le 25102010</t>
  </si>
  <si>
    <t>PERION PIERRE le 25102010</t>
  </si>
  <si>
    <t/>
  </si>
  <si>
    <t>LÉGUME DOMINANT</t>
  </si>
  <si>
    <t>asperge</t>
  </si>
  <si>
    <t>carotte</t>
  </si>
  <si>
    <t>épinard</t>
  </si>
  <si>
    <t>poireau</t>
  </si>
  <si>
    <t>oseille</t>
  </si>
  <si>
    <t>potiron</t>
  </si>
  <si>
    <t>légumes</t>
  </si>
  <si>
    <t>ASPERGE</t>
  </si>
  <si>
    <t>CAROTTE</t>
  </si>
  <si>
    <t>COURGETTE</t>
  </si>
  <si>
    <t>ÉPINARD</t>
  </si>
  <si>
    <t>LÉGUMES</t>
  </si>
  <si>
    <t>OIGNON</t>
  </si>
  <si>
    <t>OSEILLE</t>
  </si>
  <si>
    <t>POIREAU</t>
  </si>
  <si>
    <t>POTIRON</t>
  </si>
  <si>
    <t>TOMATE</t>
  </si>
  <si>
    <t>Recette N°   base  soupe  : VELOUTE DE CAROTTES</t>
  </si>
  <si>
    <t>Recette N°   base  soupe  : OSEILLE CRESSON (SACHET)</t>
  </si>
  <si>
    <t>Recette N°   base  soupe  : POTIRON CHATAIGNE</t>
  </si>
  <si>
    <t>MINESTRONE</t>
  </si>
  <si>
    <t xml:space="preserve">minestrone </t>
  </si>
  <si>
    <t>Cano JeanNoël le 31102010</t>
  </si>
  <si>
    <t>cresson</t>
  </si>
  <si>
    <t>CEPES</t>
  </si>
  <si>
    <t>cepes</t>
  </si>
  <si>
    <t>Recette N°   base  soupe  :  VELOUTÉ POTIRON</t>
  </si>
  <si>
    <t xml:space="preserve">soupe indienne </t>
  </si>
  <si>
    <t>SOUPE SAVOYARDE</t>
  </si>
  <si>
    <t>savoyarde</t>
  </si>
  <si>
    <t>Soupe à la savoyarde</t>
  </si>
  <si>
    <t xml:space="preserve">légumes </t>
  </si>
  <si>
    <t>Mathias Thomas le 25102010</t>
  </si>
  <si>
    <t>asperges aux éclats de morilles</t>
  </si>
  <si>
    <t>Oseille cresson</t>
  </si>
  <si>
    <t>poireaux pommes de terre</t>
  </si>
  <si>
    <t>bisque de homard</t>
  </si>
  <si>
    <t>CHINOISE</t>
  </si>
  <si>
    <t xml:space="preserve">chinoise </t>
  </si>
  <si>
    <t xml:space="preserve">potiron </t>
  </si>
  <si>
    <t>BISQUE DE HOMARD - POISSON</t>
  </si>
  <si>
    <t>POISSONS</t>
  </si>
  <si>
    <t xml:space="preserve"> Roux Noémie le 24102010</t>
  </si>
  <si>
    <t>RECETTES DES INTERNAUTE</t>
  </si>
  <si>
    <t>largeurs de colonnes</t>
  </si>
  <si>
    <t>saisissez votre effectif</t>
  </si>
  <si>
    <t>Listes des recettes pour utiliser la fonction DONNÉES Filtrer et faciliter vos recherches</t>
  </si>
  <si>
    <t>POTAGES LIEBIG recettes avec Poisson-Coquillages</t>
  </si>
  <si>
    <t>POTAGES LIEBIG recettes Desserts</t>
  </si>
  <si>
    <t>POTAGES LIEBIG Modèle vierge</t>
  </si>
  <si>
    <t>?</t>
  </si>
  <si>
    <t>Recette N°   base  soupe  :</t>
  </si>
  <si>
    <t>N°</t>
  </si>
  <si>
    <t>RECETTES DES INTERNAUTES</t>
  </si>
  <si>
    <t>Divers</t>
  </si>
  <si>
    <t>DESSERT</t>
  </si>
  <si>
    <t>veloute de carottes</t>
  </si>
  <si>
    <t>veloute de courgettes</t>
  </si>
  <si>
    <t>epinards artichaut</t>
  </si>
  <si>
    <t>epinards artichauts</t>
  </si>
  <si>
    <t>oseille cresson (sachet)</t>
  </si>
  <si>
    <t>legumes du soleil</t>
  </si>
  <si>
    <t>veloute de legumes</t>
  </si>
  <si>
    <t>minestrone milanaise</t>
  </si>
  <si>
    <t>soupe à l'oignon</t>
  </si>
  <si>
    <t>potiron châtaigne</t>
  </si>
  <si>
    <t>chinoise aux 7 legumes et vermicelles</t>
  </si>
  <si>
    <t>courgettes et ciboulette</t>
  </si>
  <si>
    <t>velouté de cresson</t>
  </si>
  <si>
    <t>oseille cresson et creme fleurette</t>
  </si>
  <si>
    <t>legumes et langoustine</t>
  </si>
  <si>
    <t>legumes et tomates a la provençale</t>
  </si>
  <si>
    <t xml:space="preserve"> legumes et langoustine</t>
  </si>
  <si>
    <t>poireaux aux saint jacques</t>
  </si>
  <si>
    <t>poireaux pommes de terre et pointe de creme</t>
  </si>
  <si>
    <t>poissons a la mediterraneenne</t>
  </si>
  <si>
    <t>potiron chataigne</t>
  </si>
  <si>
    <t>veloute de cepes et bolets</t>
  </si>
  <si>
    <t>veloute de cresson</t>
  </si>
  <si>
    <t>oseille cresson</t>
  </si>
  <si>
    <t>légumes du soleil</t>
  </si>
  <si>
    <t>pot au feu de legumes</t>
  </si>
  <si>
    <t>soupe a l'oignon</t>
  </si>
  <si>
    <t>velouté de potiron et pointe de crème</t>
  </si>
  <si>
    <t>soupe à la savoyarde</t>
  </si>
  <si>
    <t>soupe indienne légumes &amp; curry (sachet)</t>
  </si>
  <si>
    <t>veloute de tomates</t>
  </si>
  <si>
    <t>tomates, courgettes</t>
  </si>
  <si>
    <t>tomates et aubergines grillees</t>
  </si>
  <si>
    <t>bœuf tomates et vermicelles (sachet)</t>
  </si>
  <si>
    <t>carottes fraiches et pointe de creme</t>
  </si>
  <si>
    <t>asperges aux eclats de morilles</t>
  </si>
  <si>
    <t>cepes et bolets (sachet)</t>
  </si>
  <si>
    <t>épinards / artichaut</t>
  </si>
  <si>
    <t>8 legumes et noix de muscade</t>
  </si>
  <si>
    <t>veloute poireaux  pommes de terre</t>
  </si>
  <si>
    <t>poireaux  pommes de terre</t>
  </si>
  <si>
    <t>fondue de poireaux aux saint jacques</t>
  </si>
  <si>
    <t>veloute de potiron</t>
  </si>
  <si>
    <t>potiron chataignes</t>
  </si>
  <si>
    <t>potiron et pointe de creme</t>
  </si>
  <si>
    <t>tomates  courgettes</t>
  </si>
  <si>
    <t xml:space="preserve">MINESTRONE </t>
  </si>
  <si>
    <t xml:space="preserve">CHINOISE </t>
  </si>
  <si>
    <t xml:space="preserve">POTIRON </t>
  </si>
  <si>
    <t xml:space="preserve">LÉGUMES </t>
  </si>
  <si>
    <t>SAVOYARDE</t>
  </si>
  <si>
    <t xml:space="preserve">SOUPE INDIENNE </t>
  </si>
  <si>
    <t>CHAMPIGNONS</t>
  </si>
  <si>
    <t>0</t>
  </si>
  <si>
    <t>POTAGES LIEBIG recettes avec LÉGUMES</t>
  </si>
  <si>
    <t>Sélectionnez cette ligne( colonnes H à L ) pour la fonction FILTRER</t>
  </si>
  <si>
    <t>POTAGES LIEBIG recettes avec VIANDE</t>
  </si>
  <si>
    <t>SOUPE INDIENNE</t>
  </si>
  <si>
    <t>si vous recherchez une recette par son N° utilisez la colonne A pour filtrer</t>
  </si>
  <si>
    <t>POTAGES LIEBIG recettes DIVERS</t>
  </si>
  <si>
    <t>ONGLETS</t>
  </si>
  <si>
    <t>Avec POISSON</t>
  </si>
  <si>
    <t>Avec VIANDE</t>
  </si>
  <si>
    <t>Sélectionnez cette ligne( colonnes A à F) pour la fonction FILTRER</t>
  </si>
  <si>
    <t>POTAGES LIEBIG - liste de quelques  recettes mises en fiches</t>
  </si>
  <si>
    <t>POTAGES LIEBIG</t>
  </si>
  <si>
    <t>soufflés à la soupe oseille-cresson</t>
  </si>
  <si>
    <t>1</t>
  </si>
  <si>
    <t>Tarte aux noix de Saint-Jacques</t>
  </si>
  <si>
    <t>Enroulez le boudin de pâte dans du papier film et le mettre au frais pour qu'il durcisse.</t>
  </si>
  <si>
    <t>1. Dans la poêle disposez une portion de parmesan râpé et laissez fondre 4 minutes dans un emporte pièce de 6 cm. Retirez la poêle du feu et laissez refroidir 1 minute et décollez les tuiles. Renouvelez l'opération 12 fois.</t>
  </si>
  <si>
    <t>3. Versez un filet d'huile d'olive dans une poêle et laissez revenir les aiguillettes cinq minutes.</t>
  </si>
  <si>
    <t>4. Dressez les millefeuilles en posant une tuile sur chaque assiette et versez un peu de velouté de légumes du soleil puis du poireau puis des morceaux d'aiguillettes.</t>
  </si>
  <si>
    <t>5. Renouvelez l'opération une deuxième fois puis terminez par une tuile. Servez aussitôt.</t>
  </si>
  <si>
    <t>Courgette ronde en farce gourmande</t>
  </si>
  <si>
    <t>Biscuit roulé aux herbes de Provence et tomate, crème amande-chorizo</t>
  </si>
  <si>
    <t>9. Servez tiède à l’apéritif ou en entrée.</t>
  </si>
  <si>
    <t>poulet aux cèpes</t>
  </si>
  <si>
    <t>1. Nettoyer les cèpes et les couper en morceaux et les faire revenir dans un peu de beurre avec une échalote ciselée.</t>
  </si>
  <si>
    <t>3. Quand le poulet et les cèpes sont cuits ajouter 15 cl de velouté de cèpes et bolets à la crème fraîche.</t>
  </si>
  <si>
    <t>4. Saler</t>
  </si>
  <si>
    <t>5. Poivrez et parsemer de persil frais avant de servir</t>
  </si>
  <si>
    <t>Aumonière à la liebig</t>
  </si>
  <si>
    <t>Pour 15 personne(s)</t>
  </si>
  <si>
    <t>Temps de préparation : 60 min</t>
  </si>
  <si>
    <t>1. Râpez les carottes et coupez en fine lamelle les champignons.</t>
  </si>
  <si>
    <t>2. Mélangez tous les ingrédients (sauf pâte) et assaisonner.</t>
  </si>
  <si>
    <t>3. Préparer des carrés de pâte brisé pour enrober la farce.</t>
  </si>
  <si>
    <t>tartiflette</t>
  </si>
  <si>
    <t>1. Cuire les patates avec un peu de lait pendant 15 minutes puis ajouter la soupe par dessus et du fromage râpé.</t>
  </si>
  <si>
    <t>3. Préparer la béchamel à la soupe : faire fondre la margarine puis ajouter la farine. Quand le mélange fait une boule ajouter la soupe froide hors du feu. Mélanger et remettre sur le feu jusqu’à ébullition et faire cuire pendant 5 minutes. Hors du feu incorporer les jaunes d'œufs/sel/poivre et la noix de muscade. Incorporer les épinards. Battre les blancs en neige et les incorporer délicatement à la béchamel verte. Rajouter la féta en gros cubes en gardant une dizaine de morceaux de côté. Verser la préparation dans un moule beurré et fariné. Déposer délicatement les morceaux de feta restants en les répartissant sur le dessus du soufflé. Faire cuire au four à180°C 30 à 40 minutes. Le soufflé (qui gonfle peu) doit être légèrement bruni.</t>
  </si>
  <si>
    <t>3. Préparer la béchamel à la soupe : faire fondre la margarine puis ajouter la farine. Quand le mélange fait une boule ajouterla soupe froide hors du feu. Mélanger et remettre sur le feu jusqu’à ébullition et faire cuire pendant 5 minutes. Hors du feu incorporer les jaunes d'œufs/sel/poivre et la noix de muscade. Incorporer les épinards.</t>
  </si>
  <si>
    <t>4. Battre les blancs en neige et les incorporer délicatement à la béchamel verte. Rajouter la féta en gros cubes en gardant une dizaine de morceaux de côté. Verser la préparation dans un moule beurré et fariné. Déposer délicatement les morceaux de feta restants en les répartissant sur le dessus du soufflé.</t>
  </si>
  <si>
    <t>5. Faire cuire au four à180°C 30 à 40 minutes. Le soufflé (qui gonfle peu) doit être légèrement bruni.</t>
  </si>
  <si>
    <t>6. Ce soufflé accompagnera aussi bien les viandes que les poissons!</t>
  </si>
  <si>
    <t>Soupe au pistou</t>
  </si>
  <si>
    <t>Temps de cuisson : 120 min</t>
  </si>
  <si>
    <t>1. Couper les légumes en tout petits dès.</t>
  </si>
  <si>
    <t>2. Faire cuire en ajoutant soupe Liebig.</t>
  </si>
  <si>
    <t>3. Puis ajouter basilic et ail.</t>
  </si>
  <si>
    <t>4. Mixer et mélanger à l'huile d'olive et tomate.</t>
  </si>
  <si>
    <t>5. Servir chaud avec gruyère ou parmesan.</t>
  </si>
  <si>
    <t>Flan provencal</t>
  </si>
  <si>
    <t>2. Mélangez les œufs et la farine puis ajoutez 30 cl de soupe avec la crème et le thon.</t>
  </si>
  <si>
    <t>3. Répartissez la préparation dans 4 verrines.</t>
  </si>
  <si>
    <t>4. Placez les verrines au bain marie très chaud et mettez à cuire au four préchauffé à 180°C pendant 35 à 40 mn.</t>
  </si>
  <si>
    <t>Foire de fruits de mer sur velouté</t>
  </si>
  <si>
    <t>1. Nettoyer les moules et les faire revenir dans un peu d'huile d'olive.</t>
  </si>
  <si>
    <t>2. Décortiquer les crevettes.</t>
  </si>
  <si>
    <t>3. Ajouter noix de St Jacques mélanger le tout dans la soupe et laisser mijoter 10min.</t>
  </si>
  <si>
    <t>4. Ajouter la coriandre au moment de servir.</t>
  </si>
  <si>
    <t>Crevettes croustillante nage d'épinard</t>
  </si>
  <si>
    <t>1. Entourer les crevettes de nouilles.</t>
  </si>
  <si>
    <t>2. Cuire les crevettes dans de l'huile.</t>
  </si>
  <si>
    <t>3. Saupoudrer d'amande et les disposer sur la soupe Liebig.</t>
  </si>
  <si>
    <t>Gratinée oignon et coing</t>
  </si>
  <si>
    <t>1. 1 coing</t>
  </si>
  <si>
    <t>2. 1 échalote</t>
  </si>
  <si>
    <t>3. 10cl de vin blanc</t>
  </si>
  <si>
    <t>4. 4 tranches de pain de campagne</t>
  </si>
  <si>
    <t>5. 50g de comté râpé</t>
  </si>
  <si>
    <t>6. 10g de beurre</t>
  </si>
  <si>
    <t>7. Sel et poivre du moulin.</t>
  </si>
  <si>
    <t>Tarte aux poireaux</t>
  </si>
  <si>
    <t>1. Mettre la pâte feuilleté dans un plat à tarte.</t>
  </si>
  <si>
    <t>2. Mélanger les oeufs avec les lardons et le mouliné poireaux pomme de terre recette maison.</t>
  </si>
  <si>
    <t>3. Mettre le mélange sur la pâte feuilleté.</t>
  </si>
  <si>
    <t>4. Mettre au four pendant 30 minutes puis servir.</t>
  </si>
  <si>
    <t>Boulettes assorties</t>
  </si>
  <si>
    <t>Temps de cuisson : 8 min</t>
  </si>
  <si>
    <t>1. Cuire les pommes de terre à la vapeur (ou purée un paillette).</t>
  </si>
  <si>
    <t>2. Ecraser les dans un saladier puis saler et poivrer.</t>
  </si>
  <si>
    <t>3. Mélanger les oeufs le comté aux pommes de terre.</t>
  </si>
  <si>
    <t>4. Ajouter la soupe.</t>
  </si>
  <si>
    <t>5. Il faut que ce soit compact pour former des boulettes.</t>
  </si>
  <si>
    <t>6. Rouler les boulettes dans la chapelure.</t>
  </si>
  <si>
    <t>7. Cuire dans un petit bain d'huile.</t>
  </si>
  <si>
    <t>8. Servir avec une salade.</t>
  </si>
  <si>
    <t>Verrines tricolores</t>
  </si>
  <si>
    <t>1. Ajouté quelques gouttes de Tabasco à la soupe Liebig afin de donner un goût plus épicé.</t>
  </si>
  <si>
    <t>2. Disposer la soupe au fond de 4 verrines sur environ 3cm de hauteur.</t>
  </si>
  <si>
    <t>3. Dans un saladier mettre les carrés frais la crème liquide et la ciboulette et mélanger le tout.</t>
  </si>
  <si>
    <t>4. Saler et poivrer à votre guise.</t>
  </si>
  <si>
    <t>5. Ajouter cette préparation dans les verrines sur environ 2cm de hauteur.</t>
  </si>
  <si>
    <t>6. Dans un mixeur mettre le cresson de l'huile d'olive et du vinaigre balsamique.</t>
  </si>
  <si>
    <t>7. Saler et poivrer et mixer le tout.</t>
  </si>
  <si>
    <t>10. Laisser reposer au frais pendant 1h et déguster.</t>
  </si>
  <si>
    <t>11. Bon appétit !!</t>
  </si>
  <si>
    <t>Gelée de soupe</t>
  </si>
  <si>
    <t>1. Délayer l'agar dans votre soupe à froid.</t>
  </si>
  <si>
    <t>2. Puis portez à ébulition.</t>
  </si>
  <si>
    <t>3. Laisser bouillir 2 minutes et verser dans votre contenant préféré.</t>
  </si>
  <si>
    <t>4. Laisser refroidir au frigo pour que la gelée prenne.</t>
  </si>
  <si>
    <t>1. Séparer les noix de St Jacques et le corail.</t>
  </si>
  <si>
    <t>3. Filtrer et mettre dans un siphon à chantilly et réserver au frais.</t>
  </si>
  <si>
    <t>4. Faire cuire les noix à la plancha 2 min de chaque coté.</t>
  </si>
  <si>
    <t>5. Faire blanchir la courge puis l'écraser à la fourchette avec le beurre et 4 châtaignes émincées finement saler et poivrer.</t>
  </si>
  <si>
    <t>6. Sur les pâtes à raviole disposer une petite cuillère de mélange courge et châtaigne et une noix de St Jacques.</t>
  </si>
  <si>
    <t>7. Au pinceau badigeonner les bordures de jaune d'oeuf et disposer une autre pâte à raviole.</t>
  </si>
  <si>
    <t>8. Celer à l'aide d'un emporte pièce puis les cuire trois à quatre min dans un bain d'eau bouillante.</t>
  </si>
  <si>
    <t>9. Dans une assiette à pâte verser la soupe Liebig mélangé au préalable avec 20 cl de crème.</t>
  </si>
  <si>
    <t>10. Saler et poivrer puis disposez 3 ravioles.</t>
  </si>
  <si>
    <t>11. Au centre ajoutez un peu de chantilly de corail saupoudré de copeau de châtaignes et d'un peu de persil.</t>
  </si>
  <si>
    <t>Pie au jambon et champignons</t>
  </si>
  <si>
    <t>Temps de préparation : 3 min</t>
  </si>
  <si>
    <t>1. Coupez le jambon en dés.</t>
  </si>
  <si>
    <t>3. Ajoutez les petits pois et carottes.</t>
  </si>
  <si>
    <t>4. Mélangez avec le velouté de cèpes et bolets et la crème.</t>
  </si>
  <si>
    <t>5. Déposez la pâte feuilletée et dorez la avec un oeuf battus.</t>
  </si>
  <si>
    <t>6. Faites une cheminée à l'aide d'un peu de papier alu et mettez la au milieu de la pâte feuilletée.</t>
  </si>
  <si>
    <t>7. Metttez à cuire 30 mn dans un four préchauffé à 200°.</t>
  </si>
  <si>
    <t>8. Régalez vous.</t>
  </si>
  <si>
    <t>Liebstik</t>
  </si>
  <si>
    <t>1. Faire cuire les gambas déglacer avec vinaigre et creme fraîche.</t>
  </si>
  <si>
    <t>2. 2 pendant ce temps cuire les carottes et ébouillanter le pamplemousse.</t>
  </si>
  <si>
    <t>3. Innonder le jus de citron (presser les citrons) de persil et ajouter poivre et sel (de guérande si possible).</t>
  </si>
  <si>
    <t>4. Tout mélanger hors feu.</t>
  </si>
  <si>
    <t>5. Faire chauffer le sachet légumes variés.</t>
  </si>
  <si>
    <t>6. Tout mélanger et rajouter une noix de beuure à la fin.</t>
  </si>
  <si>
    <t>7. Servir en entrée dans des bols.</t>
  </si>
  <si>
    <t>Risotto à la soupe Liebig potiron marron</t>
  </si>
  <si>
    <t>1. Faire revenir les échalotes ciselées avec un peu d'huile d'olive.</t>
  </si>
  <si>
    <t>2. Rincer le riz et faites le revenir dans la poêle 2 min.</t>
  </si>
  <si>
    <t>3. Ensuite mouiller le riz au fur et à mesure à la louche avec le fond de volaille durant 45 min à feu moyen.</t>
  </si>
  <si>
    <t>4. Sur la plaque du four chaud mettre les tranches de poitrine fumé à griller 10 min à 180°.</t>
  </si>
  <si>
    <t>5. Quand le riz est cuit mais aldente rajouter la soupe potiron châtaigne avec la crème épaisse puis le parmesan.</t>
  </si>
  <si>
    <t>6. Saler et poivrer.</t>
  </si>
  <si>
    <t>7. Epicer tout cela sur un feu doux.</t>
  </si>
  <si>
    <t>8. Il faut que le riz soit pas gluant mais avec pas mal de sauce.</t>
  </si>
  <si>
    <t>9. Dresser dans des assiettes creuses déposer la poitrine par dessus.</t>
  </si>
  <si>
    <t>10. Déguster.</t>
  </si>
  <si>
    <t>Tarte aux poireaux saint Jacques</t>
  </si>
  <si>
    <t>3. Mélangez à froid les oeufs et la farine puis ajoutez les 60 cl de soupe.</t>
  </si>
  <si>
    <t>Tarte au saumon</t>
  </si>
  <si>
    <t>1. Couper le saumon en dès et le faire revenir dans une poêle.</t>
  </si>
  <si>
    <t>2. Battre les œufs et y incorporer la soupe saler</t>
  </si>
  <si>
    <t>3. Poivrer.</t>
  </si>
  <si>
    <t>4. Étaler la pâte</t>
  </si>
  <si>
    <t>5. Y verser le mélanger œufs et soupe et y déposer le dès de saumon.</t>
  </si>
  <si>
    <t>6. Mettre au four 25 min.</t>
  </si>
  <si>
    <t>Bavette à l'échalotte et gratin savoyard</t>
  </si>
  <si>
    <t>1. Pelez et couper en lamelle les pommes de terre.</t>
  </si>
  <si>
    <t>3. Dans une poêle faites revenir les allumettes de lardons et ajoutez 50cl de soupe à la savoyarde. Laissez mijotez.</t>
  </si>
  <si>
    <t>4. Dans 2 mini cocottes placez les lamelles de pommes de terres et recouvrez du mélange précèdent. Ajoutez du gruyère sur le dessus.</t>
  </si>
  <si>
    <t>5. Faites cuire au four (Thermostat 6) pendant 10 minutes.</t>
  </si>
  <si>
    <t>6. Pendant ce temps faites cuire les bavettes à la poêle et réchauffer la sauce échalote.</t>
  </si>
  <si>
    <t>7. C'est prêt!</t>
  </si>
  <si>
    <t>Cannelloni au magret de canard sauce aux cèpes</t>
  </si>
  <si>
    <t>2. Saler et poivrer et ajouter le piment d'Espelette.</t>
  </si>
  <si>
    <t>3. Mélanger à la béchamel.</t>
  </si>
  <si>
    <t>4. Remplir les cannellonis (cuit 6mn dans l'eau bouillante).</t>
  </si>
  <si>
    <t>5. Les mettre dans un plat à gratin</t>
  </si>
  <si>
    <t>6. Ajouter le reste de champignons le velouté de cèpes.</t>
  </si>
  <si>
    <t>7. Cuire 20mn.</t>
  </si>
  <si>
    <t>soupe du chti picard</t>
  </si>
  <si>
    <t>1. Eplucher l'ail et l'émincer (à la mains ou zip zip).</t>
  </si>
  <si>
    <t>2. Beurrer 6 tranches de pains avec le beurre salé et le persil haché puis couper en petit carrés.</t>
  </si>
  <si>
    <t>3. Faire griller à la poêle.</t>
  </si>
  <si>
    <t>4. Pendant ce temps verser le velouté de tomates liebig dans une grande casserole.</t>
  </si>
  <si>
    <t>5. Rajouter l'ail et faire cuire la soupe 30 mn.</t>
  </si>
  <si>
    <t>6. Dix minutes avant la fin de la cuisson mettre le maroilles coupé en tranchettes et servir dés la fin de cuisson avec les croutons gardés au chaud.</t>
  </si>
  <si>
    <t>7. Bon apétit !</t>
  </si>
  <si>
    <t>lasagnes végétales</t>
  </si>
  <si>
    <t>1. Couper finement les échalotes les poivrons et le gingembre.</t>
  </si>
  <si>
    <t>2. Faites revenir dans un peu d'huile d'olive les rondelles des courgettes.</t>
  </si>
  <si>
    <t>3. Eplucher la betterave et couper très finement en rondelles.</t>
  </si>
  <si>
    <t>4. Mélanger saler et poivrer.</t>
  </si>
  <si>
    <t>5. Ajouter de la noix de muscade rapée puis la purée de pommes de terre en paillettes avec le litre de soupe liebig velouté de tomates.</t>
  </si>
  <si>
    <t>6. Y ajouter les deux oeufs puis battre le tout pour rendre la préparation homogène.</t>
  </si>
  <si>
    <t>7. Mettre en couches successives les pâtes avec les légumes puis le coulis et le fromage sera pour la garniture au dessus.</t>
  </si>
  <si>
    <t>8. Enfourner pendant 40 minutes sur 190 degrès.</t>
  </si>
  <si>
    <t>quenelles gratinées</t>
  </si>
  <si>
    <t>1. Mettre les quenelles dans un plat a gratin recouvrir de la crème de 8 légumes au préalable mélangée avec 1 bonne cuillère à soupe de crème fraîche. Saler et poivrer.</t>
  </si>
  <si>
    <t>2. Recouvrir de gruyère et enfourner 10 min a 190°.</t>
  </si>
  <si>
    <t>Canard vallée d'auge</t>
  </si>
  <si>
    <t>1. Rôtir le canard dans un peu huile d'olive.</t>
  </si>
  <si>
    <t>2. Enlever le canard et déglacer avec un petit verre de calvados.</t>
  </si>
  <si>
    <t>3. Ajouter la soupe dans la cocotte et remettre le canard.</t>
  </si>
  <si>
    <t>4. Vider une bouteille de cidre dessus et laisser mijoter une heure.</t>
  </si>
  <si>
    <t>5. Mettre ensuite la crème fraîche et les champignons.</t>
  </si>
  <si>
    <t>6. Remettre au feu 1/4 heure et c'est prêt !</t>
  </si>
  <si>
    <t>7. Accompagnement une purée ou d'un risotto</t>
  </si>
  <si>
    <t>quichefondu de poireaux aux st jacques et lardon</t>
  </si>
  <si>
    <t>1. Préchauffez votre four à 200°C.</t>
  </si>
  <si>
    <t>2. Etalez la pâte au fond d'un moule à tarte et piquez à la fourchette. Mélangez à froid les oeufs et la farine les lardons puis ajoutez les 60 cl de soupe.</t>
  </si>
  <si>
    <t>3. Versez la préparation sur la pâte parsemez de fromage râpé puis faites cuire 40 mn à 200°C.</t>
  </si>
  <si>
    <t>Homard et roquette en verrine</t>
  </si>
  <si>
    <t>1. Tremper les feuilles de gelatines dans de l'eau froide.</t>
  </si>
  <si>
    <t>2. Cuire la bisque de homard avec la crème/sel et poivre.</t>
  </si>
  <si>
    <t>3. Faire bouillir.</t>
  </si>
  <si>
    <t>4. Hors du feu ajouter la gelatine ramollie et egoutée.</t>
  </si>
  <si>
    <t>5. Mélanger et laisser refroidir. Verser la préparation dans les verrines et mettre au frigo au moins 3 h.</t>
  </si>
  <si>
    <t>6. Dans un saladier. Mèlanger les miettes de crabe avec la roquette quelques gouttes de vignaigre balsamique et huile d'olive.</t>
  </si>
  <si>
    <t>7. Une fois la bisque prise au moment de servir. Rajouter le mélange crabe/roquette sur le dessus. Bon appetit</t>
  </si>
  <si>
    <t>quiche marine</t>
  </si>
  <si>
    <t>1. Préchauffer le four à 180 degrés.</t>
  </si>
  <si>
    <t>2. Etaler la pate brisée dans un moule à tarte.</t>
  </si>
  <si>
    <t>3. Parsemer les dés de saumon dessus.</t>
  </si>
  <si>
    <t>4. Dans un saladier battez les oeufs ajoutez la crème puis le sachet liebig saler et poivrez.</t>
  </si>
  <si>
    <t>5. Versez la péparation sur les dés de saumon et ajoutez le fromage rapé.</t>
  </si>
  <si>
    <t>6. Mettre au four</t>
  </si>
  <si>
    <t>lasagne aux légumes</t>
  </si>
  <si>
    <t>1. Couper en petits dés les oignons/poivrons/courgettes/aubergines et faîtes sécher au four sur une plaque pendant 35 minutes.</t>
  </si>
  <si>
    <t>2. Dans une cocotte faîtes fondre la ventrèche avec un peu d'huile d'olive et l'ail hachée finement puis rajouter les tomates mandées.</t>
  </si>
  <si>
    <t>3. Ensuite rajouter les légumes séchés au four.</t>
  </si>
  <si>
    <t>4. Dans un cul de poule mélanger 150grs de parmesan/3 œufs/200ml de lait et 500grs de ricotta ainsi que la soupe au duo asperges morilles.</t>
  </si>
  <si>
    <t>5. Dans le plat mettre une couche de lasagne recouverte du mélange de ricotta une couche de légumes puis recommencer.</t>
  </si>
  <si>
    <t>6. Finir avec une couche de lasagne et ricotta et saupoudrer de 100grs de parmesan. faîtes cuire au four 35 minutes.</t>
  </si>
  <si>
    <t>SOUPE FUJITOO</t>
  </si>
  <si>
    <t>1. Faire revenir les ingrédients en les mélangeant sans matière grasse.</t>
  </si>
  <si>
    <t>2. Les incorporer petit à petit à la soupe poule vermicelles déjà préparée.</t>
  </si>
  <si>
    <t>3. Puis faire réchauffer le tout doucement pendant 4 à 5 minutes.</t>
  </si>
  <si>
    <t>4. Ajouter les épices et condiments.</t>
  </si>
  <si>
    <t>5. Laisser encore 1 à 2 minutes et servir.</t>
  </si>
  <si>
    <t>6. Bonne appétit et bonne dégustation.</t>
  </si>
  <si>
    <t>crousti soupe</t>
  </si>
  <si>
    <t>1. Faire chauffer à feu doux la soupe d'un coté.</t>
  </si>
  <si>
    <t>2. Frotter les tranches de pain rassi avec l'ail.</t>
  </si>
  <si>
    <t>3. Couper le pain rassi en gros dés.</t>
  </si>
  <si>
    <t>4. Faire chauffer l'huile d'olive dans une poêle et y faire revenir les croûtons.</t>
  </si>
  <si>
    <t>5. Verser la soupe chaude dans des bols à soupe.</t>
  </si>
  <si>
    <t>6. Parsemer des graines et de râpé.</t>
  </si>
  <si>
    <t>7. Enfin rajouter les croûtons.</t>
  </si>
  <si>
    <t>8. Déguster chaud et croustillant !</t>
  </si>
  <si>
    <t>soupe gourmande</t>
  </si>
  <si>
    <t>1. Faire cuire à la vapeur ou a l'eau les saucisses.</t>
  </si>
  <si>
    <t>2. Dans une casserole mettre a cuire a l'eau les oignons.</t>
  </si>
  <si>
    <t>3. Quand c'est cuit vider l'eau et y vider la soupe Liebig incorporer les saussisses couper en rondelles.</t>
  </si>
  <si>
    <t>4. Déguster lentement car c'est savoureux.</t>
  </si>
  <si>
    <t>Petits flans lieb'agar</t>
  </si>
  <si>
    <t>2. Mélanger à l'aide d'un fouet puis délayer la soupe dans le lait.</t>
  </si>
  <si>
    <t>3. Laisser chauffer le lait dans une casserole jusqu'à ébullition en mélangeant de temps en temps.</t>
  </si>
  <si>
    <t>4. Poivrer et mettre un tout petit peu de sel selon les goûts.</t>
  </si>
  <si>
    <t>5. Mettre dans des petits moules en sillicone ou autres au frais pendant 3 h.</t>
  </si>
  <si>
    <t>Poulet aux écrevisses</t>
  </si>
  <si>
    <t>Temps de cuisson : 80 min</t>
  </si>
  <si>
    <t>1. Farinez les morceaux de poulets. Faites les revenir dans la moitié de l'huile environs 10mn. Salez et poivrez puis vous les laissez de coté.</t>
  </si>
  <si>
    <t>4. Incorporez les morceaux de poulet dans les légumes et ajoutez la tomate en petit dés et 1verre d'eau et laissez mijoter 40 a 60mn environs.</t>
  </si>
  <si>
    <t>6. Passez la sauce au tamis incorporez la créme fraiche et fouettez énergiquement.</t>
  </si>
  <si>
    <t>7. Placez les morceaux de poulets et les écrevisses dans la sauce et laissez prendre une ébullitions juste le temps que le poulet soit chaud.</t>
  </si>
  <si>
    <t>8. Servez le tout trés chaud.</t>
  </si>
  <si>
    <t>9. </t>
  </si>
  <si>
    <t>Vous pouvez accompagner ce plat avec du riz.</t>
  </si>
  <si>
    <t>Terrine salé : soufflé de petits pois</t>
  </si>
  <si>
    <t>1. Faites chauffer la soupe à feu doux dans une casserole.</t>
  </si>
  <si>
    <t>2. Retirez la casserole du feu et ajoutez la crème fraiche puis mélangez jusqu'à obtenir une purée onctueuse.</t>
  </si>
  <si>
    <t>4. Remplissez les verrines.</t>
  </si>
  <si>
    <t>tarte facon sayoyarde</t>
  </si>
  <si>
    <t>1. Etaler la pâte dans le moule.</t>
  </si>
  <si>
    <t>2. Ajoutez les pomme de terre coupé en rondelle.</t>
  </si>
  <si>
    <t>3. Recouvrez de la soupe mélanger à la crème fraiche.</t>
  </si>
  <si>
    <t>4. Parsemez de gruyère rapé.</t>
  </si>
  <si>
    <t>5. Mettre au four et servir bien chaud avec une salade verte.</t>
  </si>
  <si>
    <t>Gambas sauce à l'américaine ultra rapide</t>
  </si>
  <si>
    <t>1. Faire cuire vos gambas dans un poêle avec le beurre.</t>
  </si>
  <si>
    <t>2. Lorsqu'elle sont cuites flamber les gambas au cognac que vous aurez préalablement chauffé.</t>
  </si>
  <si>
    <t>4. Servez chaud avec un vin blanc type Riesling.</t>
  </si>
  <si>
    <t>Soupe au colin</t>
  </si>
  <si>
    <t>1. Coupez poisson en morceau en enlevant les arêtes.</t>
  </si>
  <si>
    <t>2. Coupez et écrasez les gousses d'ail.</t>
  </si>
  <si>
    <t>3. Dans une casserole mettre les morceaux de poissons par dessus le riz cru/ail/le velouté de tomates et l'eau. Mettre sur le feu sans couvrir.</t>
  </si>
  <si>
    <t>4. Quand ça commence a bouillir. Ajoutez le sel ; le poivre et l'huile.</t>
  </si>
  <si>
    <t>5. Couvrez la casserole laissez cuire à feu doux pendant environ 15 minutes.</t>
  </si>
  <si>
    <t>Feuilleté à la nage de Saint Jacques</t>
  </si>
  <si>
    <t>1. Mettre dans une casserole 1 boite de bisque de homard/2 cuillères à soupes de bouillon de poisson/la crème fraîche/sel et poivre/un peu de kechup pour colorer la sauce et les Saint jaques sans le corail.</t>
  </si>
  <si>
    <t>2. Préparer les chaussons avec la pâte feuilleté. Les remplirs mettre au four au moment de servir.</t>
  </si>
  <si>
    <t>3. Si il reste de la sauce en rajouter un peu autour du chausson.</t>
  </si>
  <si>
    <t>4. Un délice !</t>
  </si>
  <si>
    <t>Feuilleté de poireaux au st Jacque sLiebig</t>
  </si>
  <si>
    <t>3. Mélangez à froid les oeufs et la farine</t>
  </si>
  <si>
    <t>4. Puis ajoutez les 60 cl de soupe (si vous utilisez une brique d'1 litre</t>
  </si>
  <si>
    <t>6. Versez la préparation sur la pâte parsemez de fromage râpé puis faites cuire 40 mn à 200°C.</t>
  </si>
  <si>
    <t>Risotto aux Cèpes &amp; Bolets</t>
  </si>
  <si>
    <t>Temps de préparation : 2 min</t>
  </si>
  <si>
    <t>1. Faites chauffer l’huile à feu doux et versez le riz.</t>
  </si>
  <si>
    <t>2. Mélangez jusqu'à ce que les grains de riz deviennent translucides.</t>
  </si>
  <si>
    <t>3. Ajoutez la soupe et laissez cuire à feu très doux 25 mn en remuant régulièrement.</t>
  </si>
  <si>
    <t>4. Versez dans des coupelles et rajoutez quelques copeaux de parmesan.</t>
  </si>
  <si>
    <t>Poulet au coca</t>
  </si>
  <si>
    <t>1. Mettre le poulet/la soupe/le coca dans une cocotte qui couvre.</t>
  </si>
  <si>
    <t>2. Faire cuire couvert 40mn th.6.</t>
  </si>
  <si>
    <t>3. Découvrir et faire griller 10/15 mn.</t>
  </si>
  <si>
    <t>4. Enlever le poulet et mélanger la crème au jus bien mélanger en grattant les bords remettre le poulet et servir.</t>
  </si>
  <si>
    <t>5. Bon apétit!!!</t>
  </si>
  <si>
    <t>risotto</t>
  </si>
  <si>
    <t>1. Déposer 4 cuillères à soupe d'huile au fond de la cocotte.</t>
  </si>
  <si>
    <t>2. Verser le riz pour risotto.</t>
  </si>
  <si>
    <t>3. Laisser devenir le riz transparent.</t>
  </si>
  <si>
    <t>4. Mouiller progressivement avec le délice de légume et langoustine mixé.</t>
  </si>
  <si>
    <t>5. Ne pas arrêter de remuer.</t>
  </si>
  <si>
    <t>6. Lorsque le risotto commence à gonfler ajouter un peu de vin blanc.</t>
  </si>
  <si>
    <t>7. Laisser cuire en remuant un vingtaine de minutes.</t>
  </si>
  <si>
    <t>8. Ajouter les 6 langoustines cuites au cour bouillon décortiquées et mixées.</t>
  </si>
  <si>
    <t>9. Ajouter 150 g de parmesant fraîchement râpé.</t>
  </si>
  <si>
    <t>10. Déposer dans un plat de service et servir.</t>
  </si>
  <si>
    <t>soupe du chef</t>
  </si>
  <si>
    <t>1. Faire revenir les cepes dans du beuure persillé a la poêle.</t>
  </si>
  <si>
    <t>2. Faire chauffer la soupe.</t>
  </si>
  <si>
    <t>3. Dorer la daurade a la poêle.</t>
  </si>
  <si>
    <t>4. Dresser dans une assiette creuse la soupe puis la daurade et les cèpes coupes en dés.</t>
  </si>
  <si>
    <t>5. Bon appétit !</t>
  </si>
  <si>
    <t>Cake à la soupe de tomate</t>
  </si>
  <si>
    <t>1. Mettre ensemble dans un grand saladier la margarine/oeufs/sucre/la levure chimique/la soupe velouté de tomate Liebig. Bien mélanger le tout.</t>
  </si>
  <si>
    <t>2. Puis ensuite rajouter les raisins secs/la canelle/les clou de girofle en poudre/les noix et les noix de cajou. Mélanger le tout.</t>
  </si>
  <si>
    <t>3. Puis verser dans un moule.</t>
  </si>
  <si>
    <t>4. Mettre au four pendant 45 minutes à 180°.</t>
  </si>
  <si>
    <t>quiche aux epinards et brocciu</t>
  </si>
  <si>
    <t>3. Mélangez à froid les oeufs et la farine ajoutez 60 cl de soupe.</t>
  </si>
  <si>
    <t>4. Versez la préparation et le brocciu ecrasé à la fourchette sur la pâte parsemez de fromage râpé et faites cuire le tout 40 mn à 200°C.</t>
  </si>
  <si>
    <t>gratin de legumes</t>
  </si>
  <si>
    <t>1. Mettre tout les légumes coupés en julienne dans un plat gratin puis mettre au four a 200 degres 30 minutes en ajoutant le gruyère par dessus.</t>
  </si>
  <si>
    <t>Quiche poireaux saint jacques</t>
  </si>
  <si>
    <t>croissant à la bisque de homard</t>
  </si>
  <si>
    <t>1. Oter le tiers supérieur d'un croissant.</t>
  </si>
  <si>
    <t>2. Mélanger la bisque la crème et le poivre.</t>
  </si>
  <si>
    <t>3. Garnir le croissant de cette préparation.</t>
  </si>
  <si>
    <t>4. Y déposer les crevettes et l'emmental.</t>
  </si>
  <si>
    <t>5. Cuire à four chaud 15mn.</t>
  </si>
  <si>
    <t>3. Dans un saladier mettre les carrés frais la crème liquide et la ciboulette et mélanger le tout. Saler et poivrer à votre guise. Ajouter cette préparation dans les verrines sur environ 2cm de hauteur.</t>
  </si>
  <si>
    <t>5. Laisser reposer au frais pendant 1h et déguster.</t>
  </si>
  <si>
    <t>6. Bon appétit !!</t>
  </si>
  <si>
    <t>.</t>
  </si>
  <si>
    <t>Pieds de mouton poulette</t>
  </si>
  <si>
    <t>Temps de préparation : 180 min</t>
  </si>
  <si>
    <t>1. Flamber/nettoyer/retirer les gros os.</t>
  </si>
  <si>
    <t>2. Mettre à cuire environ deux heures dans un court bouillon composé de la jardinière de légumes et ajouter du sel et du poivres en grain.</t>
  </si>
  <si>
    <t>3. Les pieds étant cuits faire une sauce blanche avec beurre/farine et jaunes d'oeufs.</t>
  </si>
  <si>
    <t>4. Mouiller avec un peu de cuisson.</t>
  </si>
  <si>
    <t>5. Dresser dans un plat creux et arroser avec la sauce.</t>
  </si>
  <si>
    <t>6. Ajouter au moment de servir un jus de citron ou un filet de vinaigre et saupoudrer de persil haché.</t>
  </si>
  <si>
    <t>soupe au champignon</t>
  </si>
  <si>
    <t>1. Eplucher les cèpes.</t>
  </si>
  <si>
    <t>2. Les jeter dans la poêle 20 minutes.</t>
  </si>
  <si>
    <t>3. Faire revenir les lardon puis mettre les cèpes avec pendant 2 minutes en ajoutant de lail et du persil salé poivrer puis mettre les pointe asperges pendant 30 secondes juste pour qu'elles chauffent.</t>
  </si>
  <si>
    <t>4. Faire chauffer la soupe moulinée à la provençale.</t>
  </si>
  <si>
    <t>5. Découper le pain de campagne en dés</t>
  </si>
  <si>
    <t>6. Les ailés et l'enduire d'huile d'olive et le passé au four mi chaud 10 minute pour qu'il croustille.</t>
  </si>
  <si>
    <t>7. Verser la soupe dans une assiette haute y ajouter au centre une cuillère à soupe de crème fraiche et cuir celle ci la préparation cèpe/lardon/asperge et quelques croutons.</t>
  </si>
  <si>
    <t>Crème brulée de soupe de chataignes à la Fourme</t>
  </si>
  <si>
    <t>1. Verser tous les ingrédients dans un blinder mixer et assaisonner.</t>
  </si>
  <si>
    <t>2. Répartir dans 4 petits ramequins beurrés puis racler délicatement la mousse formée sur le dessus (pour avoir une jolie surface).</t>
  </si>
  <si>
    <t>3. Mettre au four à 180° pendant 20 minutes puis laisser tiédir.</t>
  </si>
  <si>
    <t>4. Verser 2 cuillères à café de cassonade dans chaque ramequin et bruler au chalumeau si vous en avez un.</t>
  </si>
  <si>
    <t>5. Ces petites crèmes brûlées accompagneront parfaitement un gibier ou une volaille !</t>
  </si>
  <si>
    <t>Quiche montagnarde</t>
  </si>
  <si>
    <t>1. Dérouler la pâte.</t>
  </si>
  <si>
    <t>2. Mélanger la soupe avec les champignons/les lardons/la maïzena.</t>
  </si>
  <si>
    <t>3. Assaisonner avec le poivre et la muscade.</t>
  </si>
  <si>
    <t>4. Verser le mélange sur la pâte.</t>
  </si>
  <si>
    <t>5. Couvrir de gruyère</t>
  </si>
  <si>
    <t>6. Enfourner 30 minutes à 180°C</t>
  </si>
  <si>
    <t>Gaspacho</t>
  </si>
  <si>
    <t>1. Pelez le concombre et le poivron et epepinez les puis coupez les en cubes.</t>
  </si>
  <si>
    <t>2. Pelez l'oignon et la gousse d'ail et coupez les en cubes.</t>
  </si>
  <si>
    <t>3. Mettre le tout dans un blender avec le veloute de tomates lIebig puis le jus de citron/l'huile d'olive/le vinaigre et laisser mariner.</t>
  </si>
  <si>
    <t>4. Lavez et coupez le 2eme poivron en tout petis dés de 3mm de côté sans enlver la peau.</t>
  </si>
  <si>
    <t>5. Dans une assiette écrasez grossierement le chèvre</t>
  </si>
  <si>
    <t>6. Puis incoporez les des de poivrons. Prelevez en une grosse cueillere à café et roulez la preparation dans la paume des mains pour obtenir des billets d'environ 1 cm de diametre. Continuez ainsi jusqu'à épuisement de la preparation. Recouvrez les billets de film alimentaire et mettez au refrigerateur.</t>
  </si>
  <si>
    <t>7. Mixez le contenu du blender afin d'obtenir un gaspacho bien lisse.</t>
  </si>
  <si>
    <t>8. Servir frais avec les billes de chèvre. Et saupoudrez de piment d'espelette.</t>
  </si>
  <si>
    <t>Douceur pomme de terre carotte</t>
  </si>
  <si>
    <t>1. Peler et découper les pommes de terres.</t>
  </si>
  <si>
    <t>2. Les mettre à bouillir (lorsqu'on peut facilement les transpercer d'un couteau elles sont cuites).</t>
  </si>
  <si>
    <t>3. Faire chauffer le velouté de carottes Liebig comme indiqué sur l'emballage.</t>
  </si>
  <si>
    <t>4. Dans un blender mixez les pommes de terre avec un peu de crème fraîche jusqu'à obtention d'une purée crémeuse.</t>
  </si>
  <si>
    <t>5. Ajouter le velouté chaud ou tiède à ce mélange.</t>
  </si>
  <si>
    <t>6. Mixez le tout.</t>
  </si>
  <si>
    <t>7. Ajouter du beurre/sel/poivre à votre convenance.</t>
  </si>
  <si>
    <t>8. Bon appétit.</t>
  </si>
  <si>
    <t>Panna cotta épinards-artichauts</t>
  </si>
  <si>
    <t>1. Faire tremper les feuilles de gélatine dans un bol d'eau froide.</t>
  </si>
  <si>
    <t>2. Dans une casserole porter à ébullition la crème fraîche.</t>
  </si>
  <si>
    <t>3. Essorer les feuilles de gélatine et les faire fondre dans la crème.</t>
  </si>
  <si>
    <t>4. Mélanger la soupe (froide) à la crème. Verser ce mélange dans 6 verrines individuelles. Laisser prendre une nuit au réfrigérateur.</t>
  </si>
  <si>
    <t>5. Le lendemain ajouter dans chaque verrine une cuillère à café de fromage frais. Surmonter les verrines d'un cerneau de noix et saupoudrer de thym.</t>
  </si>
  <si>
    <t>6. Servir bien froid en entrée.</t>
  </si>
  <si>
    <t>Tarte à la citrouille</t>
  </si>
  <si>
    <t>1. Il faut préparer le fond de tarte.</t>
  </si>
  <si>
    <t>2. Moi je mets tous les ingrédients dans le robot.</t>
  </si>
  <si>
    <t>3. Et hop j'étale.</t>
  </si>
  <si>
    <t>4. Prendre un moule de 28cm.</t>
  </si>
  <si>
    <t>5. Et étaler de manière à avoir une pâte épaisse.</t>
  </si>
  <si>
    <t>6. Préparer la garniture en mélangeant bien tous les ingrédients.</t>
  </si>
  <si>
    <t>7. Verser sur le fond de tarte.</t>
  </si>
  <si>
    <t>8. Cuire environ 1/2 h à 3/4 h à Thermostat 4/5.</t>
  </si>
  <si>
    <t>3. Une fois l'échalote colorée mouillez au vin blanc.</t>
  </si>
  <si>
    <t>4. Ajoutez la soupe Liebig et les dés de coing.</t>
  </si>
  <si>
    <t>5. Faites cuire à feu doux et à couvert pendant 30 minutes.</t>
  </si>
  <si>
    <t>6. Assaisonnez en sel et poivre du moulin selon votre goût.</t>
  </si>
  <si>
    <t>7. Toastez le pain de campagne. Faites des sticks et répartissez le comté dessus.</t>
  </si>
  <si>
    <t>8. Mixez le tout au blender et passez sous le grill avec les sticks de comté dessus.</t>
  </si>
  <si>
    <t>9. Servez rapidement.</t>
  </si>
  <si>
    <t>Poélée de gambas homardine</t>
  </si>
  <si>
    <t>1. Décortiquer les gambas décongelées. Les faire revenir dans 1 cuillerée d'huile d'olive et flamber.</t>
  </si>
  <si>
    <t>2. Faire revenir dans une sauteuse les poireaux émincés et les carottes en dés.</t>
  </si>
  <si>
    <t>3. Faire mijoter 20mn.</t>
  </si>
  <si>
    <t>4. Ajouter les gambas. Saler et poivrer.</t>
  </si>
  <si>
    <t>5. Ajouter le bisque de homard et la crème.</t>
  </si>
  <si>
    <t>6. Faire cuire encore 20mn à feu doux.</t>
  </si>
  <si>
    <t>7. Servir avec des tagliatelles ou du riz.</t>
  </si>
  <si>
    <t>Blanquette de poulet</t>
  </si>
  <si>
    <t>1. Faites revenir vos oignons.</t>
  </si>
  <si>
    <t>2. Incorporez vos champignons congelés avec 50 cl d'eau et 1/2 tablette de bouillon de volaille.</t>
  </si>
  <si>
    <t>3. Faites réduire.</t>
  </si>
  <si>
    <t>4. Une fois l'eau reduites y incorporez 1/3 sachet du velouté ainsi que les blancs de poulet débité en morceau</t>
  </si>
  <si>
    <t>5. . Couvrir et laissez mijoter.</t>
  </si>
  <si>
    <t>6. Au dernier moment y ajouter 15cl de crème fraiche épaisse.</t>
  </si>
  <si>
    <t>7. Servir avec de la semoule de couscous.</t>
  </si>
  <si>
    <t>soupe asiatique vite fait</t>
  </si>
  <si>
    <t>1. Décortiquer les crevettes.</t>
  </si>
  <si>
    <t>2. Décongeler les noix de st jacques.</t>
  </si>
  <si>
    <t>3. Couper la coriande.</t>
  </si>
  <si>
    <t>4. Faire chauffer la soupe dans une casserole.</t>
  </si>
  <si>
    <t>5. Ajouter tout les ingrédients dans la casserole et laisser cuire un peu.</t>
  </si>
  <si>
    <t>6. Servir chaud dans des assiettes creuses.</t>
  </si>
  <si>
    <t>2. Dans une casserole porter à ébullition la crème fraîche. Essorer les feuilles de gélatine et les faire fondre dans la crème.</t>
  </si>
  <si>
    <t>3. Mélanger la soupe (froide) à la crème. Verser ce mélange dans 6 verrines individuelles. Laisser prendre une nuit au réfrigérateur.</t>
  </si>
  <si>
    <t>4. Le lendemain</t>
  </si>
  <si>
    <t>5. Ajouter dans chaque verrine une cuillère à café de fromage frais. Surmonter les verrines d'un cerneau de noix et saupoudrer de thym.</t>
  </si>
  <si>
    <t>gratin bio du marché</t>
  </si>
  <si>
    <t>1. Allumez le four thermostat 7.</t>
  </si>
  <si>
    <t>2. Mettre les pâtes dans un plat à gratins avec la viande hachés.</t>
  </si>
  <si>
    <t>3. Recouvrer de 60 cl de potage légumes à la provencale liebig bio.</t>
  </si>
  <si>
    <t>4. Cuire 30 minutes</t>
  </si>
  <si>
    <t>5. Et ensuite parsemez du gruyère ou encore mieux du parmesan dessus. Faire dorer 5 minutes et servez.</t>
  </si>
  <si>
    <t>6. Un pur regal vite préparé.</t>
  </si>
  <si>
    <t>velouté de champignons surprise</t>
  </si>
  <si>
    <t>1. Faire fondre le beurre dans une poele et faire revenir rapidement les pétoncles.</t>
  </si>
  <si>
    <t>2. Faire chauffer la soupe dans une casserole.</t>
  </si>
  <si>
    <t>3. Répartir les pétoncles dans les bols puis verser le velouté dessus.</t>
  </si>
  <si>
    <t>4. Badigeonner la pâte feuilletée de jaune d’œuf et la couper en 4 parts.</t>
  </si>
  <si>
    <t>5. Recouvrir chaque bol avec un morceau de pâte.</t>
  </si>
  <si>
    <t>6. Cuire dans un four préchauffé à 180°C pendant 10 min.</t>
  </si>
  <si>
    <t>Filets de pangas en paupiettes</t>
  </si>
  <si>
    <t>1. Faire revenir les carottes coupées en julienne dans 25 gr de beurre. Ajouter 25 cl d'eau et laisser cuire à feu doux 15 mn (les carottes doivent rester fermes).</t>
  </si>
  <si>
    <t>2. Faire cuire dans leur jus les champignons de Paris. Ajouter une cuillère à soupe de farine en remuant bien à la spatule. Ajouter les moules et les petites crevettes et la moitié des carottes et 30 cl du Délice de Légumes et Langoustines. Assaisonner de sel et poivre et noix de muscade. Amener doucement à ébulition.</t>
  </si>
  <si>
    <t>3. Sur les filets de pangas étalés verser un peu de cette préparation et rouler les en paupiette tenues au moyen d'un fil.</t>
  </si>
  <si>
    <t>4. Dans une casserole déposer les paupiettes sur 20 gr de beurre fondu et les recouvrir d'eau froide. Ajouter le jus du citron saler et poivrer et laisser cuire 10 mn à feu doux.</t>
  </si>
  <si>
    <t>5. Placer ensuite les paupiettes débarrassées du fil dans un plat de service tapissé du reste de carottes. Entre chaque paupiette napper du reste de sauce.</t>
  </si>
  <si>
    <t>6. Dans une casserole délayer les 30 cl restant de Délice de Légumes et Langoustines avec une louche de cuisson des paupiettes. Rectifier l'assaisonnement si besoin. Ajouter le beurre restant et faire chauffer doucement.</t>
  </si>
  <si>
    <t>7. Napper les paupiettes de cette sauce.</t>
  </si>
  <si>
    <t>8. Parsemer d'une fine couche de gruyère rapé.</t>
  </si>
  <si>
    <t>9. Disposer sur chaque paupiette deux grosses crevettes.</t>
  </si>
  <si>
    <t>Soupe forestière à l'émincé de poulet</t>
  </si>
  <si>
    <t>2. Préparez la soupe comme indiquer sur la brique. Faites poêlér les aiguillettes de poulet dans le reste d'huile pendant 3 minutes. Salez</t>
  </si>
  <si>
    <t>3. Poivrez et ajoutez le miel. Poursuivez rapidement la cuisson jusqu'à ce que les aiguillettes de poulet soient un peu caramélisées.</t>
  </si>
  <si>
    <t>4. Versez la soupe dans 4 bols. ajoutez les aiguilettes de poulet et les noisettes concasées. Décorez d'un brin de cerfeuil. Servez aussitôt accompagné de rösti de pomme de terre.</t>
  </si>
  <si>
    <t>Tartare Liebig</t>
  </si>
  <si>
    <t>1. Pelez et hachez les échalotes.</t>
  </si>
  <si>
    <t>2. Egouttez et hachez les câpres.</t>
  </si>
  <si>
    <t>3. Lavez et ciselez les herbes (persil + ciboulette).</t>
  </si>
  <si>
    <t>4. Mettez quelques gouttes de Tabasco ou non"selon vos envies".</t>
  </si>
  <si>
    <t>5. Salez et poivrez généreusement.</t>
  </si>
  <si>
    <t>6. Mélangez tous les ingrédients (sauf le jaune d'oeuf) dans un saladier.</t>
  </si>
  <si>
    <t>7. Réchauffez environ 5 minutes dans une casserole le velouté de cèpes et bolets à la crème fraiche "liebig".</t>
  </si>
  <si>
    <t>8. Servez ce velouté en accompagnement de votre tartare "disposez le autour".</t>
  </si>
  <si>
    <t>10. Dégustez ce plat délicieux...Hummm...</t>
  </si>
  <si>
    <t>Escalopes de dide dans leur étang forestier</t>
  </si>
  <si>
    <t>1. Saupoudrer la moitié du sachet de velouté dans le fond d'un plat à mettre au four.</t>
  </si>
  <si>
    <t>2. Poser les escalopes sur ce fond. Saupoudrer le reste de velouté sur les escalopes.</t>
  </si>
  <si>
    <t>3. Verser la crème fraiche épaisse et fluide sur les escalopes afin de les recouvrir entièrement.</t>
  </si>
  <si>
    <t>4. Mettre au four thermostat 7 pour environ 25 minutes.</t>
  </si>
  <si>
    <t>5. Retirer du four et déguster.</t>
  </si>
  <si>
    <t>soupe de feves aux pissenlits</t>
  </si>
  <si>
    <t>1. Laver et égoutter les pissenlits. Les hachés grossièrement ; peler et émincer les oignons et le poireau.</t>
  </si>
  <si>
    <t>2. Faire chauffer le beurre dans une casserole.</t>
  </si>
  <si>
    <t>3. Ajouter l'oignon faire revenir pendant 3 mn ajouter le poireau cuire encore 3 mn en remuant ajouter les pissenlits hachés saler et poivrer. Ajouter le litre de soupe fèves pois cassés liebig. Laisser mijoter 20 mn ajouter la sarriette.</t>
  </si>
  <si>
    <t>4. Servir bien chaud.</t>
  </si>
  <si>
    <t>Velouté de potiron amoureux</t>
  </si>
  <si>
    <t>1. Vider les 2 petits potiron pour la déco. Découper le contenu en petit cube. Faire bouillir dans une casserole pendant 20min.</t>
  </si>
  <si>
    <t>2. Pendant ce temps faire des petits cubes avec votre morceau de pain prendre une poele et mettez de l'huile d'olive et faire dorer les petits cubes de fins afin qu'ils soient croustillants. Découper vos châtaignes finement. Verser votre soupe au potiron châtaigne Liebig dans une casserole à feu doux. Rajouter la crème fraîche le comté ; le gruyère ; la fêta ; verser une point de curry en poudre ; sel ; poivre ; verser une cuillère à café de ketchup ; rajouter ensuite les petits cubes de potiron dans la soupe.</t>
  </si>
  <si>
    <t>3. Avant de servir remplir les 2 petits potirons avec la soupe rajouter dessus les petits morceaux de pains croustillants. Les petits morceaux de châtaigne saupoudrer le tout de parmesan et décorer avec de la ciboulette et une pointe de persil.</t>
  </si>
  <si>
    <t>flan de soupe apéritif</t>
  </si>
  <si>
    <t>2. Porter le mélange à ébulition et maintenir un petit bouillon durant 2 minutes.</t>
  </si>
  <si>
    <t>4. Entreposer au frigidaire le temps que les cubes prennent.</t>
  </si>
  <si>
    <t>Souplette de Roseworld</t>
  </si>
  <si>
    <t>1. Préparez la soupe.</t>
  </si>
  <si>
    <t>2. Casser les oeufs dans la soupe chaude.</t>
  </si>
  <si>
    <t>3. Servez dans des assiettes creuses et saupoudrez de parmesan.</t>
  </si>
  <si>
    <t>4. Régalez vous !</t>
  </si>
  <si>
    <t>entrecote archiduc frite</t>
  </si>
  <si>
    <t>2. Cuire les entrecôtes avec la margarine ; le sel ; le poivre.</t>
  </si>
  <si>
    <t>3. Réglé la cuisson à votre goût.</t>
  </si>
  <si>
    <t>4. Enlever les entrecôtes et avec le jus de la viande rajouter la sauce chanpignons ou soupe crème champignons et laisser un peu réduire rajoute un fond de crème fraiche et laisser réduire.</t>
  </si>
  <si>
    <t>5. Cuire les frites a 180°c 200°c et puiis mettre de l'estragon et persil comme décoration sur l'entrecôte et sa sauce arhiduc accompagnement salade verte.</t>
  </si>
  <si>
    <t>6. Bon appétit régaler vous !</t>
  </si>
  <si>
    <t>Boulettes de boeuf et velouté de tomates</t>
  </si>
  <si>
    <t>persil</t>
  </si>
  <si>
    <t>1. Mettre le pain à tremper dans le lait.</t>
  </si>
  <si>
    <t>2. Ciseler les oignons et faire revenir un oignon dans une casserole avec un peu d'huile d'olive.</t>
  </si>
  <si>
    <t>3. Mettre l'autre oignon dans une grande jatte.</t>
  </si>
  <si>
    <t>4. Ajouter la gousse d'ail écrasée dans la casserole.</t>
  </si>
  <si>
    <t>5. Ajouter dans la jatte la viande hachée ; le persil ciselé ; l'œuf ; le pain (en veillant à retirer l'excédent de lait). Assaisonner et mélanger bien.</t>
  </si>
  <si>
    <t>6. Former des boulettes de viande de la taille d'une petite mandarine.</t>
  </si>
  <si>
    <t>7. Verser le velouté de tomates dans la casserole ajouter un brin de thym et la crème.</t>
  </si>
  <si>
    <t>8. Laisser épaissir.</t>
  </si>
  <si>
    <t>9. Faire cuire les boulettes dans une poêle chaude huilée.</t>
  </si>
  <si>
    <t>10. Servir avec un peu de riz et le velouté de tomates dans une petite verrine à côté.</t>
  </si>
  <si>
    <t>11. Bon appétit!</t>
  </si>
  <si>
    <t>Pâtes fraiches Liebig</t>
  </si>
  <si>
    <t>1. Mettre dans un grand bol la farine ajoute la bisque de homard et les œufs faire une pâte la passer au rouleau la plus fine possible et couper au couteau des fines bandes et vous obtiendrez des tagliatelles a la bisque de homard.</t>
  </si>
  <si>
    <t>2. Faire cuire 10 minute dans l'eau égoutter et servir.</t>
  </si>
  <si>
    <t>3. Bon appétit</t>
  </si>
  <si>
    <t>Curry savoureux aux pommes de terre, petits pois et petits légumes</t>
  </si>
  <si>
    <t>1. Peler les pommes de terre et couper les en morceaux de 3 cm de côté.</t>
  </si>
  <si>
    <t>2. Emincer l’oignon rouge.</t>
  </si>
  <si>
    <t>3. Dans une casserole faire chauffer l’huile d’olive puis faire revenir les oignons à feu doux.</t>
  </si>
  <si>
    <t>4. Ajouter les pommes de terre et les épices et mélanger pour bien enrober les pommes de terre et les oignons.</t>
  </si>
  <si>
    <t>5. Couvrir avec un couvercle hermétique et baissez le feu puis laisser mijoter 5 minutes.</t>
  </si>
  <si>
    <t>6. Ajouter alors l’eau bouillante puis la moitié du sachet de soupe Indienne Légumes &amp; Curry LIEBIG.</t>
  </si>
  <si>
    <t>7. Remuer pendant 2 minutes puis couvrir et laisser mijoter pendant 15 minutes : un couteau planté dans les pommes de terre doit s’enfoncer facilement.</t>
  </si>
  <si>
    <t>8. Soulever alors le couvercle et là miracle vos pommes de terre et vos oignons nagent au milieu d’une sauce crémeuse et odorante !</t>
  </si>
  <si>
    <t>10. Servir le curry saupoudré de persil frais haché.</t>
  </si>
  <si>
    <t>11. Et là humez les parfums avant de déguster !</t>
  </si>
  <si>
    <t>12. Pour un plat conséquent servir avec du riz et comme moi avec pourquoi pas du poulet Tandoori maison !</t>
  </si>
  <si>
    <t>13. Merci Liebig !</t>
  </si>
  <si>
    <t>Soupe d'automne aux ravioles de foie gras</t>
  </si>
  <si>
    <t>2. Dans une casserole préparer la soupe à la chinoise.</t>
  </si>
  <si>
    <t>3. Sur une feuille de papier sulfurisé fariné étalez 8 carrés de raviole. Coupez le foie gras (au préalable salé et poivré) en 4 et avec vos mains formez des boules que vous aplatissez légèrement et que vous assaisonnez.</t>
  </si>
  <si>
    <t>4. Placez au centre de chaque carré de pâte une boule de foie gras et saupoudrez de parmesan. Attention</t>
  </si>
  <si>
    <t>5. Il faut qu'il y ait un espace de 1/5 à 2 cm entre le foie gras et le bord du carré de pâte.</t>
  </si>
  <si>
    <t>7. Plongez les ravioles 6 minutes dans la soupe Liebig portée à ébullition.</t>
  </si>
  <si>
    <t>8. Verser la soupe dans l'assiette ajouter une raviole au centre et saupoudrer de parmesan rapé.</t>
  </si>
  <si>
    <t>soupe de lentille aux epices</t>
  </si>
  <si>
    <t>1. Mettre la soupe liebig et rajouter 50 bcl d eau puis rajouter les épices.</t>
  </si>
  <si>
    <t>2. Mettre au feu pendant 15 minutes ensuite rajouter les fèves et les pois cassés/l'huile d'olive et les gousses d ail. Puis faire mijoter a feu doux en remuant de temps en temps jusqu'à faible ebullition et quand les gousses d'ail éplucher sont cuite retirer votre cocotte et mixer le tout encore chaud.</t>
  </si>
  <si>
    <t>3. Puis tout est prêt quand la table est dressée.</t>
  </si>
  <si>
    <t>4. Servir accompagner de pain frais.</t>
  </si>
  <si>
    <t>5. Hum est tout cela est une merveille on se croirait au Maghreb. Saveur du Maghreb oblige!!!</t>
  </si>
  <si>
    <t>Soupe de lentille et sa chantilly de la mer</t>
  </si>
  <si>
    <t>1. Chauffer le brick de soupe liebig.</t>
  </si>
  <si>
    <t>2. Cuire les 50g de lentilles corail dans 30 cl d’eau et réserver. Eplucher les carottes et les couper en petits cubes. Les faire cuire dans un litre d’eau bouillante salé pendant dix minutes. Egoutter les carottes et les mélange le râpé de surimi et les 50g lentilles corail cuites.</t>
  </si>
  <si>
    <t>3. Monter la crème liquide en chantilly puis y incorporer les œufs de saumon.</t>
  </si>
  <si>
    <t>4. 4 Mettre une cuillère de surimi/carottes/lentilles au centre d’une assiette creuse. Verser autour la soupe chaude et déposer une quenelle de chantilly aux œufs dessus.</t>
  </si>
  <si>
    <t>velouté de cresson au saumon fumé</t>
  </si>
  <si>
    <t>1. Couper les tranches de saumon en fines languettes.</t>
  </si>
  <si>
    <t>2. Les fairer chauffer à la poèle.</t>
  </si>
  <si>
    <t>3. Egoutter sur su papier absorbant quand elles commencent à croustiller.</t>
  </si>
  <si>
    <t>4. Faire chauffer le potage cresson en ajoutant le beurre et audernier moment la crème.</t>
  </si>
  <si>
    <t>5. Servir très chaud dans des assiettes en ajoutant les languettes de saumon fumé.</t>
  </si>
  <si>
    <t>potage glacé à l'avocat</t>
  </si>
  <si>
    <t>1. Couper les avocats en deux retirer le noyau et prélever la pulpe la mettre dans un saladier. Arroser de jus de citron. Mixer cette pulpe avec la crème ajouter le tabasco saler et poivrer.</t>
  </si>
  <si>
    <t>2. Dans une soupière verser le litre de poule au pot vermicelles que l'on aura fait chauffer 5 mn.</t>
  </si>
  <si>
    <t>3. Ajouter la préparation à l'avocat couvrir et mettre une heure au réfrigérateur.</t>
  </si>
  <si>
    <t>4. Servir bien frais dans des bols en ajoutant la coriandre ciselée.</t>
  </si>
  <si>
    <t>5. Bon appétit</t>
  </si>
  <si>
    <t>Bloubibouliebig</t>
  </si>
  <si>
    <t>Temps de préparation : 50 min</t>
  </si>
  <si>
    <t>1. Battre les jaunes d'oeufs avec le fromage blanc.</t>
  </si>
  <si>
    <t>2. Monter en neige les 12 blancs d'oeufs.</t>
  </si>
  <si>
    <t>3. Verser la soupe dans une marmite puis delicatement ajouter le mélange fromage blanc /jaunes d'oeufs.</t>
  </si>
  <si>
    <t>4. Ensuite ajouter les blanc d'oeufs puis saler poivrer à votre convenance et mettre au four avec la porte entre ouverte Thermostat 6 pendant 35 minutes.</t>
  </si>
  <si>
    <t>5. </t>
  </si>
  <si>
    <t>Servez chaud.</t>
  </si>
  <si>
    <t>Capuccino de potiron et sa mousse de lard</t>
  </si>
  <si>
    <t>1. Pour la mousse : Faire griller les lardons 3 ou 4 minutes puis les sécher sur du papier absorbant. Dans une casserole verser la crème fraîche ; le lait et les lardons et porter à ébullition. Retirer du feu couvrir et laisser infuser 10 minutes. Mixer le tout passer au chinois verser dans le siphon et mettre la cartouche de gaz.</t>
  </si>
  <si>
    <t>2. La soupe ; la préparer normalement comme indiqué sur la boite.</t>
  </si>
  <si>
    <t>3. La présentation : remplir à moitié les verres/verrines ou coupes de soupe puis avec le siphon et déposer un nuage de chantilly sur le dessus.</t>
  </si>
  <si>
    <t>4. Servez.</t>
  </si>
  <si>
    <t>5. Bon appétit !!</t>
  </si>
  <si>
    <t>Boulettes végétariennes façon falafel</t>
  </si>
  <si>
    <t>1. Faire tremper les pois chiches lavés dans l’eau froide pendant au moins 12 heures puis égoutter. Vous pouvez aussi utiliser des pois chiches en boite mais il faudra veiller à bien les égoutter.</t>
  </si>
  <si>
    <t>2. Mettre les pois chiches trémpés dans une cocotte ajouter de l’eau et le sel. Porter à ébullition et laisser cuire à feu doux pendant une heure et demie. Egoutter. Pour les pois chiches en boite faites les "secher " un peu en les passant rapidement dans un casserolle sans les griller.</t>
  </si>
  <si>
    <t>3. Mixer les pois chiches ; le persil haché ; l’oignon haché ; les gousses d’ail.</t>
  </si>
  <si>
    <t>4. Mettez la soupe dans un casserole et faites chauffer sans porter à ébullition.</t>
  </si>
  <si>
    <t>5. Tout en tournant rapidement avec un fouet ajoutez la maïzena le mélange doit épaissir suffisament pour former une pointe avec un couteau. Sinon rajouter une cuillère de maïzena.</t>
  </si>
  <si>
    <t>6. Mélanger dans un saladier la purée de pois chiches avec la soupe ; la farine ; le piment doux ; le cumin. Saler et poivrer.</t>
  </si>
  <si>
    <t>6.Former de ce mélange des petites boules de forme d’abricot.</t>
  </si>
  <si>
    <t>7.Faire frire dans l’huile chaude jusqu’à ce qu’elles soient un peu dorées.</t>
  </si>
  <si>
    <t>Servir aussitôt.</t>
  </si>
  <si>
    <t>quiche aux bolets</t>
  </si>
  <si>
    <t>1. Mélangez la maïzena avec la soupe aux bolets.</t>
  </si>
  <si>
    <t>2. Etalez la pate feuilletée mettre des noyaux passer la au four 10mn.</t>
  </si>
  <si>
    <t>3. Enlevez les noyaux de la pate et mettre l'appareil dans la pâte feuilletée.</t>
  </si>
  <si>
    <t>4. Mettre le gruyère rapé et mettre au four à 180/200° pendant 25MN</t>
  </si>
  <si>
    <t>Soupe</t>
  </si>
  <si>
    <t>Temps de cuisson : 14 min</t>
  </si>
  <si>
    <t>1. Former des petites boulettes avec la viande hachée. Emincer l’oignon.</t>
  </si>
  <si>
    <t>2. Faire revenir le tout dans une grande casserole.</t>
  </si>
  <si>
    <t>3. Ajouter la farine et laisser cuire 2 minutes.</t>
  </si>
  <si>
    <t>4. Ajouter la soupe puis laisser mijoter 10 minutes. Prélever 3 cuillères à soupe du vinaigre contenu dans le bocal de cornichons et le verser dans la soupe.</t>
  </si>
  <si>
    <t>5. Pendant ce temps couper les cornichons et le fromage en dés.</t>
  </si>
  <si>
    <t>6. Au moment de servir verser la soupe dans des bols puis parsemer de dés de cornichons et de fromage.</t>
  </si>
  <si>
    <t>Ile flottante basilic sur sablé de parmesan et velouté de tomate</t>
  </si>
  <si>
    <t>1. L'ile flottante : Ciseler le basilic. Monter les blancs en neige très ferme. Incorporer le basilic aux blancs en neige. Saler légèrement avec de la fleur de sel. Faire cuire 10 minutes au four au bain marie. Réserver au frais.</t>
  </si>
  <si>
    <t>2. Les Sablés de parmesan : Malaxer le beurre coupé en dés avec la farine et le parmesan. Ajouter un peu de sel et de poivre. Former un boule puis étendre la pâte sur un demi centimètre de haut. Couvrir de papier film. Réserver 30 minutes au frais. Préchauffer le four à 180°. A l'aide d'un emporte pièce découper 4 disques dans la pâte. Faire cuire 12 minutes environ. Réserver.</t>
  </si>
  <si>
    <t>4. Mixer le tout au blender.</t>
  </si>
  <si>
    <t>5. Le dressage : Dresser dans une assiette creuse ou verrine en commençant par le velouté de tomates puis le sablé et enfin une quenelle de blanc d'œuf au basilic. Décorer avec une tête de basilic.</t>
  </si>
  <si>
    <t>Bonne dégustation!</t>
  </si>
  <si>
    <t>Jambon chablis revisté</t>
  </si>
  <si>
    <t>1. Faire revenir les oignons émincés dans le beurre.</t>
  </si>
  <si>
    <t>2. Mouiller avec le Chablis.</t>
  </si>
  <si>
    <t>3. Laissez cuire jusqu'à ébullition et ajouter la crème ; la bisque de homard ; le beurre d'écrevisse et le concentré de tomates.</t>
  </si>
  <si>
    <t>4. Assaisonner.</t>
  </si>
  <si>
    <t>5. Mélanger l'ensemble et laisser cuire à feu doux 15 à 20 minutes environ.</t>
  </si>
  <si>
    <t>6. Passer au chinois rectifier l'assaisonnement et réserver au chaud.</t>
  </si>
  <si>
    <t>7. Poêler les 2 tranches de jambon en veillant à les retourner puis découper des lamelles.</t>
  </si>
  <si>
    <t>8. Servir le jambon chaud avec la sauce chablis.</t>
  </si>
  <si>
    <t>9. Astuce : Vous pouvez accompagner ce plat de riz basmati ; de champignons de saison poêlés et de chablis en gelée.</t>
  </si>
  <si>
    <t>10. Pour plus d'originalité</t>
  </si>
  <si>
    <t>11. Pensez à présenter votre sauce chablis dans des seringues !</t>
  </si>
  <si>
    <t>12. Bon appétit!</t>
  </si>
  <si>
    <t>Quiche Poireaux St Jacques</t>
  </si>
  <si>
    <t>1. Préchauiffez le four a 240°C.</t>
  </si>
  <si>
    <t>2. Etalez 1 rouleau de pâte brisée au fond d'ubn moule à tarte et piquez à la fourchette.</t>
  </si>
  <si>
    <t>3. Mélangez a forid 5 oeufs et 2 cullieres a soupe de farine.</t>
  </si>
  <si>
    <t>4. Ajoutez 60 cl de fondue de poireaux aux st jacques liebig après avoir remuè la brique.</t>
  </si>
  <si>
    <t>5. Versez la préparation sur la pâte et parsemez de fromage râpé puis faite cuire 40 min à 200°C.</t>
  </si>
  <si>
    <t>Potage asiatique piquant</t>
  </si>
  <si>
    <t>2 ciboules hâchées</t>
  </si>
  <si>
    <t>1. Couper le tofou en dés.</t>
  </si>
  <si>
    <t>2. Faire chauffer l'huile dans une poêle.</t>
  </si>
  <si>
    <t>3. Ajouter les piments et les faire frire 1 min à feu vif. Retirer les piments.</t>
  </si>
  <si>
    <t>4. Mettre les dés de tofou dans la poêle et les faire frire 5 min; Les réserver.</t>
  </si>
  <si>
    <t>5. Passer le poulet dans la maïzena.</t>
  </si>
  <si>
    <t>6. Découper la laitue en morceaux.</t>
  </si>
  <si>
    <t>7. Faire chauffer la soupe dans une grande casserole.</t>
  </si>
  <si>
    <t>9. Ajouter la laitue ; la sauce soja ; la ciboule ; les crevettes et le vinaigre.</t>
  </si>
  <si>
    <t>10. Porter à ébullition. Faire cuire 5 min et ajouter les cubes de tofou.</t>
  </si>
  <si>
    <t>11. Servir chaud.</t>
  </si>
  <si>
    <t>CREME DE CAROTTES AUX ST JACQUES</t>
  </si>
  <si>
    <t>1. Décongeler les noix de st jacques.</t>
  </si>
  <si>
    <t>2. Faire chauffer le velouté de carottes fraîches et pointe de crème.</t>
  </si>
  <si>
    <t>3. Ajouter le cumin.</t>
  </si>
  <si>
    <t>4. Poêler 2 min de chaque côté les noix de st jacques dans un peu d'huile.</t>
  </si>
  <si>
    <t>5. Verser le velouté de carottes dans des assiettes chaudes.</t>
  </si>
  <si>
    <t>6. Poser les noix de st jacques chaudes dessus.</t>
  </si>
  <si>
    <t>7. Servir immédiatement. Décorer avec de la coriandre fraîche.</t>
  </si>
  <si>
    <t>Filet de grenadier sauce normande</t>
  </si>
  <si>
    <t>2. Parsemer les filets avec les oignons.</t>
  </si>
  <si>
    <t>3. Faire fondre le beurre dans une casserole ajouter la farine et laisser cuire 1 minute sans cesser de tourner.</t>
  </si>
  <si>
    <t>4. Incorporer peu à peu le délice de légumes et langoustines et le cidre saler et poivrer.</t>
  </si>
  <si>
    <t>5. Porter à ébullition sans cesser de tourner puis verser la sauce sur les filets.</t>
  </si>
  <si>
    <t>6. Les faire cuire 15 minutes à four chaud (200°C).</t>
  </si>
  <si>
    <t>l'haloween Liebig</t>
  </si>
  <si>
    <t>1. Enfourner la pâte lors du préchauffage du four.</t>
  </si>
  <si>
    <t>2. Mélanger tous les ingrédients : oeufs ; soupe ; dès de jambon et les 3/4 du fromage.</t>
  </si>
  <si>
    <t>3. Sortir la pate du four une fois la pâte un peu gonflée.</t>
  </si>
  <si>
    <t>4. Ajouter le mélange et rajouter le fromage sur la préparation.</t>
  </si>
  <si>
    <t>Pate fraiches au deux saumons</t>
  </si>
  <si>
    <t>1. Réserver un petit verre de à soupe de soupe de poissons.</t>
  </si>
  <si>
    <t>2. Porter à ébullition la soupe de poissons en rajoutant un peu d'eau.</t>
  </si>
  <si>
    <t>3. Couper le saumon frais en dés.</t>
  </si>
  <si>
    <t>4. Dans une poêle faire revenir un oignon dans de l'huile d'olive y rajouter le saumon saler et laisser cuire 5 minutes.</t>
  </si>
  <si>
    <t>5. Rajouter la crème fraîche le verre de soupe de poisson et laisser réduire.</t>
  </si>
  <si>
    <t>6. Cuire les pâtes fraiches dans la soupe de poissons.</t>
  </si>
  <si>
    <t>7. Découper de fines lamelles de saumon fumé.</t>
  </si>
  <si>
    <t>8. Egoutter les pâtes et rajouter la garniture de saumon.</t>
  </si>
  <si>
    <t>9. Parsemer du basilic des lamelles de saumon fumé poivrer et servir aussitôt.</t>
  </si>
  <si>
    <t>10. Bon Appétit.</t>
  </si>
  <si>
    <t>Tarte aux poireaux &amp; pommes de terre</t>
  </si>
  <si>
    <t>1. Étalez la pâte au fond du moule à tarte et piquer la à la fourchette.</t>
  </si>
  <si>
    <t>2. Mélangez les oeufs et la farine puis ajouter les 60 cl de soupe.</t>
  </si>
  <si>
    <t>3. Versez la préparation sur la pâte.</t>
  </si>
  <si>
    <t>4. Parsemez de fromage râpé puis faire cuire 40 min à 200°C après avoir fait préchauffer un peu le four.</t>
  </si>
  <si>
    <t>Quiche Halloween du Sud- Ouest</t>
  </si>
  <si>
    <t>2c à soupe de flocons d'avoine</t>
  </si>
  <si>
    <t>1. Préchauffez votre four à 240°C</t>
  </si>
  <si>
    <t>2. Coupez les magrets en petits dés.</t>
  </si>
  <si>
    <t>3. Étalez la pâte au fond d'un moule à tarte et piquez à la fourchette.</t>
  </si>
  <si>
    <t>4. Mélangez les flocons d'avoine ; 5oeufs ; la ciboulette ciselée puis ajoutez les 70 cl de velouté de potiron et pointe de crème Liebig.</t>
  </si>
  <si>
    <t>5. Versez cette préparation dans la pâte bien étalée. Repartirez dessus les petits dés de magret.</t>
  </si>
  <si>
    <t>6. Saupoudrez de mimolette râpée puis faites cuire 45 minutes à 200°C.</t>
  </si>
  <si>
    <t>7. Cette superbe quiche orange se déguste brûlante le soir d'Halloween!</t>
  </si>
  <si>
    <t>Nouillade au poulet fumé à la liebigeoise</t>
  </si>
  <si>
    <t>1. Faire cuire les nouilles et les mettre de coté à mariner dans un fond chaud de sauce soja légèrement sucré.</t>
  </si>
  <si>
    <t>2. Faire cuire les légumes SEPAREMENT.</t>
  </si>
  <si>
    <t>3. Faire revenir les noix de cajou quelques secondes dans une poêle balayée avec un sopalin d'huile d'olive et saupoudrer de paprika.</t>
  </si>
  <si>
    <t>4. Faire revenir le minestrone à la milanaise dans une poêle avec de l'eau et couvrir d'un papier aluminium percé.</t>
  </si>
  <si>
    <t>5. Mettre les aiguillettes de poulet dessus le papier aluminium et couvrir a nouveau d'un autre papier aluminium non percé pour que le fumage du poulet soit efficace.</t>
  </si>
  <si>
    <t>6. Une fois le poulet imbibé de la saveur du fumage.</t>
  </si>
  <si>
    <t>7. Le faire cuire 1 min sur chaque face.</t>
  </si>
  <si>
    <t>8. Mélanger les légumes avec les nouilles et les noix de cajou.</t>
  </si>
  <si>
    <t>9. Ajouter le poulet fumé à la liebigeoise et présenter le tout correctement.</t>
  </si>
  <si>
    <t>Soupe chinoise</t>
  </si>
  <si>
    <t>1. Faire gonfler les champignons dans 1/4 de litre d’eau bouillante. Couper les légumes et les blancs de poulet en petits dés.</t>
  </si>
  <si>
    <t>2. Faire chauffer un peu d’huile dans une cocotte. Y faire revenir les légumes (sauf les petits pois et les germes de soja) sans les colorer. Saupoudrer de curry. Verser 1 litre d’eau chaude. Saler et poivrer. Ajouter les dés de poulet et les petits pois.</t>
  </si>
  <si>
    <t>3. Egoutter les champignons et les couper en fines lanières. Ajouter à la préparation antérieure. Assaisonner avec la sauce soja. Porter à ébullition et cuire à feu moyen pendant 25 minutes.</t>
  </si>
  <si>
    <t>4. 10 minutes avant la fin de cuisson ajouter le vermicelle et les germes de soja. Servir très chaud</t>
  </si>
  <si>
    <t>zarzuela d'écrevisses</t>
  </si>
  <si>
    <t>1. Lavez les écrevisses sans les décortiquer.</t>
  </si>
  <si>
    <t>2. Coupez en dés les carottes les poivrons et les oignons.</t>
  </si>
  <si>
    <t>3. Puis les faîtes sauter dans l’huile d’olive avec les écrevisses et les filets de sole en ajoutant le vin blanc sel et poivre : 5 mn à feu doux puis faire cuire 5 mn en couvrant.</t>
  </si>
  <si>
    <t>4. Ajoutez la crème fraîche une pincée de paprika sel et poivre et la bisque de homard Liebig et de l’eau (quantité d’eau à la moitié de la boîte Liebig) puis cuire à feu doux pendant 10 mn.</t>
  </si>
  <si>
    <t>5. Disposez dans une casserole en décorant autour avec des morceaux de citron.</t>
  </si>
  <si>
    <t>6. En servant chaud</t>
  </si>
  <si>
    <t>7. Ajoutez le cognac en le flambant</t>
  </si>
  <si>
    <t>velouté de potiron à l'oeuf poché</t>
  </si>
  <si>
    <t>1. Faire chauffer doucement le velouté de potiron.</t>
  </si>
  <si>
    <t>2. Pendant ce temps porter à ébullition de l'eau salée dans une grande casserole.</t>
  </si>
  <si>
    <t>3. Ajouter le vinaigre blanc casser les oeufs et les glisser délicatement dans l'eau pour les pocher.</t>
  </si>
  <si>
    <t>4. Laisser cuire 3mn.</t>
  </si>
  <si>
    <t>5. Puis déposer sur un torchon.</t>
  </si>
  <si>
    <t>7. Dans les assiettes creuses verser le velouté.</t>
  </si>
  <si>
    <t>8. Poser doucement les oeufs pochés et les lardons.</t>
  </si>
  <si>
    <t>9. Poivrer au moulin.</t>
  </si>
  <si>
    <t>10. Bon appétit</t>
  </si>
  <si>
    <t>entre terre et mer</t>
  </si>
  <si>
    <t>1. Faire chauffer la soupe en y ajoutant l'ail et le persil laisser chauffer 10 minutes sans ebullition.</t>
  </si>
  <si>
    <t>2. Dérouler la pate feuilletée dans un plat a tarte et cuire a four chaud 10 minutes.</t>
  </si>
  <si>
    <t>3. Sur la pâte feuilletée tiède mettre la soupe et placer dessus les coquilles saint Jacque aroser de crême fraiche et mettre a cuire 15 min à four moyen.</t>
  </si>
  <si>
    <t>soupe glacée de pois cassés au lard croustillant</t>
  </si>
  <si>
    <t>1. Dans une poêle faire rissoler les tranches de lard jusqu'à ce qu'lles deviennent croustillantes.</t>
  </si>
  <si>
    <t>2. Couper le groin de cochon en lamelles épaisses. Poivrer et poèler dans l'huile d 'olive.</t>
  </si>
  <si>
    <t>3. Ajouter la cuillère de vinaigre balsamique.</t>
  </si>
  <si>
    <t>4. Dans les assiettes creuses déposer la soupe fève pois cassés refroidie.</t>
  </si>
  <si>
    <t>5. Ajouter les lamelles de groin</t>
  </si>
  <si>
    <t>6. Le croustillant de lard.</t>
  </si>
  <si>
    <t>7. Décorer avec le cerfeuil.</t>
  </si>
  <si>
    <t>Soupe à a parisienne</t>
  </si>
  <si>
    <t>1. Découper les volailles en morceaux et les faire revenir avec les champignons émincés 5 mn dans une sauteuse avec une noix de beurre.</t>
  </si>
  <si>
    <t>2. Mélanger l’eau tiède et la crème dans un récipient puis diluer le sachet de soupe dedans.</t>
  </si>
  <si>
    <t>3. Enfin verser le tout dans la poêle et laisser mijoter 5 mns à feu doux en remuant.</t>
  </si>
  <si>
    <t>Verrines trois couleurs</t>
  </si>
  <si>
    <t>Pour 10 personne(s)</t>
  </si>
  <si>
    <t>1. Ecraser les croûtons de pain et les mettre au fond de la verrine.</t>
  </si>
  <si>
    <t>2. Ensuite ajouter 2 à 3 cl du mouliné liebig.</t>
  </si>
  <si>
    <t>3. Et en fin finir en mixant les tomates et la crème fraîche</t>
  </si>
  <si>
    <t>4. Saler poivrer...</t>
  </si>
  <si>
    <t>Voila le tour est joué ! On peut ajouter pour la déco des feuilles de menthe.</t>
  </si>
  <si>
    <t>gratin de courgettes au velouté de poireaux</t>
  </si>
  <si>
    <t>1. Tout d'abord coupez les courgettes et les pommes de terre en rondelles.</t>
  </si>
  <si>
    <t>3. Déposer dessus le litre de velouté poireaux pommes de terre liebig.</t>
  </si>
  <si>
    <t>4. Saupoudrez de gruyère rapé et de quelques dés de beurre.</t>
  </si>
  <si>
    <t>5. Enfournez 30 minutes environ à 200 degrès....</t>
  </si>
  <si>
    <t>6. Bon appétit...</t>
  </si>
  <si>
    <t>7. Une recette simple ; originale et diététique et surtout une méthode efficace de faire manger des légumes aux enfants...</t>
  </si>
  <si>
    <t>soupe dans tout ces etat</t>
  </si>
  <si>
    <t>1. Découper les pomme de terres en petit carrés.</t>
  </si>
  <si>
    <t>2. Les faire revenir dans l'huile de sésame.</t>
  </si>
  <si>
    <t>4. Faire chauffer la soupe liebig ; faire toster légérement les graines de sésame.</t>
  </si>
  <si>
    <t>5. Incorporer dans la soupe les pommes de terre risolés les dés de saumon ainsi que les graines de sésames.</t>
  </si>
  <si>
    <t>Cocotte rigolotte de moules provençales</t>
  </si>
  <si>
    <t>1. Nettoyer bien les moules à grande eau.</t>
  </si>
  <si>
    <t>2. Mettre les moules propres dans une casserole avec l'ognion haché.</t>
  </si>
  <si>
    <t>3. Un peu de sel</t>
  </si>
  <si>
    <t>4. Du poivre</t>
  </si>
  <si>
    <t>5. 1 dl de vin blanc et la moitié de la soupe Liebig "Légumes à la provençale" (25cl).</t>
  </si>
  <si>
    <t>6. Faire cuire les moules 10 minutes avec le couvercle de la casserole.</t>
  </si>
  <si>
    <t>7. Faites revenir l'ail haché dans le beurre et ajoutez y les tomates concassées</t>
  </si>
  <si>
    <t>8. Le thym</t>
  </si>
  <si>
    <t>9. Le laurier</t>
  </si>
  <si>
    <t>10. Le vin blanc restant et les 25 cl restant de soupe Liebig "Légumes à la provençale Bio".</t>
  </si>
  <si>
    <t>11. Laissez cuire et réduire de moitié.</t>
  </si>
  <si>
    <t>12. Ajouter cette préparation aux moules et parsemez de persil haché.</t>
  </si>
  <si>
    <t>13. Remarque : vous pouvez ensuite faire gratiner les moules dans un plat bien beurré.</t>
  </si>
  <si>
    <t>14. Cette recette a été élaborée avec le soutien d'un vrai petit marin spécialiste des coquillages et de son doudou "Cocotte"... spécialiste des cocottes !!</t>
  </si>
  <si>
    <t>lasagnes printanieres</t>
  </si>
  <si>
    <t>1. Râper les courgettes</t>
  </si>
  <si>
    <t>2. Les mélanger a la soupe.</t>
  </si>
  <si>
    <t>3. Faites vos lasagnes comme d'habitude la viande étant remplacé par les courgettes et la bechamel par la soupe.</t>
  </si>
  <si>
    <t>4. C'est tres rapide plus légé et pas cher.</t>
  </si>
  <si>
    <t>poulet épicé au lait de coco et potiron</t>
  </si>
  <si>
    <t>1. Dans un wok à feu vif mélanger 2 cuillères à soupe d'huile d'olive 2 cuillères à café de curry et 1 cuillère à café de purée de piments.</t>
  </si>
  <si>
    <t>2. Ajouter le lait de coco et la soupe potiron châtaignes.</t>
  </si>
  <si>
    <t>3. Une fois à ébullition ajouter l'oignon émincé le poulet et les tomates séchées laisser mijoter.</t>
  </si>
  <si>
    <t>4. Saler et poiver selon le goût.</t>
  </si>
  <si>
    <t>5. Paralèllement faire cuire les nouilles.</t>
  </si>
  <si>
    <t>6. Dresser et servir immédiatement.</t>
  </si>
  <si>
    <t>Tarte poireaux/pommes de terre</t>
  </si>
  <si>
    <t>pâté aux pommes de terre</t>
  </si>
  <si>
    <t>1. Pâte au choix. Emincer les pommes de terre (200 g).</t>
  </si>
  <si>
    <t>3. Ajouter le sachet Liebig.</t>
  </si>
  <si>
    <t>4. Battre un oeuf en omelette et en ajouter la moitié à la préparation (l'autre moitié servira à dorer la pâte).</t>
  </si>
  <si>
    <t>5. Garnir un moule avec la pâte y déposer une couche de pommes de terre puis la viande et une couche de pommes de terre.</t>
  </si>
  <si>
    <t>6. Enfourner à 240°C pendant 10 minutes et continuer à 200°C les 50 minutes restantes.</t>
  </si>
  <si>
    <t>SAUCE HAMARDINE</t>
  </si>
  <si>
    <t>1. Faite chauffer la bisque.</t>
  </si>
  <si>
    <t>2. Ajouter sel et poivre.</t>
  </si>
  <si>
    <t>3. Incorporer la crème fraiche en remuant au fouet.</t>
  </si>
  <si>
    <t>4. Laisser chauffer a feu doux ajouter ensuite le cognac.</t>
  </si>
  <si>
    <t>5. Faites cuire votre poisson qu'il soit poéle ou bouilli.</t>
  </si>
  <si>
    <t>6. Cette sauce s'accommode avec tous les poissons.</t>
  </si>
  <si>
    <t>7. Bon appétit à toutes.</t>
  </si>
  <si>
    <t>soupe de légume</t>
  </si>
  <si>
    <t>1. Eplucher et couper tout les légumes.</t>
  </si>
  <si>
    <t>2. Ajouter de l'huile et des morceaux de viande bœuf.</t>
  </si>
  <si>
    <t>3. Faire revenir le tout jusqu'à ce que les légumes sont dorée.</t>
  </si>
  <si>
    <t>4. Ajouter le bouillon aprés cuisson de la viande et des légumes passer tout les légumes dans le mixeur ou à la moulinette.</t>
  </si>
  <si>
    <t>5. Remetter la soupe sur feu doux.</t>
  </si>
  <si>
    <t>6. Prenez un peut de soupe mixer ajouter 1 cuillére à soupe de farine bien mélanger avec 1cs de tomate concentrer ; une noix de muscade+gingembre+épices spéciale harira.</t>
  </si>
  <si>
    <t>7. Ajouter le mélange à la soupe et laisser prendre le tout pendant 10minutes.</t>
  </si>
  <si>
    <t>8. Jusqu'à ce que le mélange devient veloutée.</t>
  </si>
  <si>
    <t>9. Décorer avec un peut de persil hachée frais.</t>
  </si>
  <si>
    <t>potage tomate aux quenelles de polenta</t>
  </si>
  <si>
    <t>1. Préparer les quenelles : dans une casserole porter 25cl d 'eau à ébullition avec du beurre ; du sel ; verser la polenta.</t>
  </si>
  <si>
    <t>2. Faire cuire quelques instants à feu doux.</t>
  </si>
  <si>
    <t>3. Placer la polenta dans un saladier incorporer un oeuf et laisser refroidir.</t>
  </si>
  <si>
    <t>4. Incorporer l'autre oeuf et le parmesan.</t>
  </si>
  <si>
    <t>5. Faire chauffer le velouté de tomates y incorporer les quenelles de polenta façonnées avec 2 cuillères à soupe.</t>
  </si>
  <si>
    <t>6. Laisser chauffer 10 mn environ.</t>
  </si>
  <si>
    <t>7. Les retourner avec précaution. Répartir dans des assiettes chaudes et servir.</t>
  </si>
  <si>
    <t>velouté épinards au saumon</t>
  </si>
  <si>
    <t>1. Découper le filet de saumon en petits dés.</t>
  </si>
  <si>
    <t>2. Mélanger avec le jus de citron répartir dans des assiettes creuses.</t>
  </si>
  <si>
    <t>3. Laver les épinards les égoutter et les couper en lanières.</t>
  </si>
  <si>
    <t>4. Peler l'oignon ; l 'ail et les hacher finement.</t>
  </si>
  <si>
    <t>5. Faire chauffer l'huile dans une casserole y faire revenir l'oignon et l 'ail.</t>
  </si>
  <si>
    <t>6. Arroser avec le vin blanc porter à ébullition y mettre les épinards.</t>
  </si>
  <si>
    <t>7. Assaisonner.</t>
  </si>
  <si>
    <t>8. Laisser frémir.</t>
  </si>
  <si>
    <t>9. Ajouter le sachet de légumes verts dilué dans 600cl d 'eau.</t>
  </si>
  <si>
    <t>10. Retirer du feu incorporer les jaunes d'oeufs mélangés à la crème fraiche.</t>
  </si>
  <si>
    <t>11. </t>
  </si>
  <si>
    <t>Verser cette soupe chante dans les assiettes creuses sur le saumon</t>
  </si>
  <si>
    <t>12. Servir aussitot.</t>
  </si>
  <si>
    <t>salade crétoise</t>
  </si>
  <si>
    <t>1. Égoutter et rincer les pois chiches.</t>
  </si>
  <si>
    <t>2. Découper les poivrons en petits dés d'1/2 cm</t>
  </si>
  <si>
    <t>3. Découper la tomate en 2. Enlever les graines découper des dés d'1 cm.</t>
  </si>
  <si>
    <t>4. Passer les graines de courge à rôtir dans une poêle sèche et réserver.</t>
  </si>
  <si>
    <t>5. Préparer la sauce avec de l'huile d'olive le jus de citron ; le sel ; le paprika et le piment d'Espelette et le sachet de soupe.</t>
  </si>
  <si>
    <t>6. Verser tous les ingrédients sauf les graines dans un saladier puis la sauce.</t>
  </si>
  <si>
    <t>7. </t>
  </si>
  <si>
    <t>Bien mélanger et réserver au frais pour que le poivron s'attendrisse un peu.</t>
  </si>
  <si>
    <t>8. Au service saupoudrer de graines de courge rôties et déguster.</t>
  </si>
  <si>
    <t>Moules succulentes en cocotte façon Valentin</t>
  </si>
  <si>
    <t>1. Bien nettoyer les moules et les laver à grandes eaux.</t>
  </si>
  <si>
    <t>3. Faites cuire avec le couvercle pendant 7 minutes.</t>
  </si>
  <si>
    <t>4. Faites revenir l'ail haché avec une noix de beurre. Ajoutez y les tomates pelées et concassées le thym ; le laurier ; et si vous êtes GRAND... le reste de vin blanc !!</t>
  </si>
  <si>
    <t>5. Laisser cuire et réduire de moitié.</t>
  </si>
  <si>
    <t>6. Ajouter cette préparation aux moules et parsemer avec le persil haché.</t>
  </si>
  <si>
    <t>7. Les moules onctueuses et succulentes peuvent être placées en cocotte pour être dégustées ensuite. Bonne dégustation à tous !</t>
  </si>
  <si>
    <t>8. Cette recette a reçu 3 étoiles au guides des doudous Valentin !!</t>
  </si>
  <si>
    <t>Roulé de salade a la soupe et crustacés</t>
  </si>
  <si>
    <t>1. Mélanger la salade dans de la soupe préchauffer pendant 5 à 6 mins puis dans un ramequin enrouler avec une bande de cocombre la salade arrosé de soupe.</t>
  </si>
  <si>
    <t>2. Ajouter quelques crustacés et le tour et joué.</t>
  </si>
  <si>
    <t>Soupe africaine \</t>
  </si>
  <si>
    <t>1. Lavez les gombos avant de les émincer.</t>
  </si>
  <si>
    <t>3. Ajoutez le riz lavé et laissez mijoter 20 mn en ajoutant la soupe liebig à la fin pour la réchauffer.</t>
  </si>
  <si>
    <t>Cailles à ma façon</t>
  </si>
  <si>
    <t>1. Laver les cailles.</t>
  </si>
  <si>
    <t>2. Les disposer dans un plat allant au four.</t>
  </si>
  <si>
    <t>3. Les saler et poivrer.</t>
  </si>
  <si>
    <t>4. Mélanger le sachet de soupe avec le lait de coco + l'oignon émincé+la coriandre.</t>
  </si>
  <si>
    <t>5. Verser la préparation sur les cailles.</t>
  </si>
  <si>
    <t>7. . Bon appetit</t>
  </si>
  <si>
    <t>Tartare de tomates à la soupe de tomates</t>
  </si>
  <si>
    <t>1. Laver et essuyer les tomates.</t>
  </si>
  <si>
    <t>2. Oter les pédoncules découper en dés et éplucher l 'ail.</t>
  </si>
  <si>
    <t>3. </t>
  </si>
  <si>
    <t>Passer aublender les morceaux de tomates rouges ; les tomates confites ; quelques gouttes de tabasco.</t>
  </si>
  <si>
    <t>4. Mettre en route pour obtenir un coulis. Verser ce coulis dans un bac à glaçons et laisser 2 heures au congélateur.</t>
  </si>
  <si>
    <t>5. Préparer le tartare : effeuiller ; hacher le thym.</t>
  </si>
  <si>
    <t>6. Assaisonner les tomates vertes de sel ; poivre ; huile d 'olive ; thym ; jus de citron.</t>
  </si>
  <si>
    <t>7. Mélanger et garder à tempèrature ambiante.</t>
  </si>
  <si>
    <t>8. Faire chauffer dans une casserole le mouline tomates liebig.</t>
  </si>
  <si>
    <t>9. Répartir dans 4 assiettes creuses le mouliné de tomates.</t>
  </si>
  <si>
    <t>10. Poser dessus le tartare.</t>
  </si>
  <si>
    <t>11. Recouvrir d 'un glaçon de tomate.</t>
  </si>
  <si>
    <t>Gratin d\'écrevisses</t>
  </si>
  <si>
    <t>1. Cuire les 4 écrevisses entières dans l'eau bouillante salée jusqu'à ce q'elles remontent à la surface. Cuire à la vapeur la julienne de légumes. Laver et couper en 4 les champignons de Paris. Sauter les champignons de Paris au beurre dans une poêle.</t>
  </si>
  <si>
    <t>2. </t>
  </si>
  <si>
    <t>Faire un roux : Faire fondre le beurre dans une casserole. Ajouter la farine. Mélanger et verser la bisque de Homard.</t>
  </si>
  <si>
    <t>3. Faire bouillir. Ajouter la crème liquide.</t>
  </si>
  <si>
    <t>4. Laisser cuire 3 min.</t>
  </si>
  <si>
    <t>6. Répartir la julienne de légumes. les champignons et les queues d'écrevisses cuites décongelées dans 4 ramequins à crème brûlée.</t>
  </si>
  <si>
    <t>7. Napper de sauce</t>
  </si>
  <si>
    <t>Gratiner au four à 180°C pendant 10 min. Décorer avec les écrevisses entières. Servez immédiatement</t>
  </si>
  <si>
    <t>Luté de fruits de mer à la bisque de homard</t>
  </si>
  <si>
    <t>2. Diluer la bisque avec 30 cl d'eau et faire chauffer y cuire les quenelles une quinzaine de minutes.</t>
  </si>
  <si>
    <t>3. Dérouler la pâte feuilletée et à l'aide d'un bol retourné y découper deux disques de pâte (le rond doit être un peu plus grand que les bols qui vont servir de contenant).</t>
  </si>
  <si>
    <t>4. Verser la soupe et les quenelles dans les bols (en porcelaine car ils doivent supporter le passage au four) garnir avec les noix de st jacques ; les moules ; les crevettes. Fermer le bol avec le rond de pâte bien appuyer sur les bords afin de rendre le tout hermétique.</t>
  </si>
  <si>
    <t>5. Passer à la dorure et enfourner 10 à 15 mns.</t>
  </si>
  <si>
    <t>6. A la sortie du four vous pouvez décorer avec des crevettes (photos) ou servir tel quel rapidement à table on creuse le chapeau (que l'on mangera) avec la cuillère à soupe pour découvrir l'intérieur</t>
  </si>
  <si>
    <t>7. Les saveurs et l'odeur</t>
  </si>
  <si>
    <t>8. Bon appetit et effet 3 étoiles garanti.</t>
  </si>
  <si>
    <t>gratin de spätzle au saumon au sésame et potiron Léger</t>
  </si>
  <si>
    <t>aneth</t>
  </si>
  <si>
    <t>1. Faite bouillir 2L d'eau.</t>
  </si>
  <si>
    <t>2. Mélangez la farine et la fécule de maïs ajoutez le fromage blanc puis assaisonnez.</t>
  </si>
  <si>
    <t>3. Prenez une passoire à à grand trou et faite passer la préparation au dessus de l'eau bouillante.</t>
  </si>
  <si>
    <t>4. Lors ce que les spätzle flottent à la surface signifie qu'il sont cuits.</t>
  </si>
  <si>
    <t>5. Egouttez et réservez.</t>
  </si>
  <si>
    <t>6. Détaillez le saumon en cubes à souhait faite le revenir dans un peut de sauce soja ajoutez un peut de miel et parsemez de sésame.</t>
  </si>
  <si>
    <t>7. Mettez les spätzle au fond d'un plat allant au four.</t>
  </si>
  <si>
    <t>9. Enfournez pendant 20 min tout en surveillant la cuisson.</t>
  </si>
  <si>
    <t>La soupe aux choux</t>
  </si>
  <si>
    <t>1. Il faut bien laver le choux le faire blanchir 10mn.</t>
  </si>
  <si>
    <t>2. Ensuite rincer à l'eau froide et mettre a cuire avec les pommes de terre 20minutes.</t>
  </si>
  <si>
    <t>3. Vider l'eau du chou et des pommes de terres.</t>
  </si>
  <si>
    <t>4. Faire revenir la soupe Liebig et ajouter les légumes.</t>
  </si>
  <si>
    <t>5. Dégustez.</t>
  </si>
  <si>
    <t>Soupe glacée melon</t>
  </si>
  <si>
    <t>1. Dans une casserole faire chauffer doucement le velouté carottes liebig.</t>
  </si>
  <si>
    <t>2. Pendant ce temps à l'aide d'une cuilleboule à glace faire des boules avec le melon.</t>
  </si>
  <si>
    <t>3. Dans des assiettes creuses déposer 2 louches de velouté de carottes liebig.</t>
  </si>
  <si>
    <t>4. Ajouter des boules de melon une boule de sorbet citron.</t>
  </si>
  <si>
    <t>5. Décorer avec des feuilles de menthe</t>
  </si>
  <si>
    <t>SCAMPI A L\'ARMORICAINE</t>
  </si>
  <si>
    <t>1. Faire cuire le riz dans de l’eau salée et réserver égoutté.</t>
  </si>
  <si>
    <t>3. Ajouter les champignons et laisser cuire avec un couvercle au début.</t>
  </si>
  <si>
    <t>4. Si ce sont des champignons frais pour qu’ils rejettent leur eau.</t>
  </si>
  <si>
    <t>5. A la moitié de la cuisson retirez le couvercle pour que l’eau s’évapore.</t>
  </si>
  <si>
    <t>6. Ajoutez les crevettes ou gambas mélangez et laissez cuire 3 minutes.</t>
  </si>
  <si>
    <t>7. Ajoutez la BISQUE DE HOMARD LIEBIG et l’eau.</t>
  </si>
  <si>
    <t>8. Donnez un bouillon puis ajoutez la crème fraiche.</t>
  </si>
  <si>
    <t>9. Poivrez et goûtez pour le sel car la Bisque est salée les crevettes aussi</t>
  </si>
  <si>
    <t>Redonnez un bouillon.</t>
  </si>
  <si>
    <t>10. Dressez dans 6 plats allant au four. Tapissez d’un peu de riz le fond des plats puis ajoutez la préparation. Saupoudrez de gruyère râpé.</t>
  </si>
  <si>
    <t>11. Mettez une noix de beurre sur chaque plat ou de la crème fraiche.</t>
  </si>
  <si>
    <t>12. Mettez au four jusqu’à dorure du gruyère.</t>
  </si>
  <si>
    <t>Soupe vietnamienne brûlante</t>
  </si>
  <si>
    <t>1. Couper le poivron la citronnelle et le piment en fines lamelles.</t>
  </si>
  <si>
    <t>3. Faire revenir tous les légumes et les crevettes dans une poêle avec un peu d'huile d'olive.</t>
  </si>
  <si>
    <t>4. Déglacer avec 1 càs de sauce soja.</t>
  </si>
  <si>
    <t>5. Faire bouillir ensuite 1 litre de bouillon de poule.</t>
  </si>
  <si>
    <t>6. Ajouter le nuoc mam et le reste de la sauce soja.</t>
  </si>
  <si>
    <t>7. Verser les légumes et les crevettes grillées.</t>
  </si>
  <si>
    <t>8. Au dernier moment</t>
  </si>
  <si>
    <t>9. Ajouter la laitue et la coriandre ciselées puis les pousses de soja.</t>
  </si>
  <si>
    <t>10. Servir avec un quartier de citron vert et un nem.</t>
  </si>
  <si>
    <t>Gratin de légumes</t>
  </si>
  <si>
    <t>1. Découpez les légumes finement et les faire cuire dans de l'eau salée.</t>
  </si>
  <si>
    <t>2. Dans 25 ml d'eau préparez la soupe.</t>
  </si>
  <si>
    <t>3. Ajouter à la soupe les herbes et la coriandre.</t>
  </si>
  <si>
    <t>4. Dans un plat mettre le blé les légumes et rajouter la soupe.</t>
  </si>
  <si>
    <t>5. Mettre le plat dans le four déjà chaud.</t>
  </si>
  <si>
    <t>Escalope de veau au chevre gratiné</t>
  </si>
  <si>
    <t>1. Cuire les tranches d'escalope avec un peu d'huile d'olive jusqu'a ce qu'elle soit bien dorées des deux cotés.</t>
  </si>
  <si>
    <t>2. Coupez deux rondelles de tomates et de chèvres.</t>
  </si>
  <si>
    <t>3. Déposer une tranche de tomate et de chévres sur chaque escalopes de veau.</t>
  </si>
  <si>
    <t>4. Dans un plat a four versez la creme fraiche et y ajouter les escalopes préparé.</t>
  </si>
  <si>
    <t>5. Salez et poivrez.</t>
  </si>
  <si>
    <t>7. Servir acompagné d'un delice de pomme de terre et creme au truffes. BON APPETIT !</t>
  </si>
  <si>
    <t>Liebig vermicelle</t>
  </si>
  <si>
    <t>1. Verser le contenu de la brique liebig dans une grande marmite.</t>
  </si>
  <si>
    <t>2. Lorsque la soupe boue verse deux verres de vermicelle.</t>
  </si>
  <si>
    <t>3. Selon votre goût épicer le tout.</t>
  </si>
  <si>
    <t>4. Servez chaud sans oublier de décorer la soupe avec des crevettes.</t>
  </si>
  <si>
    <t>5. Simple mais bon !</t>
  </si>
  <si>
    <t>Brique fromagere</t>
  </si>
  <si>
    <t>1. Emincer la carotte et le poivron en fine lamelle.</t>
  </si>
  <si>
    <t>2. Faire revenir dans une poêle avec une noix de matière grace ajouter les germes de soja puis en dernier la soupe.</t>
  </si>
  <si>
    <t>3. Assaisonner et rajouter une pointe de canelle.</t>
  </si>
  <si>
    <t>4. Couper une rondelle de fromage de chèvre.</t>
  </si>
  <si>
    <t>5. Disposez sur une feuille de brique.</t>
  </si>
  <si>
    <t>6. Ajouter votre préparation de la poêle.</t>
  </si>
  <si>
    <t>7. Fermer en aumônière.</t>
  </si>
  <si>
    <t>8. Cuire 5 à 7 minutes a four chaud servez.</t>
  </si>
  <si>
    <t>legumes provençaux de la mer</t>
  </si>
  <si>
    <t>1. Vider les tomates et couper les autres légumes en deux et les vider aussi.</t>
  </si>
  <si>
    <t>2. Mixer les oeufs la mozzarella la soupe et l'intérieur des légumes.</t>
  </si>
  <si>
    <t>3. Disposez les légumes dans les plats.</t>
  </si>
  <si>
    <t>4. Farcir les légumes.</t>
  </si>
  <si>
    <t>5. Mettre un demi verre d'eau dans le fond des plats sauf celui ou il y a des tomates car elles rendent de l'eau.</t>
  </si>
  <si>
    <t>6. Mettre a cuire 45 minutes à th7.</t>
  </si>
  <si>
    <t>7. Bon appetit</t>
  </si>
  <si>
    <t>langue de boeuf aux champignons</t>
  </si>
  <si>
    <t>Temps de cuisson : 150 min</t>
  </si>
  <si>
    <t>1. Préparer le bouillon avec les légumes coupés en petit morceaux (poireau carottes et 1 seul oignon) le bouquet garni</t>
  </si>
  <si>
    <t>2. Sel</t>
  </si>
  <si>
    <t>3. Poivre.</t>
  </si>
  <si>
    <t>4. Mettre la langue dans ce bouillon 1 H 30.</t>
  </si>
  <si>
    <t>Eplucher la langue et la couper en tranches fines.</t>
  </si>
  <si>
    <t>6. La mettre dans un autre récipient allant sur le feu.</t>
  </si>
  <si>
    <t>7. Préparer la sauce en faisant revenir 1 oignon dans du beurre (bien doré). Rajouter du bouillon et un bouquet garni y apposer la langue en tranches.</t>
  </si>
  <si>
    <t>8. Rajouter les deux sachets de velouté de cèpes et bolets.</t>
  </si>
  <si>
    <t>9. Laisser cuire 30 mn à feu très doux.</t>
  </si>
  <si>
    <t>Oeufs cocotte aux asperges et eclats de morilles</t>
  </si>
  <si>
    <t>1. Couper les asperges en troncons de 2 cms. Réserver les pointes.</t>
  </si>
  <si>
    <t>2. Beurrer les verrines (parfait).</t>
  </si>
  <si>
    <t>3. Mélanger la crème et la brick de duo d'asperges aux éclats de morilles.</t>
  </si>
  <si>
    <t>4. Ajouter les troncons d'asperges. Répartissez cette préparation dans les verrines. Casser les oeufs prudement et déposer dans chaque verrine le blanc d'oeuf.</t>
  </si>
  <si>
    <t>5. Réserver les jaunes au frais. Assaisonner de sel de poivre et d'une pointe de piment d'espelette.</t>
  </si>
  <si>
    <t>7. Sorter les verrines du four. Disposer les jaunes sur chacune des verrines et refermer.</t>
  </si>
  <si>
    <t>8. Le jaune va chauffer grace à la chaleur de la préparation (il doit rester coulant).</t>
  </si>
  <si>
    <t>9. Décorer des pointes d'asperges prévoir 1 tranche de pain de campagne grillée.</t>
  </si>
  <si>
    <t>10. Server rapidement.</t>
  </si>
  <si>
    <t>Bonne appétit !!!</t>
  </si>
  <si>
    <t>Soupe aux saint Jacques</t>
  </si>
  <si>
    <t>4. Versez la préparation sur la pâte parsemez de fromage râpé puis faites cuire 40 mn à 200°.</t>
  </si>
  <si>
    <t>blanquette de saint jacques</t>
  </si>
  <si>
    <t>1. Faire bouillir les noix de St Jacques pendant 15 min.</t>
  </si>
  <si>
    <t>2. Dans une casserole faire revenir les lardons avec les noix St Jacques pendant quelques minutes et faire flamber avec le cognac. Mettre de côté.</t>
  </si>
  <si>
    <t>3. Dans une casserole</t>
  </si>
  <si>
    <t>4. Réduire les échalotes dans le vinaigre ajouter le beurre en morceaux puis ajouter la farine et lier avec le vin blanc.</t>
  </si>
  <si>
    <t>5. Ajouter la bisque de homard</t>
  </si>
  <si>
    <t>6. Les champignons ; les crevettes décortiquées ; les noix de st jacques avec les lardons et la crème fraîche.</t>
  </si>
  <si>
    <t>7. Assaisonner selon le goût de sel et de poivre.</t>
  </si>
  <si>
    <t>8. Servir avec du riz.</t>
  </si>
  <si>
    <t>tarte légume/reblochon</t>
  </si>
  <si>
    <t>1. Préchauffer le four à 200°C.</t>
  </si>
  <si>
    <t>2. Mettre la pâte brisée au fond d'un moule à tarte et piquer à l'aide fourchette.</t>
  </si>
  <si>
    <t>3. Faire revenir les lardons dans un peu d'huile.</t>
  </si>
  <si>
    <t>4. Pendant ce temps mélanger les oeufs ; le lait et la crème fraiche ; saler; poivrer ; et diluez le sachet de soupe dedans.</t>
  </si>
  <si>
    <t>5. Couper en lamelles fines le reblochon le rajouter à la préparation.</t>
  </si>
  <si>
    <t>6. Déglacer les lardons avec le vin blanc et les ajouter ensuite à la préparation précédente.</t>
  </si>
  <si>
    <t>Déposer le tout sur la pâte et mettre au four pour 30 minutes de cuisson à 200°.</t>
  </si>
  <si>
    <t>risotto de Valentin aux cèpes</t>
  </si>
  <si>
    <t>1. Préparer des copeaux de Parmesan avec un couteau économe.</t>
  </si>
  <si>
    <t>2. Préparer un bouillon en faisant chauffer légèrement la soupe Liebig "Velouté de cépes et bolets à la créme fraîche" avec un peu d'eau (3 cuillières à soupe).</t>
  </si>
  <si>
    <t>3. Hydrater les Cèpes dans le l'eau tiède pendant 30 mn.</t>
  </si>
  <si>
    <t>4. Faire revenir l'oignon émincé dans la moitiée du beurre pendant 3 à 4 minutes et ajouter le riz</t>
  </si>
  <si>
    <t>5. Laisser revenir jusqu'à ce que le riz soit translucide.</t>
  </si>
  <si>
    <t>6. Ajouter louche par louche le bouillon chaud et attendre chaque fois entre chaque louche que le liquide se soit évaporé.</t>
  </si>
  <si>
    <t>7. Pendant ce temps faire revenir les cèpes réhydratés rincés et égouttées dans le restant du beurre (compter environ 7 à 10 mn).</t>
  </si>
  <si>
    <t>8. En fin de cuisson ajouter la crème fraiche et bien mélanger. Arrêter le feu.</t>
  </si>
  <si>
    <t>9. Ajouter au riz la poêlée de Champignons une fois la dernière louche de bouillon évaporée et bien mélanger l'ensemble.</t>
  </si>
  <si>
    <t>10. Hors du feu ajouter des copeaux de parmesan (la quantité est fonction des goûts de chacun).</t>
  </si>
  <si>
    <t>11. Poivrer si nécessaire. Mélanger à nouveau et servir rapidement.</t>
  </si>
  <si>
    <t>12. Décorer avec quelques copeaux de parmesan.</t>
  </si>
  <si>
    <t>Bo bun</t>
  </si>
  <si>
    <t>1. Couper les carottes en petit tronçons.</t>
  </si>
  <si>
    <t>2. Les faire revenir 10 minutes dans une casserole avec de l'huile d'olive.</t>
  </si>
  <si>
    <t>3. Le temps qu'elles se colorent un peu.</t>
  </si>
  <si>
    <t>4. Ajouter le 1/2 litre de bouillon de volaille et laisser cuire 20 bonnes minutes.</t>
  </si>
  <si>
    <t>5. Ajouter la soupe pour obtenir un mélange onctueux.</t>
  </si>
  <si>
    <t>6. On peut varier l'assaisonnement selon les goûts.</t>
  </si>
  <si>
    <t>Douceur Pomme de terre-carotte</t>
  </si>
  <si>
    <t>1. Epluchez et coupez les pommes de terres.</t>
  </si>
  <si>
    <t>2. Les mettre à bouillir (lorsque qu'on peut les transpercer sans difficulté de la lame d'un couteau ils sont cuits).</t>
  </si>
  <si>
    <t>3. Les laissez tiédir. Faire chauffer le velouté de carotte (comme indiqué sur l'emballage).</t>
  </si>
  <si>
    <t>4. Mélanger dans un blender le velouté et les pomme de terres écrasées.</t>
  </si>
  <si>
    <t>5. Mixez jusqu'à l'obtention d'une purée onctueuse.</t>
  </si>
  <si>
    <t>6. Ajouter de la crème ou du beurre à votre convenance.</t>
  </si>
  <si>
    <t>7. Régalez vous bon appétit !</t>
  </si>
  <si>
    <t>8. (Cette recette est très appréciée des grands comme des petits et c'est un bon moyen de faire aimer les légumes aux plus difficiles</t>
  </si>
  <si>
    <t>9. Le velouté de carotte peut être remplacé par un autre velouté Liebig au choix).</t>
  </si>
  <si>
    <t>Soupe en omelette</t>
  </si>
  <si>
    <t>1. Préparer l'omelette avec tous les ingrédients puis ajouter la soupe.</t>
  </si>
  <si>
    <t>2. Faire cuire dans une poêle avec de l'huile bien chaude.</t>
  </si>
  <si>
    <t>3. C'est prêt en 4 min et bon appétit !</t>
  </si>
  <si>
    <t>fondant de potimarron</t>
  </si>
  <si>
    <t>1. Dans un mixeur mettre la soupe avec une cuillère à soupe de crème et 50 g de fois gras en bloc.</t>
  </si>
  <si>
    <t>2. Mixer jusqu'à ce que ce soit onctueux.</t>
  </si>
  <si>
    <t>3. Verser la soupe dans de grand verre puis faite chauffé pendant 5 min au micro onde.</t>
  </si>
  <si>
    <t>4. Couper des dés de fois gras de 1 cm et les mettre au dernier moment avant de servir.</t>
  </si>
  <si>
    <t>Mousseline du pécheur</t>
  </si>
  <si>
    <t>1. Mixer la chair de poisson.</t>
  </si>
  <si>
    <t>2. Ajouter les 4 jaunes et monter en neige les blancs puis les réserver.</t>
  </si>
  <si>
    <t>3. Incorporer la soupe de poisson et la crème.</t>
  </si>
  <si>
    <t>Soupe de courge au pain d'épices</t>
  </si>
  <si>
    <t>Temps de cuisson : 7 min</t>
  </si>
  <si>
    <t>1. Mettre à réchauffer le velouté de potiron.</t>
  </si>
  <si>
    <t>2. Ajouter le jus d’orange et le bouillon.</t>
  </si>
  <si>
    <t>3. Laisser cuire quelques minutes comme indiqué sur votre paquet liebig.</t>
  </si>
  <si>
    <t>4. Mixer le velouté avec le chèvre frais.</t>
  </si>
  <si>
    <t>5. Couper le pain d’épices en petits cubes et faire les faires dorer dans une poêle.</t>
  </si>
  <si>
    <t>6. Servir le velouté avec une cuillère à café de crème fraîche et parsemer de croûtons de pain d'épices.</t>
  </si>
  <si>
    <t>crème des moines a ma façon</t>
  </si>
  <si>
    <t>1. Verser le délice de pommes de terre et crème aux truffes dans un fait tout.</t>
  </si>
  <si>
    <t>2. Insérer le maredsous.</t>
  </si>
  <si>
    <t>3. Faire blanchir les oignons et ajouter le concentrer tomate avec le sel ; le poivre et l'ail du moulin.</t>
  </si>
  <si>
    <t>4. Laisser cuire le tout 20 minutes.</t>
  </si>
  <si>
    <t>5. Ensuite passer le tout au mixeur.</t>
  </si>
  <si>
    <t>6. Moi je rajoute du persil frisé et des croutons c'est délicieux ! Bon appetit.</t>
  </si>
  <si>
    <t>endives gratinées à la savoyarde</t>
  </si>
  <si>
    <t>1. Faire cuire les endives à la vapeur.</t>
  </si>
  <si>
    <t>2. Préchauffer le four à 200°.</t>
  </si>
  <si>
    <t>3. Une fois les endives cuites les entourer par une tranche de jambon cru ; les poser dans un plat et verser la soupe sur les endives. Poivrer et recouvrir de gruyère râpé.</t>
  </si>
  <si>
    <t>4. Mettre au four 15 minutes et les passer rapidement sous le grill.</t>
  </si>
  <si>
    <t>5. C'est prêt.</t>
  </si>
  <si>
    <t>poisson a la provencale</t>
  </si>
  <si>
    <t>1. Epluchez 3 oignons et les taillez en lamelles ainsi que les pomme de terres.</t>
  </si>
  <si>
    <t>2. Dans 1 plat a four faire 1 lit de pomme de terre puis 1 lit d'oignons et finir par 1 lit de pomme de terre.</t>
  </si>
  <si>
    <t>3. Pauser les daurades vidées et recouvrir à mi hauteur du moulinée provençale.</t>
  </si>
  <si>
    <t>4. Mettre au four préalablement chauffé à thermostat 6 et cuire 20 minutes. Ceci et un plat complet !</t>
  </si>
  <si>
    <t>soupe de lentilles rouges</t>
  </si>
  <si>
    <t>1. Faire bouillir 3 litres d'eau dans une grande casserole y ajouter tous les ingrédients mixer le tout et laisser mijoter 20 minutes.</t>
  </si>
  <si>
    <t>2. Servir avec du citron</t>
  </si>
  <si>
    <t>Velouté de tomates au crabe</t>
  </si>
  <si>
    <t>1. Eplucher le concombre et le poivron rouge.</t>
  </si>
  <si>
    <t>2. Enlever la peau des tomates et les trempant 1 min dans l’eau bouillante.</t>
  </si>
  <si>
    <t>3. Couper les légumes en gros dés.</t>
  </si>
  <si>
    <t>4. Confectionner une vinaigrette puis assaisonner la chair du tourteau. Bien mélanger.</t>
  </si>
  <si>
    <t>5. Faire chauffer la soupe liebig à la tomate.</t>
  </si>
  <si>
    <t>6. Disposer la chair du crabe au centre des 4 assiettes creuses.</t>
  </si>
  <si>
    <t>7. Verser le velouté de tomates autour.</t>
  </si>
  <si>
    <t>8. Décorer avec les dés de légumes de la garniture.</t>
  </si>
  <si>
    <t>tarte aux bolets</t>
  </si>
  <si>
    <t>1. Epluchez les bolets les faire revenir dans de l'huile d'olive.</t>
  </si>
  <si>
    <t>2. Quand ils sont dorés mélangez la maïzena avec 250 gr de soupe aux bolets puis incorporez les 4 oeufs et le gruyère.</t>
  </si>
  <si>
    <t>3. Etalez la pate feuilletée mettre les bolets bien repartis et mettre le mélange dessus.</t>
  </si>
  <si>
    <t>4. Faire cuire à feu à 180° pendant environ 35mn.</t>
  </si>
  <si>
    <t>quiche lorraine</t>
  </si>
  <si>
    <t>1. Mélanger le tout.</t>
  </si>
  <si>
    <t>2. Abaisser la pâte brisée.</t>
  </si>
  <si>
    <t>3. Préchauffer le four à 180°C.</t>
  </si>
  <si>
    <t>4. Verser le tout sur la pâte brisée dans un moule à tarte graissé.</t>
  </si>
  <si>
    <t>5. Enfourner pendant 35 minutes.</t>
  </si>
  <si>
    <t>gazpacho marin</t>
  </si>
  <si>
    <t>1. Emulsionner le délice de langoustines avec la crème et le vin.</t>
  </si>
  <si>
    <t>2. Ajouter l'aneth le curcuma et le piment d'espelette.</t>
  </si>
  <si>
    <t>3. Servir froid avec quelques gressin aux sésame.</t>
  </si>
  <si>
    <t>Lasagne fromage courgettes</t>
  </si>
  <si>
    <t>1. Faire revenir l'oignon et ajouter la courgette pendant 10 mn.</t>
  </si>
  <si>
    <t>2. Faire votre bèchamel et ajoutez 60cl de la soupe.</t>
  </si>
  <si>
    <t>3. Dans un plat a gratin mettre béchamel ; lasagne avec oignons ; gruyère.</t>
  </si>
  <si>
    <t>4. Recommencer de nouveau terminer par le gruyère.</t>
  </si>
  <si>
    <t>5. Mettre au four a 180° pendant 20 a 30 mn.</t>
  </si>
  <si>
    <t>6. Bon appétit !</t>
  </si>
  <si>
    <t>lasagne</t>
  </si>
  <si>
    <t>1. Faites une béchamel avec les oeufs</t>
  </si>
  <si>
    <t>2. Le lait</t>
  </si>
  <si>
    <t>3. Le gruyère.</t>
  </si>
  <si>
    <t>4. Beurrez le plat une couche de lasagne une couche de viande une couche de béchamel.</t>
  </si>
  <si>
    <t>5. Monter le plat sur 3 couches arrosez de la crème au 8 légumes et parsemez de gruyère.</t>
  </si>
  <si>
    <t>6. Mettez au four 40 minutes</t>
  </si>
  <si>
    <t>Fricassé de poulet</t>
  </si>
  <si>
    <t>1. Découpez des morceaux de poulet et les mettre dans une pôele jusqu'à les voir dorer (moins de 5 minutes).</t>
  </si>
  <si>
    <t>2. Découpez le morceau d’oignon et y ajouter 60 cl de soupe en prenant garde de récupérer des champignons.</t>
  </si>
  <si>
    <t>3. Laissez à feu doux quelques minutes (4 ou 5 fera l'affaire) enfin ajoutez y la crème légère.</t>
  </si>
  <si>
    <t>4. Assaisonnez et dégustez !</t>
  </si>
  <si>
    <t>poellée de saumon aux pommes</t>
  </si>
  <si>
    <t>1. Coupez le saumon en cube et lavez et coupez la pomme en dés.</t>
  </si>
  <si>
    <t>2. Dans une poèle avec une cuillèree d'huile faites revenir les dés de saumon sur feu vif avec les pommes pendant 5 minutes environ.</t>
  </si>
  <si>
    <t>3. Préparez la soupe de poissons à la méditerranéene selon le mode d'emploi indiqué sur le carton dans une casserole.</t>
  </si>
  <si>
    <t>4. Puis en fin de cuisson ajoutez la soupe sur vos dés de saumon et pommes et saupoudrez de ciboulette finement ciselée.</t>
  </si>
  <si>
    <t>Clafoutis aux champignons et jambon</t>
  </si>
  <si>
    <t>1. Préchauufer le four thermostat 7 (200°).</t>
  </si>
  <si>
    <t>2. Dans une petite casserole faire chauffer le lait ; ajouter le sachet de velouté de cèpes et bolets ; les oeufs et la farine.</t>
  </si>
  <si>
    <t>3. Mélanger et poivrer.</t>
  </si>
  <si>
    <t>4. Répartir cette préparation dans des petits ramequins.</t>
  </si>
  <si>
    <t>5. Puis ajouter par dessus les dès de jambon.</t>
  </si>
  <si>
    <t>6. Faite cuire 25 à 30 minutes.</t>
  </si>
  <si>
    <t>Quiche</t>
  </si>
  <si>
    <t>1. Dérouler la pâte feuilleté et la mettre dans un plat sur du papier sulfurisé.</t>
  </si>
  <si>
    <t>2. Remplir au 3/4 avec la soupe.</t>
  </si>
  <si>
    <t>3. Découper la mozzarella en petits dés</t>
  </si>
  <si>
    <t>encornet et bisque de homard</t>
  </si>
  <si>
    <t>1. Mixer le jambon ; le saumon ; l'échalotte.</t>
  </si>
  <si>
    <t>2. Dans un saladier mélanger tous les ingrédients excepté la bisque de homard ; le vin blanc et les oeufs de lump.</t>
  </si>
  <si>
    <t>3. Saler poivrer.</t>
  </si>
  <si>
    <t>4. Faire blanchir les encornets dans de l'eau bouillante couper les têtes que vous incorporez à la farce.</t>
  </si>
  <si>
    <t>5. Il ne reste plus qu'à farcir les encornets puis les fermer à l'aide d'un petit cure dent en bois.</t>
  </si>
  <si>
    <t>6. Disposer dans un plat à four</t>
  </si>
  <si>
    <t>7. Puis arroser avec la bisque diluée avec le vin blanc.</t>
  </si>
  <si>
    <t>8. Faire cuire 20 mn four thermostat 220.</t>
  </si>
  <si>
    <t>9. Servir après avoir décoré les encornets d'oeufs de lump de quelques champignons et crevettes.</t>
  </si>
  <si>
    <t>flan de soupe liebig aux St Jacques</t>
  </si>
  <si>
    <t>1. Nettoyer les St Jacques enlever le corail garder la moitie de côté et l'autre poêler les avec un peu de beurre jusqu'à coloration sur une face.</t>
  </si>
  <si>
    <t>2. Mixer le reste de St Jacques cru avec deux œufs 0.10L de crème 0.10L de la soupe Liebig et 0.100kg de st Jacques.</t>
  </si>
  <si>
    <t>3. Réserver le contenu au frigo.</t>
  </si>
  <si>
    <t>5. Mettre au four 25min.</t>
  </si>
  <si>
    <t>6. Sortir le plat démouler et servir aussitôt.</t>
  </si>
  <si>
    <t>Quiche à la soupe de potiron</t>
  </si>
  <si>
    <t>1. Etalez votre pâte brisé sur un plat a tarte</t>
  </si>
  <si>
    <t>2. Piquez le fond avec une fourchette</t>
  </si>
  <si>
    <t>3. Dans une poêle faites revenir vos dès de volaille avec une cuillière a soupe d'huile et les étalez sur le fond de votre pâte. Dans un saladier mélangez les oeufs</t>
  </si>
  <si>
    <t>4. La crème fraîche</t>
  </si>
  <si>
    <t>5. La soupe Liebig potiron châtaigne</t>
  </si>
  <si>
    <t>6. La muscade et le poivre à l'aide d'un fouet. Versez le contenu du saladier sur les dès de volailles. Mettez au four 25 mns à 200 degrès. Régalez vous</t>
  </si>
  <si>
    <t>Tarte de la mer</t>
  </si>
  <si>
    <t>1. Faire revenir les oignons et l'ail dans une poêle avec l'huile d'olive.</t>
  </si>
  <si>
    <t>2. Jeter y ensuite le sachet de fruits de mer a feu plus fort et évacuer l'eau rejeté.</t>
  </si>
  <si>
    <t>3. Ensuite ajouter la soupe Liebig et laisser réduire un peu entre temps chauffer le four à 200 degrés</t>
  </si>
  <si>
    <t>4. Tout déposer sur la tarte.</t>
  </si>
  <si>
    <t>5. Battre dans un bol de la crème liquide avec les oeufs ; saler et poivrer le mélange sur la tarte et ajouter a la fin les herbes.</t>
  </si>
  <si>
    <t>6. Déposer le liquide sur la tarte parsemer de gruyère rapé et enfourner au moins 25 min surveiller et c'est prêt.</t>
  </si>
  <si>
    <t>flans de potirons</t>
  </si>
  <si>
    <t>1. Préchauffez votre four à 180°c.</t>
  </si>
  <si>
    <t>2. Mélangez les oeufs et la farine puis rajoutez 30 cl de soupe Liebig puis le fromage blanc et le fromage râpé.</t>
  </si>
  <si>
    <t>3. Répartir la préparation dans 4 petits bols.</t>
  </si>
  <si>
    <t>5. Servir chauds</t>
  </si>
  <si>
    <t>l'ilot gourmand</t>
  </si>
  <si>
    <t>Temps de préparation : 7 min</t>
  </si>
  <si>
    <t>1. Faire avec le papier aluminium 2 grandes bandes larges pour faire des papillotes.</t>
  </si>
  <si>
    <t>2. Mettre 60ml de soupe par dessus mettre l'oignon coupé en fines lamelles par dessus mettre le pavé de saumon avec une rondelle de citron dessus quelques graines d'anis ou autre épice qu'on aime avec du poisson.</t>
  </si>
  <si>
    <t>4. Fermer les papillotes mettre au four 15 ou 20 min pendant ce temp cuire le riz quand la papillotte est prète servir avec du riz</t>
  </si>
  <si>
    <t>bouig poulet</t>
  </si>
  <si>
    <t>1. Faites revenir le poulet que vous avez coupé en dés dans un peu d'huile d'olive.</t>
  </si>
  <si>
    <t>2. Pendant que le poulet dore ; faites bouillir l'eau pour le riz.</t>
  </si>
  <si>
    <t>3. Faites revenir le sachez de liebig dans une autre casserole.</t>
  </si>
  <si>
    <t>4. Coupez en rondelle de 1cm les coeurs de palmier ; les salsifis.</t>
  </si>
  <si>
    <t>5. Une fois le poulet cuit intégrez les légumes en commencant par le maïs ensuite le coeur de palmier puis les salsifis ; puis intégrez la soupe Liebig.</t>
  </si>
  <si>
    <t>6. Faites tout dorer pour que le goût s'impregne (pendant quelques minutes seulement).</t>
  </si>
  <si>
    <t>8. Versez la créme fraiche</t>
  </si>
  <si>
    <t>9. Salez poivrez à votre convenance.</t>
  </si>
  <si>
    <t>10. Laissez tout bien chauffer et servez.</t>
  </si>
  <si>
    <t>11. Même mes enfants en rafolent !</t>
  </si>
  <si>
    <t>liebig a la grec</t>
  </si>
  <si>
    <t>2. Badigeonnez d’huile d’olive le fond d’un plat à gratin.</t>
  </si>
  <si>
    <t>3. Disposez une couche de tranches d’aubergines grillés (après les avoir légèrement salées et poivrées) puis une couche de viande hachée(veau et boeuf).</t>
  </si>
  <si>
    <t>4. Répétez l’opération si nécessaire et nappez le tout de moulinée a la provençale.</t>
  </si>
  <si>
    <t>5. Parsemez de gruyère râpé.</t>
  </si>
  <si>
    <t>6. Mettez le plat au four pendant 20 mn à 200°C.</t>
  </si>
  <si>
    <t>TANDORRI DE LOTTE</t>
  </si>
  <si>
    <t>2. Faites cuire votre soupe de 8 légumes.</t>
  </si>
  <si>
    <t>3. Pelez et hachez les oignons et l'ail.</t>
  </si>
  <si>
    <t>4. Dans la soupe ajoutez l'ail ; l'oignon ; le gingembre ; la coriandre en poudre ; le paprika ; le cumin et la noix de coco. Salez et poivrez et mélangez bien.</t>
  </si>
  <si>
    <t>5. Ajoutez la lotte et le jus de citron. Mélangez bien.</t>
  </si>
  <si>
    <t>6. Couvrez et faire cuire 20 mn doucement en remunant régulièrement.</t>
  </si>
  <si>
    <t>7. Versez le tandoori dans un plat et décorez avec de la coriandre fraîche.</t>
  </si>
  <si>
    <t>Cappuccino de potiron et châtaignes, brochette de gambas aux épices</t>
  </si>
  <si>
    <t>1. Décortiquer les gambas en conservant la tête. Enfiler les gambas sur les brochettes (3 par personne). Mélanger les épices : curry ; paprika ; muscade et hacher l'ail et la coriandre. Mettre les brochettes dans un plat. Saler et Poivrer les brochettes. Parsemer les épices sur les brochettes ainsi que l'ail et la coriandre. Verser l'huile d'olive dessus et laisser mariner 10 min.</t>
  </si>
  <si>
    <t>2. Faire chauffer la soupe de potiron et châtaignes. Monter la crème liquide en crème fouettée avec un batteur. Saler poivrer.</t>
  </si>
  <si>
    <t>3. Sauter dans une poêle à l'huile d'olive les brochettes de gambas 2 min de chaque côté.</t>
  </si>
  <si>
    <t>4. Verser le potage dans 8 assiettes à soupe. Mettre une brochette de gambas sur le bord de chaque assiette. Décorer avec une quenelle de crème fouettée et une pluche de coriandre.</t>
  </si>
  <si>
    <t>5. Servez immédiatement.</t>
  </si>
  <si>
    <t>Tarte à la tomate</t>
  </si>
  <si>
    <t>1. Etalez la pâte dans un moule à tarte.</t>
  </si>
  <si>
    <t>2. Tartinez une couche de moutarde sur le fond.</t>
  </si>
  <si>
    <t>3. Faites cuire 250ml de soupe mélangée avec du parmesan et les oignons.</t>
  </si>
  <si>
    <t>4. Découpez les tomates en rondelles.</t>
  </si>
  <si>
    <t>5. Versez la soupe dans le moule à tarte.</t>
  </si>
  <si>
    <t>6. Déposer les tomates par dessus et ajouter origan ; sel et poivre.</t>
  </si>
  <si>
    <t>7. Faire cuire 30 minutes.</t>
  </si>
  <si>
    <t>Petits Flans de Tomates au Thon</t>
  </si>
  <si>
    <t>2. Mélangez les œufs et la farine puis ajoutez 30 cl de soupe ; la crème et le thon.</t>
  </si>
  <si>
    <t>5. Pour une petite sauce d’accompagnement : versez 30cl de Velouté de Tomates Liebig et du basilic ciselé dans une saucière et laissez refroidir 30 mn au réfrigérateur.</t>
  </si>
  <si>
    <t>encornets farcis aux legumes du soleil</t>
  </si>
  <si>
    <t>1. Videz les encornets sans percer la poche d'encre puis envelez leur la fine peau.</t>
  </si>
  <si>
    <t>2. Emincez tous les legumes en petits dès puis les faire revenir dans un filet d'huile d'olive (10mns environ).</t>
  </si>
  <si>
    <t>3. Faire chauffer la soupe Liebig oseille cresson crème puis ajoutez 250ml aux légumes .</t>
  </si>
  <si>
    <t>4. Farcir les encornets avec cette préparation puis fermez les avec des pics les faire revenir dans un filet d'huile d'olive 5mns environ aller retour qu'ils soient dorés.</t>
  </si>
  <si>
    <t>5. Dressez l'assiette en disposant les encornets en brochettes ou l'un a coté de l'autre avec un joli filet de soupe restante.</t>
  </si>
  <si>
    <t>Bouillon parfumé biglie</t>
  </si>
  <si>
    <t>2 feuilles de kaffir lime (combawa)</t>
  </si>
  <si>
    <t>1/2 cuillère à café de poivre en grains</t>
  </si>
  <si>
    <t>1. Dans une casserole faire cuire votre soupe liebig.</t>
  </si>
  <si>
    <t>2. Laisser infuser la cannelle et l'anis pendant 5 minutes puis retirer.</t>
  </si>
  <si>
    <t>3. Laisser infuser le reste pendant 30 minutes sur feu très doux (avec un couvercle).</t>
  </si>
  <si>
    <t>4. Passer le bouillon à la passoire fine pour retirer tout le reste et réserver au chaud.</t>
  </si>
  <si>
    <t>5. Ajouter un peu d'eau si le bouillon est trop concentré.</t>
  </si>
  <si>
    <t>6. Vous pouvez laisser le gingembre (ou une partie) mais cela risque d'être assez piquant lorsque l'on croque dans les morceaux c'est selon vos goûts.</t>
  </si>
  <si>
    <t>7. Faire cuire les nouilles de riz selon les indications du fabriquant. Les pâtes doivent être cuites et NON croquantes ! Une fois cuite arrêter la cuisson en les passant sous l'eau froide ; égoutter et réserver.</t>
  </si>
  <si>
    <t>8. Préparer de très fines tranches de filet de bœuf.</t>
  </si>
  <si>
    <t>9. Dans un bol ajouter les nouilles ; un peu de germes de soja ; les champignons ; la tige d'oignon et le piment.</t>
  </si>
  <si>
    <t>12. Vous pouvez prendre n'importe quel filet de bœuf.</t>
  </si>
  <si>
    <t>Quiche Liebig</t>
  </si>
  <si>
    <t>3. Mélangez à froid les oeufs et la farine ; ajoutez 60 cl de soupe et les lardons.</t>
  </si>
  <si>
    <t>4. Versez la préparation sur la pâte et parsemez de fromage râpé.</t>
  </si>
  <si>
    <t>5. Faites cuire 40 mn à 200°C.</t>
  </si>
  <si>
    <t>Soupe au poulet</t>
  </si>
  <si>
    <t>Pour accompagner : des germes de soja frais</t>
  </si>
  <si>
    <t>1. Dans une casserole faire cuire 1/2 L de soupe a l'oignion et le gingembre avec la boule de thé (clous de girofles).</t>
  </si>
  <si>
    <t>2. Après une quinzaine de minutes ajouter les carottes et le céleri coupés en petits morceaux.</t>
  </si>
  <si>
    <t>3. Ajouter le poulet finement émincé puis les nouilles et laisser mijoter jusqu'à ce que le poulet soit bien cuit et encore fondant. Retirer la boule de thé.</t>
  </si>
  <si>
    <t>4. Servir chaud.</t>
  </si>
  <si>
    <t>riz kokotte au gibeil</t>
  </si>
  <si>
    <t>1. Saler et poivrer les morceaux de poulet.</t>
  </si>
  <si>
    <t>2. Préchauffer le four.</t>
  </si>
  <si>
    <t>Dans une cocotte faire revenir ensemble dans l'huile d'olive chaude l'oignon ; l'ail et les lardons.</t>
  </si>
  <si>
    <t>4. Ajouter les morceaux de poulet et les faire dorer sur toutes les faces.</t>
  </si>
  <si>
    <t>5. Verser le velouté de tomate Liebig avec le brin de persil.</t>
  </si>
  <si>
    <t>6. Ajouter le riz. Bien mélanger le tout et arroser avec le bouillon (3 fois la quantité de riz). Couvrir et porter à ébullition.</t>
  </si>
  <si>
    <t>7. Rectifier l'assaisonnement et ajouter les petits pois.</t>
  </si>
  <si>
    <t>8. Porter de nouveau à ébullition.</t>
  </si>
  <si>
    <t>Soufflé epinards artichauts</t>
  </si>
  <si>
    <t>1. Préchauffez votre four th.7 (200°C).</t>
  </si>
  <si>
    <t>2. Beurrez et farinez un moule à soufflés.</t>
  </si>
  <si>
    <t>Séparez les blancs et les jaunes des oeufs (réservez les jaunes) ; montez les blancs en neige avec un peu de sel.</t>
  </si>
  <si>
    <t>4. Dans une casserole faites bouillir le lait et le beurre ; ajoutez le sachet liebig et faites cuire 1 min.</t>
  </si>
  <si>
    <t>5. Laissez refroidir et ajoutez les jaunes.</t>
  </si>
  <si>
    <t>6. Délayez le mélange avec un tiers des blancs montés ; puis ajoutez le reste des blancs en mélangeant délicatement.</t>
  </si>
  <si>
    <t>7. Versez dans le moule et faites cuire 18 à 20 min.</t>
  </si>
  <si>
    <t>8. Servez.</t>
  </si>
  <si>
    <t>9. Astuce : Pour plus de gourmandise ajoutez de la mozzarella râpée dans le mélange avant d’incorporer les blancs.</t>
  </si>
  <si>
    <t>Ravioles à la bisque</t>
  </si>
  <si>
    <t>1. Faire cuire la bisque de homard Liebig.</t>
  </si>
  <si>
    <t>2. Etaler les plaques de pâtes et les découper en rectangle.</t>
  </si>
  <si>
    <t>3. Déposer une petite quantité de bisque sur le rectangle et le refermer à l'aide d'un peu d'eau chaude.</t>
  </si>
  <si>
    <t>4. Les faire cuire quelques minutes dans de l'eau.</t>
  </si>
  <si>
    <t>5. Dresser les ravioles dans une assiette creuse.</t>
  </si>
  <si>
    <t>6. Arroser avec le reste de bisque.</t>
  </si>
  <si>
    <t>délice de verdure</t>
  </si>
  <si>
    <t>1. Couper et cuire les pommes de terre en quatre</t>
  </si>
  <si>
    <t>2. Emincer et cuire les oignons revenus dans du beurre.</t>
  </si>
  <si>
    <t>3. Faire chauffer la soupe liebig.</t>
  </si>
  <si>
    <t>4. Ajouter les morceaux de pommes de terre et les oignons dans la soupe.</t>
  </si>
  <si>
    <t>5. Avant de servir émietter du roquefort sur la soupe et ajouter les croutons. Bon appétit!</t>
  </si>
  <si>
    <t>soupe chataigne réglisse</t>
  </si>
  <si>
    <t>1. Verser la soupe dans le blender.</t>
  </si>
  <si>
    <t>2. Ajouter 10 rouleaux de réglisse bonbon et 20 cl de crème liquide.</t>
  </si>
  <si>
    <t>3. Mixez et salez poivrez.</t>
  </si>
  <si>
    <t>4. Chauffez le tout dans une casserole et dégustez.</t>
  </si>
  <si>
    <t>velouté en vert et blanc</t>
  </si>
  <si>
    <t>1. Hacher l'ail et faire revenir en cocotte avec un peu de beurre. Verser ensuite votre brick de velouté de courgettes et ciboulette.</t>
  </si>
  <si>
    <t>2. Laisser cuire 5 mn à feux doux et pendant ce temps.</t>
  </si>
  <si>
    <t>3. Détailler le surimi en pts morceaux.</t>
  </si>
  <si>
    <t>4. Effeuiller et ciseler la coriandre.</t>
  </si>
  <si>
    <t>5. Ajouter le chèvre et la coriandre dans la soupe remuer pour bien que le chèvre fonde dans le velouté et assaisonnez.</t>
  </si>
  <si>
    <t>6. Servir après avoir ajouté le surimi en surface.</t>
  </si>
  <si>
    <t>7. Vous pouvez déguster ce plat également froid après l'avoir mis au refrigerateur pendant au moins 30 min.</t>
  </si>
  <si>
    <t>pour servir</t>
  </si>
  <si>
    <t>8. Parsemez de surimi</t>
  </si>
  <si>
    <t>crumble au potiron</t>
  </si>
  <si>
    <t>Temps de cuisson : 55 min</t>
  </si>
  <si>
    <t>1. Préchauffez le four (180°C).</t>
  </si>
  <si>
    <t>4. Versez un peu d'eau au fond et faites cuire au four pendant 35 minutes (à la fin les cubes de potiron doivent pouvoir être écrasés à la fourchette).</t>
  </si>
  <si>
    <t>6. Sortez le plat du four écrasez le potiron ajoutez la crème fraîche et le reste du fromage coupé en petits dés.</t>
  </si>
  <si>
    <t>7. Répartissez les miettes et parsemez de persil haché et nappé de la crème de 8 légumes.</t>
  </si>
  <si>
    <t>8. Remettez dans le four chaud et laissez cuire 20 minutes jusqu'à ce que la croûte soit bien dorée. Servez chaud.</t>
  </si>
  <si>
    <t>par nathalie kadem</t>
  </si>
  <si>
    <t>Roti de porc a la provençale</t>
  </si>
  <si>
    <t>Note :</t>
  </si>
  <si>
    <t>Quiche aux champignon poireaux et jambon</t>
  </si>
  <si>
    <t>1. Préchauffez votre four a 200°c.</t>
  </si>
  <si>
    <t>3. Hachez finement les oignons coupez les poireaux en rond et coupe vos champignons.</t>
  </si>
  <si>
    <t>4. Réchauffez dans une poêle un peu de l'huile et mettez les oignons ; poireaux et champignons dans la poêle pour retirer l'eau.</t>
  </si>
  <si>
    <t>5. Battez les oeufs rajoutez 6 cl de velouté de cèpes et bolets Liebig.</t>
  </si>
  <si>
    <t>6. Sortir le pâte de four</t>
  </si>
  <si>
    <t>7. Mettez sur le fond le mélange et parmasez de persil.</t>
  </si>
  <si>
    <t>8. Ajoutez les allumettes de jambon par dessus. Et déposez par dessus votre mélange des oeufs et du velouté.</t>
  </si>
  <si>
    <t>9. Remettre au four pour 30 minutes a 200°c.</t>
  </si>
  <si>
    <t>Quiche aux épinards et Saint-Jacques velouté de courgettes</t>
  </si>
  <si>
    <t>1. Hâcher grossièrement au couteau les épinards puis les faire cuire quelques minutes dans une sauteuse avec 10 gr de beurre.</t>
  </si>
  <si>
    <t>2. Egoutter Faire dorer les échalotes dans le beurre restant.</t>
  </si>
  <si>
    <t>4. Battre ensemble œufs crème gruyère sel aneth poivre et mélanger le tout aux épinards.</t>
  </si>
  <si>
    <t>6. Verser la préparation aux épinards saupoudrer d’amendes effilées et cuire au four (190°C) pendant 45 minutes.</t>
  </si>
  <si>
    <t>7. Servir accompagné d’un velouté de courgettes et ciboulette Liebig.</t>
  </si>
  <si>
    <t>BLANQUETTE A MA FACON</t>
  </si>
  <si>
    <t>2. Ensuite ajouter la jardinière de légumes et la soupe.</t>
  </si>
  <si>
    <t>3. Cuire 60 minutes à feu très doux et servir avec des croutons.</t>
  </si>
  <si>
    <t>Emincé de volaille aux champignons et sa crème de cèpes</t>
  </si>
  <si>
    <t>1. Commencer par détailler les escalopes en petits cubes. Dans une sauteuse faire chauffer de l'huile y faire revenir les petits cubes de dinde et les faire dorer sur toutes leurs faces.</t>
  </si>
  <si>
    <t>2. Dans une casserole faire suer les champignons une fois qu'ils ont rendu leur eau les ajouter aux petits cubes de dinde.</t>
  </si>
  <si>
    <t>3. Déglacer avec du vin blanc et laisser évaporer.</t>
  </si>
  <si>
    <t>4. Lorsque le vin blanc est entièrement évaporé ajouter la soupe et la crème.</t>
  </si>
  <si>
    <t>5. Servir avec du riz basmati ou des tagliatelles fraîches.</t>
  </si>
  <si>
    <t>Quenelles de brochet à la bisque de homard</t>
  </si>
  <si>
    <t>1. Déposez vos quenelles dans un plat à gratin.</t>
  </si>
  <si>
    <t>2. Dans une casserole réchauffez doucement la bisque de homard avec les champignons.</t>
  </si>
  <si>
    <t>3. Versez sur les quenelles et mettez au four 20 mn.</t>
  </si>
  <si>
    <t>4. Bon appétit.</t>
  </si>
  <si>
    <t>croquettes</t>
  </si>
  <si>
    <t>1. Mélanger la pâte à choux ainsi que la purée de pommes de terre et le moulinée.</t>
  </si>
  <si>
    <t>2. Faire des boules et les rouler dans la farine.</t>
  </si>
  <si>
    <t>3. Les mettre dans une friture bien chaude et les retirer lorsque elles sont dorées.</t>
  </si>
  <si>
    <t>Soufflé aux cèpes et au comté</t>
  </si>
  <si>
    <t>1. Faites fondre le beurre dans une grande casserole. Versez la farine d’un seul coup et laissez cuire à feu doux pendant 15 min tout en mélangeant au fouet. Toujours en fouettant ajoutez le lait. Salez et poivrez et poursuivez la cuisson pendant 20 min à feu doux.</t>
  </si>
  <si>
    <t>2. Pendant ce temps préparez le velouté aux cèpes Pelez et hachez l’échalote.</t>
  </si>
  <si>
    <t>4. Séparez les blancs des jaunes d'œuf. Réservez les blancs au frais.</t>
  </si>
  <si>
    <t>5. Préchauffez votre four à 180°C (th.6). Beurrez et farinez un moule à soufflé.</t>
  </si>
  <si>
    <t>7. Enfournez et laissez cuire 30 min. Servez dés la sortie du four.</t>
  </si>
  <si>
    <t>fleur d'asie</t>
  </si>
  <si>
    <t>1. Laver les champignons noirs.</t>
  </si>
  <si>
    <t>2. Les faire cuire avec les vermicelles pendant 10 minutes puis ajouter la sauce soja.</t>
  </si>
  <si>
    <t>3. Servez chaud</t>
  </si>
  <si>
    <t>Quiche de poireaux aux saint-jacques</t>
  </si>
  <si>
    <t>1. Préchauffer le four à 220°C.</t>
  </si>
  <si>
    <t>2. Étaler la pâte dans un moule à tarte et penser à piquer la pâte par exemple avec une fourchette.</t>
  </si>
  <si>
    <t>3. Mélanger farine et oeufs</t>
  </si>
  <si>
    <t>4. Ajouter la soupe à la suite.</t>
  </si>
  <si>
    <t>5. Verser le tout dans votre moule.</t>
  </si>
  <si>
    <t>6. Parsemez de fromage rapé.</t>
  </si>
  <si>
    <t>7. Faites cuire 40 min à 180°C.</t>
  </si>
  <si>
    <t>Velouté de cèpes et bolets au bacon grillé</t>
  </si>
  <si>
    <t>1. Dans un faitout mettre les champignons et le velouté de cêpes et bolets liebig. Faire cuire à feu très doux pendant 20 min.</t>
  </si>
  <si>
    <t>2. Coupez le bacon en lamelles et les mettre sur la plaque du four</t>
  </si>
  <si>
    <t>3. Sur du papier sulfurisé. Enfournez et faites légèrement grillés dans votre four en position grill.</t>
  </si>
  <si>
    <t>4. Coupez le fromage en bâtonnets.</t>
  </si>
  <si>
    <t>5. Versez votre velouté dans des tasses</t>
  </si>
  <si>
    <t>6. Répartissez le fromage et plantez à la verticale le bacon.</t>
  </si>
  <si>
    <t>7. Arrosez légèrement de crème fraîche et terminez par la pluche de persil.</t>
  </si>
  <si>
    <t>1. Chauffez le potage. Ajoutez les flocons de pommes de terre en remuant. Coupez la buchette en rondelles.</t>
  </si>
  <si>
    <t>2. Dans un plat à gratin alternez les pâtes à lasagne ; la soupe et le fromage de chèvre.</t>
  </si>
  <si>
    <t>3. Parsemez de gruyère râpé et faites cuire à four chaud (170°) pendant 30mn.</t>
  </si>
  <si>
    <t>Quiche à la soupe</t>
  </si>
  <si>
    <t>1. On mélange le tout puis on verse sur la pàte dans un moule à tarte.</t>
  </si>
  <si>
    <t>2. On enfourne pendant 45 mn à 200 degrés.</t>
  </si>
  <si>
    <t>Ile Flottante salée</t>
  </si>
  <si>
    <t>1. Mélanger la mousse de poisson/crustacés avec la farine.</t>
  </si>
  <si>
    <t>2. Incorporer très délicatement les deux blancs d'oeufs montés en neige ferme avec la pincée de sel.</t>
  </si>
  <si>
    <t>3. Dresser en 2 portions sur papier cuisson sur la grille du four.</t>
  </si>
  <si>
    <t>4. Cuire au four pendant 8 mn à 150°C.</t>
  </si>
  <si>
    <t>5. Faire cuire la totalité de la soupe Liebig Légumes verts.</t>
  </si>
  <si>
    <t>6. Déposer chaque soufflé sur une portion de velouté de légumes verts.</t>
  </si>
  <si>
    <t>7. Servir chaud</t>
  </si>
  <si>
    <t>Coquilles de poissons au Coulis de Homard</t>
  </si>
  <si>
    <t>2. Dans les coquilles ; déposez les champignons émincés et les pavés de poisson.</t>
  </si>
  <si>
    <t>3. Mélangez la crème et la bisque de homard puis recouvrez le mélange dans les coquilles.</t>
  </si>
  <si>
    <t>4. Parsemez de noisettes de beurre ; de chapelure et parmesan et faites cuire au four 20 mn.</t>
  </si>
  <si>
    <t>Riz aux pommes de terre, charcuterie , sachet Liebig au cresson et creme fleurette</t>
  </si>
  <si>
    <t>1. Découpez les 4 pommes de terre ; les 3 tomates et l'oignon en tranches fines...</t>
  </si>
  <si>
    <t>2. Préparez l'ail le persil et l'orégon.</t>
  </si>
  <si>
    <t>3. Mettez l'ensemble des éléments dans dans une grosse cocotte.</t>
  </si>
  <si>
    <t>4. Ajoutez le riz et le sachet Liebig oseille cresson et crême fleurette.</t>
  </si>
  <si>
    <t>5. Chauffer pendant 25 minutes (surveillez la cuisson !).</t>
  </si>
  <si>
    <t>6. Très bon appétit à tous !</t>
  </si>
  <si>
    <t>quenelles a la bisque de homard</t>
  </si>
  <si>
    <t>1. Mettre les quenelles dans un plat allant dans le four.</t>
  </si>
  <si>
    <t>2. Mélanger la boite de bisque de homard avec la crème liquide.</t>
  </si>
  <si>
    <t>3. Verser sur les quenelles.</t>
  </si>
  <si>
    <t>4. Passer an four 25 à 30 minutes</t>
  </si>
  <si>
    <t>5. Accompagner de riz.</t>
  </si>
  <si>
    <t>Verrines veloutées tomate-féta</t>
  </si>
  <si>
    <t>2. Pendant ce temps disposer les petits pois au fond de quatre grands verres.</t>
  </si>
  <si>
    <t>4. Mélanger dans un bol la féta émiettée avec les crevettes saler ; poivrer et ajouter l'huile d'olive ; le yaourt et mélanger pour obtenir un mélange grumeleux.</t>
  </si>
  <si>
    <t>5. Répartir ce mélange dans chaque verrine après avoir attendu que le mélange à la tomate soit un peu solidifié.</t>
  </si>
  <si>
    <t>6. Réserver au frais pendant une heure minimum décorer avec les crevettes entières et servir bien frais.</t>
  </si>
  <si>
    <t>Flan de poissons</t>
  </si>
  <si>
    <t>1. Pocher le poisson dans un court bouillon.</t>
  </si>
  <si>
    <t>2. Battre les oeufs en omelette ajouter la crème puis la bisque (en réserver 100 ml pour la déco) .... Bien battre...</t>
  </si>
  <si>
    <t>3. Saler et poivrer.</t>
  </si>
  <si>
    <t>4. Dans un moule à cake souple installer le poisson et couvrir de mélange a la bisque.</t>
  </si>
  <si>
    <t>6. Piquer pour apprécier la cuisson de la bisque ; ajouter 5 min si nécessaire.</t>
  </si>
  <si>
    <t>7. Servir une tranche sur une salade de roquette avec un filet de bisque réchauffée et tiédie avec quelques crevettes.</t>
  </si>
  <si>
    <t>Royale de moules au velouté de potiron</t>
  </si>
  <si>
    <t>1. Versez dans une casserole les moules ; l'échalote ; l'ail haché ; le vin et le thym. Faire cuire à feu doux 10 minutes. Récupérez le jus de cuisson puis décortiquez les moules.</t>
  </si>
  <si>
    <t>2. Récupérer 10 cl de jus de cuisson des moules ; filtrer. Verser dans un blender et ajouter la crème ; le lait ; les œufs entiers et 50 g de moules décortiquées. Mixer l'ensemble finement. Verser dans des verrines et les remplir à peine à moitié. Mettre les verres dans un plat et y verser de l'eau à hauteur du contenu des verres. Cuire au four à 150° au bain marie.</t>
  </si>
  <si>
    <t>3. Faire chauffer 0;5 litre de velouté Liebig au potiron.</t>
  </si>
  <si>
    <t>4. Dressage : Verser les moules dans chaque verrine sur la Royale puis le velouté de potiron chaud. Dégustez !!!</t>
  </si>
  <si>
    <t>escalope à la crême d'oignon</t>
  </si>
  <si>
    <t>1. Mettre les escalopes dans un plat allant au four.</t>
  </si>
  <si>
    <t>2. Répandre le sachet de soupe sur les escalopes.</t>
  </si>
  <si>
    <t>3. Mettre la crème fraîche liquide et le gruyère rapé sur le tout.</t>
  </si>
  <si>
    <t>4. Enfournez et dégustez.</t>
  </si>
  <si>
    <t>Blanquette de Volaille Forestière</t>
  </si>
  <si>
    <t>1. Faites revenir les morceaux de volaille et les champignons émincés 5 mn dans une sauteuse avec l'huile.</t>
  </si>
  <si>
    <t>2. Mélangez l''eau tiède et la crème dans un récipient à part et diluez le sachet de soupe dedans.</t>
  </si>
  <si>
    <t>3. Versez le mélange dans la poêle et laissez mijoter 5 mn à feu doux en remuant.</t>
  </si>
  <si>
    <t>Quiche saumon et langoustiner</t>
  </si>
  <si>
    <t>1. Laver les champignons.</t>
  </si>
  <si>
    <t>2. Couper les champignons et les échalottes.</t>
  </si>
  <si>
    <t>3. Faire revenir a feu moyen les champignons et échalottes afin de bien évacuer leur eau.</t>
  </si>
  <si>
    <t>4. Mélanger la crème et les 2 oeufs.</t>
  </si>
  <si>
    <t>6. Ajouter les 50 ml de velouté liebig.</t>
  </si>
  <si>
    <t>7. Ajouter l'aneth et la ciboulette dans le mélange crème / oeufs.</t>
  </si>
  <si>
    <t>8. Battre la préparation pour lui donner de la légèreté.</t>
  </si>
  <si>
    <t>9. Etaler la pâte dans un moule à tarte en beurrant le fond et percer de petits trous avec d'une fourchette.</t>
  </si>
  <si>
    <t>10. Badigeonner le fond de la pâte avec du jaune d'œuf et enfourner 5 à 10 minutes dans un four à 200° afin d'imperméabiliser le fond de la pâte.</t>
  </si>
  <si>
    <t>11. Couper le filet de saumon en dés de 2 cm.</t>
  </si>
  <si>
    <t>12. Disposer les sur la pâte.</t>
  </si>
  <si>
    <t>13. Ajouter le mélange échalote/champignon.</t>
  </si>
  <si>
    <t>14. Ensuite couvrir le tout avec l'appareil œuf/crème et enfourner à 200° pendant 40 minutes.</t>
  </si>
  <si>
    <t>LA LIEBIG LOTTE</t>
  </si>
  <si>
    <t>1. Faites d'abord revenir dans la matière grasse les morceaux de lotte et les langoustines.</t>
  </si>
  <si>
    <t>3. Faites revenir quelques instants.</t>
  </si>
  <si>
    <t>4. Remettez le poisson seul mettez à cuire à feu doux pendant 40 minutes environ disposez dans un plat avec les langoustines et servir très chaud.</t>
  </si>
  <si>
    <t>chausson de saveurs</t>
  </si>
  <si>
    <t>1. Eplucher la carotte et la courgette et les râper en larges lamelles.</t>
  </si>
  <si>
    <t>2. Faire revenir les tagliatelles de légumes dans une poêle avec les 10cL de velouté de légumes du soleil et deux pincées de cannelle pendant 10 min.</t>
  </si>
  <si>
    <t>4. Mettre le chausson nappé d'un jaune d'oeuf pendant 25 à 30 min au four à thermostat 6 ( 180°c).</t>
  </si>
  <si>
    <t>Quiche au Thon</t>
  </si>
  <si>
    <t>1. Faire fondre le cube de bouillon de légumes.</t>
  </si>
  <si>
    <t>2. Mélanger tous les ingrédients ; verser dans un plat à tarte graissé et cuire 35mn à 180°C.</t>
  </si>
  <si>
    <t>Tian provençal à la crème d'emmental et légumes poêlés</t>
  </si>
  <si>
    <t>1. Préchauffez le four à 180°C.</t>
  </si>
  <si>
    <t>2. Dans un saladier mélangez le velouté de légumes poêlés avec le lait</t>
  </si>
  <si>
    <t>4. Rangez successivement les rondelles de courgette de tomates et d’aubergine dans un plat à gratin.</t>
  </si>
  <si>
    <t>5. Versez la préparation à base du velouté de légumes poêlés.</t>
  </si>
  <si>
    <t>Pâtes aux moules</t>
  </si>
  <si>
    <t>1. Nettoyer vos moules soigneusement</t>
  </si>
  <si>
    <t>2. Réserver.</t>
  </si>
  <si>
    <t>4. Faire revenir les oignons dans une sauteuse ; faire légèrement blondir.</t>
  </si>
  <si>
    <t>5. Pendant ce temps faire chauffer 3 litres d'eau dans une grande casserole et ajouter un sachet de soupe Pot au feu de légumes.</t>
  </si>
  <si>
    <t>6. Plonger les pâtes dans ce bouillon. Faire cuire pendant 8 minutes. Elles doivent rester "al dente".</t>
  </si>
  <si>
    <t>7. Plonger les moules dans les oignons blondis. Bien mettre un couvercle. Mettre à feu vif pendant 3 minutes.</t>
  </si>
  <si>
    <t>8. Sortir les moules en décortiquer la moitié. Réserver.</t>
  </si>
  <si>
    <t>9. Ajouter 20cl de crême fraîche dans le jus des moules. Feu vif pendant 1 minute.</t>
  </si>
  <si>
    <t>10. Egoutter les pâtes. Les placer dans un grand plat. Mettre les pâtes verser dessus les moules entières et les moules décortiquéespuis le jus des moules avec la crème.</t>
  </si>
  <si>
    <t>Tajine de poulet papaye verte cannelle</t>
  </si>
  <si>
    <t>2. Dans une marmite ou (dans un plat à tajine) faire revenir les oignons dans un filet d'huile d'olive et ajouter les morceaux de cuisses puis laisser dorer en retournant le poulet pendant 5 minutes.</t>
  </si>
  <si>
    <t>3. Ajoutez le curcuma ; la cannelle (du gingembre ou de la cardamome moulue aussi si vous voulez) puis salez ; poivrez mélangez et couvrez les morceaux de poulet de la soupe à l'oignon.</t>
  </si>
  <si>
    <t>4. Couvrez et laissez cuire pendant 30 à 40 minutes jusqu'a cuisson complète du poulet et réduction de la sauce.</t>
  </si>
  <si>
    <t>5. Disposez les tranches de papaye verte saupoudrez le tout de garam massala couvrir à nouveau et laissez mijoter 10 minutes avant de servir.</t>
  </si>
  <si>
    <t>Potage de moules safranées à la bisque de homard Liebig</t>
  </si>
  <si>
    <t>1. Eplucher et laver tous les légumes puis les couper en julienne (fins batonnets).</t>
  </si>
  <si>
    <t>2. Hacher l'ail et ciseler les échalotes.</t>
  </si>
  <si>
    <t>3. Nettoyer les moules et les ouvrir avec le vin blanc</t>
  </si>
  <si>
    <t>4. Les échalotes</t>
  </si>
  <si>
    <t>5. Sel et poivre. Les décortiquer et réserver dans le jus de cuisson. Garder quelques 1/2 coques pour la présentation.</t>
  </si>
  <si>
    <t>6. Faire suer à l'huile d'olive l'oignon</t>
  </si>
  <si>
    <t>7. Les juliennes de légumes et l'ail en prenant soin de garder les légumes croquants. Déglacer au pastis</t>
  </si>
  <si>
    <t>8. Ajouter les pistils de safran et mouiller au fumet (dilué à l'eau si ce n'est pas du maison). Ajouter le jus de moules passé au chinois aiinsi que la bisque de homard Liebig.</t>
  </si>
  <si>
    <t>9. Cuire le tout une dizaine de minutes</t>
  </si>
  <si>
    <t>10. Ajouter la crème et laisser mijoter quelques minutes.</t>
  </si>
  <si>
    <t>11. Au moment de servir</t>
  </si>
  <si>
    <t>12. Ajouter les moules hors du feu et monter au beurre.</t>
  </si>
  <si>
    <t>13. Dans une assiette creuse disposer quelques légumes</t>
  </si>
  <si>
    <t>14. Ajouter ensuite les moules décortiquées et verser la nage. Terminer par quelques moules en 1/2 coques et quelques brins de persil ciselés (facultatif).</t>
  </si>
  <si>
    <t>Andouillette aux poireaux façon Pouet</t>
  </si>
  <si>
    <t>1. Faire griller les andouillettes au four (Th 9 selon four).</t>
  </si>
  <si>
    <t>2. Mettre le mouliné poireaux pommes de terre Liebig dans une cocotte avec un peu de jus de cuisson ; le beurre et le vin blanc.</t>
  </si>
  <si>
    <t>3. Salez et poivrez ; faire réduire.</t>
  </si>
  <si>
    <t>4. Ajouter les andouillettes grillées dans la cocotte fermée et faire mijoter à feu doux.</t>
  </si>
  <si>
    <t>5. Servir très chaud.</t>
  </si>
  <si>
    <t>Cassoulet façon Giluzan</t>
  </si>
  <si>
    <t>Temps de cuisson : 240 min</t>
  </si>
  <si>
    <t>1. Mettre la mojette à tremper la veille dans l’eau froide.</t>
  </si>
  <si>
    <t>2. Egoutter la mojette. La mettre à cuire dans une cocotte recouverte d’eau froide non salée. Ajouter 5 ou 6 gousses d’ail du thym et du laurier pendant une bonne 1/2 heure. Faire cuire 3/4 d’heure à partir de l’ébullition.</t>
  </si>
  <si>
    <t>3. Egoutter de nouveau la mojette. La mettre dans une grande cocotte</t>
  </si>
  <si>
    <t>4. Recouvrir de soupe à la tomate. Ajouter les rondelles de saucisson la poitrine fumée coupée préalablement en morceaux et quelques gousses d’ail (on aura ôté les anciennes). Ajouter thym laurier et remettre a mijoter.</t>
  </si>
  <si>
    <t>5. Dans une poêle faire griller la poitrine fraîche coupée en morceaux ensuite les saucisses et rajouter tout ceci dans la cocotte en ayant pris soin d’essuyer le surplus de graisse avec un sopalin. Saler poivrer et remettre a mijoter une heure a feu très doux (thermostat 3 maximum sur la plaque de cuisson) en remuant de temps en temps.</t>
  </si>
  <si>
    <t>6. Sortir les cuisses de canard des boîtes bien les nettoyer de toute la graisse et séparer les hauts et les bas de cuisses.</t>
  </si>
  <si>
    <t>7. Ajouter dans la cocotte vérifier l’assaisonnement et laisser encore mijoter 1/2 heure.</t>
  </si>
  <si>
    <t>8. Mettre le four à préchauffer chaleur tournante (on mettra deux plats sur deux niveaux) à 110°C (thermostat 3 ou 4).</t>
  </si>
  <si>
    <t>9. Prendre deux grands plat à gratin en terre cuite à bord assez haut les frotter avec de l’ail puis délicatement répartir le contenu de la cocotte dans les deux plats (attention au confit qui se détachent très facilement). Il faut que la sauce recouvre juste a niveau les haricots. Saupoudrer alors de chapelure et mettre au four.</t>
  </si>
  <si>
    <t>10. Vérifier régulièrement que la préparation cuit tout doucement et qu’il y a suffisamment de sauce. Il faut toujours que le jus soit au niveau des haricots. De temps en temps appuyer sur les morceaux de viande ou de saucisse pour les remettre un peu dans la sauce.</t>
  </si>
  <si>
    <t>11. Laisser mijoter encore 1/2 heure à deux heures.</t>
  </si>
  <si>
    <t>13. Dans une assiette creuse</t>
  </si>
  <si>
    <t>14. Disposer quelques légumes</t>
  </si>
  <si>
    <t>15. Ajouter ensuite les moules décortiquées et verser la nage. Terminer par quelques moules en 1/2 coques et quelques brins de persil ciselés (facultatif).</t>
  </si>
  <si>
    <t>16. </t>
  </si>
  <si>
    <t>Quiche à l'oignon</t>
  </si>
  <si>
    <t>1. Préchauffez votre four à 240 °C.</t>
  </si>
  <si>
    <t>2. Beurrez votre moule à tarte. Étalez la pâte au fond du moule et piquez la à la fourchette.</t>
  </si>
  <si>
    <t>4. Ajoutez les 60g de gruyère râpé puis versez les 60cl de soupe à l'oignon au fromage fondu. Mélangez bien.</t>
  </si>
  <si>
    <t>5. Faites revenir les lardons dans une poêle</t>
  </si>
  <si>
    <t>6. Placez les lardons au fond du moule et versez par dessus la préparation à base de soupe.</t>
  </si>
  <si>
    <t>7. Faites cuire 45 minutes au four à 200°C.</t>
  </si>
  <si>
    <t xml:space="preserve"> RECETTES DES INTERNAUTES </t>
  </si>
  <si>
    <t>par delpy pierrette</t>
  </si>
  <si>
    <t>par HOUDET MAURICETTE</t>
  </si>
  <si>
    <t xml:space="preserve">Soupe de lasagnes </t>
  </si>
  <si>
    <t>par Cano Jean-Noël</t>
  </si>
  <si>
    <t>par Inacio marta Julie</t>
  </si>
  <si>
    <t>par JUNG Aline</t>
  </si>
  <si>
    <t>par Roux Sebastien</t>
  </si>
  <si>
    <t>par Fiorletta Ludovic</t>
  </si>
  <si>
    <t>par croizet gaelle</t>
  </si>
  <si>
    <t>par Tancre marion</t>
  </si>
  <si>
    <t>par Aymerick A.</t>
  </si>
  <si>
    <t>par REGNIER Maryline</t>
  </si>
  <si>
    <t>par Archer Colette</t>
  </si>
  <si>
    <t>par BATS MARION</t>
  </si>
  <si>
    <t>par Sikora Angelique</t>
  </si>
  <si>
    <t>par marie france dec</t>
  </si>
  <si>
    <t>par delpi pierre</t>
  </si>
  <si>
    <t>par bec marie</t>
  </si>
  <si>
    <t>par lardit isabelle</t>
  </si>
  <si>
    <t>par LATOUR Sylvie</t>
  </si>
  <si>
    <t>par Tilleu Fabrice</t>
  </si>
  <si>
    <t>par kiffer kelly</t>
  </si>
  <si>
    <t>par Hivert Guillaume</t>
  </si>
  <si>
    <t xml:space="preserve">Noix de St-Jacques au vert </t>
  </si>
  <si>
    <t>par lix vanessa</t>
  </si>
  <si>
    <t>par</t>
  </si>
  <si>
    <t>par Perriolat Bastien</t>
  </si>
  <si>
    <t>par paniz yamina</t>
  </si>
  <si>
    <t>par Alexandra Vaagahu</t>
  </si>
  <si>
    <t>par LOISY flora</t>
  </si>
  <si>
    <t>par Isabelle Dumoteil</t>
  </si>
  <si>
    <t>par duzac marie</t>
  </si>
  <si>
    <t>par Mestre Marie-Claude</t>
  </si>
  <si>
    <t>par George Nathalie</t>
  </si>
  <si>
    <t xml:space="preserve">Gâteau de pain aux saucisses, à la mimolette et à l’oignon </t>
  </si>
  <si>
    <t>par Amaëlle Andrighetto</t>
  </si>
  <si>
    <t>par LAMY Marie Thérèse</t>
  </si>
  <si>
    <t>par DAVID Audrey</t>
  </si>
  <si>
    <t>par FERAUD Guillaume</t>
  </si>
  <si>
    <t>par GILQUIN Herve</t>
  </si>
  <si>
    <t>par Werbrouck Nathalie</t>
  </si>
  <si>
    <t>par ULAN Clément</t>
  </si>
  <si>
    <t>par Pignon Sophie</t>
  </si>
  <si>
    <t>par Emmenegger Claire</t>
  </si>
  <si>
    <t xml:space="preserve">Roulés de poulet au bacon et asperges, sauce au fromage et l’oignon </t>
  </si>
  <si>
    <t>par Marie Bonnefond</t>
  </si>
  <si>
    <t>par Christian Mestre</t>
  </si>
  <si>
    <t>par Gader Lucille</t>
  </si>
  <si>
    <t>par Le Masle Pierre</t>
  </si>
  <si>
    <t>par jandia angelqiue</t>
  </si>
  <si>
    <t>par Dutheil Celine</t>
  </si>
  <si>
    <t>par Lallement Elodie</t>
  </si>
  <si>
    <t>par Lequeux Matthieu</t>
  </si>
  <si>
    <t>par Chervier Jean pierre</t>
  </si>
  <si>
    <t>par Marie Claude B.</t>
  </si>
  <si>
    <t>par joelle</t>
  </si>
  <si>
    <t>par François Dumonteil</t>
  </si>
  <si>
    <t>par REBOUSSIN Alexandre</t>
  </si>
  <si>
    <t xml:space="preserve">Filet mignon en croûte </t>
  </si>
  <si>
    <t>par El Anyaoui Mohammed</t>
  </si>
  <si>
    <t>par de Tinseau Christophe</t>
  </si>
  <si>
    <t>par Piquet caroline</t>
  </si>
  <si>
    <t>par villand</t>
  </si>
  <si>
    <t>par FOUCHER</t>
  </si>
  <si>
    <t>par andrighetto pascal</t>
  </si>
  <si>
    <t xml:space="preserve">Aérien </t>
  </si>
  <si>
    <t>par PERION PIERRE</t>
  </si>
  <si>
    <t>par nimeskern dominique</t>
  </si>
  <si>
    <t>par Mathias Thomas</t>
  </si>
  <si>
    <t>par Roux Noémie</t>
  </si>
  <si>
    <t>par barriere nguyen huy</t>
  </si>
  <si>
    <t>par HOUDAYER MILVIA</t>
  </si>
  <si>
    <t>par VERNE Karine</t>
  </si>
  <si>
    <t>par auvachey thomas</t>
  </si>
  <si>
    <t>par verne noémie</t>
  </si>
  <si>
    <t>par DEVAU-lAMY Isabelle</t>
  </si>
  <si>
    <t>par Mestre Aurore</t>
  </si>
  <si>
    <t>par GOYARD Laurence</t>
  </si>
  <si>
    <t>par mathias noémie</t>
  </si>
  <si>
    <t>par weber</t>
  </si>
  <si>
    <t>par Delhaye Aurore</t>
  </si>
  <si>
    <t>par Capon Mickael</t>
  </si>
  <si>
    <t>par tcha sue</t>
  </si>
  <si>
    <t>par Bartolo Severine</t>
  </si>
  <si>
    <t>par de Beauregard Marie</t>
  </si>
  <si>
    <t>par GUDEFIN FLORENCE</t>
  </si>
  <si>
    <t>par auvachey mathis</t>
  </si>
  <si>
    <t>par Braz ramos Josiane</t>
  </si>
  <si>
    <t>par bardi amandine</t>
  </si>
  <si>
    <t>par debusscher sigrid</t>
  </si>
  <si>
    <t>par Jade DELTEIL</t>
  </si>
  <si>
    <t>par Laura Yvin</t>
  </si>
  <si>
    <t>par Queney Marilyne</t>
  </si>
  <si>
    <t>par roussard stephane</t>
  </si>
  <si>
    <t>par COHEN Benoît</t>
  </si>
  <si>
    <t>par BARREAU philippe</t>
  </si>
  <si>
    <t>par BALL Audrey</t>
  </si>
  <si>
    <t xml:space="preserve">par guého bruno </t>
  </si>
  <si>
    <t>par Pellier Damien</t>
  </si>
  <si>
    <t>par capron roger</t>
  </si>
  <si>
    <t>par JEANJEAN Patricia</t>
  </si>
  <si>
    <t>par PRIERI ISABELLE</t>
  </si>
  <si>
    <t>par Descamps Thérèse</t>
  </si>
  <si>
    <t>par GRIFFON Emeline</t>
  </si>
  <si>
    <t>par combescot colette</t>
  </si>
  <si>
    <t>par Banuls Pressilia</t>
  </si>
  <si>
    <t>par TASCON Fabienne</t>
  </si>
  <si>
    <t>par gaspar patricia</t>
  </si>
  <si>
    <t>par zouggar dalila</t>
  </si>
  <si>
    <t>par Szal Jennifer</t>
  </si>
  <si>
    <t>par anais touchard</t>
  </si>
  <si>
    <t>par laurence Cooper</t>
  </si>
  <si>
    <t>par renaud pascal</t>
  </si>
  <si>
    <t>par Muselet Marion</t>
  </si>
  <si>
    <t>par BENATTAR DAHAN ANNABEL</t>
  </si>
  <si>
    <t>par vedovato isabelle</t>
  </si>
  <si>
    <t>par Céline</t>
  </si>
  <si>
    <t>par lajus martine</t>
  </si>
  <si>
    <t>par marchant marc</t>
  </si>
  <si>
    <t xml:space="preserve">par LE CONTE SEVERINE </t>
  </si>
  <si>
    <t>par maguet vanessa</t>
  </si>
  <si>
    <t>par hulot patricia</t>
  </si>
  <si>
    <t>par bethencourt jess</t>
  </si>
  <si>
    <t>par cath moore</t>
  </si>
  <si>
    <t>par pouvreau jacky</t>
  </si>
  <si>
    <t>par martin christian</t>
  </si>
  <si>
    <t>par BROUDIN Michèle</t>
  </si>
  <si>
    <t>par CASONATO CELINE</t>
  </si>
  <si>
    <t xml:space="preserve">soupe gourmande </t>
  </si>
  <si>
    <t>par brunetto sandrine</t>
  </si>
  <si>
    <t>par ROZANSKA</t>
  </si>
  <si>
    <t xml:space="preserve">par tissier isa </t>
  </si>
  <si>
    <t>par Abadie Juliette</t>
  </si>
  <si>
    <t>par severine</t>
  </si>
  <si>
    <t>par orluc celine</t>
  </si>
  <si>
    <t>par morin angélique</t>
  </si>
  <si>
    <t xml:space="preserve">par clarisse baudoire </t>
  </si>
  <si>
    <t>par Harpin Elsa</t>
  </si>
  <si>
    <t>par NORBLIN Nicolas</t>
  </si>
  <si>
    <t>par Faccioli Denise</t>
  </si>
  <si>
    <t>par Verguet Jean-Marc</t>
  </si>
  <si>
    <t>par DENAULES Sebastien</t>
  </si>
  <si>
    <t>par zamora carmen</t>
  </si>
  <si>
    <t>par squaglia frederique</t>
  </si>
  <si>
    <t>par Pascal Gregory</t>
  </si>
  <si>
    <t>par LABONNE Felix</t>
  </si>
  <si>
    <t>par adnet marie christine</t>
  </si>
  <si>
    <t>par szal jennifer</t>
  </si>
  <si>
    <t>par RIGOLLOT marion</t>
  </si>
  <si>
    <t>par Auvachey Karine</t>
  </si>
  <si>
    <t>par LAMBOTTE Marjorie</t>
  </si>
  <si>
    <t>par prosen severine</t>
  </si>
  <si>
    <t>par dumeix Lynda</t>
  </si>
  <si>
    <t>par Rischard Anne-Sophie</t>
  </si>
  <si>
    <t>par grenet marine</t>
  </si>
  <si>
    <t>par fabienne TASCON</t>
  </si>
  <si>
    <t>par KERFRIDEN MORGANE</t>
  </si>
  <si>
    <t>par CHRISTELLE LEON</t>
  </si>
  <si>
    <t>par REMY Harmonie</t>
  </si>
  <si>
    <t>par cavallini christelle</t>
  </si>
  <si>
    <t>par chapelon emmanuelle</t>
  </si>
  <si>
    <t>par Martine Fievet</t>
  </si>
  <si>
    <t>par soulier laura</t>
  </si>
  <si>
    <t>par DELAPORTE STEVEN</t>
  </si>
  <si>
    <t>par DEBROS Guillaume</t>
  </si>
  <si>
    <t>par parizot suzanne</t>
  </si>
  <si>
    <t>par MEYER LANDAU Edwige</t>
  </si>
  <si>
    <t>par WILBERT Aline</t>
  </si>
  <si>
    <t>par raymonde</t>
  </si>
  <si>
    <t>par wwwrueroyale@msn.com</t>
  </si>
  <si>
    <t>par piquet nicole</t>
  </si>
  <si>
    <t>par POLITI JEROME</t>
  </si>
  <si>
    <t>par Wauthy Mai-wen</t>
  </si>
  <si>
    <t>par chauffaille lydia</t>
  </si>
  <si>
    <t>par wardei myriam</t>
  </si>
  <si>
    <t>par Orts Julie</t>
  </si>
  <si>
    <t>par lemaire marie-claude</t>
  </si>
  <si>
    <t>par naudin emilie</t>
  </si>
  <si>
    <t>par Roberte rob</t>
  </si>
  <si>
    <t>par Erica Simeone</t>
  </si>
  <si>
    <t>par Simeone Erica</t>
  </si>
  <si>
    <t>par BOUCHERON MARIE-FRANCE</t>
  </si>
  <si>
    <t xml:space="preserve">Soupe </t>
  </si>
  <si>
    <t>par Gouellain Corinne</t>
  </si>
  <si>
    <t>par marianne piquet</t>
  </si>
  <si>
    <t>par marianne auvachey</t>
  </si>
  <si>
    <t>par Vignati Marinella</t>
  </si>
  <si>
    <t>par POSE CATHERINE</t>
  </si>
  <si>
    <t>par RAYNARD Virginie</t>
  </si>
  <si>
    <t>par AUVACHEY Karine</t>
  </si>
  <si>
    <t>par Marie rechou</t>
  </si>
  <si>
    <t xml:space="preserve">Tarte aux poireaux &amp; pommes de terre </t>
  </si>
  <si>
    <t>par Goktas tanju</t>
  </si>
  <si>
    <t>par Chris MICHAEL</t>
  </si>
  <si>
    <t>par Catavitello Arnaud</t>
  </si>
  <si>
    <t>par moyammed</t>
  </si>
  <si>
    <t xml:space="preserve">par vu quoc </t>
  </si>
  <si>
    <t>par coquard yvette</t>
  </si>
  <si>
    <t xml:space="preserve">entre terre et mer </t>
  </si>
  <si>
    <t>par motsch elodie</t>
  </si>
  <si>
    <t>par brenet dominique</t>
  </si>
  <si>
    <t xml:space="preserve">Soupe à a parisienne </t>
  </si>
  <si>
    <t>par tlili tayib</t>
  </si>
  <si>
    <t>par bougault</t>
  </si>
  <si>
    <t>par Morra Maria</t>
  </si>
  <si>
    <t xml:space="preserve">Cocotte rigolotte de moules provençales </t>
  </si>
  <si>
    <t>par JOSSE LAURENT</t>
  </si>
  <si>
    <t>par Le guen carole</t>
  </si>
  <si>
    <t>par Meyen Benedicte Christiane</t>
  </si>
  <si>
    <t>par garreau dominique</t>
  </si>
  <si>
    <t>par kauffmann joelle</t>
  </si>
  <si>
    <t>par CHABANE CATHERINE</t>
  </si>
  <si>
    <t>par laissaoui fadéla</t>
  </si>
  <si>
    <t>par coussement denise</t>
  </si>
  <si>
    <t>par barthod léon</t>
  </si>
  <si>
    <t>par EMELINE</t>
  </si>
  <si>
    <t xml:space="preserve">Moules succulentes en cocotte façon Valentin </t>
  </si>
  <si>
    <t>par CROUZET Angélique</t>
  </si>
  <si>
    <t>par BLOT ELISE</t>
  </si>
  <si>
    <t>par kalis julie</t>
  </si>
  <si>
    <t>par Lutwirl</t>
  </si>
  <si>
    <t>par fuhrmann laure</t>
  </si>
  <si>
    <t>par LORENZ Magdalena</t>
  </si>
  <si>
    <t>par gerot helene</t>
  </si>
  <si>
    <t>par brenet yvette</t>
  </si>
  <si>
    <t>par SANS Daniel</t>
  </si>
  <si>
    <t>par Chartrand Frédérique</t>
  </si>
  <si>
    <t>par sghaier nadia</t>
  </si>
  <si>
    <t>par bouchart kevin</t>
  </si>
  <si>
    <t>par Bouqsi yacine</t>
  </si>
  <si>
    <t>par Olivier Eric</t>
  </si>
  <si>
    <t>par Blanchet Carole</t>
  </si>
  <si>
    <t>par GUEGUEN LILIANE</t>
  </si>
  <si>
    <t>par gauchet michelle</t>
  </si>
  <si>
    <t>par domingues sandrine</t>
  </si>
  <si>
    <t>par orsattoni</t>
  </si>
  <si>
    <t>par orsattoni sylvie</t>
  </si>
  <si>
    <t>par ORLIANGES EMMANUELLE</t>
  </si>
  <si>
    <t>par Martin Jean Gabriel</t>
  </si>
  <si>
    <t>par Dumeix Lynda</t>
  </si>
  <si>
    <t>par DESPRES</t>
  </si>
  <si>
    <t>par djian samuel</t>
  </si>
  <si>
    <t>par riols isabelle</t>
  </si>
  <si>
    <t>par Desbornes Anouk</t>
  </si>
  <si>
    <t>par salmon Françoise</t>
  </si>
  <si>
    <t>par ROSIER LYDIE</t>
  </si>
  <si>
    <t>par roux patrick</t>
  </si>
  <si>
    <t xml:space="preserve">soupe de lentilles rouges </t>
  </si>
  <si>
    <t>par mediavilla coralie</t>
  </si>
  <si>
    <t>par Morel Joël</t>
  </si>
  <si>
    <t>par bergoin laurence</t>
  </si>
  <si>
    <t>par tessier francoise</t>
  </si>
  <si>
    <t>par barra dominique</t>
  </si>
  <si>
    <t>par KHAMLICHI Samia</t>
  </si>
  <si>
    <t>par Nizery Helene</t>
  </si>
  <si>
    <t>par Bonillo Laurent</t>
  </si>
  <si>
    <t>par beuzelin stephanie</t>
  </si>
  <si>
    <t>par Delphine Reymond</t>
  </si>
  <si>
    <t>par thierry ogier</t>
  </si>
  <si>
    <t>par canova amanda</t>
  </si>
  <si>
    <t>par brunet yasmina</t>
  </si>
  <si>
    <t>par lempereur monique</t>
  </si>
  <si>
    <t>par garidi sabrina</t>
  </si>
  <si>
    <t>par francomagali</t>
  </si>
  <si>
    <t>par friedrich</t>
  </si>
  <si>
    <t>par DOIT JEAN LOUIS</t>
  </si>
  <si>
    <t>par neuneuilquoi</t>
  </si>
  <si>
    <t>par Henri-Rouseau Anselme</t>
  </si>
  <si>
    <t>par Jallier Marina</t>
  </si>
  <si>
    <t>par sabrina caumon</t>
  </si>
  <si>
    <t>par delphine goncalves</t>
  </si>
  <si>
    <t xml:space="preserve">Soupe au poulet </t>
  </si>
  <si>
    <t>par goncalves delphine</t>
  </si>
  <si>
    <t xml:space="preserve">riz kokotte au gibeil </t>
  </si>
  <si>
    <t>par riz kokotte au gibeil (NEW)</t>
  </si>
  <si>
    <t>par stefano dattrino</t>
  </si>
  <si>
    <t>par Berthelot Emmanuel</t>
  </si>
  <si>
    <t>par artoux marion</t>
  </si>
  <si>
    <t>par sucarrat david</t>
  </si>
  <si>
    <t>par Baudry Emma</t>
  </si>
  <si>
    <t>par dubourg</t>
  </si>
  <si>
    <t>par gourribon mireille</t>
  </si>
  <si>
    <t>par meynadier herve</t>
  </si>
  <si>
    <t>par ARENS RITA</t>
  </si>
  <si>
    <t>par lascoux david</t>
  </si>
  <si>
    <t>par josette paris</t>
  </si>
  <si>
    <t>par benteo</t>
  </si>
  <si>
    <t>par Roussiere Joël</t>
  </si>
  <si>
    <t>par renard sonia</t>
  </si>
  <si>
    <t>par CARON Alexandre</t>
  </si>
  <si>
    <t>par VIVIAN Cyril</t>
  </si>
  <si>
    <t>par POULICIEUX STEVE</t>
  </si>
  <si>
    <t>par mounissamy claudia</t>
  </si>
  <si>
    <t>par SANCHEZ CAPARROS Sarah</t>
  </si>
  <si>
    <t>par belluz corinne</t>
  </si>
  <si>
    <t>par GERONDARAS NICOLAS</t>
  </si>
  <si>
    <t>par DURIEUX Françoise</t>
  </si>
  <si>
    <t>par SORBE Aurélie</t>
  </si>
  <si>
    <t>par DUVERGE KATHY</t>
  </si>
  <si>
    <t>par Sandra Baricos</t>
  </si>
  <si>
    <t>par Bailly</t>
  </si>
  <si>
    <t>par Jean-Louis Geraldes</t>
  </si>
  <si>
    <t>par casula vero</t>
  </si>
  <si>
    <t>par MARTIN ISABELLE</t>
  </si>
  <si>
    <t>par abdesslami sarah</t>
  </si>
  <si>
    <t>par Simon Marzouk</t>
  </si>
  <si>
    <t xml:space="preserve">Tian provençal à la crème d'emmental et légumes poêlés </t>
  </si>
  <si>
    <t>par babounet</t>
  </si>
  <si>
    <t>par carole gautier</t>
  </si>
  <si>
    <t xml:space="preserve">Tajine de poulet papaye verte cannelle </t>
  </si>
  <si>
    <t>par breysse maryse</t>
  </si>
  <si>
    <t>par bouchachia karine</t>
  </si>
  <si>
    <t>par vfica</t>
  </si>
  <si>
    <t>par Laure Mallet</t>
  </si>
  <si>
    <t>Liste de 312 recettes…je me suis arrété là</t>
  </si>
  <si>
    <t>Posté par vfica le 03092010</t>
  </si>
  <si>
    <t xml:space="preserve"> 4 andouillettes</t>
  </si>
  <si>
    <t xml:space="preserve"> 300 g de blancs de poireau</t>
  </si>
  <si>
    <t xml:space="preserve"> Vin blanc</t>
  </si>
  <si>
    <t xml:space="preserve"> 30 g de beurre</t>
  </si>
  <si>
    <t xml:space="preserve"> 1.5 L de soupe 'Velouté de tomates'</t>
  </si>
  <si>
    <t xml:space="preserve"> 750g de coco ou mojette de vendée 750g</t>
  </si>
  <si>
    <t xml:space="preserve"> 16 tranches de saucisson à l'ail</t>
  </si>
  <si>
    <t xml:space="preserve"> 8 saucisses de Toulouse non fumées</t>
  </si>
  <si>
    <t xml:space="preserve"> 4 tranches de poitrine fraîche</t>
  </si>
  <si>
    <t xml:space="preserve"> 4 tranches de poitrines fumée</t>
  </si>
  <si>
    <t xml:space="preserve"> 2 boîtes de confit de canard (2 cuisses dans une boîte)</t>
  </si>
  <si>
    <t xml:space="preserve"> Chapelure</t>
  </si>
  <si>
    <t xml:space="preserve"> Thym</t>
  </si>
  <si>
    <t xml:space="preserve"> Laurier</t>
  </si>
  <si>
    <t>Posté par bouchachia karine le 03092010</t>
  </si>
  <si>
    <t xml:space="preserve"> 25 cL de soupe 'Bisque de homard'</t>
  </si>
  <si>
    <t xml:space="preserve"> 1 kg de moules</t>
  </si>
  <si>
    <t xml:space="preserve"> 100 g céleri branche</t>
  </si>
  <si>
    <t xml:space="preserve"> 100 g poireaux</t>
  </si>
  <si>
    <t xml:space="preserve"> 100 g de carottes</t>
  </si>
  <si>
    <t xml:space="preserve"> 100 g d'oignons</t>
  </si>
  <si>
    <t xml:space="preserve"> 10 cl de vin blanc sec</t>
  </si>
  <si>
    <t xml:space="preserve"> 50 g d'échalotes ciselées</t>
  </si>
  <si>
    <t xml:space="preserve"> 10 cl d'huile d'olive</t>
  </si>
  <si>
    <t xml:space="preserve"> 4 cl de pastis</t>
  </si>
  <si>
    <t xml:space="preserve"> 75 cl de fumet de poisson</t>
  </si>
  <si>
    <t xml:space="preserve"> 25 cl bisque de homard Liebig</t>
  </si>
  <si>
    <t xml:space="preserve"> 100 g de crème fraîche</t>
  </si>
  <si>
    <t xml:space="preserve"> Pistils de safran</t>
  </si>
  <si>
    <t>Posté par Laure Mallet le 01092010</t>
  </si>
  <si>
    <t xml:space="preserve"> 200g de lardons</t>
  </si>
  <si>
    <t xml:space="preserve"> 60g de gruyère râpé</t>
  </si>
  <si>
    <t>3. Cassez les oeufs et mélangezles à la farine</t>
  </si>
  <si>
    <t>soufflés à la soupe oseillecresson</t>
  </si>
  <si>
    <t>Posté par Quiche poireaux / St Jacques le 30102010</t>
  </si>
  <si>
    <t>2. Saupoudrez de curry et mélangez un court instant puis ajoutez les 60 cl de soupe (si vous utilisez une brique d'1 litre remuezla bien avant d'en verser une partie.</t>
  </si>
  <si>
    <t>2. Lavez le poireau et émincezle en julienne. Faites bouillir de l'eau et blanchissez les poireaux 1 minute.</t>
  </si>
  <si>
    <t>Posté par VERNE Karine le 24102010</t>
  </si>
  <si>
    <t xml:space="preserve"> 20 cL de soupe 'Délice de pommes de terre et crème aux truffes'</t>
  </si>
  <si>
    <t xml:space="preserve"> 6 courgettes rondes</t>
  </si>
  <si>
    <t xml:space="preserve"> Mie de pain</t>
  </si>
  <si>
    <t xml:space="preserve"> 2 escalopes de poulet</t>
  </si>
  <si>
    <t xml:space="preserve"> 1 fromage frais type petit billy</t>
  </si>
  <si>
    <t xml:space="preserve"> Une tasse de raisins blonds</t>
  </si>
  <si>
    <t>12. Retournez le biscuit sur un torchon que vous aurez préalablement humidifié. Décollez la feuille de papier sulfurisé. Etalez la crème chorizoamandes sur toute la surface du biscuit</t>
  </si>
  <si>
    <t>Posté par GOYARD Laurence le 23102010</t>
  </si>
  <si>
    <t xml:space="preserve"> 15 cL de soupe 'Velouté de cèpes et bolets à la crème fraiche'</t>
  </si>
  <si>
    <t xml:space="preserve"> 4 blancs de poulet fermier</t>
  </si>
  <si>
    <t xml:space="preserve"> 400 g de cèpes</t>
  </si>
  <si>
    <t xml:space="preserve"> Un gousse d'ail</t>
  </si>
  <si>
    <t xml:space="preserve"> Un peu de beurre pour le cuisson</t>
  </si>
  <si>
    <t xml:space="preserve"> Du persil plat</t>
  </si>
  <si>
    <t xml:space="preserve"> Du sel et du poivre</t>
  </si>
  <si>
    <t>2. Ajouter à micuisson les blancs de poulet et l'ail coupé fin.</t>
  </si>
  <si>
    <t>Posté par tcha sue le 23102010</t>
  </si>
  <si>
    <t xml:space="preserve"> 1 L de soupe 'Crème de 8 légumes'</t>
  </si>
  <si>
    <t xml:space="preserve"> Saumon nature</t>
  </si>
  <si>
    <t xml:space="preserve"> Saumon fumé</t>
  </si>
  <si>
    <t xml:space="preserve"> Champignon noir</t>
  </si>
  <si>
    <t xml:space="preserve"> Carotte</t>
  </si>
  <si>
    <t xml:space="preserve"> Sauce huître</t>
  </si>
  <si>
    <t xml:space="preserve"> Sauce nam sou yoc</t>
  </si>
  <si>
    <t xml:space="preserve"> 200g d' allumettes fumées</t>
  </si>
  <si>
    <t>Posté par GUDEFIN FLORENCE le 22102010</t>
  </si>
  <si>
    <t xml:space="preserve"> 1 kilo de pommes de terre</t>
  </si>
  <si>
    <t xml:space="preserve"> Du lait</t>
  </si>
  <si>
    <t xml:space="preserve"> Fromage râpé.</t>
  </si>
  <si>
    <t>Posté par auvachey mathis le 20102010</t>
  </si>
  <si>
    <t>Posté par PRIERI ISABELLE le 18102010</t>
  </si>
  <si>
    <t xml:space="preserve"> 2 L de soupe 'Pistou aux légumes et aux pâtes'</t>
  </si>
  <si>
    <t xml:space="preserve"> Haricots plats</t>
  </si>
  <si>
    <t xml:space="preserve"> Haricots verts</t>
  </si>
  <si>
    <t xml:space="preserve"> Haricots blancs</t>
  </si>
  <si>
    <t xml:space="preserve"> Haricots rouges</t>
  </si>
  <si>
    <t xml:space="preserve"> Courgettes</t>
  </si>
  <si>
    <t xml:space="preserve"> Basilic</t>
  </si>
  <si>
    <t xml:space="preserve"> Tomate</t>
  </si>
  <si>
    <t xml:space="preserve"> Pomme de terre.</t>
  </si>
  <si>
    <t>Posté par GRIFFON Emeline le 18102010</t>
  </si>
  <si>
    <t xml:space="preserve"> 100 g de thon en boîte égoutté</t>
  </si>
  <si>
    <t xml:space="preserve"> 2 cuillères à soupe de farine.</t>
  </si>
  <si>
    <t>Posté par combescot colette le 18102010</t>
  </si>
  <si>
    <t xml:space="preserve"> 1 L de soupe 'Soupe Indienne Légumes &amp; Curry (sachet)'</t>
  </si>
  <si>
    <t xml:space="preserve"> Moules bouchot</t>
  </si>
  <si>
    <t xml:space="preserve"> Crevettes roses</t>
  </si>
  <si>
    <t xml:space="preserve"> Noix St Jacques</t>
  </si>
  <si>
    <t>Posté par Banuls Pressilia le 18102010</t>
  </si>
  <si>
    <t xml:space="preserve"> Crevette</t>
  </si>
  <si>
    <t xml:space="preserve"> Nouilles fine chinoise</t>
  </si>
  <si>
    <t xml:space="preserve"> Amande</t>
  </si>
  <si>
    <t xml:space="preserve"> Noisettes concassées.</t>
  </si>
  <si>
    <t>Posté par TASCON Fabienne le 18102010</t>
  </si>
  <si>
    <t xml:space="preserve"> 1 L de soupe 'Soupe à l'oignon au fromage fondu'</t>
  </si>
  <si>
    <t xml:space="preserve"> 1 coing</t>
  </si>
  <si>
    <t xml:space="preserve"> 10cl de vin blanc</t>
  </si>
  <si>
    <t xml:space="preserve"> 4 tranches de pain de campagne</t>
  </si>
  <si>
    <t xml:space="preserve"> 50g de comté râpé</t>
  </si>
  <si>
    <t xml:space="preserve"> Sel et poivre du moulin.</t>
  </si>
  <si>
    <t>Posté par gaspar patricia le 18102010</t>
  </si>
  <si>
    <t xml:space="preserve"> 1 L de soupe 'Moulinée Poireaux Pommes de Terre  Recettes Maison'</t>
  </si>
  <si>
    <t xml:space="preserve"> Lardons</t>
  </si>
  <si>
    <t xml:space="preserve"> Pâte feuilleté</t>
  </si>
  <si>
    <t>Posté par zouggar dalila le 17102010</t>
  </si>
  <si>
    <t xml:space="preserve"> 0.500 L de soupe 'Délice de pommes de terre et crème aux truffes'</t>
  </si>
  <si>
    <t xml:space="preserve"> 4 belles pommes de terre</t>
  </si>
  <si>
    <t xml:space="preserve"> 50 gr de comté</t>
  </si>
  <si>
    <t xml:space="preserve"> Huile.</t>
  </si>
  <si>
    <t>Posté par Szal Jennifer le 16102010</t>
  </si>
  <si>
    <t xml:space="preserve"> 50 cL de soupe 'Velouté de tomates'</t>
  </si>
  <si>
    <t xml:space="preserve"> 5cl de crème liquide</t>
  </si>
  <si>
    <t xml:space="preserve"> 40g de cresson (2 poignées)</t>
  </si>
  <si>
    <t xml:space="preserve"> 2 grands carrés frais</t>
  </si>
  <si>
    <t xml:space="preserve"> Huile d’olive</t>
  </si>
  <si>
    <t xml:space="preserve"> Vinaigre balsamique</t>
  </si>
  <si>
    <t xml:space="preserve"> Tabasco</t>
  </si>
  <si>
    <t>8. Réassaisonner au besoin.</t>
  </si>
  <si>
    <t>9. Disposer cette dernière couche dans les verrines sur un demicentimètre de hauteur.</t>
  </si>
  <si>
    <t>Posté par anais touchard le 16102010</t>
  </si>
  <si>
    <t xml:space="preserve"> Agaragar (quantité à ajuster</t>
  </si>
  <si>
    <t xml:space="preserve"> 2g d'agar pour 1 litre de liquide)</t>
  </si>
  <si>
    <t>Posté par JEANJEAN Patricia le 16102010</t>
  </si>
  <si>
    <t xml:space="preserve"> 12 noix de St Jacques</t>
  </si>
  <si>
    <t xml:space="preserve"> 40 cl de crème</t>
  </si>
  <si>
    <t xml:space="preserve"> 24 ravioles chinoise</t>
  </si>
  <si>
    <t xml:space="preserve"> 100g de courge</t>
  </si>
  <si>
    <t xml:space="preserve"> 6 châtaignes cuite</t>
  </si>
  <si>
    <t xml:space="preserve"> 1 aune d'oeuf</t>
  </si>
  <si>
    <t>2. Mixer celuici avec 20 cl de crème. Saler et poivrer.</t>
  </si>
  <si>
    <t>Posté par laurence Cooper le 15102010</t>
  </si>
  <si>
    <t xml:space="preserve"> 35 cL de soupe 'Velouté de cèpes et bolets à la crème fraiche'</t>
  </si>
  <si>
    <t xml:space="preserve"> 300 g de talon de jambon</t>
  </si>
  <si>
    <t xml:space="preserve"> Un bocal de petits pois carottes</t>
  </si>
  <si>
    <t xml:space="preserve"> 15 cl de crème fleurette</t>
  </si>
  <si>
    <t xml:space="preserve"> 250 g de pâte feuilletée</t>
  </si>
  <si>
    <t>2. Déposezle dans un plat profond allant au four.</t>
  </si>
  <si>
    <t>Posté par renaud pascal le 15102010</t>
  </si>
  <si>
    <t xml:space="preserve"> 1 L de soupe 'Légumes variés et crème (sachet)'</t>
  </si>
  <si>
    <t xml:space="preserve"> Gambas</t>
  </si>
  <si>
    <t xml:space="preserve"> Pampleumousse</t>
  </si>
  <si>
    <t xml:space="preserve"> Citron</t>
  </si>
  <si>
    <t xml:space="preserve"> Creme fraiche</t>
  </si>
  <si>
    <t>Posté par Muselet Marion le 15102010</t>
  </si>
  <si>
    <t xml:space="preserve"> 40 cL de soupe 'Potiron châtaigne'</t>
  </si>
  <si>
    <t xml:space="preserve"> 350g de riz rond</t>
  </si>
  <si>
    <t xml:space="preserve"> 200g de parmesan bien affiné</t>
  </si>
  <si>
    <t xml:space="preserve"> 45cl de fond de volaille</t>
  </si>
  <si>
    <t xml:space="preserve"> 1 cuillère à soupe de crème épaisse</t>
  </si>
  <si>
    <t xml:space="preserve"> 150g de poitrine fumé</t>
  </si>
  <si>
    <t xml:space="preserve"> Piment d'Espelette.</t>
  </si>
  <si>
    <t>11. Durant la période des châtaignes vous pouvez en mettre quelquesunes concassées.</t>
  </si>
  <si>
    <t>Posté par BENATTAR DAHAN ANNABEL le 14102010</t>
  </si>
  <si>
    <t>Posté par vedovato isabelle le 14102010</t>
  </si>
  <si>
    <t xml:space="preserve"> 500 mL de soupe 'Epinards artichauts'</t>
  </si>
  <si>
    <t xml:space="preserve"> 400 g de saumons frais</t>
  </si>
  <si>
    <t xml:space="preserve"> 1 pâte brisé</t>
  </si>
  <si>
    <t>Posté par Céline le 14102010</t>
  </si>
  <si>
    <t xml:space="preserve"> 50 cL de soupe 'Soupe à la savoyarde aux pommes de terre et au fromage'</t>
  </si>
  <si>
    <t xml:space="preserve"> 100g Allumettes de lardons fumés</t>
  </si>
  <si>
    <t xml:space="preserve"> 4 pommes de terres</t>
  </si>
  <si>
    <t xml:space="preserve"> Gruyère</t>
  </si>
  <si>
    <t xml:space="preserve"> 2 bavettes</t>
  </si>
  <si>
    <t xml:space="preserve"> Sauce échalote.</t>
  </si>
  <si>
    <t>2. Précuire dans un cuit vapeur 5minutes.</t>
  </si>
  <si>
    <t>Posté par lajus martine le 14102010</t>
  </si>
  <si>
    <t xml:space="preserve"> 60 cL de soupe 'Velouté de cèpes et bolets à la crème fraiche'</t>
  </si>
  <si>
    <t xml:space="preserve"> 1 magret</t>
  </si>
  <si>
    <t xml:space="preserve"> 1bol de béchamel</t>
  </si>
  <si>
    <t xml:space="preserve"> 200g de cèpes</t>
  </si>
  <si>
    <t xml:space="preserve"> 2 briques de 30cl de velouté de cèpes et bolets</t>
  </si>
  <si>
    <t xml:space="preserve"> Piments d'Espelette.</t>
  </si>
  <si>
    <t>1. Enlever la graisse du magret. Hacherle. Le faire revenir avec les cèpes coupés en morceaux (en garder 100g pour ajouter dans le velouté de cèpes).</t>
  </si>
  <si>
    <t>Posté par marchant marc le 14102010</t>
  </si>
  <si>
    <t xml:space="preserve"> 1 L de soupe 'Velouté de tomates'</t>
  </si>
  <si>
    <t xml:space="preserve"> Une tête d'ail voir 2 si tête petite</t>
  </si>
  <si>
    <t xml:space="preserve"> Croûton beurre salé et persil</t>
  </si>
  <si>
    <t xml:space="preserve"> 150 à 200 grs de maroilles.</t>
  </si>
  <si>
    <t>Posté par LE CONTE SEVERINE le 14102010</t>
  </si>
  <si>
    <t xml:space="preserve"> 1 betterave crue</t>
  </si>
  <si>
    <t xml:space="preserve"> 2 courgettes en rondelles</t>
  </si>
  <si>
    <t xml:space="preserve"> Purée de pommes de terre en paillettes</t>
  </si>
  <si>
    <t xml:space="preserve"> 210 g de fromage râpé</t>
  </si>
  <si>
    <t xml:space="preserve"> Des pâtes à lasagnes</t>
  </si>
  <si>
    <t xml:space="preserve"> 30 g de gingembre frais</t>
  </si>
  <si>
    <t xml:space="preserve"> 2 demis poivrons ou un entier</t>
  </si>
  <si>
    <t xml:space="preserve"> Noix de muscade rapée</t>
  </si>
  <si>
    <t>Posté par maguet vanessa le 14102010</t>
  </si>
  <si>
    <t xml:space="preserve"> 20 cL de soupe 'Crème de 8 légumes'</t>
  </si>
  <si>
    <t xml:space="preserve"> Quenelles volailles</t>
  </si>
  <si>
    <t xml:space="preserve"> Crème fraiche</t>
  </si>
  <si>
    <t>Posté par hulot patricia le 14102010</t>
  </si>
  <si>
    <t xml:space="preserve"> 2 L de soupe 'Crème de 8 légumes'</t>
  </si>
  <si>
    <t xml:space="preserve"> Canard</t>
  </si>
  <si>
    <t xml:space="preserve"> Liquide</t>
  </si>
  <si>
    <t xml:space="preserve"> Cidre</t>
  </si>
  <si>
    <t xml:space="preserve"> Calvados</t>
  </si>
  <si>
    <t>Posté par bethencourt jess le 14102010</t>
  </si>
  <si>
    <t xml:space="preserve"> 100 g de lardons</t>
  </si>
  <si>
    <t>Posté par cath moore le 13102010</t>
  </si>
  <si>
    <t xml:space="preserve"> 120g de miettes de crabe</t>
  </si>
  <si>
    <t xml:space="preserve"> Feuilles de roquettes</t>
  </si>
  <si>
    <t xml:space="preserve"> 10cl de crème liquide legère</t>
  </si>
  <si>
    <t xml:space="preserve"> Huile d'olive.</t>
  </si>
  <si>
    <t>Posté par pouvreau jacky le 13102010</t>
  </si>
  <si>
    <t xml:space="preserve"> 20 L de soupe 'Oseille cresson (sachet)'</t>
  </si>
  <si>
    <t xml:space="preserve"> 20 cl crème</t>
  </si>
  <si>
    <t xml:space="preserve"> 1 pate brisée</t>
  </si>
  <si>
    <t xml:space="preserve"> 1 sachet oseille cresson liebig</t>
  </si>
  <si>
    <t xml:space="preserve"> 150g de saumon en cubes</t>
  </si>
  <si>
    <t xml:space="preserve"> Povre</t>
  </si>
  <si>
    <t xml:space="preserve"> Fromage rapé 150 g</t>
  </si>
  <si>
    <t>Posté par martin christian le 13102010</t>
  </si>
  <si>
    <t xml:space="preserve"> Ventrèche</t>
  </si>
  <si>
    <t xml:space="preserve"> Poivrons</t>
  </si>
  <si>
    <t xml:space="preserve"> Tomates</t>
  </si>
  <si>
    <t xml:space="preserve"> Aubergines</t>
  </si>
  <si>
    <t xml:space="preserve"> Ricotta</t>
  </si>
  <si>
    <t xml:space="preserve"> Lait</t>
  </si>
  <si>
    <t xml:space="preserve"> œufs</t>
  </si>
  <si>
    <t>Posté par BROUDIN Michèle le 13102010</t>
  </si>
  <si>
    <t xml:space="preserve"> 1 L de soupe 'Poule et vermicelles (sachet)'</t>
  </si>
  <si>
    <t xml:space="preserve"> Tous les restes (crevette/ poulet/champignons/tomates séchées/cornichons coupés en lamelles...).</t>
  </si>
  <si>
    <t>Posté par CASONATO CELINE le 13102010</t>
  </si>
  <si>
    <t xml:space="preserve"> 8 tranches de pain rassi</t>
  </si>
  <si>
    <t xml:space="preserve"> Une gousse d'ail</t>
  </si>
  <si>
    <t xml:space="preserve"> Comté rapé (ou parmesan)</t>
  </si>
  <si>
    <t xml:space="preserve"> 1 cuillère à café de graines de tournesol non salées</t>
  </si>
  <si>
    <t xml:space="preserve"> 1 cuillère à café de graines de sésame.</t>
  </si>
  <si>
    <t>Posté par brunetto sandrine le 13102010</t>
  </si>
  <si>
    <t xml:space="preserve"> Saucisses de morteau</t>
  </si>
  <si>
    <t>Posté par ROZANSKA le 12102010</t>
  </si>
  <si>
    <t xml:space="preserve"> 1/2 litre de lait</t>
  </si>
  <si>
    <t xml:space="preserve"> 1/2 cuillère d'agaragar</t>
  </si>
  <si>
    <t>1. Mettre l'agaragar dans le lait.</t>
  </si>
  <si>
    <t>Posté par tissier isa le 12102010</t>
  </si>
  <si>
    <t xml:space="preserve"> 10 cL de soupe 'Bisque de homard'</t>
  </si>
  <si>
    <t xml:space="preserve"> 6 morceaux de poulet</t>
  </si>
  <si>
    <t xml:space="preserve"> 500 gr d'écrevisses décongelés</t>
  </si>
  <si>
    <t xml:space="preserve"> 4 oignons</t>
  </si>
  <si>
    <t xml:space="preserve"> 1 branche de céleri</t>
  </si>
  <si>
    <t xml:space="preserve"> 8 cl d'huile d'olive</t>
  </si>
  <si>
    <t xml:space="preserve"> 1 verre de vin blanc sec</t>
  </si>
  <si>
    <t xml:space="preserve"> 1 petite boite de concentré de tomate</t>
  </si>
  <si>
    <t xml:space="preserve"> 10cl de crème fraiche épaisse</t>
  </si>
  <si>
    <t xml:space="preserve"> Farine</t>
  </si>
  <si>
    <t xml:space="preserve"> Sel poivre.</t>
  </si>
  <si>
    <t>2. Epluchez et nettoyez le poireau ; le celeri ; l'oignons et coupezles en morceaux.</t>
  </si>
  <si>
    <t>3. Faites chauffer le reste d'huile et plongez les écrevisses décongelés. Laissez les revenir environs 10mn. Puis incorporez poireau ; celeri ; oignons ainsi que le concentré tomate dans les écrevisses et laissez revenir l'ensembles environs10mn. Puis vous mouillez les ecrevisses avec le vin blanc et incorporez le bisque de homard et portez le tout a ébullition pendant 6mn. Retirez les écrevisses et réservez les de cotés.</t>
  </si>
  <si>
    <t>5. Retirez les morceaux de poulets et réservezlés de côtés.</t>
  </si>
  <si>
    <t>Posté par Abadie Juliette le 12102010</t>
  </si>
  <si>
    <t xml:space="preserve"> 1 L de soupe 'Fèves pois cassés'</t>
  </si>
  <si>
    <t xml:space="preserve"> 20 cl de crème fraiche liquide</t>
  </si>
  <si>
    <t xml:space="preserve"> 3 blancs d'oeufs</t>
  </si>
  <si>
    <t>3. Montez les blancs en neige bien fermes et incorporezles à la préparation.</t>
  </si>
  <si>
    <t>5. Placezles au frais pendant 2 heures.</t>
  </si>
  <si>
    <t>6. Servezfrais.</t>
  </si>
  <si>
    <t>Posté par severine le 12102010</t>
  </si>
  <si>
    <t xml:space="preserve"> 1 L de soupe 'Soupe à la savoyarde aux pommes de terre et au fromage'</t>
  </si>
  <si>
    <t xml:space="preserve"> Une pate brisé</t>
  </si>
  <si>
    <t xml:space="preserve"> Pomme de terre</t>
  </si>
  <si>
    <t xml:space="preserve"> Gruyère rapé</t>
  </si>
  <si>
    <t>Posté par orluc celine le 12102010</t>
  </si>
  <si>
    <t xml:space="preserve"> 500 d de gambas fraiches ou surgelées</t>
  </si>
  <si>
    <t xml:space="preserve"> 10 cl de cognac</t>
  </si>
  <si>
    <t xml:space="preserve"> 2 noix de beurre</t>
  </si>
  <si>
    <t>3. Rajouter la bisque saler poivrer et laisser mijoter à couvert 2025 min.</t>
  </si>
  <si>
    <t>Posté par morin angélique le 12102010</t>
  </si>
  <si>
    <t xml:space="preserve"> 400g de colin</t>
  </si>
  <si>
    <t xml:space="preserve"> 60g de riz</t>
  </si>
  <si>
    <t xml:space="preserve"> 500g d'eau</t>
  </si>
  <si>
    <t xml:space="preserve"> 2cs d'huile d'olive</t>
  </si>
  <si>
    <t>Posté par clarisse baudoire le 12102010</t>
  </si>
  <si>
    <t xml:space="preserve"> 40 cL de soupe 'Bisque de homard'</t>
  </si>
  <si>
    <t xml:space="preserve"> Kechup</t>
  </si>
  <si>
    <t xml:space="preserve"> 2 cuillères à soupe de bouillon de poisson</t>
  </si>
  <si>
    <t xml:space="preserve"> 20cl de crème fraîche</t>
  </si>
  <si>
    <t xml:space="preserve"> Un demi citron</t>
  </si>
  <si>
    <t xml:space="preserve"> Pâte feuilleté pour les chaussons</t>
  </si>
  <si>
    <t xml:space="preserve"> 500 de coquilles Saint Jacques.</t>
  </si>
  <si>
    <t>Posté par Harpin Elsa le 12102010</t>
  </si>
  <si>
    <t>5. Remuezla bien avant d'en verser une partie afin que les St Jacques ne restent pas au fond).</t>
  </si>
  <si>
    <t>Posté par NORBLIN Nicolas le 12102010</t>
  </si>
  <si>
    <t xml:space="preserve"> 250 g de riz risotto</t>
  </si>
  <si>
    <t xml:space="preserve"> 4 cuillères à soupe d’huile de tournesol</t>
  </si>
  <si>
    <t xml:space="preserve"> Quelques copeaux de parmesan.</t>
  </si>
  <si>
    <t>Posté par Faccioli Denise le 12102010</t>
  </si>
  <si>
    <t xml:space="preserve"> 1 poulet (ou des cuisses)</t>
  </si>
  <si>
    <t xml:space="preserve"> 300ml de coca (léger)</t>
  </si>
  <si>
    <t xml:space="preserve"> 1 brique de crème fraîche</t>
  </si>
  <si>
    <t>Posté par Verguet JeanMarc le 12102010</t>
  </si>
  <si>
    <t xml:space="preserve"> Riz pour risotto</t>
  </si>
  <si>
    <t xml:space="preserve"> Parmesan.</t>
  </si>
  <si>
    <t>Posté par DENAULES Sebastien le 12102010</t>
  </si>
  <si>
    <t xml:space="preserve"> 2 cèpes</t>
  </si>
  <si>
    <t xml:space="preserve"> 1 dos de cabillau/pers.</t>
  </si>
  <si>
    <t>Posté par zamora carmen le 11102010</t>
  </si>
  <si>
    <t xml:space="preserve"> 25 cL de soupe 'Velouté de tomates'</t>
  </si>
  <si>
    <t xml:space="preserve"> 1/4 de tasse de margarine</t>
  </si>
  <si>
    <t xml:space="preserve"> 1 tasse de sucre</t>
  </si>
  <si>
    <t xml:space="preserve"> 3/4 de tasse de raisins secs</t>
  </si>
  <si>
    <t xml:space="preserve"> 1 paquet de levure chimique</t>
  </si>
  <si>
    <t xml:space="preserve"> 1 petite cuillère de canelle en poudre</t>
  </si>
  <si>
    <t xml:space="preserve"> Quelques grammes de clous de girofle en poudre</t>
  </si>
  <si>
    <t xml:space="preserve"> 1/2 tasse de noix decoupées en petits morceaux</t>
  </si>
  <si>
    <t xml:space="preserve"> 2 cuillères de noix de cajou en poudre.</t>
  </si>
  <si>
    <t>Posté par squaglia frederique le 11102010</t>
  </si>
  <si>
    <t xml:space="preserve"> 60 L de soupe 'Epinards artichauts'</t>
  </si>
  <si>
    <t xml:space="preserve"> 60 cl epinards artichauts</t>
  </si>
  <si>
    <t xml:space="preserve"> 250grs Brocciu ou Brousse</t>
  </si>
  <si>
    <t>Posté par Pascal Gregory le 11102010</t>
  </si>
  <si>
    <t xml:space="preserve"> 1 L de soupe 'Légumes du Sud et Mini Pâtes '</t>
  </si>
  <si>
    <t xml:space="preserve"> Emmental rape</t>
  </si>
  <si>
    <t>Posté par LABONNE Felix le 11102010</t>
  </si>
  <si>
    <t xml:space="preserve"> 0.6 L de soupe 'Fondue de poireaux aux saint jacques'</t>
  </si>
  <si>
    <t>4. Puis ajoutez les 60 cl de soupe (si vous utilisez une brique d'1 litre remuezla bien avant d''en verser une partie afin que les St Jacques ne restent pas au fond).</t>
  </si>
  <si>
    <t>Posté par adnet marie christine le 10102010</t>
  </si>
  <si>
    <t xml:space="preserve"> 1 croissant</t>
  </si>
  <si>
    <t xml:space="preserve"> 1 cuillère à soupe de crème fraîche épaisse</t>
  </si>
  <si>
    <t xml:space="preserve"> 3 crevettes décortiquées</t>
  </si>
  <si>
    <t xml:space="preserve"> 1 cuillère à soupe de emmental râpé</t>
  </si>
  <si>
    <t>Posté par szal jennifer le 10102010</t>
  </si>
  <si>
    <t xml:space="preserve"> 50 cL de soupe 'Velouté de légumes poêlés '</t>
  </si>
  <si>
    <t>4. Dans un mixeur mettre le cresson de l'huile d'olive et du vinaigre balsamique. Saler et poivrer et mixer le tout. Réassaisonner au besoin. Disposer cette dernière couche dans les verrines sur un demicentimètre de hauteur.</t>
  </si>
  <si>
    <t>Posté par Abadie Juliette le 09102010</t>
  </si>
  <si>
    <t xml:space="preserve"> 1 L de soupe 'Jardinière de légumes  Bio'</t>
  </si>
  <si>
    <t xml:space="preserve"> Pieds de mouton</t>
  </si>
  <si>
    <t>Posté par RIGOLLOT marion le 08102010</t>
  </si>
  <si>
    <t xml:space="preserve"> 500 cL de soupe 'Moulinée à la provençale  Recettes Maison'</t>
  </si>
  <si>
    <t xml:space="preserve"> Des cèpes</t>
  </si>
  <si>
    <t xml:space="preserve"> Des Lardons</t>
  </si>
  <si>
    <t xml:space="preserve"> Une miche de pain de campagne</t>
  </si>
  <si>
    <t xml:space="preserve"> Ail et persil</t>
  </si>
  <si>
    <t xml:space="preserve"> Des pointes d'asperge verte</t>
  </si>
  <si>
    <t xml:space="preserve"> Crème fraiche épaisse</t>
  </si>
  <si>
    <t>Posté par Auvachey Karine le 07102010</t>
  </si>
  <si>
    <t xml:space="preserve"> 20 cL de soupe 'Potiron châtaigne'</t>
  </si>
  <si>
    <t xml:space="preserve"> 2 oeufs </t>
  </si>
  <si>
    <t xml:space="preserve"> '1 jaune</t>
  </si>
  <si>
    <t xml:space="preserve"> 50g de fourme d'Ambert</t>
  </si>
  <si>
    <t xml:space="preserve"> 15cl de crème fraiche demie épaisse</t>
  </si>
  <si>
    <t xml:space="preserve"> Cassonade.</t>
  </si>
  <si>
    <t>Posté par LAMBOTTE Marjorie le 07102010</t>
  </si>
  <si>
    <t xml:space="preserve"> 60 cL de soupe 'Soupe à la savoyarde aux pommes de terre et au fromage'</t>
  </si>
  <si>
    <t xml:space="preserve"> 1 pâte feuilletée</t>
  </si>
  <si>
    <t xml:space="preserve"> 100 g de champignons de Paris émincés</t>
  </si>
  <si>
    <t xml:space="preserve"> 100 g de lardons fumés</t>
  </si>
  <si>
    <t xml:space="preserve"> 3 cuillères à soupe de maïzena</t>
  </si>
  <si>
    <t xml:space="preserve"> 70 g de gruyère râpé</t>
  </si>
  <si>
    <t>Posté par prosen severine le 07102010</t>
  </si>
  <si>
    <t xml:space="preserve"> 500 mL de soupe 'Velouté de tomates'</t>
  </si>
  <si>
    <t xml:space="preserve"> 150g de buchette de chevre frais</t>
  </si>
  <si>
    <t xml:space="preserve"> 2 poivrons jaunes</t>
  </si>
  <si>
    <t xml:space="preserve"> 1/2 oignon blanc</t>
  </si>
  <si>
    <t xml:space="preserve"> Jus d' 1/2 de citron</t>
  </si>
  <si>
    <t xml:space="preserve"> 1 c.à S d'huile d'olive</t>
  </si>
  <si>
    <t xml:space="preserve"> 1 c.à s. de vinaigre de xeres</t>
  </si>
  <si>
    <t xml:space="preserve"> 1 pincee de piment d'espelette</t>
  </si>
  <si>
    <t>Posté par dumeix Lynda le 07102010</t>
  </si>
  <si>
    <t xml:space="preserve"> 50 cL de soupe 'Velouté de carottes fraiches et pointe de crème'</t>
  </si>
  <si>
    <t xml:space="preserve"> 3 ou 4 pommes de terres (selon la taille)</t>
  </si>
  <si>
    <t>Panna cotta épinardsartichauts</t>
  </si>
  <si>
    <t>Posté par Rischard AnneSophie le 06102010</t>
  </si>
  <si>
    <t xml:space="preserve"> 10cl de crème fraîche liquide</t>
  </si>
  <si>
    <t xml:space="preserve"> 3 feuilles de gélatine</t>
  </si>
  <si>
    <t xml:space="preserve"> 120gr de fromage frais (type StMôret)</t>
  </si>
  <si>
    <t xml:space="preserve"> 6 cerneaux de noix</t>
  </si>
  <si>
    <t>Posté par grenet marine le 06102010</t>
  </si>
  <si>
    <t xml:space="preserve"> Fond de tarte :</t>
  </si>
  <si>
    <t xml:space="preserve"> 100 g de beurre</t>
  </si>
  <si>
    <t xml:space="preserve"> 100 de sucre</t>
  </si>
  <si>
    <t xml:space="preserve"> 50cl d'eau</t>
  </si>
  <si>
    <t xml:space="preserve"> Garniture :</t>
  </si>
  <si>
    <t xml:space="preserve"> 1/4 l de potiron chataigne</t>
  </si>
  <si>
    <t xml:space="preserve"> 2 cuillères à soupe de miel</t>
  </si>
  <si>
    <t xml:space="preserve"> 2 cuillères à soupe de crème fraîche</t>
  </si>
  <si>
    <t xml:space="preserve"> 2 cuillère à soupe de sucre roux</t>
  </si>
  <si>
    <t>Posté par fabienne TASCON le 06102010</t>
  </si>
  <si>
    <t>1. Ciselez l'échalote et faitesla revenir dans une cocotte avec du beurre.</t>
  </si>
  <si>
    <t>2. Épluchez le coing et coupezle en dés.</t>
  </si>
  <si>
    <t>Posté par KERFRIDEN MORGANE le 06102010</t>
  </si>
  <si>
    <t xml:space="preserve"> 800g de gambas surgelées</t>
  </si>
  <si>
    <t xml:space="preserve"> 800g de blancs de poireaux</t>
  </si>
  <si>
    <t xml:space="preserve"> 500g de carottes</t>
  </si>
  <si>
    <t xml:space="preserve"> 10cl de crème fraiche</t>
  </si>
  <si>
    <t xml:space="preserve"> Cognac</t>
  </si>
  <si>
    <t>Posté par CHRISTELLE LEON le 05102010</t>
  </si>
  <si>
    <t xml:space="preserve"> 1/2 L de soupe 'Velouté de cèpes et bolets (sachet)'</t>
  </si>
  <si>
    <t xml:space="preserve"> 4 blancs de poulet</t>
  </si>
  <si>
    <t xml:space="preserve"> Un oignon</t>
  </si>
  <si>
    <t xml:space="preserve"> 1/2 sachet de mélange de champignon congelés</t>
  </si>
  <si>
    <t xml:space="preserve"> 50 cl d'eau</t>
  </si>
  <si>
    <t xml:space="preserve"> 1/2 boillon de volaille</t>
  </si>
  <si>
    <t xml:space="preserve"> 25 cl de crème fraiche épaisse.</t>
  </si>
  <si>
    <t>Posté par REMY Harmonie le 04102010</t>
  </si>
  <si>
    <t xml:space="preserve"> Crevettes (10)</t>
  </si>
  <si>
    <t xml:space="preserve"> Noix de st jacques surgelées (5)</t>
  </si>
  <si>
    <t xml:space="preserve"> Coriande fraiche</t>
  </si>
  <si>
    <t>Posté par Rischard AnneSophie le 04102010</t>
  </si>
  <si>
    <t>Posté par cavallini christelle le 04102010</t>
  </si>
  <si>
    <t xml:space="preserve"> 60 cL de soupe 'Légumes à la provençale  Bio'</t>
  </si>
  <si>
    <t xml:space="preserve"> Pâtes</t>
  </si>
  <si>
    <t xml:space="preserve"> 200 gr de viande hachée</t>
  </si>
  <si>
    <t>Posté par chapelon emmanuelle le 03102010</t>
  </si>
  <si>
    <t xml:space="preserve"> 1 jaune d’œuf</t>
  </si>
  <si>
    <t xml:space="preserve"> 200g de noix de pétoncle</t>
  </si>
  <si>
    <t>Posté par Martine Fievet le 03102010</t>
  </si>
  <si>
    <t xml:space="preserve"> 6 filets de pangas</t>
  </si>
  <si>
    <t xml:space="preserve"> 3 grosses carottes</t>
  </si>
  <si>
    <t xml:space="preserve"> 250 gr de champignons de Paris</t>
  </si>
  <si>
    <t xml:space="preserve"> 250 gr de moules décortiquées</t>
  </si>
  <si>
    <t xml:space="preserve"> 250 gr de petites crevettes décortiquées</t>
  </si>
  <si>
    <t xml:space="preserve"> 12 grosses crevettes décortiquées</t>
  </si>
  <si>
    <t xml:space="preserve"> 1 citron</t>
  </si>
  <si>
    <t xml:space="preserve"> 50 gr de beurre</t>
  </si>
  <si>
    <t xml:space="preserve"> Gruyère rapé.</t>
  </si>
  <si>
    <t>10. Placer au four chaud et laisser cuire 1520 mn à 200°.</t>
  </si>
  <si>
    <t>11. Servir chaud accompagné de riz ou de chouxfleurs dans lequel on aura pris soin d'ajouter au moment de l'accommodement quelques cuillères à soupe de Délice de Légumes et Langoustines de Liegig.</t>
  </si>
  <si>
    <t>Posté par soulier laura le 02102010</t>
  </si>
  <si>
    <t xml:space="preserve"> 400 g d'aiguillettes de poulet</t>
  </si>
  <si>
    <t xml:space="preserve"> 400 g de grosses pomme de terre</t>
  </si>
  <si>
    <t xml:space="preserve"> 50 g de noisettes entières</t>
  </si>
  <si>
    <t xml:space="preserve"> 4 brins de cerfeuil</t>
  </si>
  <si>
    <t xml:space="preserve"> 1 brique de velouté de cèpes et bolets à la crème fraiche LIEBIG</t>
  </si>
  <si>
    <t xml:space="preserve"> 4 c. à soupe d'huile</t>
  </si>
  <si>
    <t xml:space="preserve"> 1 c. à soupe de miel</t>
  </si>
  <si>
    <t>1. Faites cuire les pommes de terre 10 minutes dans de l'eau bouillante salée. Epluchez les et laissez les refroidir complétement. Râpezles. Faites chauffer 2 cuillère à soupe d'huile dans une poêle antiadhésive puis versezy les pommes de terre. Tassez les légèrement et faite cuire cette galette 10 minutes de chaque face. Concassez la noisettes. Rincez et sechez les brins de cerfeuil.</t>
  </si>
  <si>
    <t>Posté par DELAPORTE STEVEN le 01102010</t>
  </si>
  <si>
    <t xml:space="preserve"> 600 grammes de boeuf haché</t>
  </si>
  <si>
    <t xml:space="preserve"> 4 brins de persil</t>
  </si>
  <si>
    <t xml:space="preserve"> 4 brins de ciboulette</t>
  </si>
  <si>
    <t xml:space="preserve"> 2 cuillères à soupe de câpres</t>
  </si>
  <si>
    <t xml:space="preserve"> Tabasco "quelques gouttes" ou sans</t>
  </si>
  <si>
    <t xml:space="preserve"> Sel / poivre</t>
  </si>
  <si>
    <t xml:space="preserve"> 1 jaune d'oeuf ( audessus du tartare )</t>
  </si>
  <si>
    <t>9. Déposez un jaune d'oeuf audessus du tartare.</t>
  </si>
  <si>
    <t>Posté par DEBROS Guillaume le 01102010</t>
  </si>
  <si>
    <t xml:space="preserve"> 1 L de soupe 'Velouté de cèpes et bolets (sachet)'</t>
  </si>
  <si>
    <t xml:space="preserve"> 4 escalopes de dinde</t>
  </si>
  <si>
    <t xml:space="preserve"> 50cl de crème fraîche liquide</t>
  </si>
  <si>
    <t xml:space="preserve"> 50cl de crème fraîche épaisse</t>
  </si>
  <si>
    <t>Posté par parizot suzanne le 01102010</t>
  </si>
  <si>
    <t xml:space="preserve"> 400g de pissenlits</t>
  </si>
  <si>
    <t xml:space="preserve"> Un poireau</t>
  </si>
  <si>
    <t xml:space="preserve"> 30g de beurre</t>
  </si>
  <si>
    <t xml:space="preserve"> Une cuiller à soupe de sarriette</t>
  </si>
  <si>
    <t>Posté par MEYER LANDAU Edwige le 01102010</t>
  </si>
  <si>
    <t xml:space="preserve"> 150g de chataîgnes</t>
  </si>
  <si>
    <t xml:space="preserve"> 150g de gruyères râpés</t>
  </si>
  <si>
    <t xml:space="preserve"> 100g de comté râpé</t>
  </si>
  <si>
    <t xml:space="preserve"> 50g de parmesan</t>
  </si>
  <si>
    <t xml:space="preserve"> 100g de fromage fêta</t>
  </si>
  <si>
    <t xml:space="preserve"> 100ml de crème fraîche</t>
  </si>
  <si>
    <t xml:space="preserve"> Curry</t>
  </si>
  <si>
    <t xml:space="preserve"> Ketchup</t>
  </si>
  <si>
    <t xml:space="preserve"> 1/4 de pain (baguette ou autre)</t>
  </si>
  <si>
    <t xml:space="preserve"> 1 bouillon de boeuf ou autre</t>
  </si>
  <si>
    <t xml:space="preserve"> 2 petits potirons pour la décoration.</t>
  </si>
  <si>
    <t>Posté par WILBERT Aline le 01102010</t>
  </si>
  <si>
    <t>1. Délayer 2 gr d'agaragar dans 1 L de soupe froide.</t>
  </si>
  <si>
    <t>3. Verser la préparation dans des petits moules en silicones (type cupcakes ou glaçons... selon la taille et la forme souaitée!).</t>
  </si>
  <si>
    <t>Posté par raymonde le 30092010</t>
  </si>
  <si>
    <t xml:space="preserve"> 6 oeufs</t>
  </si>
  <si>
    <t>Posté par wwwrueroyale@msn.com le 30092010</t>
  </si>
  <si>
    <t xml:space="preserve"> 50 mL de soupe 'Légumes variés et crème (sachet)'</t>
  </si>
  <si>
    <t xml:space="preserve"> Entrecôte 800gr</t>
  </si>
  <si>
    <t xml:space="preserve"> 30gr de margarine</t>
  </si>
  <si>
    <t xml:space="preserve"> Estragon</t>
  </si>
  <si>
    <t xml:space="preserve"> Frites</t>
  </si>
  <si>
    <t>1. Précuire les frites à 160°c puis reposer.</t>
  </si>
  <si>
    <t>Posté par piquet nicole le 30092010</t>
  </si>
  <si>
    <t xml:space="preserve"> 350g de bœuf haché</t>
  </si>
  <si>
    <t xml:space="preserve"> 1/3 de baguette</t>
  </si>
  <si>
    <t xml:space="preserve"> 300ml de lait environ</t>
  </si>
  <si>
    <t>Posté par POLITI JEROME le 29092010</t>
  </si>
  <si>
    <t xml:space="preserve"> 0.5 L de soupe 'Bisque de homard'</t>
  </si>
  <si>
    <t xml:space="preserve"> 200 gr de farine</t>
  </si>
  <si>
    <t>Posté par Wauthy Maiwen le 29092010</t>
  </si>
  <si>
    <t xml:space="preserve"> 50 cL de soupe 'Soupe Indienne Légumes &amp; Curry (sachet)'</t>
  </si>
  <si>
    <t xml:space="preserve"> 10 petites pommes de terre (j’ai utilisé des rattes de Noirmoutier !)</t>
  </si>
  <si>
    <t xml:space="preserve"> 200 ml de greens peas (gros petits pois) surgelés</t>
  </si>
  <si>
    <t xml:space="preserve"> 1 oignon rouge</t>
  </si>
  <si>
    <t xml:space="preserve"> ½ c à c de cumin moulu</t>
  </si>
  <si>
    <t xml:space="preserve"> 1 c à c de curry en poudre</t>
  </si>
  <si>
    <t xml:space="preserve"> 2 c à s d’huile d’olive extra vierge.</t>
  </si>
  <si>
    <t>9. Ajouter les petits pois augmenter un peu le feu et à la reprise de l’ébullition compter 56 minutes.</t>
  </si>
  <si>
    <t>Posté par chauffaille lydia le 28092010</t>
  </si>
  <si>
    <t xml:space="preserve"> 8 feuilles de pâte à ravioles</t>
  </si>
  <si>
    <t xml:space="preserve"> 200 g de foie gras de canard cru</t>
  </si>
  <si>
    <t xml:space="preserve"> 1 bulbe de fenouil</t>
  </si>
  <si>
    <t xml:space="preserve"> 50 g de parmesan râpé</t>
  </si>
  <si>
    <t>1. Épluchez l'oignon et coupezle en fines lamelles. Coupez le fenouil en deux enlever le coeur et tranchezle en lamelles.</t>
  </si>
  <si>
    <t>6. À l'aide d'un pinceau. Mouillez la pâte autour des boules de foie gras. Recouvrez d'une autre feuille de pâte et appuyez bien autour du foie gras pour la faire adhérer. Coupez l'excédent de pâte à l'aide d'un emportepièce rond ou d'un verre.</t>
  </si>
  <si>
    <t>Posté par wardei myriam le 28092010</t>
  </si>
  <si>
    <t xml:space="preserve"> Cumin</t>
  </si>
  <si>
    <t xml:space="preserve"> Piment fort et doux</t>
  </si>
  <si>
    <t xml:space="preserve"> Huile d'olive (de préference d'italie)</t>
  </si>
  <si>
    <t xml:space="preserve"> 3 gousses d ail</t>
  </si>
  <si>
    <t xml:space="preserve"> 250 grs de feves</t>
  </si>
  <si>
    <t xml:space="preserve"> 150 grs de pois cassés</t>
  </si>
  <si>
    <t xml:space="preserve"> Et le tour est jouer!!!</t>
  </si>
  <si>
    <t>Posté par Orts Julie le 28092010</t>
  </si>
  <si>
    <t xml:space="preserve"> 1 L de soupe 'Pommes de terre, poireaux, lentilles'</t>
  </si>
  <si>
    <t xml:space="preserve"> 100g de surimi râpé de la mer</t>
  </si>
  <si>
    <t xml:space="preserve"> 40 cl de crème liquide</t>
  </si>
  <si>
    <t xml:space="preserve"> 1 pot d’œufs de saumon</t>
  </si>
  <si>
    <t xml:space="preserve"> 50g de lentille corail</t>
  </si>
  <si>
    <t>Posté par lemaire marieclaude le 28092010</t>
  </si>
  <si>
    <t xml:space="preserve"> 2 tranches de saumon fumé</t>
  </si>
  <si>
    <t xml:space="preserve"> 10 cl de crème</t>
  </si>
  <si>
    <t>Posté par naudin emilie le 28092010</t>
  </si>
  <si>
    <t xml:space="preserve"> 1 L de soupe 'Poule au pot aux vermicelles'</t>
  </si>
  <si>
    <t xml:space="preserve"> 4 avocats bien murs</t>
  </si>
  <si>
    <t xml:space="preserve"> Un citron</t>
  </si>
  <si>
    <t xml:space="preserve"> 20cl de crème</t>
  </si>
  <si>
    <t xml:space="preserve"> 2 cuillères à soupe de coriandre</t>
  </si>
  <si>
    <t>Posté par Roberte rob le 27092010</t>
  </si>
  <si>
    <t xml:space="preserve"> 4 L de soupe 'Epinards artichauts'</t>
  </si>
  <si>
    <t xml:space="preserve"> 6 grosses tomates</t>
  </si>
  <si>
    <t xml:space="preserve"> 1 g de fromage blanc nature</t>
  </si>
  <si>
    <t xml:space="preserve"> 12 oeufs</t>
  </si>
  <si>
    <t>Posté par Erica Simeone le 27092010</t>
  </si>
  <si>
    <t xml:space="preserve"> 500 mL de soupe 'Velouté de potiron et pointe de crème'</t>
  </si>
  <si>
    <t xml:space="preserve"> Un siphon</t>
  </si>
  <si>
    <t xml:space="preserve"> 20cl de crème liquide entière</t>
  </si>
  <si>
    <t xml:space="preserve"> 2 ou 3 cuillères à soupe de lait</t>
  </si>
  <si>
    <t xml:space="preserve"> 2 barquettes de lardons fumés</t>
  </si>
  <si>
    <t>Posté par Simeone Erica le 27092010</t>
  </si>
  <si>
    <t xml:space="preserve"> 200 cL de soupe 'Fèves pois cassés'</t>
  </si>
  <si>
    <t xml:space="preserve"> 200g de pois chiches</t>
  </si>
  <si>
    <t xml:space="preserve"> 80g de farine</t>
  </si>
  <si>
    <t xml:space="preserve"> 1 bouquet de persil haché</t>
  </si>
  <si>
    <t xml:space="preserve"> 3 gousses d’ail</t>
  </si>
  <si>
    <t xml:space="preserve"> 1c.à.c de cumin</t>
  </si>
  <si>
    <t xml:space="preserve"> 1c.à.c de piment doux</t>
  </si>
  <si>
    <t xml:space="preserve"> 2c à c de maïzena</t>
  </si>
  <si>
    <t xml:space="preserve"> Huile pour friture</t>
  </si>
  <si>
    <t>Posté par BOUCHERON MARIEFRANCE le 27092010</t>
  </si>
  <si>
    <t xml:space="preserve"> 0.60 L de soupe 'Velouté de cèpes et bolets à la crème fraiche'</t>
  </si>
  <si>
    <t xml:space="preserve"> Maïzena 2 cuilleres a soupe</t>
  </si>
  <si>
    <t xml:space="preserve"> 1 rouleau de pate feuilletée</t>
  </si>
  <si>
    <t>Posté par Gouellain Corinne le 27092010</t>
  </si>
  <si>
    <t xml:space="preserve"> 500g de viande hachée</t>
  </si>
  <si>
    <t xml:space="preserve"> ½ oignon jaune</t>
  </si>
  <si>
    <t xml:space="preserve"> 4 petits cornichons aigres doux</t>
  </si>
  <si>
    <t xml:space="preserve"> 3 cuillères à soupe de vinaigre aigre doux</t>
  </si>
  <si>
    <t xml:space="preserve"> 80g de fromage en tranche pour hamburger (type cheddar)</t>
  </si>
  <si>
    <t xml:space="preserve"> 1 cuillère à soupe de farine</t>
  </si>
  <si>
    <t xml:space="preserve"> 1 paquet de croutons</t>
  </si>
  <si>
    <t>Posté par marianne piquet le 27092010</t>
  </si>
  <si>
    <t xml:space="preserve"> 4 blancs d'œuf</t>
  </si>
  <si>
    <t xml:space="preserve"> 12 feuilles de basilic fraîches</t>
  </si>
  <si>
    <t xml:space="preserve"> Fleur de sel</t>
  </si>
  <si>
    <t xml:space="preserve"> 50g de beurre</t>
  </si>
  <si>
    <t xml:space="preserve"> 50g de farine</t>
  </si>
  <si>
    <t xml:space="preserve"> 10 lamelles de tomates séchées</t>
  </si>
  <si>
    <t xml:space="preserve"> Une dizaine de feuilles de basilic frais</t>
  </si>
  <si>
    <t xml:space="preserve"> 1 cuillère à soupe de tapenade noire</t>
  </si>
  <si>
    <t>3. Velouté de tomates : Ciseler l'oignon et le faire revenir dans une casserole chaude et huilée. Découper finement l'ail et incorporerle aux oignons. Découper la tomate séchée en petits morceaux et incorporerles au mélange. Ajouter le velouté de tomate et la tapenade. Mélanger bien et laisser cuire à feu doux. Rectifiez l'assaisonnement en sel et poivre si besoin. Au bout de 15 minutes</t>
  </si>
  <si>
    <t>Posté par marianne auvachey le 27092010</t>
  </si>
  <si>
    <t xml:space="preserve"> 20 cL de soupe 'Bisque de homard'</t>
  </si>
  <si>
    <t xml:space="preserve"> 2 tranches de jambon à poêler de 0</t>
  </si>
  <si>
    <t xml:space="preserve"> 5cm d'épaisseur</t>
  </si>
  <si>
    <t xml:space="preserve"> 1 verre de Chablis</t>
  </si>
  <si>
    <t xml:space="preserve"> ½ boîte de bisque de homard Liebig (200g)</t>
  </si>
  <si>
    <t xml:space="preserve"> 50g de beurre d'écrevisse</t>
  </si>
  <si>
    <t xml:space="preserve"> 1 cuillère à café de concentré de tomates</t>
  </si>
  <si>
    <t>Posté par Vignati Marinella le 27092010</t>
  </si>
  <si>
    <t xml:space="preserve"> 2 cuillères a soupe de farine</t>
  </si>
  <si>
    <t xml:space="preserve"> Fromage rapé</t>
  </si>
  <si>
    <t>Posté par POSE CATHERINE le 26092010</t>
  </si>
  <si>
    <t xml:space="preserve"> 1 l de soupe à la chinoise aux 7 légumes et vermicelles</t>
  </si>
  <si>
    <t xml:space="preserve"> 2 pâtés de soja (tofou)</t>
  </si>
  <si>
    <t xml:space="preserve"> 2 c à soupe d'huile</t>
  </si>
  <si>
    <t xml:space="preserve"> 2 piments rouges ou verts</t>
  </si>
  <si>
    <t xml:space="preserve"> épépinés et hâchés</t>
  </si>
  <si>
    <t xml:space="preserve"> 150 g de blancs de poulet</t>
  </si>
  <si>
    <t xml:space="preserve"> émincé</t>
  </si>
  <si>
    <t xml:space="preserve"> 1 c à soupe de maïzena</t>
  </si>
  <si>
    <t xml:space="preserve"> 8 feuilles de laitue</t>
  </si>
  <si>
    <t xml:space="preserve"> 2 c à soupe de sauce soja</t>
  </si>
  <si>
    <t xml:space="preserve"> 150 g de crevettes décortiquées et décongelées</t>
  </si>
  <si>
    <t xml:space="preserve"> 1 c à soupe de vinaigre</t>
  </si>
  <si>
    <t>8. Incorporer le mélange pouletmaïzena tout en remuant.</t>
  </si>
  <si>
    <t xml:space="preserve"> 1 L de soupe 'Velouté de carottes fraiches et pointe de crème'</t>
  </si>
  <si>
    <t xml:space="preserve"> 3 pointes de couteau de cumin en poudre</t>
  </si>
  <si>
    <t xml:space="preserve"> 1 kg de noix de st jacques surgelées</t>
  </si>
  <si>
    <t xml:space="preserve"> 30 cL de soupe 'Délice de légumes et langoustines'</t>
  </si>
  <si>
    <t xml:space="preserve"> 8 filets de grenadier</t>
  </si>
  <si>
    <t xml:space="preserve"> 25 g de beurre</t>
  </si>
  <si>
    <t xml:space="preserve"> 15 g de farine</t>
  </si>
  <si>
    <t xml:space="preserve"> 20 cl de cidre</t>
  </si>
  <si>
    <t xml:space="preserve"> 1 cuillère à soupe de persil haché</t>
  </si>
  <si>
    <t>1. Rouler chaque filet de grenadier sur luimême et les disposer dans un plat à four beurré.</t>
  </si>
  <si>
    <t>Posté par RAYNARD Virginie le 26092010</t>
  </si>
  <si>
    <t xml:space="preserve"> Une pâte feuilleté</t>
  </si>
  <si>
    <t xml:space="preserve"> Du fromage (gruyère ou comté)</t>
  </si>
  <si>
    <t xml:space="preserve"> Dès de jambon (en option)</t>
  </si>
  <si>
    <t>5. Enfourner le quiche d'hallowen Liebig pdt 25 min à 180200 °C.</t>
  </si>
  <si>
    <t>Posté par AUVACHEY Karine le 26092010</t>
  </si>
  <si>
    <t xml:space="preserve"> 2 oeufs + 1 jaune</t>
  </si>
  <si>
    <t>Posté par Marie rechou le 26092010</t>
  </si>
  <si>
    <t xml:space="preserve"> 500 grammes de tagliatelles fraîches</t>
  </si>
  <si>
    <t xml:space="preserve"> 3 pavés de saumons frais</t>
  </si>
  <si>
    <t xml:space="preserve"> 30 cl de crème fraiches</t>
  </si>
  <si>
    <t xml:space="preserve"> Basilique</t>
  </si>
  <si>
    <t>Posté par Goktas tanju le 26092010</t>
  </si>
  <si>
    <t xml:space="preserve"> 60 cL de soupe 'Moulinée Poireaux Pommes de Terre  Recettes Maison'</t>
  </si>
  <si>
    <t xml:space="preserve"> 1 pâte feuilleté</t>
  </si>
  <si>
    <t xml:space="preserve"> 60 cl de soupe Liebig poireaux/pommes de terre</t>
  </si>
  <si>
    <t xml:space="preserve"> 2 cuil à soupe de farine</t>
  </si>
  <si>
    <t>Quiche Halloween du Sud Ouest</t>
  </si>
  <si>
    <t>Posté par Chris MICHAEL le 25092010</t>
  </si>
  <si>
    <t xml:space="preserve"> 70 cL de soupe 'Velouté de potiron et pointe de crème'</t>
  </si>
  <si>
    <t xml:space="preserve"> 70cl de velouté de potiron pointe de crème</t>
  </si>
  <si>
    <t xml:space="preserve"> 1 pâte brisée pur beurre</t>
  </si>
  <si>
    <t xml:space="preserve"> 6 tranches de magret de canard fumé</t>
  </si>
  <si>
    <t xml:space="preserve"> 8 brins de ciboulette</t>
  </si>
  <si>
    <t xml:space="preserve"> Lavés et ciselés</t>
  </si>
  <si>
    <t xml:space="preserve"> 60g de mimolette râpée</t>
  </si>
  <si>
    <t>Posté par Catavitello Arnaud le 24092010</t>
  </si>
  <si>
    <t xml:space="preserve"> 50 cL de soupe 'Minestrone à la milanaise'</t>
  </si>
  <si>
    <t xml:space="preserve"> Nouilles</t>
  </si>
  <si>
    <t xml:space="preserve"> Noix de cajou</t>
  </si>
  <si>
    <t xml:space="preserve"> Tomates dessechées</t>
  </si>
  <si>
    <t xml:space="preserve"> Sauce soja</t>
  </si>
  <si>
    <t xml:space="preserve"> Aiguillettes de poulet</t>
  </si>
  <si>
    <t>Posté par moyammed le 24092010</t>
  </si>
  <si>
    <t xml:space="preserve"> 1/5 L de soupe 'Pistou aux légumes et aux pâtes'</t>
  </si>
  <si>
    <t xml:space="preserve"> 500 g de blanc de poulet désossé et sans peau</t>
  </si>
  <si>
    <t xml:space="preserve"> 200 g de germes de soja</t>
  </si>
  <si>
    <t xml:space="preserve"> 15 g de champignons sechés</t>
  </si>
  <si>
    <t xml:space="preserve"> 200 g de vermicelle</t>
  </si>
  <si>
    <t xml:space="preserve"> 4 oignons nouveaux (avec la tige)</t>
  </si>
  <si>
    <t xml:space="preserve"> 150 g de petits pois surgelés</t>
  </si>
  <si>
    <t xml:space="preserve"> 1 carotte</t>
  </si>
  <si>
    <t xml:space="preserve"> 4 cuillères à soupe de sauce soja</t>
  </si>
  <si>
    <t xml:space="preserve"> 1 cuillère à café de curry</t>
  </si>
  <si>
    <t xml:space="preserve"> Huile</t>
  </si>
  <si>
    <t>Posté par vu quoc le 23092010</t>
  </si>
  <si>
    <t xml:space="preserve"> 8 écrevisses</t>
  </si>
  <si>
    <t xml:space="preserve"> 4 filets de sole</t>
  </si>
  <si>
    <t xml:space="preserve"> 50 g d'oignons</t>
  </si>
  <si>
    <t xml:space="preserve"> 50g de poivrons rouges</t>
  </si>
  <si>
    <t xml:space="preserve"> 10 cl de crème fraîche</t>
  </si>
  <si>
    <t xml:space="preserve"> 10 cl de vin blanc</t>
  </si>
  <si>
    <t xml:space="preserve"> 2 cuillères de cognac</t>
  </si>
  <si>
    <t xml:space="preserve"> 5 cuillères à soupe d’huile d’olive</t>
  </si>
  <si>
    <t xml:space="preserve"> Paprika.</t>
  </si>
  <si>
    <t>Posté par coquard yvette le 23092010</t>
  </si>
  <si>
    <t xml:space="preserve"> 4 oeufs frais</t>
  </si>
  <si>
    <t xml:space="preserve"> 100g de lardons fumés</t>
  </si>
  <si>
    <t xml:space="preserve"> 4 cuillers à soupe de vinaigre blanc</t>
  </si>
  <si>
    <t xml:space="preserve"> 2 cuillères à soupe de vinaigre de xèrès</t>
  </si>
  <si>
    <t>6. Faire revenir les lardons dans une poêle antiadhésive quand ils sont bien dorés ajouter le vinaigre de xéres.</t>
  </si>
  <si>
    <t>Posté par motsch elodie le 23092010</t>
  </si>
  <si>
    <t xml:space="preserve"> 1 rouleaux de pate feuilletée</t>
  </si>
  <si>
    <t xml:space="preserve"> 20 cl de creme fleurette</t>
  </si>
  <si>
    <t xml:space="preserve"> 250 g de coquilles saint jacques avec corail</t>
  </si>
  <si>
    <t xml:space="preserve"> 2 gousses d'ail ciselée</t>
  </si>
  <si>
    <t xml:space="preserve"> 1/2 bottes de persil plat ciselé</t>
  </si>
  <si>
    <t>Posté par brenet dominique le 23092010</t>
  </si>
  <si>
    <t xml:space="preserve"> Un groin de cochon</t>
  </si>
  <si>
    <t xml:space="preserve"> 4 tranches de lard fumé très fines</t>
  </si>
  <si>
    <t xml:space="preserve"> Une cuillère à soupe de vinaigre balsamique</t>
  </si>
  <si>
    <t xml:space="preserve"> Un dl d 'huile d 'olive</t>
  </si>
  <si>
    <t xml:space="preserve"> Du cerfeuil</t>
  </si>
  <si>
    <t>Posté par tlili tayib le 23092010</t>
  </si>
  <si>
    <t xml:space="preserve"> 100 mL de soupe 'Soupe à l'oignon au fromage fondu'</t>
  </si>
  <si>
    <t xml:space="preserve"> 3 ou 4 filets de volaille</t>
  </si>
  <si>
    <t xml:space="preserve"> 1 boîte de champignons de Paris</t>
  </si>
  <si>
    <t xml:space="preserve"> 0.1L de crème fraîche</t>
  </si>
  <si>
    <t xml:space="preserve"> Une noix de beurre</t>
  </si>
  <si>
    <t xml:space="preserve"> 1/2L d’eau</t>
  </si>
  <si>
    <t>Posté par bougault le 22092010</t>
  </si>
  <si>
    <t xml:space="preserve"> 1 L de soupe 'Moulinée de 8 légumes  Recettes Maison'</t>
  </si>
  <si>
    <t xml:space="preserve"> Croûton de pain</t>
  </si>
  <si>
    <t>Posté par George Nathalie le 22092010</t>
  </si>
  <si>
    <t xml:space="preserve"> 500g de pommes de terres</t>
  </si>
  <si>
    <t xml:space="preserve"> 1 oignon 150g de gruyère rapé quelques dés de beurre.</t>
  </si>
  <si>
    <t>Posté par Morra Maria le 22092010</t>
  </si>
  <si>
    <t xml:space="preserve"> Graines de sésames</t>
  </si>
  <si>
    <t xml:space="preserve"> Huile de sésame</t>
  </si>
  <si>
    <t xml:space="preserve"> Dés de saumon</t>
  </si>
  <si>
    <t>3. Cuire dans un filé d'huile les dés de saumon sans la peau trés rapidement le saumon doit etre micuit.</t>
  </si>
  <si>
    <t>Posté par JOSSE LAURENT le 22092010</t>
  </si>
  <si>
    <t xml:space="preserve"> 50 cL de soupe 'Légumes à la provençale  Bio'</t>
  </si>
  <si>
    <t xml:space="preserve"> 2 kg de moules</t>
  </si>
  <si>
    <t xml:space="preserve"> 2 dl de vin blanc sec (uniquement pour les grands !!)</t>
  </si>
  <si>
    <t xml:space="preserve"> 500 g de tomates</t>
  </si>
  <si>
    <t xml:space="preserve"> Une noix de beurre salé</t>
  </si>
  <si>
    <t xml:space="preserve"> Un gros oignon</t>
  </si>
  <si>
    <t xml:space="preserve"> Thym et laurier.</t>
  </si>
  <si>
    <t>Posté par Le guen carole le 22092010</t>
  </si>
  <si>
    <t xml:space="preserve"> 20 plaques de pate pour lasagnes</t>
  </si>
  <si>
    <t xml:space="preserve"> 800g de courgette (deux belles courgettes)</t>
  </si>
  <si>
    <t>Posté par Meyen Benedicte Christiane le 22092010</t>
  </si>
  <si>
    <t xml:space="preserve"> 30 cL de soupe 'Potiron châtaigne'</t>
  </si>
  <si>
    <t xml:space="preserve"> Filets de poulet (600g)</t>
  </si>
  <si>
    <t xml:space="preserve"> Purée de piments</t>
  </si>
  <si>
    <t xml:space="preserve"> 1 oignon blanc</t>
  </si>
  <si>
    <t xml:space="preserve"> Lait de coco (200ml)</t>
  </si>
  <si>
    <t xml:space="preserve"> Tomates séchées</t>
  </si>
  <si>
    <t xml:space="preserve"> Nouilles chinoises</t>
  </si>
  <si>
    <t>Posté par garreau dominique le 21092010</t>
  </si>
  <si>
    <t xml:space="preserve"> 2 cuil à soupe de farine.</t>
  </si>
  <si>
    <t>Posté par kauffmann joelle le 21092010</t>
  </si>
  <si>
    <t xml:space="preserve"> 1 cL de soupe 'Duo d'asperges aux éclats de morilles (sachet)'</t>
  </si>
  <si>
    <t xml:space="preserve"> Pâte au choix (feuilletée</t>
  </si>
  <si>
    <t xml:space="preserve"> Brisée...)</t>
  </si>
  <si>
    <t xml:space="preserve"> 200 g de pommes de terre</t>
  </si>
  <si>
    <t xml:space="preserve"> 1 sachet de duo d'asperges aux éclats de morilles</t>
  </si>
  <si>
    <t xml:space="preserve"> 100 g de chair à saucisse (ou de viande hachée)</t>
  </si>
  <si>
    <t xml:space="preserve"> 1 oeuf.</t>
  </si>
  <si>
    <t>2. Hacher 1 gousse d'ail l'échalote le persil et les mélanger à 100 g de chair à saucisse (ou de viande que l'on hache soimême)</t>
  </si>
  <si>
    <t>Posté par CHABANE CATHERINE le 21092010</t>
  </si>
  <si>
    <t xml:space="preserve"> 20 CL de cognac</t>
  </si>
  <si>
    <t xml:space="preserve"> Un pot de crème fraîche</t>
  </si>
  <si>
    <t xml:space="preserve"> Un peu de noix de muscade</t>
  </si>
  <si>
    <t>Posté par laissaoui fadéla le 21092010</t>
  </si>
  <si>
    <t xml:space="preserve"> 6 L de soupe '8 légumes et noix de muscade  25% de sel'</t>
  </si>
  <si>
    <t xml:space="preserve"> Oignon</t>
  </si>
  <si>
    <t xml:space="preserve"> Ails</t>
  </si>
  <si>
    <t xml:space="preserve"> Thym frais</t>
  </si>
  <si>
    <t xml:space="preserve"> Céleris</t>
  </si>
  <si>
    <t xml:space="preserve"> 1 poignet de poischiche.</t>
  </si>
  <si>
    <t>Posté par coussement denise le 21092010</t>
  </si>
  <si>
    <t xml:space="preserve"> 100g polenta</t>
  </si>
  <si>
    <t xml:space="preserve"> 25g de parmesan</t>
  </si>
  <si>
    <t xml:space="preserve"> 2 cuillères à soupe de crème fraiche.</t>
  </si>
  <si>
    <t>Posté par barthod léon le 21092010</t>
  </si>
  <si>
    <t xml:space="preserve"> 1 L de soupe 'Légumes verts et crème (sachet)'</t>
  </si>
  <si>
    <t xml:space="preserve"> 150g de filet de saumon</t>
  </si>
  <si>
    <t xml:space="preserve"> 150 g d 'épinards</t>
  </si>
  <si>
    <t xml:space="preserve"> Une gousse ail</t>
  </si>
  <si>
    <t xml:space="preserve"> 15cl de crème fraiche</t>
  </si>
  <si>
    <t xml:space="preserve"> 2 jaunes d'oeufs</t>
  </si>
  <si>
    <t xml:space="preserve"> 2 cuillers à soupe de jus de citron</t>
  </si>
  <si>
    <t xml:space="preserve"> Une cuiller à soupe d'huile</t>
  </si>
  <si>
    <t xml:space="preserve"> 12 cl de vin blanc sec</t>
  </si>
  <si>
    <t>Posté par EMELINE le 21092010</t>
  </si>
  <si>
    <t xml:space="preserve"> 30 mL de soupe 'Duo d'asperges aux éclats de morilles (sachet)'</t>
  </si>
  <si>
    <t xml:space="preserve"> 200 g de pois chiches cuits égouttés</t>
  </si>
  <si>
    <t xml:space="preserve"> 1/2 poivron rouge</t>
  </si>
  <si>
    <t xml:space="preserve"> 1/2 poivron vert</t>
  </si>
  <si>
    <t xml:space="preserve"> 1 belle tomate (pas trop mure)</t>
  </si>
  <si>
    <t xml:space="preserve"> 30 g de graines de courge</t>
  </si>
  <si>
    <t xml:space="preserve"> Paprika</t>
  </si>
  <si>
    <t xml:space="preserve"> Piment d'Espelette</t>
  </si>
  <si>
    <t>Posté par JOSSE LAURENT le 20092010</t>
  </si>
  <si>
    <t xml:space="preserve"> 25 cL de soupe 'Légumes à la provençale  Bio'</t>
  </si>
  <si>
    <t xml:space="preserve"> 25 cl de soupe Liebig "Légumes à la provencaleBio"</t>
  </si>
  <si>
    <t xml:space="preserve"> Poivren persil</t>
  </si>
  <si>
    <t xml:space="preserve"> Thym et laurier</t>
  </si>
  <si>
    <t xml:space="preserve"> Et ... uniquement pour les GRANDS... 2 dl de vin blanc !</t>
  </si>
  <si>
    <t>2. Placer les moules dans une casserole avec un peu de beurre ; l'oignon haché ; le sel ; le poivre et les 25 cl de soupe Liebig "Légumes à la provencalesBio". (Pour les GRANDS uniquement possibilité d'ajouter 1 dl de vin blanc).</t>
  </si>
  <si>
    <t>Posté par CROUZET Angélique le 20092010</t>
  </si>
  <si>
    <t xml:space="preserve"> Poulpes</t>
  </si>
  <si>
    <t xml:space="preserve"> Soupe</t>
  </si>
  <si>
    <t xml:space="preserve"> Salade</t>
  </si>
  <si>
    <t xml:space="preserve"> Cocombre</t>
  </si>
  <si>
    <t xml:space="preserve"> Oseilles</t>
  </si>
  <si>
    <t xml:space="preserve"> Couteau</t>
  </si>
  <si>
    <t xml:space="preserve"> Choux rouge.</t>
  </si>
  <si>
    <t>Posté par BLOT ELISE le 20092010</t>
  </si>
  <si>
    <t xml:space="preserve"> Des gombos</t>
  </si>
  <si>
    <t xml:space="preserve"> Du riz</t>
  </si>
  <si>
    <t xml:space="preserve"> Tout simplement!</t>
  </si>
  <si>
    <t>2. Faitesles cuire dans un litre d’eau salée pendant 15 mn.</t>
  </si>
  <si>
    <t>Posté par kalis julie le 20092010</t>
  </si>
  <si>
    <t xml:space="preserve"> 1 mL de soupe 'Soupe Indienne Légumes &amp; Curry (sachet)'</t>
  </si>
  <si>
    <t xml:space="preserve"> 6 cailles</t>
  </si>
  <si>
    <t xml:space="preserve"> 1 sachet de soupe indienne légumes et curry</t>
  </si>
  <si>
    <t xml:space="preserve"> 1 boite de lait de coco</t>
  </si>
  <si>
    <t xml:space="preserve"> Feuilles de coriandre</t>
  </si>
  <si>
    <t xml:space="preserve"> 1 oignon émincé</t>
  </si>
  <si>
    <t>6. Faire cuire pendant 3035 min dans un four préalablement chauffé à 180 tout en arrosant les cailles toutes les 5min à l'aide de la sauce</t>
  </si>
  <si>
    <t>Posté par brenet dominique le 20092010</t>
  </si>
  <si>
    <t xml:space="preserve"> 1 L de soupe 'Mouliné de tomates et aubergines grillées'</t>
  </si>
  <si>
    <t xml:space="preserve"> Une brique mouliné de tomates</t>
  </si>
  <si>
    <t xml:space="preserve"> 150g de tomates vertes</t>
  </si>
  <si>
    <t xml:space="preserve"> 150g de tomates rouges</t>
  </si>
  <si>
    <t xml:space="preserve"> Un jus de citron</t>
  </si>
  <si>
    <t xml:space="preserve"> Une cuiller à soupe huile d'olive</t>
  </si>
  <si>
    <t xml:space="preserve"> 50g de tomates confites.</t>
  </si>
  <si>
    <t>Posté par Lutwirl le 20092010</t>
  </si>
  <si>
    <t xml:space="preserve"> 0/500 l de Bisque de homard Liebig</t>
  </si>
  <si>
    <t xml:space="preserve"> 24 queues d'ecrevisses cuites surgelées</t>
  </si>
  <si>
    <t xml:space="preserve"> 4 écrevisses entières</t>
  </si>
  <si>
    <t xml:space="preserve"> 0/150 gr de champignons de paris</t>
  </si>
  <si>
    <t xml:space="preserve"> 0/050 l de crème liquide</t>
  </si>
  <si>
    <t xml:space="preserve"> 0/150 gr de julienne de légumes surgelés</t>
  </si>
  <si>
    <t xml:space="preserve"> 0/010 gr de beurre pour le roux</t>
  </si>
  <si>
    <t xml:space="preserve"> 0/010 gr de farine pour le roux</t>
  </si>
  <si>
    <t xml:space="preserve"> 0/010 gr de beurre pour les champignons</t>
  </si>
  <si>
    <t>Posté par fuhrmann laure le 20092010</t>
  </si>
  <si>
    <t xml:space="preserve"> 30cl eau</t>
  </si>
  <si>
    <t xml:space="preserve"> 2 petites quenelles au brochet</t>
  </si>
  <si>
    <t xml:space="preserve"> 2 noix de st jacques</t>
  </si>
  <si>
    <t xml:space="preserve"> Une douzaine de moules cuites et décortiquées</t>
  </si>
  <si>
    <t xml:space="preserve"> 4 belles crevettes cuites</t>
  </si>
  <si>
    <t xml:space="preserve"> 1 rouleau de pâte feuilletée</t>
  </si>
  <si>
    <t xml:space="preserve"> 1 jaune d'oeuf pour la dorure</t>
  </si>
  <si>
    <t>Posté par LORENZ Magdalena le 20092010</t>
  </si>
  <si>
    <t xml:space="preserve"> 800 gr de fromage blanc à 0%</t>
  </si>
  <si>
    <t xml:space="preserve"> 100 gr de fécule de maïs</t>
  </si>
  <si>
    <t xml:space="preserve"> 350 gr de pavé de saumon</t>
  </si>
  <si>
    <t xml:space="preserve"> 10 cl de crème allégée à 3%</t>
  </si>
  <si>
    <t xml:space="preserve"> Citronnade</t>
  </si>
  <si>
    <t xml:space="preserve"> Graines de sésame (facultatif)</t>
  </si>
  <si>
    <t>8. Disposez les cubes de saumon dessus et coulez la soupe pardessus mettez un peut de crème audessus et de fromage rapée ou mozzarella light (facultatif).</t>
  </si>
  <si>
    <t>Posté par gerot helene le 20092010</t>
  </si>
  <si>
    <t xml:space="preserve"> 2 L de soupe 'Moulinée Poireaux Pommes de Terre  Recettes Maison'</t>
  </si>
  <si>
    <t xml:space="preserve"> Un choux</t>
  </si>
  <si>
    <t xml:space="preserve"> De l'eau</t>
  </si>
  <si>
    <t xml:space="preserve"> 2 pomme de terre</t>
  </si>
  <si>
    <t>Posté par brenet yvette le 20092010</t>
  </si>
  <si>
    <t xml:space="preserve"> Un melon</t>
  </si>
  <si>
    <t xml:space="preserve"> Une branche de menthe</t>
  </si>
  <si>
    <t xml:space="preserve"> Une boule sorbet citron</t>
  </si>
  <si>
    <t>Posté par SANS Daniel le 20092010</t>
  </si>
  <si>
    <t xml:space="preserve"> 125 g de riz</t>
  </si>
  <si>
    <t xml:space="preserve"> 4 ou 500 g de grosses crevettes roses décortiquées et cuites (Ou des petites GAMBAS décortiquées et cuites à l’eau salée)</t>
  </si>
  <si>
    <t xml:space="preserve"> 200 ML d’eau</t>
  </si>
  <si>
    <t xml:space="preserve"> Croutons à l’ail</t>
  </si>
  <si>
    <t xml:space="preserve"> 300 g de champignons de Paris frais ou en boite</t>
  </si>
  <si>
    <t xml:space="preserve"> 250 g de crème fraiche épaisse</t>
  </si>
  <si>
    <t>2. Faire fondre le beurre dans une grande casserole et mettezy les échalotes à blondir.</t>
  </si>
  <si>
    <t>Posté par Chartrand Frédérique le 20092010</t>
  </si>
  <si>
    <t xml:space="preserve"> 1 litre de poule au pot</t>
  </si>
  <si>
    <t xml:space="preserve"> 1 piment rouge</t>
  </si>
  <si>
    <t xml:space="preserve"> 1 poivron rouge</t>
  </si>
  <si>
    <t xml:space="preserve"> 1/2 citron vert</t>
  </si>
  <si>
    <t xml:space="preserve"> 1 bouquet de coriandre</t>
  </si>
  <si>
    <t xml:space="preserve"> 1/2 laitue</t>
  </si>
  <si>
    <t xml:space="preserve"> 3 càs de sauce soja</t>
  </si>
  <si>
    <t xml:space="preserve"> 1 càs de nuoc mam</t>
  </si>
  <si>
    <t xml:space="preserve"> 200 g de pousses de soja</t>
  </si>
  <si>
    <t xml:space="preserve"> 1 tige de citronnelle</t>
  </si>
  <si>
    <t xml:space="preserve"> 1 citron vert.</t>
  </si>
  <si>
    <t>Posté par sghaier nadia le 20092010</t>
  </si>
  <si>
    <t xml:space="preserve"> 25 mL de soupe 'Légumes à la provençale  Bio'</t>
  </si>
  <si>
    <t xml:space="preserve"> Blé</t>
  </si>
  <si>
    <t xml:space="preserve"> Herbes</t>
  </si>
  <si>
    <t xml:space="preserve"> Pommes de terre</t>
  </si>
  <si>
    <t>Posté par bouchart kevin le 19092010</t>
  </si>
  <si>
    <t xml:space="preserve"> 1 L de soupe 'Délice de pommes de terre et crème aux truffes'</t>
  </si>
  <si>
    <t xml:space="preserve"> 2 escalopes de veau fines</t>
  </si>
  <si>
    <t xml:space="preserve"> 25Cl de crème fraiche</t>
  </si>
  <si>
    <t xml:space="preserve"> 1 Fromage de chèvre</t>
  </si>
  <si>
    <t xml:space="preserve"> Un peu huile d'olive</t>
  </si>
  <si>
    <t>6. Faire gratiné thermostat 56 jusqu'a ce que le chèvre deviens fondant.</t>
  </si>
  <si>
    <t>Posté par Bouqsi yacine le 19092010</t>
  </si>
  <si>
    <t xml:space="preserve"> 5 L de soupe 'Jardinière de légumes  Bio'</t>
  </si>
  <si>
    <t xml:space="preserve"> Vermicelles</t>
  </si>
  <si>
    <t xml:space="preserve"> échalote sèche</t>
  </si>
  <si>
    <t xml:space="preserve"> Quelques crevettes</t>
  </si>
  <si>
    <t>Posté par Olivier Eric le 19092010</t>
  </si>
  <si>
    <t xml:space="preserve"> 10 mL de soupe 'Duo d'asperges aux éclats de morilles (sachet)'</t>
  </si>
  <si>
    <t xml:space="preserve"> Feuille de brick</t>
  </si>
  <si>
    <t xml:space="preserve"> 1 fromage de chèvre</t>
  </si>
  <si>
    <t xml:space="preserve"> Germe de soja</t>
  </si>
  <si>
    <t xml:space="preserve"> Canelle poudre</t>
  </si>
  <si>
    <t>Posté par Blanchet Carole le 18092010</t>
  </si>
  <si>
    <t xml:space="preserve"> 30 cL de soupe 'Soupe de poissons à la méditerranéenne'</t>
  </si>
  <si>
    <t xml:space="preserve"> 3 aubergines</t>
  </si>
  <si>
    <t xml:space="preserve"> 2 tomates</t>
  </si>
  <si>
    <t xml:space="preserve"> 2 poivrons</t>
  </si>
  <si>
    <t xml:space="preserve"> Une courgette (ou legumes de saison que l'on peut farcir)</t>
  </si>
  <si>
    <t xml:space="preserve"> 250g de mozzarella.</t>
  </si>
  <si>
    <t>Posté par GUEGUEN LILIANE le 17092010</t>
  </si>
  <si>
    <t xml:space="preserve"> 2 L de soupe 'Velouté de cèpes et bolets (sachet)'</t>
  </si>
  <si>
    <t xml:space="preserve"> 2 Carottes</t>
  </si>
  <si>
    <t>Posté par gauchet michelle le 17092010</t>
  </si>
  <si>
    <t xml:space="preserve"> 20 cL de soupe 'Duo d'asperges aux éclats de morilles'</t>
  </si>
  <si>
    <t xml:space="preserve"> 4 gros oeufs extra frais</t>
  </si>
  <si>
    <t xml:space="preserve"> 1 petit bocal de mini Asperges</t>
  </si>
  <si>
    <t xml:space="preserve"> 1 brick de 20 cl de crème liquide</t>
  </si>
  <si>
    <t xml:space="preserve"> 1 pincée de piment d'espelette</t>
  </si>
  <si>
    <t>6. Refermer les verrines et faire cuire 20 minutes au four a 200 degrés (au bain marie).</t>
  </si>
  <si>
    <t>Posté par domingues sandrine le 17092010</t>
  </si>
  <si>
    <t xml:space="preserve"> 5 oeuf entiers</t>
  </si>
  <si>
    <t>Posté par orsattoni le 16092010</t>
  </si>
  <si>
    <t xml:space="preserve"> 1 cL de soupe 'Bisque de homard'</t>
  </si>
  <si>
    <t xml:space="preserve"> 500 g de noix de St Jacques</t>
  </si>
  <si>
    <t xml:space="preserve"> 3 échalotes</t>
  </si>
  <si>
    <t xml:space="preserve"> 8 cl de vinaigre</t>
  </si>
  <si>
    <t xml:space="preserve"> 150 g de beurre</t>
  </si>
  <si>
    <t xml:space="preserve"> 2 cuillerées à soupe de farine</t>
  </si>
  <si>
    <t xml:space="preserve"> 25 cl de vin blanc</t>
  </si>
  <si>
    <t xml:space="preserve"> 500 g de champignons de paris</t>
  </si>
  <si>
    <t xml:space="preserve"> 200 g de lardons fumés</t>
  </si>
  <si>
    <t xml:space="preserve"> 1 petit pot de crème fraîche</t>
  </si>
  <si>
    <t xml:space="preserve"> 200 g de crevettes décortiquées</t>
  </si>
  <si>
    <t>Posté par orsattoni sylvie le 16092010</t>
  </si>
  <si>
    <t xml:space="preserve"> 4 oeufs entiers</t>
  </si>
  <si>
    <t xml:space="preserve"> 25 cl de crème fraîche</t>
  </si>
  <si>
    <t xml:space="preserve"> Un morceau de reblochon de 150 g</t>
  </si>
  <si>
    <t xml:space="preserve"> 50 g de lardons</t>
  </si>
  <si>
    <t xml:space="preserve"> 250 ml de lait</t>
  </si>
  <si>
    <t xml:space="preserve"> 5 cl de vin blanc</t>
  </si>
  <si>
    <t>Posté par ORLIANGES EMMANUELLE le 16092010</t>
  </si>
  <si>
    <t xml:space="preserve"> 30 cL de soupe 'Velouté de cèpes et bolets à la crème fraiche'</t>
  </si>
  <si>
    <t xml:space="preserve"> Une poignée de cèpes deshydratés</t>
  </si>
  <si>
    <t xml:space="preserve"> Un oignon blanc (ne pas pleurer : la recette est sympa et facile !)</t>
  </si>
  <si>
    <t xml:space="preserve"> 30cl (= 1 boite) de" Velouté Liebig cèpes et bolets à la crème fraîche" (très bon et pas cher !)</t>
  </si>
  <si>
    <t xml:space="preserve"> 200 g de riz spécial Risotto</t>
  </si>
  <si>
    <t xml:space="preserve"> 12/5 cl de crème fraîche liquide</t>
  </si>
  <si>
    <t xml:space="preserve"> Copeaux de parmesan : pour la décoration</t>
  </si>
  <si>
    <t>Posté par Martin Jean Gabriel le 16092010</t>
  </si>
  <si>
    <t xml:space="preserve"> Un bouillon de volaille</t>
  </si>
  <si>
    <t>Douceur Pomme de terrecarotte</t>
  </si>
  <si>
    <t>Posté par Dumeix Lynda le 16092010</t>
  </si>
  <si>
    <t xml:space="preserve"> 4 ou 5 pommes de terres (selon la taille)</t>
  </si>
  <si>
    <t xml:space="preserve"> Crème fraîche ou beurre allégé</t>
  </si>
  <si>
    <t>Posté par DESPRES le 16092010</t>
  </si>
  <si>
    <t xml:space="preserve"> Croutons</t>
  </si>
  <si>
    <t xml:space="preserve"> Gruyére rapé</t>
  </si>
  <si>
    <t>Posté par djian samuel le 16092010</t>
  </si>
  <si>
    <t xml:space="preserve"> Bloc de foie gras</t>
  </si>
  <si>
    <t xml:space="preserve"> Crème fraîche.</t>
  </si>
  <si>
    <t>Posté par riols isabelle le 16092010</t>
  </si>
  <si>
    <t xml:space="preserve"> 0.6 L de soupe 'Soupe de poissons à la méditerranéenne'</t>
  </si>
  <si>
    <t xml:space="preserve"> 4oeufs</t>
  </si>
  <si>
    <t xml:space="preserve"> 20cl crème liquide</t>
  </si>
  <si>
    <t xml:space="preserve"> 200g chair de poisson (suivant les goûts)</t>
  </si>
  <si>
    <t>4. Terminer en incorporant les blancs d'oefs en neige. Cuire au bainmarie au four 170°.</t>
  </si>
  <si>
    <t>Posté par Desbornes Anouk le 15092010</t>
  </si>
  <si>
    <t xml:space="preserve"> 100g de chèvre frais</t>
  </si>
  <si>
    <t xml:space="preserve"> 1 cube de bouillon</t>
  </si>
  <si>
    <t xml:space="preserve"> Du pain d'épice</t>
  </si>
  <si>
    <t xml:space="preserve"> Le jus d'une orange</t>
  </si>
  <si>
    <t>Posté par salmon Françoise le 15092010</t>
  </si>
  <si>
    <t xml:space="preserve"> 1.5 L de soupe 'Délice de pommes de terre et crème aux truffes'</t>
  </si>
  <si>
    <t xml:space="preserve"> Une barquette de maredsous double crème</t>
  </si>
  <si>
    <t xml:space="preserve"> 5 oignons</t>
  </si>
  <si>
    <t xml:space="preserve"> Une cuillère a café de concentré de tomate juste pour la couleur</t>
  </si>
  <si>
    <t xml:space="preserve"> Ail du moulin</t>
  </si>
  <si>
    <t xml:space="preserve"> Et un peu d'eau.</t>
  </si>
  <si>
    <t>Posté par ROSIER LYDIE le 15092010</t>
  </si>
  <si>
    <t xml:space="preserve"> 4 endives</t>
  </si>
  <si>
    <t xml:space="preserve"> 4 tranches de jambon cru</t>
  </si>
  <si>
    <t xml:space="preserve"> 1/2 litre de soupe à la savoyarde</t>
  </si>
  <si>
    <t>Posté par roux patrick le 15092010</t>
  </si>
  <si>
    <t xml:space="preserve"> 1 L de soupe 'Moulinée à la provençale  Recettes Maison'</t>
  </si>
  <si>
    <t xml:space="preserve"> 2 daurades</t>
  </si>
  <si>
    <t xml:space="preserve"> 5 belles pomme de terres</t>
  </si>
  <si>
    <t xml:space="preserve"> 3 oignons</t>
  </si>
  <si>
    <t>Posté par mediavilla coralie le 15092010</t>
  </si>
  <si>
    <t xml:space="preserve"> 3 L de soupe 'Velouté de tomates'</t>
  </si>
  <si>
    <t xml:space="preserve"> 500g de lentilles rouges</t>
  </si>
  <si>
    <t xml:space="preserve"> 3 cuilleres à soupe d'huile de tournesol</t>
  </si>
  <si>
    <t xml:space="preserve"> 1 gros oignon jaune ciselé</t>
  </si>
  <si>
    <t xml:space="preserve"> 1 cuillère à soupe de concentré de tomate</t>
  </si>
  <si>
    <t xml:space="preserve"> 2 bouillons de poulet</t>
  </si>
  <si>
    <t xml:space="preserve"> Poivre noir</t>
  </si>
  <si>
    <t>Posté par POSE CATHERINE le 14092010</t>
  </si>
  <si>
    <t xml:space="preserve"> 250 g de chair de crabe cuit</t>
  </si>
  <si>
    <t xml:space="preserve"> 4 c à soupe d’huile</t>
  </si>
  <si>
    <t xml:space="preserve"> Pour la garniture :</t>
  </si>
  <si>
    <t xml:space="preserve"> ½ concombre</t>
  </si>
  <si>
    <t xml:space="preserve"> ½ poivron rouge</t>
  </si>
  <si>
    <t>Posté par BOUCHERON MARIEFRANCE le 14092010</t>
  </si>
  <si>
    <t xml:space="preserve"> 250 cL de soupe 'Velouté de cèpes et bolets à la crème fraiche'</t>
  </si>
  <si>
    <t xml:space="preserve"> 500 g de bolets</t>
  </si>
  <si>
    <t xml:space="preserve"> 50g de gruyère</t>
  </si>
  <si>
    <t>Posté par Morel Joël le 14092010</t>
  </si>
  <si>
    <t xml:space="preserve"> 1 L de soupe '8 légumes et noix de muscade  25% de sel (sachet)'</t>
  </si>
  <si>
    <t xml:space="preserve"> 500 ml de lait</t>
  </si>
  <si>
    <t xml:space="preserve"> 1 pâte brisée</t>
  </si>
  <si>
    <t xml:space="preserve"> 100g d'emmental rapé</t>
  </si>
  <si>
    <t xml:space="preserve"> 200 ml de crème fleurette.</t>
  </si>
  <si>
    <t>Posté par bergoin laurence le 14092010</t>
  </si>
  <si>
    <t xml:space="preserve"> 20 cl crème fraîche</t>
  </si>
  <si>
    <t xml:space="preserve"> 1 verre vin blanc</t>
  </si>
  <si>
    <t xml:space="preserve"> 1 c.c.aneth</t>
  </si>
  <si>
    <t xml:space="preserve"> 1 c. c.curcuma</t>
  </si>
  <si>
    <t xml:space="preserve"> Une pincée de piment d'espelette</t>
  </si>
  <si>
    <t>Posté par tessier francoise le 14092010</t>
  </si>
  <si>
    <t xml:space="preserve"> 3/4 L de soupe 'Tomates, courgettes et thym  25% de sel'</t>
  </si>
  <si>
    <t xml:space="preserve"> Feuilles de lasagne seiche</t>
  </si>
  <si>
    <t xml:space="preserve"> 1 courgette moyenne</t>
  </si>
  <si>
    <t xml:space="preserve"> 3c.s farine</t>
  </si>
  <si>
    <t xml:space="preserve"> Gruyère ou chèvre</t>
  </si>
  <si>
    <t>Posté par barra dominique le 14092010</t>
  </si>
  <si>
    <t xml:space="preserve"> 15 cL de soupe 'Crème de 8 légumes'</t>
  </si>
  <si>
    <t xml:space="preserve"> Plaques de lasagnes sauce tomate cuisiné beurre gruyere lait farine viande haché et creme au 8legumes de liebig 2oeufs</t>
  </si>
  <si>
    <t>Posté par KHAMLICHI Samia le 14092010</t>
  </si>
  <si>
    <t xml:space="preserve"> 1 grosse cuillère de crème fraîche légère de préférence</t>
  </si>
  <si>
    <t xml:space="preserve"> La moitié d'un oignon</t>
  </si>
  <si>
    <t xml:space="preserve"> 200 grammes de filets de poulet</t>
  </si>
  <si>
    <t xml:space="preserve"> Assaisonnement au choix</t>
  </si>
  <si>
    <t>Posté par Nizery Helene le 13092010</t>
  </si>
  <si>
    <t xml:space="preserve"> 50 cL de soupe 'Soupe de poissons à la méditerranéenne'</t>
  </si>
  <si>
    <t xml:space="preserve"> 4 pavées de saumons</t>
  </si>
  <si>
    <t xml:space="preserve"> 1 pommes golden</t>
  </si>
  <si>
    <t xml:space="preserve"> 10 brins de ciboullette</t>
  </si>
  <si>
    <t>Posté par Bonillo Laurent le 13092010</t>
  </si>
  <si>
    <t xml:space="preserve"> 200 mL de soupe 'Velouté de cèpes et bolets (sachet)'</t>
  </si>
  <si>
    <t xml:space="preserve"> 200 ml de lait</t>
  </si>
  <si>
    <t xml:space="preserve"> 120 gr de farine</t>
  </si>
  <si>
    <t xml:space="preserve"> 100g de dés de jambon</t>
  </si>
  <si>
    <t>Posté par beuzelin stephanie le 13092010</t>
  </si>
  <si>
    <t xml:space="preserve"> 1 mozzarella</t>
  </si>
  <si>
    <t>4. Rajouter celleci dans la pâte avec la soupe. Faites cuire 30 minutes au four 180°C.</t>
  </si>
  <si>
    <t>Posté par Delphine Reymond le 13092010</t>
  </si>
  <si>
    <t xml:space="preserve"> 10 encornets moyens</t>
  </si>
  <si>
    <t xml:space="preserve"> 100 gr de crevette décortiquées</t>
  </si>
  <si>
    <t xml:space="preserve"> 200 gr de saumon frais</t>
  </si>
  <si>
    <t xml:space="preserve"> 1 tranche de jambon</t>
  </si>
  <si>
    <t xml:space="preserve"> 1/2 paquet de pâtes de riz transparentes que vous laissez dans l'eau chaude 5/10 mn</t>
  </si>
  <si>
    <t xml:space="preserve"> 1 petite boite de champignon émincés 1 petit pot d'oeuf de lump orange</t>
  </si>
  <si>
    <t xml:space="preserve"> 1 boite de poivre vert</t>
  </si>
  <si>
    <t xml:space="preserve"> 1/2 verre de vin blanc.</t>
  </si>
  <si>
    <t>Posté par thierry ogier le 13092010</t>
  </si>
  <si>
    <t xml:space="preserve"> 0.100 L de soupe 'Bisque de homard'</t>
  </si>
  <si>
    <t xml:space="preserve"> Quelques St Jacques</t>
  </si>
  <si>
    <t>4. Puis graisser deux moules et mettre le contenu dedans puis intégrer les St Jacques pardessus.</t>
  </si>
  <si>
    <t>Posté par canova amanda le 13092010</t>
  </si>
  <si>
    <t xml:space="preserve"> 10 cL de soupe 'Potiron châtaigne'</t>
  </si>
  <si>
    <t xml:space="preserve"> 10 cl de soupe liebig potiron châtaigne</t>
  </si>
  <si>
    <t xml:space="preserve"> 100 grs de dès de volaille</t>
  </si>
  <si>
    <t xml:space="preserve"> 1 pincée de noix de muscade</t>
  </si>
  <si>
    <t>Posté par brunet yasmina le 13092010</t>
  </si>
  <si>
    <t xml:space="preserve"> 25 mL de soupe 'Bisque de homard'</t>
  </si>
  <si>
    <t xml:space="preserve"> Une pâte feuilletée</t>
  </si>
  <si>
    <t xml:space="preserve"> Des fruits de mer mélangés (sachet surgelé)</t>
  </si>
  <si>
    <t xml:space="preserve"> Un verre de vin blanc</t>
  </si>
  <si>
    <t xml:space="preserve"> 3 oeufs crème fraîche</t>
  </si>
  <si>
    <t xml:space="preserve"> 1 cuillère d'huile d'olive</t>
  </si>
  <si>
    <t>Posté par lempereur monique le 12092010</t>
  </si>
  <si>
    <t xml:space="preserve"> 30 cL de soupe 'Velouté de potiron et pointe de crème'</t>
  </si>
  <si>
    <t xml:space="preserve"> 2 cuillères de fromage blanc</t>
  </si>
  <si>
    <t xml:space="preserve"> 25g de fromage râpé</t>
  </si>
  <si>
    <t xml:space="preserve"> 2 cuillères de farine</t>
  </si>
  <si>
    <t>4. Placez les bols au bainmarie trés chaud et mettez à cuire au four préchauffé à 180 °c pendant 35 à 40 mn.</t>
  </si>
  <si>
    <t>Posté par garidi sabrina le 12092010</t>
  </si>
  <si>
    <t xml:space="preserve"> 125 ml de soupe</t>
  </si>
  <si>
    <t xml:space="preserve"> 2 gros oignons</t>
  </si>
  <si>
    <t xml:space="preserve"> 2 pavés de saumon</t>
  </si>
  <si>
    <t xml:space="preserve"> Du sel</t>
  </si>
  <si>
    <t xml:space="preserve"> Un poivre rouge</t>
  </si>
  <si>
    <t xml:space="preserve"> Un citron vert</t>
  </si>
  <si>
    <t xml:space="preserve"> Du papier aluminium</t>
  </si>
  <si>
    <t>Posté par francomagali le 12092010</t>
  </si>
  <si>
    <t xml:space="preserve"> 1/2 L de soupe 'Légumes variés et crème (sachet)'</t>
  </si>
  <si>
    <t xml:space="preserve"> Des salsifis</t>
  </si>
  <si>
    <t xml:space="preserve"> Une boite de maïs</t>
  </si>
  <si>
    <t xml:space="preserve"> Une boite de coeurs de palmier</t>
  </si>
  <si>
    <t xml:space="preserve"> Une portion de riz</t>
  </si>
  <si>
    <t xml:space="preserve"> Créme fraîche</t>
  </si>
  <si>
    <t>7. Le riz cuit ; égouttez le bien et intégrezle dans le poulet et les légumes.</t>
  </si>
  <si>
    <t>Posté par friedrich le 12092010</t>
  </si>
  <si>
    <t xml:space="preserve"> 70 cL de soupe 'Moulinée à la provençale  Recettes Maison'</t>
  </si>
  <si>
    <t xml:space="preserve"> 150g de bœuf haché</t>
  </si>
  <si>
    <t xml:space="preserve"> 150g de veau haché</t>
  </si>
  <si>
    <t xml:space="preserve"> 200g d’aubergines grillées en tranches</t>
  </si>
  <si>
    <t xml:space="preserve"> 2 cuillères à soupe d’huile d’olive</t>
  </si>
  <si>
    <t xml:space="preserve"> 70g de gruyère râpé Sel</t>
  </si>
  <si>
    <t>Posté par DOIT JEAN LOUIS le 11092010</t>
  </si>
  <si>
    <t xml:space="preserve"> 10 mL de soupe '8 légumes et noix de muscade  25% de sel'</t>
  </si>
  <si>
    <t xml:space="preserve"> 600 G de queue de lotte</t>
  </si>
  <si>
    <t xml:space="preserve"> 8 pommes de terre</t>
  </si>
  <si>
    <t xml:space="preserve"> 3 yaourts</t>
  </si>
  <si>
    <t xml:space="preserve"> 1 cuillière à café gingembre</t>
  </si>
  <si>
    <t xml:space="preserve"> 1 cuillière à soupe de paprika</t>
  </si>
  <si>
    <t xml:space="preserve"> Noix de coco râpée</t>
  </si>
  <si>
    <t xml:space="preserve"> 3 tiges de coriandre sel</t>
  </si>
  <si>
    <t>1. Coupez la lotte en tronçons. Mettezles dans une assiette creuse et arrosezles de jus de citron. Réservez au frais.</t>
  </si>
  <si>
    <t>Posté par neuneuilquoi le 11092010</t>
  </si>
  <si>
    <t xml:space="preserve"> 24 gambas crues</t>
  </si>
  <si>
    <t xml:space="preserve"> 5 gr de curry</t>
  </si>
  <si>
    <t xml:space="preserve"> 5 gr de paprika</t>
  </si>
  <si>
    <t xml:space="preserve"> 3 gr de muscade</t>
  </si>
  <si>
    <t xml:space="preserve"> 10 brin de coriandre fraîche</t>
  </si>
  <si>
    <t xml:space="preserve"> 5 cl d'huile d'olive</t>
  </si>
  <si>
    <t xml:space="preserve"> 200 ml de crème liquide</t>
  </si>
  <si>
    <t>Posté par HenriRouseau Anselme le 11092010</t>
  </si>
  <si>
    <t xml:space="preserve"> 0.15 L de soupe 'Tomates, courgettes et thym  25% de sel'</t>
  </si>
  <si>
    <t xml:space="preserve"> Pâte feuilletée</t>
  </si>
  <si>
    <t xml:space="preserve"> Origan</t>
  </si>
  <si>
    <t>Posté par Jallier Marina le 11092010</t>
  </si>
  <si>
    <t xml:space="preserve"> 30 cL de soupe 'Velouté de tomates'</t>
  </si>
  <si>
    <t>4. Placez les ramequins au bainmarie très chaud et mettez à cuire au four pendant 35 à 40 mn.</t>
  </si>
  <si>
    <t>Posté par sabrina caumon le 11092010</t>
  </si>
  <si>
    <t xml:space="preserve"> 300 mL de soupe 'Oseille cresson et crème fleurette'</t>
  </si>
  <si>
    <t xml:space="preserve"> 4 encornets</t>
  </si>
  <si>
    <t xml:space="preserve"> 1 poivron</t>
  </si>
  <si>
    <t>Posté par delphine goncalves le 11092010</t>
  </si>
  <si>
    <t xml:space="preserve"> 1/2 petit bâton de cannelle</t>
  </si>
  <si>
    <t xml:space="preserve"> 1 fleur de badiane (anis étoilé)</t>
  </si>
  <si>
    <t xml:space="preserve"> 5 cm de gingembre frais</t>
  </si>
  <si>
    <t xml:space="preserve"> 1 cuillère à soupe de sauce poisson (nuoc mam)</t>
  </si>
  <si>
    <t xml:space="preserve"> Nouilles de riz pour soupe</t>
  </si>
  <si>
    <t xml:space="preserve"> 1 poignée de pousses de soja</t>
  </si>
  <si>
    <t xml:space="preserve"> 23 champignons de Paris</t>
  </si>
  <si>
    <t xml:space="preserve"> émincés en fines lamelles</t>
  </si>
  <si>
    <t xml:space="preserve"> 2 petits piments thaï</t>
  </si>
  <si>
    <t xml:space="preserve"> épépinés et émincés (en option</t>
  </si>
  <si>
    <t xml:space="preserve"> Pour une version piquante)</t>
  </si>
  <si>
    <t xml:space="preserve"> 200 g de filet de boeuf</t>
  </si>
  <si>
    <t xml:space="preserve"> Coriandre fraîche</t>
  </si>
  <si>
    <t xml:space="preserve"> Poivre noir concassé</t>
  </si>
  <si>
    <t>10. Ajouter 23 louches de bouillon bien chaud puis finir avec le bœuf la coriandre et le poivre concassé. Il ne reste plus qu'à déguster.</t>
  </si>
  <si>
    <t>11. Pour finir... Vous n'aimez pas la viande crue ? Qu'à cela ne tienne ; il vous suffit de mettre les lamelles de bœuf avec le reste ; puis verser le bouillon chaud pardessus. Cela suffira à le faire légèrement cuire.</t>
  </si>
  <si>
    <t>Posté par Hivert Guillaume le 11092010</t>
  </si>
  <si>
    <t xml:space="preserve"> 60 cl de soupe Potiron Châtaignes Liebig</t>
  </si>
  <si>
    <t>Posté par goncalves delphine le 11092010</t>
  </si>
  <si>
    <t xml:space="preserve"> 1/2 L de soupe 'Soupe à l'oignon au fromage fondu'</t>
  </si>
  <si>
    <t xml:space="preserve"> 1/2 l d'eau environ</t>
  </si>
  <si>
    <t xml:space="preserve"> 1 petit morceau de gingembre</t>
  </si>
  <si>
    <t xml:space="preserve"> 200 g de poulet tendre</t>
  </si>
  <si>
    <t xml:space="preserve"> 200 g de nouilles</t>
  </si>
  <si>
    <t xml:space="preserve"> Une boule à thé contenant des clous de girofle</t>
  </si>
  <si>
    <t xml:space="preserve"> Une étoile de badiane</t>
  </si>
  <si>
    <t xml:space="preserve"> Un bâton de cannelle et de la noix de muscade</t>
  </si>
  <si>
    <t xml:space="preserve"> Un oignon émincé</t>
  </si>
  <si>
    <t xml:space="preserve"> Un bouquet de coriandre</t>
  </si>
  <si>
    <t>Posté par riz kokotte au gibeil (NEW) le 11092010</t>
  </si>
  <si>
    <t xml:space="preserve"> 1/2 L de soupe 'Velouté de tomates'</t>
  </si>
  <si>
    <t xml:space="preserve"> 1 poulet en morceaux</t>
  </si>
  <si>
    <t xml:space="preserve"> 1 dl d'huile d'olive</t>
  </si>
  <si>
    <t xml:space="preserve"> 2 oignons hachés</t>
  </si>
  <si>
    <t xml:space="preserve"> 1 gousse d'ail haché</t>
  </si>
  <si>
    <t xml:space="preserve"> 1/2 litres de velouté de tomates</t>
  </si>
  <si>
    <t xml:space="preserve"> 1 brin de persil frais</t>
  </si>
  <si>
    <t xml:space="preserve"> 1/2 l de bouillon de poule</t>
  </si>
  <si>
    <t xml:space="preserve"> 150 g de petits pois frais ou surgelés</t>
  </si>
  <si>
    <t xml:space="preserve"> 300 g de riz blanc</t>
  </si>
  <si>
    <t>Posté par stefano dattrino le 11092010</t>
  </si>
  <si>
    <t xml:space="preserve"> 1 L de soupe 'Epinards artichauts (sachet)'</t>
  </si>
  <si>
    <t xml:space="preserve"> 60 g de beurre</t>
  </si>
  <si>
    <t>Posté par Berthelot Emmanuel le 11092010</t>
  </si>
  <si>
    <t xml:space="preserve"> 4 plaques de pâtes fraiches</t>
  </si>
  <si>
    <t>Posté par artoux marion le 10092010</t>
  </si>
  <si>
    <t xml:space="preserve"> Roquefort</t>
  </si>
  <si>
    <t xml:space="preserve"> 500g de pommes de terre</t>
  </si>
  <si>
    <t>Posté par sucarrat david le 10092010</t>
  </si>
  <si>
    <t xml:space="preserve"> 100 L de soupe 'Potiron châtaigne'</t>
  </si>
  <si>
    <t xml:space="preserve"> Rouleau de bonbon réglisse</t>
  </si>
  <si>
    <t xml:space="preserve"> Crème fraiche liquide</t>
  </si>
  <si>
    <t>Posté par Baudry Emma le 10092010</t>
  </si>
  <si>
    <t xml:space="preserve"> 1 L de soupe 'Velouté de courgettes et ciboulette'</t>
  </si>
  <si>
    <t xml:space="preserve"> 150 gr de chèvre frais</t>
  </si>
  <si>
    <t xml:space="preserve"> 1 c à sp d'huile d'olive</t>
  </si>
  <si>
    <t xml:space="preserve"> 1 brin de coriandre</t>
  </si>
  <si>
    <t xml:space="preserve"> 3 batonnets de surimi</t>
  </si>
  <si>
    <t xml:space="preserve"> Sel+poivre</t>
  </si>
  <si>
    <t>Posté par nathalie kadem le 10092010</t>
  </si>
  <si>
    <t xml:space="preserve"> 10 cL de soupe 'Crème de 8 légumes'</t>
  </si>
  <si>
    <t xml:space="preserve"> 1 kg de potiron</t>
  </si>
  <si>
    <t xml:space="preserve"> 200 g de cantal (ou gruyère)</t>
  </si>
  <si>
    <t xml:space="preserve"> 1 cuillère à soupe de crème fraiche</t>
  </si>
  <si>
    <t xml:space="preserve"> 150 g de farine compléte</t>
  </si>
  <si>
    <t xml:space="preserve"> 80g de beurre salé</t>
  </si>
  <si>
    <t>2. Epluchez le potiron et coupezle en gros cubes.</t>
  </si>
  <si>
    <t>3. Emincez finement les oignons puis disposezles avec le potiron dans un plat à gratin.</t>
  </si>
  <si>
    <t>5. Pendant ce temps confectionnez les miettes : mélangez du bout des doigts la farine et le beurre et émiettezy 80g du fromage.</t>
  </si>
  <si>
    <t>Posté par gourribon mireille le 10092010</t>
  </si>
  <si>
    <t xml:space="preserve"> 6 cL de soupe 'Velouté de cèpes et bolets à la crème fraiche'</t>
  </si>
  <si>
    <t xml:space="preserve"> 2 onions</t>
  </si>
  <si>
    <t xml:space="preserve"> 250 champignon fraiche</t>
  </si>
  <si>
    <t xml:space="preserve"> 100 poirreaux</t>
  </si>
  <si>
    <t xml:space="preserve"> 150200 grammes des allumettes de jambon</t>
  </si>
  <si>
    <t xml:space="preserve"> Pâte feuilleté.</t>
  </si>
  <si>
    <t>2. Mettez votre pâte de quiche dans la moule ; piquez la pâte avec une fourchette ; mettez déjà au four pour 68 minutes comme ca votre pâte sera cuite.</t>
  </si>
  <si>
    <t>Quiche aux épinards et SaintJacques velouté de courgettes</t>
  </si>
  <si>
    <t>Posté par meynadier herve le 10092010</t>
  </si>
  <si>
    <t xml:space="preserve"> 30 cL de soupe 'Velouté de courgettes et ciboulette'</t>
  </si>
  <si>
    <t xml:space="preserve"> 500 gr d ‘épinard</t>
  </si>
  <si>
    <t xml:space="preserve"> 500 gr de SAINTJacques</t>
  </si>
  <si>
    <t xml:space="preserve"> 50 cl de crème liquide</t>
  </si>
  <si>
    <t xml:space="preserve"> 3 cuillères à soupe de gruyère râpé</t>
  </si>
  <si>
    <t xml:space="preserve"> 3 échalotes hachées</t>
  </si>
  <si>
    <t xml:space="preserve"> 3 œufs entiers</t>
  </si>
  <si>
    <t xml:space="preserve"> 2 cuil. à soupe d’amandes effilées</t>
  </si>
  <si>
    <t xml:space="preserve"> Quelques brins d’aneth haché</t>
  </si>
  <si>
    <t>3. Ajouter les SaintsJacques cuire 2 minutes.</t>
  </si>
  <si>
    <t>5. Sur le fond de la tarte disposer les noix de SaintJacques.</t>
  </si>
  <si>
    <t>Posté par ARENS RITA le 10092010</t>
  </si>
  <si>
    <t xml:space="preserve"> 2 L de soupe 'Jardinière de légumes  Bio'</t>
  </si>
  <si>
    <t xml:space="preserve"> Jardinière de légumes</t>
  </si>
  <si>
    <t>1. Rôtir les oignons dans un faittout avec du beurre (+/50gr).</t>
  </si>
  <si>
    <t>Posté par lascoux david le 10092010</t>
  </si>
  <si>
    <t xml:space="preserve"> 50 cL de soupe 'Velouté de cèpes et bolets à la crème fraiche'</t>
  </si>
  <si>
    <t xml:space="preserve"> 2 escalopes de poulet ou de dinde</t>
  </si>
  <si>
    <t xml:space="preserve"> 1 brique de velouté aux cèpes</t>
  </si>
  <si>
    <t xml:space="preserve"> 1/2 verre de vin blanc</t>
  </si>
  <si>
    <t xml:space="preserve"> 10cl de crème</t>
  </si>
  <si>
    <t>Posté par josette paris le 10092010</t>
  </si>
  <si>
    <t xml:space="preserve"> 4 quenelles de brochet</t>
  </si>
  <si>
    <t xml:space="preserve"> 1 petite boîte champignons de Paris.</t>
  </si>
  <si>
    <t>Posté par benteo le 10092010</t>
  </si>
  <si>
    <t xml:space="preserve"> Pâte à chou faite maison</t>
  </si>
  <si>
    <t xml:space="preserve"> Purée de pommes de terre</t>
  </si>
  <si>
    <t>Posté par Roussiere Joël le 10092010</t>
  </si>
  <si>
    <t xml:space="preserve"> 1 cL de soupe 'Velouté de cèpes et bolets (sachet)'</t>
  </si>
  <si>
    <t xml:space="preserve"> 1L de lait</t>
  </si>
  <si>
    <t xml:space="preserve"> 60 g de farine</t>
  </si>
  <si>
    <t xml:space="preserve"> 1 sachet de velouté aux cèpes</t>
  </si>
  <si>
    <t xml:space="preserve"> 150 g de comté râpé</t>
  </si>
  <si>
    <t xml:space="preserve"> 6 œufs</t>
  </si>
  <si>
    <t xml:space="preserve"> 1 c. à soupe d’huile d’olive</t>
  </si>
  <si>
    <t>3. Faites chauffer l’huile dans une poêle et mettezy l’échalote pour les faire revenir. Salez poivrez et laissez cuire jusqu’à ce que l’eau des échalotes s'évapore.</t>
  </si>
  <si>
    <t>6. Ajoutez les champignons puis les jaunes d'œufs à la béchamel. Montez les blancs en neige très ferme avec une pincée de sel. Incorporezles délicatement à la préparation et versezla dans le moule.</t>
  </si>
  <si>
    <t>Posté par renard sonia le 10092010</t>
  </si>
  <si>
    <t xml:space="preserve"> 1 L de soupe 'Légumes et vermicelles'</t>
  </si>
  <si>
    <t xml:space="preserve"> 1 sachet de champignons noirs</t>
  </si>
  <si>
    <t xml:space="preserve"> 10 ml de sauce soja</t>
  </si>
  <si>
    <t>Quiche de poireaux aux saintjacques</t>
  </si>
  <si>
    <t>Posté par CARON Alexandre le 10092010</t>
  </si>
  <si>
    <t xml:space="preserve"> 70g de fromage rapé</t>
  </si>
  <si>
    <t xml:space="preserve"> 1 rouleau de pâte brisée.</t>
  </si>
  <si>
    <t>Posté par VIVIAN Cyril le 09092010</t>
  </si>
  <si>
    <t xml:space="preserve"> 1 kg de cèpes et de bolets</t>
  </si>
  <si>
    <t xml:space="preserve"> 1 grosse pomme de terre épluchée</t>
  </si>
  <si>
    <t xml:space="preserve"> Lavée et coupée en gros cubes</t>
  </si>
  <si>
    <t xml:space="preserve"> 1 bouillon cube</t>
  </si>
  <si>
    <t xml:space="preserve"> 2 tranches de bacon</t>
  </si>
  <si>
    <t xml:space="preserve"> Un peu de fromage à raclette</t>
  </si>
  <si>
    <t xml:space="preserve"> 4 cc de crème fraîche à 5 % semiépaisse</t>
  </si>
  <si>
    <t>Posté par POULICIEUX STEVE le 09092010</t>
  </si>
  <si>
    <t xml:space="preserve"> 1 buchette de chèvre</t>
  </si>
  <si>
    <t xml:space="preserve"> 6 plaques de pâte à lasagne</t>
  </si>
  <si>
    <t>Posté par mounissamy claudia le 09092010</t>
  </si>
  <si>
    <t xml:space="preserve"> 400 mL de soupe 'Velouté de cèpes et bolets à la crème fraiche'</t>
  </si>
  <si>
    <t xml:space="preserve"> 3 oeuf</t>
  </si>
  <si>
    <t xml:space="preserve"> 100 ml de lait</t>
  </si>
  <si>
    <t xml:space="preserve"> 100g de fromage râpé</t>
  </si>
  <si>
    <t xml:space="preserve"> 150g de lardons</t>
  </si>
  <si>
    <t>Posté par SANCHEZ CAPARROS Sarah le 09092010</t>
  </si>
  <si>
    <t xml:space="preserve"> 20 cL de soupe 'Velouté de légumes verts'</t>
  </si>
  <si>
    <t xml:space="preserve"> 25 g de mousse de homard à l'aneth (ou toute autre mousse de poisson/crustacé de type tarama)</t>
  </si>
  <si>
    <t>Posté par belluz corinne le 09092010</t>
  </si>
  <si>
    <t xml:space="preserve"> 300 mL de soupe 'Bisque de homard'</t>
  </si>
  <si>
    <t xml:space="preserve"> 4 pavés de poissons  de 100 g chacun</t>
  </si>
  <si>
    <t xml:space="preserve"> 400 g de champignons de Paris</t>
  </si>
  <si>
    <t xml:space="preserve"> 100 g de chapelure</t>
  </si>
  <si>
    <t xml:space="preserve"> Sel poivre à votre convenance</t>
  </si>
  <si>
    <t xml:space="preserve"> Parmesan et beurre.</t>
  </si>
  <si>
    <t>Posté par GERONDARAS NICOLAS le 09092010</t>
  </si>
  <si>
    <t xml:space="preserve"> 1/2 L de soupe 'Oseille cresson et crème fleurette'</t>
  </si>
  <si>
    <t xml:space="preserve"> 2 verres de riz</t>
  </si>
  <si>
    <t xml:space="preserve"> De l'ail</t>
  </si>
  <si>
    <t xml:space="preserve"> Du poivre</t>
  </si>
  <si>
    <t xml:space="preserve"> De l'orégon</t>
  </si>
  <si>
    <t xml:space="preserve"> Charcuterie</t>
  </si>
  <si>
    <t>Posté par DURIEUX Françoise le 09092010</t>
  </si>
  <si>
    <t xml:space="preserve"> 4 quenelles</t>
  </si>
  <si>
    <t xml:space="preserve"> 20cl de crème liquide</t>
  </si>
  <si>
    <t>Verrines veloutées tomateféta</t>
  </si>
  <si>
    <t>Posté par SORBE Aurélie le 09092010</t>
  </si>
  <si>
    <t xml:space="preserve"> 200g de petits pois frais cuits égouttés</t>
  </si>
  <si>
    <t xml:space="preserve"> 120 g de crevettes roses cuites décortiquées</t>
  </si>
  <si>
    <t xml:space="preserve"> 4 crevettes entières pour la décoration</t>
  </si>
  <si>
    <t xml:space="preserve"> 120 g de féta</t>
  </si>
  <si>
    <t xml:space="preserve"> 2 cuillères à soupe de basilic frais ciselé</t>
  </si>
  <si>
    <t xml:space="preserve"> 1 cuillère à café d'agaragar en poudre</t>
  </si>
  <si>
    <t xml:space="preserve"> 1 yaourt brassé nature</t>
  </si>
  <si>
    <t>1. Faire chauffer le velouté dans un bol une à deux minutes au microondes en remuant à micuisson ou dans une casserole à feu doux.</t>
  </si>
  <si>
    <t>3. Mélanger le velouté de tomate à l'agaragar ajouter le basilic ; bien mélanger et verser sur les petits pois.</t>
  </si>
  <si>
    <t>Posté par DUVERGE KATHY le 09092010</t>
  </si>
  <si>
    <t xml:space="preserve"> 500 mL de soupe 'Bisque de homard'</t>
  </si>
  <si>
    <t xml:space="preserve"> 25 cl de crème épaisse</t>
  </si>
  <si>
    <t xml:space="preserve"> 1 kg de poisson surgelé queue de lotte ou filets de soles</t>
  </si>
  <si>
    <t xml:space="preserve"> Quelques crevettes pour la présentation et des tiges de ciboulette.</t>
  </si>
  <si>
    <t>5. Mettre au four au bainmarie de préférence pour 30 min a 180 °c.</t>
  </si>
  <si>
    <t>8. Touche finale deux ou trois brins de ciboulette poses pêlemêle...</t>
  </si>
  <si>
    <t>Posté par Sandra Baricos le 09092010</t>
  </si>
  <si>
    <t xml:space="preserve"> 500 g de moules bouchot</t>
  </si>
  <si>
    <t xml:space="preserve"> 20 cl de vin blanc</t>
  </si>
  <si>
    <t xml:space="preserve"> 1 branche de thym</t>
  </si>
  <si>
    <t xml:space="preserve"> Pour la Royale : 25cl de crème fraiche</t>
  </si>
  <si>
    <t xml:space="preserve"> 10 cl de lait</t>
  </si>
  <si>
    <t xml:space="preserve"> 50 g de moules cuites</t>
  </si>
  <si>
    <t>Posté par Bailly le 09092010</t>
  </si>
  <si>
    <t xml:space="preserve"> 1 mL de soupe 'Soupe à l'oignon au fromage fondu'</t>
  </si>
  <si>
    <t xml:space="preserve"> 2 berlingos de crème fraîche liquide</t>
  </si>
  <si>
    <t xml:space="preserve"> 100g de gruyère rapé</t>
  </si>
  <si>
    <t>Posté par JeanLouis Geraldes le 09092010</t>
  </si>
  <si>
    <t xml:space="preserve"> 2 L de soupe 'Velouté de cèpes et bolets à la crème fraiche'</t>
  </si>
  <si>
    <t xml:space="preserve"> 4 filets de volaille</t>
  </si>
  <si>
    <t xml:space="preserve"> 4 cuillères à soupe d'huile de tournesol</t>
  </si>
  <si>
    <t xml:space="preserve"> 100 ml de crème fraîche</t>
  </si>
  <si>
    <t xml:space="preserve"> 500 ml d'eau</t>
  </si>
  <si>
    <t>Posté par casula vero le 09092010</t>
  </si>
  <si>
    <t xml:space="preserve"> 50 mL de soupe 'Délice de légumes et langoustines'</t>
  </si>
  <si>
    <t xml:space="preserve"> 200 g de filet de saumon (tranche assez épaisse)</t>
  </si>
  <si>
    <t xml:space="preserve"> 200 g de champignon de paris</t>
  </si>
  <si>
    <t xml:space="preserve"> 1 bouquet de ciboulette</t>
  </si>
  <si>
    <t xml:space="preserve"> 50 ml de délices de légumes et langoustine de liebig</t>
  </si>
  <si>
    <t>Posté par MARTIN ISABELLE le 09092010</t>
  </si>
  <si>
    <t xml:space="preserve"> 600 g de lotte sans déchets coupée en 5 ou 6 morceaux (ou des queues de lottes à tronçonner)</t>
  </si>
  <si>
    <t xml:space="preserve"> 4 langoustines</t>
  </si>
  <si>
    <t xml:space="preserve"> 100 g de matière grasse</t>
  </si>
  <si>
    <t>2. Retirezles et remplacez par la soupe de poissons à la méditerranéenne.</t>
  </si>
  <si>
    <t>Posté par abdesslami sarah le 08092010</t>
  </si>
  <si>
    <t xml:space="preserve"> 10 cL de soupe 'Velouté de légumes du soleil'</t>
  </si>
  <si>
    <t xml:space="preserve"> Chèvre</t>
  </si>
  <si>
    <t xml:space="preserve"> Cannelle</t>
  </si>
  <si>
    <t xml:space="preserve"> Jaune d'oeuf</t>
  </si>
  <si>
    <t>3. Dérouler la pâte feuilletée et verser la préparation de légumes sur une moitié de celleci. Déposer 4 rondelles de bûche de chèvre et refermer la pâte en chausson.</t>
  </si>
  <si>
    <t>Posté par Simon Marzouk le 08092010</t>
  </si>
  <si>
    <t xml:space="preserve"> 400 mL de soupe 'Epinards artichauts'</t>
  </si>
  <si>
    <t xml:space="preserve"> 1 petite boîte de tomates en dés</t>
  </si>
  <si>
    <t xml:space="preserve"> Un cube de bouillon de légumes</t>
  </si>
  <si>
    <t xml:space="preserve"> 100 g de fromage râpé</t>
  </si>
  <si>
    <t xml:space="preserve"> 100 g de farine</t>
  </si>
  <si>
    <t xml:space="preserve"> Une boîte de thon</t>
  </si>
  <si>
    <t>Posté par babounet le 08092010</t>
  </si>
  <si>
    <t xml:space="preserve"> 40 cL de soupe 'Velouté de légumes poêlés '</t>
  </si>
  <si>
    <t xml:space="preserve"> 20 cl de lait entier</t>
  </si>
  <si>
    <t xml:space="preserve"> 6 cuillères à soupe de crème d'emmental</t>
  </si>
  <si>
    <t xml:space="preserve"> 2 jaunes d' oeufs</t>
  </si>
  <si>
    <t xml:space="preserve"> 2 pincées de curry</t>
  </si>
  <si>
    <t>3. La crème d'emmental ; les jaunes d’oeufs et le curry. Lavez les légumes et coupezles en rondelles.</t>
  </si>
  <si>
    <t>6. Mettez au four pendant 25 minutes à mihauteur et servez chaud.</t>
  </si>
  <si>
    <t>Posté par carole gautier le 07092010</t>
  </si>
  <si>
    <t xml:space="preserve"> 3 L de soupe 'Pot au feu de légumes'</t>
  </si>
  <si>
    <t xml:space="preserve"> 1kg de moules fraîches</t>
  </si>
  <si>
    <t xml:space="preserve"> 400g de pâtes</t>
  </si>
  <si>
    <t xml:space="preserve"> 20cl de crème fraiche</t>
  </si>
  <si>
    <t>3. Eplucher vos oignons couperles en petits morceaux.</t>
  </si>
  <si>
    <t>Servir... régalezvous :)</t>
  </si>
  <si>
    <t>Posté par breysse maryse le 04092010</t>
  </si>
  <si>
    <t xml:space="preserve"> 4 cuisses de poulet entières</t>
  </si>
  <si>
    <t xml:space="preserve"> 2 oignons émincés</t>
  </si>
  <si>
    <t xml:space="preserve"> De l'huile d'olive</t>
  </si>
  <si>
    <t xml:space="preserve"> 1 cuil. à café de curcuma</t>
  </si>
  <si>
    <t xml:space="preserve"> 1 batonnet de cannelle</t>
  </si>
  <si>
    <t xml:space="preserve"> 2 papayes vertes</t>
  </si>
  <si>
    <t xml:space="preserve"> 1/2 cuil. à café de garam massala ( mélange d'épices indiennes torréfiées)</t>
  </si>
  <si>
    <t>1. Épluchez les papayes et enlever l'intérieur. Coupezles en tranches. Séparez les pilons des hauts des cuisses.</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</si>
  <si>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</si>
  <si>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</si>
  <si>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</si>
  <si>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</si>
  <si>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</si>
  <si>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</si>
  <si>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</si>
  <si>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</si>
  <si>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</si>
  <si>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</si>
  <si>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</si>
  <si>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</si>
  <si>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</si>
  <si>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</si>
  <si>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</si>
  <si>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</si>
  <si>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</si>
  <si>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</si>
  <si>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</si>
  <si>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</si>
  <si>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</si>
  <si>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</si>
  <si>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</si>
  <si>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</si>
  <si>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</si>
  <si>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</si>
  <si>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</si>
  <si>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</si>
  <si>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</si>
  <si>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</si>
  <si>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</si>
  <si>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</si>
  <si>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</si>
  <si>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</si>
  <si>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</si>
  <si>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</si>
  <si>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</si>
  <si>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</si>
  <si>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</si>
  <si>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</si>
  <si>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</si>
  <si>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</si>
  <si>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</si>
  <si>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</si>
  <si>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</si>
  <si>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</si>
  <si>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</si>
  <si>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</si>
  <si>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</si>
  <si>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</si>
  <si>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</si>
  <si>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</si>
  <si>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</si>
  <si>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</si>
  <si>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</si>
  <si>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</si>
  <si>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</si>
  <si>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</si>
  <si>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</si>
  <si>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</si>
  <si>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</si>
  <si>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Je n'ai saisi sur fiche (et numéroté) qu'une centaine de recettes . Cette liste est composée de 8400 lignes…vous aurez de quoi vous  inspirer</t>
  </si>
  <si>
    <t>Cuisiniers : PESEZ …..Evitez les volumes , n'utilisez que les poids comme les pâtissiers</t>
  </si>
  <si>
    <t>Les cuisiniers "sont des artistes"……..ce qui ne doit pas les empêcher … d'UTILISEZ UNE BALANCE…...les résultats seront plus réguliers</t>
  </si>
  <si>
    <t>Cuisiniers : PESEZ …..même le sel…..on ne sale pas 50L de sauce à la "chichette" au "pif" ou à l'expérience</t>
  </si>
  <si>
    <t xml:space="preserve"> la sauce crémée ne se sale pas comme la sauce tomatée etc…….</t>
  </si>
  <si>
    <t xml:space="preserve">J'attire votre attention pour la saisie des quantités    supposons qu'il y ait 400g de viande 2 œufs ou 2 pieds de veau et 5 cl de crème dans la recette </t>
  </si>
  <si>
    <t>rapportez tout au Kg = 0,400 Kg de viande</t>
  </si>
  <si>
    <t>Viande</t>
  </si>
  <si>
    <t xml:space="preserve">si vous saisissez 2 œufs c'est possible; mais pas dans la même colonne cela fausserait le poids total </t>
  </si>
  <si>
    <t>Excel calculera 2 comme 2 Kg</t>
  </si>
  <si>
    <t>Œufs de 50 g</t>
  </si>
  <si>
    <t>OU vous faites la conversion (2X50g =100g) = 0,100Kg</t>
  </si>
  <si>
    <t xml:space="preserve"> idem pour les feuilles de gélatine les pieds de veau -les feuilles de basilic etc….</t>
  </si>
  <si>
    <t>les ¼ de botte de fines herbes en 0,25 les demi = 0.5 les 3/4 = 0.75</t>
  </si>
  <si>
    <t>botte de fines herbes</t>
  </si>
  <si>
    <t xml:space="preserve">sauf cas exeptionnel pour recettes de précision </t>
  </si>
  <si>
    <t xml:space="preserve">Pour le lait entier, la densité donnée habituellement est de 1,03 par rapport à l'eau qui est de 1. </t>
  </si>
  <si>
    <t xml:space="preserve">On peut donc considérer que les 0,03 corespondent à la graisse du lait entier. </t>
  </si>
  <si>
    <t xml:space="preserve">Pour le lait demi-écrémé, la graisse ne devrait représenter que 0,03/2, donc 0,015. </t>
  </si>
  <si>
    <t>Donc la masse d'un litre de lait demi-écrémé doit être de 1,015 Kg (1015 g).</t>
  </si>
  <si>
    <t>l'huile = 0,920 Kg/L</t>
  </si>
  <si>
    <t>Alcool = 0,800 Kg/L</t>
  </si>
  <si>
    <t>eau salée nature = 1,130 Kg/L en fonction du sel ajouté</t>
  </si>
  <si>
    <t>densité des liquides pour cocktails</t>
  </si>
  <si>
    <t>Poids des aliments sur internet</t>
  </si>
  <si>
    <t>http://www.aliments.org/poids.htm</t>
  </si>
  <si>
    <t>http://www.nubel.be/fra/manual/liste_des_denrees_alimentaires.asp</t>
  </si>
  <si>
    <t>Tableau des calibres Fruits Frais</t>
  </si>
  <si>
    <t>http://www.crenoexpert.fr/flipbooks/expproduit/TABLEAUX-CALIBRES-FRUITS-2.pdf</t>
  </si>
  <si>
    <t>Equivalence litre / Kg</t>
  </si>
  <si>
    <t xml:space="preserve">sur la base eau : 1L = 1Kg </t>
  </si>
  <si>
    <t>Saisissez vos valeurs</t>
  </si>
  <si>
    <t xml:space="preserve">Litres (l.) </t>
  </si>
  <si>
    <t xml:space="preserve">Centilitres (cl.) </t>
  </si>
  <si>
    <t xml:space="preserve">Décilitres (dl.) </t>
  </si>
  <si>
    <t xml:space="preserve">Kilogrammes (kg.) </t>
  </si>
  <si>
    <t>Kg</t>
  </si>
  <si>
    <t>hg</t>
  </si>
  <si>
    <t>dag</t>
  </si>
  <si>
    <t>gr</t>
  </si>
  <si>
    <t>L</t>
  </si>
  <si>
    <t>dl</t>
  </si>
  <si>
    <t>cl</t>
  </si>
  <si>
    <t>ml</t>
  </si>
  <si>
    <t>1litre</t>
  </si>
  <si>
    <t>100 cl</t>
  </si>
  <si>
    <t>10 dl</t>
  </si>
  <si>
    <t>1 kg</t>
  </si>
  <si>
    <t>1/2 litre</t>
  </si>
  <si>
    <t>50 cl</t>
  </si>
  <si>
    <t>5 dl</t>
  </si>
  <si>
    <t>0,500 kg</t>
  </si>
  <si>
    <t>1/4 litre</t>
  </si>
  <si>
    <t>25 cl</t>
  </si>
  <si>
    <t>2,5 dl</t>
  </si>
  <si>
    <t>0,250 kg</t>
  </si>
  <si>
    <t>1/8 litre</t>
  </si>
  <si>
    <t>12, 5 c</t>
  </si>
  <si>
    <t>1,25 dl</t>
  </si>
  <si>
    <t>0,125 kg</t>
  </si>
  <si>
    <t>http://www.cuisinealafrancaise.com/fr/2-poids-et-mesures</t>
  </si>
  <si>
    <t>LIAISON AU TAPIOCA</t>
  </si>
  <si>
    <t>Saisissez votre volume</t>
  </si>
  <si>
    <t>POUR 1 LITRE DE SAUCE TERMINÉE</t>
  </si>
  <si>
    <t>,</t>
  </si>
  <si>
    <t>30 gr</t>
  </si>
  <si>
    <t xml:space="preserve">pour lier 1L de soupe à l'oignon </t>
  </si>
  <si>
    <t xml:space="preserve">pour lier 200g de chair à saucisse pour tomates farcies </t>
  </si>
  <si>
    <t xml:space="preserve">pour lier 1Kg de tomates concassées avec jus </t>
  </si>
  <si>
    <t>1 gr = 2 zéros après la virgule du Kg</t>
  </si>
  <si>
    <t>40 gr</t>
  </si>
  <si>
    <t>pour quiche avec 2 œufs</t>
  </si>
  <si>
    <t>50 gr</t>
  </si>
  <si>
    <t>sauce bien liée épaisse</t>
  </si>
  <si>
    <t>SERVICE DES SAUCES</t>
  </si>
  <si>
    <t>Plat mode de cuisson</t>
  </si>
  <si>
    <t>Grammages sauce p.p.</t>
  </si>
  <si>
    <t>1 Kg pour :</t>
  </si>
  <si>
    <t>60 gr</t>
  </si>
  <si>
    <t>plus 8 œufs pour crème patissière</t>
  </si>
  <si>
    <t>un velouté ou une sauce veloutée</t>
  </si>
  <si>
    <t>Sans sauce</t>
  </si>
  <si>
    <t>grillé,frit,nature</t>
  </si>
  <si>
    <t>70/80 gr</t>
  </si>
  <si>
    <t>béchamelle gluante, solidification à froid, donc épaississement important lors de la chute en température</t>
  </si>
  <si>
    <t>Déglaçage</t>
  </si>
  <si>
    <t>roti,poélé</t>
  </si>
  <si>
    <t>20/30 g</t>
  </si>
  <si>
    <t>33 à 50 p.</t>
  </si>
  <si>
    <t>Sauce courte</t>
  </si>
  <si>
    <t>pièces sautées</t>
  </si>
  <si>
    <t>40/50 g</t>
  </si>
  <si>
    <t>20 à 25 p.</t>
  </si>
  <si>
    <t>90 gr</t>
  </si>
  <si>
    <t>pour lier 1L de lait pour gratin d'épinards avec 4 œufs et 120g de gruyère</t>
  </si>
  <si>
    <t>Sauce longue</t>
  </si>
  <si>
    <t>ragoûts,braisés</t>
  </si>
  <si>
    <t>60/80 g</t>
  </si>
  <si>
    <t>12 à 16 p.</t>
  </si>
  <si>
    <t>Bouillon</t>
  </si>
  <si>
    <t>pochés,plats complets</t>
  </si>
  <si>
    <t>90/150 g</t>
  </si>
  <si>
    <t>6 à 11 p.</t>
  </si>
  <si>
    <t xml:space="preserve">Quantités nettes à prévoir : Mater Prim Adul Adul+  </t>
  </si>
  <si>
    <t>PURÉE DÉSHYDRATÉE</t>
  </si>
  <si>
    <t>Grammages nets</t>
  </si>
  <si>
    <t xml:space="preserve">Quantité Totale </t>
  </si>
  <si>
    <t>Purée déshydratée</t>
  </si>
  <si>
    <t>Eau</t>
  </si>
  <si>
    <t>Lait déshydraté</t>
  </si>
  <si>
    <t>Lait frais</t>
  </si>
  <si>
    <t>Crème fraiche</t>
  </si>
  <si>
    <t>Beurre</t>
  </si>
  <si>
    <t>Poids reconstitué</t>
  </si>
  <si>
    <t>Maternelles</t>
  </si>
  <si>
    <t>Primaires</t>
  </si>
  <si>
    <t xml:space="preserve">Adultes </t>
  </si>
  <si>
    <t>Adultes +</t>
  </si>
  <si>
    <t>Poids à l'arrondi supérieur</t>
  </si>
  <si>
    <t xml:space="preserve"> Effectifs</t>
  </si>
  <si>
    <t>Parts Adultes</t>
  </si>
  <si>
    <t>Saisissez vos valeurs dans les cellules fond ivoire ou jaune</t>
  </si>
  <si>
    <t>Combien faut-il commander pour des effectifs et des grammages différents</t>
  </si>
  <si>
    <t>Petit utilitaire d'Aide à la décision</t>
  </si>
  <si>
    <t xml:space="preserve">Saisissez vos effectifs </t>
  </si>
  <si>
    <t>couverts</t>
  </si>
  <si>
    <t xml:space="preserve"> et vos grammages nets à servir</t>
  </si>
  <si>
    <t>% de perte</t>
  </si>
  <si>
    <t>@</t>
  </si>
  <si>
    <t>Familles de convives</t>
  </si>
  <si>
    <t>Mater</t>
  </si>
  <si>
    <t>Prim</t>
  </si>
  <si>
    <t>Adultes</t>
  </si>
  <si>
    <t>Quantités à Prévoir</t>
  </si>
  <si>
    <t>Net à servir :</t>
  </si>
  <si>
    <t>Net</t>
  </si>
  <si>
    <t>Brut à Commander</t>
  </si>
  <si>
    <t>Brut</t>
  </si>
  <si>
    <t>poids de perte</t>
  </si>
  <si>
    <t>en moyenne par convive</t>
  </si>
  <si>
    <t>Facultatif Mais si vous saisissez un % la question à vous poser c'est : le produit brut ou cru perd comblien au parage ou en cuisson</t>
  </si>
  <si>
    <t>Vous obtiendrez le poids brut à commander</t>
  </si>
  <si>
    <t>Composition d'une garniture "COUSCOUS"</t>
  </si>
  <si>
    <t>POIDS NET A FABRIQUER</t>
  </si>
  <si>
    <t>Net cuit</t>
  </si>
  <si>
    <t>perte en cuisson</t>
  </si>
  <si>
    <t>Poids brut à mettre en œuvre</t>
  </si>
  <si>
    <t>carottes coupées</t>
  </si>
  <si>
    <t>courgettescoupées</t>
  </si>
  <si>
    <t>navets coupé</t>
  </si>
  <si>
    <t>pois chiches pré-cuits</t>
  </si>
  <si>
    <t>garniture de céléri branche</t>
  </si>
  <si>
    <t>poivrons rouges coupés</t>
  </si>
  <si>
    <t>poivrons verts coupés</t>
  </si>
  <si>
    <t>Total</t>
  </si>
  <si>
    <t>COMPOSITION ET SERVICE D'UN PLAT COMPLET</t>
  </si>
  <si>
    <t xml:space="preserve">Veullez saisir les informations dans les cellules fond de couleur ivoire. </t>
  </si>
  <si>
    <t>SERVICE EN FONCTION DES EFFECTIFS</t>
  </si>
  <si>
    <t>COUSCOUS</t>
  </si>
  <si>
    <t>Document édité le :</t>
  </si>
  <si>
    <t>Effectifs  à saisir</t>
  </si>
  <si>
    <t>Famille de convives</t>
  </si>
  <si>
    <t>Ainés</t>
  </si>
  <si>
    <t>Total Effectifs</t>
  </si>
  <si>
    <t>grammages ou nombre de Morceaux ou tranches à saisir</t>
  </si>
  <si>
    <t>haut de cuisse de poulet</t>
  </si>
  <si>
    <t>pilon de poulet</t>
  </si>
  <si>
    <t>merguez</t>
  </si>
  <si>
    <t>Agneau en morceaux</t>
  </si>
  <si>
    <t>Agneau boulettes</t>
  </si>
  <si>
    <t>Total Mx par convive</t>
  </si>
  <si>
    <t>légumes couscous cuits</t>
  </si>
  <si>
    <t>Semoule cuite</t>
  </si>
  <si>
    <t>Comment respecter un grammage à servir Exemple N° 1</t>
  </si>
  <si>
    <t>Police de couleur pour saisir vos valeurs    Noir ou gris = formules</t>
  </si>
  <si>
    <t>Les quantités consommées par les enfants dépendent :de l'âge, de la saison, du goût, de l'influence des camarades,de l'activité phisique et/ou du grignotage en récréation sans parler du verre de lait (long à digérer) servi parfois trop près de l'heure du repas</t>
  </si>
  <si>
    <t>Au repas si l'enfant mange beaucoup de pain avec ou en remplacement du plat proposé; les quantités ingérées seront d'autant diminuées. Pour limiter le "gaspillage" et satisfaire les "gourmants"; vous pouvez avoir recours à cet exemple de service.</t>
  </si>
  <si>
    <t>POSSON PANÉ</t>
  </si>
  <si>
    <t xml:space="preserve">Poids unitaire du produit </t>
  </si>
  <si>
    <t>Grammages à servir</t>
  </si>
  <si>
    <t>parts</t>
  </si>
  <si>
    <t>pour</t>
  </si>
  <si>
    <t>enfants</t>
  </si>
  <si>
    <t>Poids  produit à servir</t>
  </si>
  <si>
    <t>Poids  produit envoyé</t>
  </si>
  <si>
    <t>Écart de poids</t>
  </si>
  <si>
    <t>Meilleur rapport</t>
  </si>
  <si>
    <t>produits entiers</t>
  </si>
  <si>
    <t>Tableaux pour service ou cuisson</t>
  </si>
  <si>
    <t>1 = saisissez le poids dans un contenant (une louche une barquette etc,,)</t>
  </si>
  <si>
    <t>2 =  saisissez le poids de la portion à servir par convive</t>
  </si>
  <si>
    <t>Police de couleur pour saisir vos valeurs    Noir = formules</t>
  </si>
  <si>
    <t xml:space="preserve"> Poids dans 1 contenant</t>
  </si>
  <si>
    <t>Poids d' une Portion</t>
  </si>
  <si>
    <t xml:space="preserve">1 louche ou 1 contenant pour </t>
  </si>
  <si>
    <t>2 =  saisissez le nombre de portions à servir</t>
  </si>
  <si>
    <t>Nb de Portions à servir</t>
  </si>
  <si>
    <t>Exemples</t>
  </si>
  <si>
    <t>Poids de la portion</t>
  </si>
  <si>
    <t xml:space="preserve">1 melon de </t>
  </si>
  <si>
    <t xml:space="preserve">1 plaque hachis parmentier </t>
  </si>
  <si>
    <t>Total Mx dans 1 contenant</t>
  </si>
  <si>
    <t>Portion Nb de Mx par portion</t>
  </si>
  <si>
    <t>Nb portions</t>
  </si>
  <si>
    <t>QUOI ?</t>
  </si>
  <si>
    <t>EXEMPLES</t>
  </si>
  <si>
    <t>32 tranches par plaque ( 1 plaque pour 26 maternelles)</t>
  </si>
  <si>
    <t>table de 12</t>
  </si>
  <si>
    <t>32 tranches par plaque ( 1 plaque pour 16 adultes)</t>
  </si>
  <si>
    <t>1 plaque pour 25 ( 1 tranche par maternelle plus RAB )</t>
  </si>
  <si>
    <t>33 tranches par plaque ( 1.5 tranches par primaire)</t>
  </si>
  <si>
    <t>1 plaque pour 25 ( 1 morceau par maternelle plus RAB )</t>
  </si>
  <si>
    <t>1 plaque pour 20 ( 1 morceau par primaire plus RAB )</t>
  </si>
  <si>
    <t>1 plaque pour 16 ( 1 morceau par adulte plus RAB )</t>
  </si>
  <si>
    <t>1 plaque pour 8 ( 6 morceau par adulte + )</t>
  </si>
  <si>
    <t>1 CITRON POUR 4</t>
  </si>
  <si>
    <t>1 Boite de compote pour 25</t>
  </si>
  <si>
    <t>Le contenant peut être une louche pour le service un gastro pour la cuisson  etc…</t>
  </si>
  <si>
    <t>Les Mx cela peut s'appliquer à des morceaux de bourguignon mais aussi des tomates farcies ou des oreillons de pêches au sirop pour le dessert etc..</t>
  </si>
  <si>
    <t>COMPLÉMENTS</t>
  </si>
  <si>
    <t>Mise à jour du 3 Janvier 2017</t>
  </si>
  <si>
    <t>ICI</t>
  </si>
  <si>
    <t>QUANTITÉS A SERVIR OU A COMMANDER</t>
  </si>
  <si>
    <t>DESCRIPTIF</t>
  </si>
  <si>
    <t xml:space="preserve"> Saisissez vos effectifs Saisissez vos quantités pour vos familles de convives et vous obtiendrez le net à servir. Avez-vous un pourcentage de perte (à l'épluchage -au parage en cuisson ou autre)…saisissez le et vous obtiendrez les quantités brutes à commander</t>
  </si>
  <si>
    <t>❶</t>
  </si>
  <si>
    <t>Que traitez vous : des Kg des litres des pièces des portions …des poires etc…</t>
  </si>
  <si>
    <t>pommes</t>
  </si>
  <si>
    <t>Seniors</t>
  </si>
  <si>
    <t>Saisissez vos quantités nets à servir</t>
  </si>
  <si>
    <t>de moyenne</t>
  </si>
  <si>
    <t>Net à préparer :</t>
  </si>
  <si>
    <t>❷</t>
  </si>
  <si>
    <t>Collez une des unités suivante ou saisissez un nom de produit</t>
  </si>
  <si>
    <t>litres</t>
  </si>
  <si>
    <t>Portions</t>
  </si>
  <si>
    <t>Pièce(s)</t>
  </si>
  <si>
    <t>si vous n'avez pas de perte ne saisissez rien</t>
  </si>
  <si>
    <t>Familles de convives :Mater = enfants Maternelles Prim = enfants de l'enseignement Primaire Adulte = sédentaire Adulte + = travailleur de force Seniors = nos Ainés je classe les Adolescennts en Adultes +</t>
  </si>
  <si>
    <t>Adresse PC</t>
  </si>
  <si>
    <t>Mise à jour</t>
  </si>
  <si>
    <t>du 03-01-2017 Annule et remplace les versions précédentes</t>
  </si>
  <si>
    <t>Adaptation : Joël Leboucher..UPRT "Union des Personnels de la Restauration Territoriale"  membre du réseau RESTAU'CO</t>
  </si>
  <si>
    <t>COMBIEN POURRIEZ VOUS SERVIR AVEC</t>
  </si>
  <si>
    <t>Vous avez préparé ou il vous reste un poids X d'une préparation. Avec ce poids combien de convives ou combien de portions pourrez vous servir</t>
  </si>
  <si>
    <t xml:space="preserve">Poids de votre préparation </t>
  </si>
  <si>
    <t>Saisissez vos grammages nets à servir</t>
  </si>
  <si>
    <t>Vous pourrIez servir</t>
  </si>
  <si>
    <t>Portions / pièces / parts</t>
  </si>
  <si>
    <t>A vous de saisir un poids</t>
  </si>
  <si>
    <t>BONUS</t>
  </si>
  <si>
    <t>Vous devriez préparer :</t>
  </si>
  <si>
    <t>❸</t>
  </si>
  <si>
    <t>Prix D'ACHAT / Prix de VENTE</t>
  </si>
  <si>
    <t>PRIX D'ACHAT</t>
  </si>
  <si>
    <t>PRIX VENTE</t>
  </si>
  <si>
    <t>%  d'augmentation</t>
  </si>
  <si>
    <t>Augmentation</t>
  </si>
  <si>
    <t>Aide à la décision</t>
  </si>
  <si>
    <t>Pourcentages NET / BRUT</t>
  </si>
  <si>
    <t>POIDS NET</t>
  </si>
  <si>
    <t>POIDS BRUT</t>
  </si>
  <si>
    <t>%  de PERTE</t>
  </si>
  <si>
    <t>POIDS de PERTE</t>
  </si>
  <si>
    <t xml:space="preserve"> POIDS DE PERTE</t>
  </si>
  <si>
    <t xml:space="preserve"> POIDS BRUT</t>
  </si>
  <si>
    <t xml:space="preserve"> POIDS NET</t>
  </si>
  <si>
    <t>RÉFLEXION SUR DES MODÈLE DE RÉPERTOIRE</t>
  </si>
  <si>
    <t>Créer un ou plusieurs répertoires n'est pas tâche facile…à chacun de classer comme il le souhaite</t>
  </si>
  <si>
    <t>par famille de produits</t>
  </si>
  <si>
    <t>par technique</t>
  </si>
  <si>
    <t xml:space="preserve">par ingrédients </t>
  </si>
  <si>
    <t>etc...autant de possibilités que de façons de penser</t>
  </si>
  <si>
    <t>vous pouvez utiliser un disque dur externe qui vous suivra partout</t>
  </si>
  <si>
    <t>Répertoire Patisserie</t>
  </si>
  <si>
    <t>Répertoire "Postits" Alpha par type de fabrication si possible</t>
  </si>
  <si>
    <t>Entremets</t>
  </si>
  <si>
    <t>A</t>
  </si>
  <si>
    <t>B</t>
  </si>
  <si>
    <t>Cracker (Pâte à)</t>
  </si>
  <si>
    <t>Cracker (Poudre à)</t>
  </si>
  <si>
    <t>D</t>
  </si>
  <si>
    <t>F</t>
  </si>
  <si>
    <t>Etc…</t>
  </si>
  <si>
    <t>Fraises des bois dans leur jus</t>
  </si>
  <si>
    <t>I</t>
  </si>
  <si>
    <t>Tartes</t>
  </si>
  <si>
    <t>Insert Kappa fraise</t>
  </si>
  <si>
    <t>J</t>
  </si>
  <si>
    <t>Jus de fraise</t>
  </si>
  <si>
    <t>K</t>
  </si>
  <si>
    <t>Kappa fraise</t>
  </si>
  <si>
    <t>S</t>
  </si>
  <si>
    <t>Sorbet Avocat</t>
  </si>
  <si>
    <t>Gros Gateaux</t>
  </si>
  <si>
    <t>Siphon Fraise</t>
  </si>
  <si>
    <t>Sauce Fraise</t>
  </si>
  <si>
    <t>Sirop à Crackers</t>
  </si>
  <si>
    <t>Coussin Cœur St Valentin 2014 François Perret Journal du Patissier N° 292 page 40</t>
  </si>
  <si>
    <t>Pièces individuelles</t>
  </si>
  <si>
    <t>Utilitaire pour supprimer les espace vides dans une phrase</t>
  </si>
  <si>
    <t>Collez votre texte dans la 1° cellule blanche</t>
  </si>
  <si>
    <t>1° Cellule</t>
  </si>
  <si>
    <t xml:space="preserve">•Contamination microbiologique (B)             •Multiplication des germes (B)      </t>
  </si>
  <si>
    <t>Caractères</t>
  </si>
  <si>
    <t>Récupérez votre texte dans la 2° cellule verte cliquez sur Copier et pour coller dans votre document : collage spécial Valeur pour ne pas copier la formule</t>
  </si>
  <si>
    <t>2° Cellule</t>
  </si>
  <si>
    <t>les pages Facebook  :</t>
  </si>
  <si>
    <t xml:space="preserve"> UPRT</t>
  </si>
  <si>
    <t>ma page</t>
  </si>
  <si>
    <t>le site</t>
  </si>
  <si>
    <t>Bonne utilisation et… à chacun d'améliorer et d'adapter ces documents</t>
  </si>
  <si>
    <t xml:space="preserve">Bien que le potage soit plus dense : Convertissez tout de suite les volumes en poids sur la base de 1L = 1Kg </t>
  </si>
  <si>
    <t>Les unités pifométriques</t>
  </si>
  <si>
    <t>Convertissez  les volumes en poids sur la base de 1L = 1Kg  et le nombre de pièces en Kg</t>
  </si>
  <si>
    <t>Saisissez votre nombre d'unité (encre rouge)Modifiez le poids unitaire (encre bleue) s'il n'est pas excact</t>
  </si>
  <si>
    <t>Produits</t>
  </si>
  <si>
    <t>Nb d'unités</t>
  </si>
  <si>
    <t>Poids unitaire</t>
  </si>
  <si>
    <t>Poids Brut</t>
  </si>
  <si>
    <t>G</t>
  </si>
  <si>
    <t>R</t>
  </si>
  <si>
    <t>Abricot</t>
  </si>
  <si>
    <t>Hareng</t>
  </si>
  <si>
    <t>Raisin sec Tasse thé de 15 cl</t>
  </si>
  <si>
    <t>Ail gousse</t>
  </si>
  <si>
    <t>Haricot sec Verre de 20 cl</t>
  </si>
  <si>
    <t>Riz long Verre de 20 cl</t>
  </si>
  <si>
    <t>Ail gousse moyenne</t>
  </si>
  <si>
    <t>Homard moyen</t>
  </si>
  <si>
    <t>Ail tête</t>
  </si>
  <si>
    <t>Homard petit</t>
  </si>
  <si>
    <t>Sardine</t>
  </si>
  <si>
    <t>Ananas</t>
  </si>
  <si>
    <t>Sel 1 pincée</t>
  </si>
  <si>
    <t>Artichaut</t>
  </si>
  <si>
    <t>Lapin vidé</t>
  </si>
  <si>
    <t>Sel fin 1 cuillère café rase</t>
  </si>
  <si>
    <t>Avocat 1/2</t>
  </si>
  <si>
    <t>Lentilles Verre de 20 cl</t>
  </si>
  <si>
    <t>Sel fin 1 cuillère soupe rase</t>
  </si>
  <si>
    <t>Avocat entier</t>
  </si>
  <si>
    <t>M</t>
  </si>
  <si>
    <t>Sel fin 1 tasse</t>
  </si>
  <si>
    <t>Maizena 1 cuillère soupe</t>
  </si>
  <si>
    <t>Sel pour 1 Kg Blé</t>
  </si>
  <si>
    <t>Banane</t>
  </si>
  <si>
    <t>Melon gros</t>
  </si>
  <si>
    <t>Sel pour 1 Kg Foie gras</t>
  </si>
  <si>
    <t>Baton de vanille</t>
  </si>
  <si>
    <t>Melon portion</t>
  </si>
  <si>
    <t>Sel pour 1 Kg Merguez</t>
  </si>
  <si>
    <t>Beurre 1 cuillère café</t>
  </si>
  <si>
    <t>Merlan</t>
  </si>
  <si>
    <t>Sel pour 1 Kg Pâtes alimentaires</t>
  </si>
  <si>
    <t>Beurre 1 cuillère soupe</t>
  </si>
  <si>
    <t>Mouton 1/2 carcasse</t>
  </si>
  <si>
    <t>Sel pour 1 Kg Pommes terre</t>
  </si>
  <si>
    <t>Beurre 1 noisette</t>
  </si>
  <si>
    <t>Mouton carré couvert (5+3)</t>
  </si>
  <si>
    <t>Sel pour 1 Kg Saucisse a griller</t>
  </si>
  <si>
    <t>Beurre 1 noix</t>
  </si>
  <si>
    <t>Mouton carré découvert (5)</t>
  </si>
  <si>
    <t>Sel pour 1 Kg Semoule a couscous</t>
  </si>
  <si>
    <t>Beurre 1 tasse</t>
  </si>
  <si>
    <t xml:space="preserve">Mouton cervelle </t>
  </si>
  <si>
    <t>Semoule Tasse thé de 15 cl</t>
  </si>
  <si>
    <t>Bœuf Cervelle</t>
  </si>
  <si>
    <t>Mouton cœur</t>
  </si>
  <si>
    <t>Semoule Verre de 20 cl</t>
  </si>
  <si>
    <t>Bœuf cœur</t>
  </si>
  <si>
    <t>Mouton épaule</t>
  </si>
  <si>
    <t>Sole T1</t>
  </si>
  <si>
    <t>Bœuf entrecôte</t>
  </si>
  <si>
    <t>Mouton gigot raccourci</t>
  </si>
  <si>
    <t>Sole T2</t>
  </si>
  <si>
    <t>Bœuf faux filet</t>
  </si>
  <si>
    <t>Mouton selle anglaise</t>
  </si>
  <si>
    <t>Sole T3</t>
  </si>
  <si>
    <t>Bœuf filet</t>
  </si>
  <si>
    <t>N</t>
  </si>
  <si>
    <t>Sole T4 + de</t>
  </si>
  <si>
    <t>Bœuf foie</t>
  </si>
  <si>
    <t>Noix</t>
  </si>
  <si>
    <t>Bœuf langue</t>
  </si>
  <si>
    <t>Noix épluchées Tasse thé de 15 cl</t>
  </si>
  <si>
    <t>Sucre morceaux</t>
  </si>
  <si>
    <t>Bœuf rognon</t>
  </si>
  <si>
    <t>O</t>
  </si>
  <si>
    <t>Sucre semoule 1 cuillère café</t>
  </si>
  <si>
    <t>Bœuf train côtes milieu</t>
  </si>
  <si>
    <t>Oeuf  le blanc</t>
  </si>
  <si>
    <t>Sucre semoule 1 cuillère soupe</t>
  </si>
  <si>
    <t>Brochet</t>
  </si>
  <si>
    <t>Oeuf gros</t>
  </si>
  <si>
    <t>Sucre semoule 1 tasse</t>
  </si>
  <si>
    <t>Oeuf moyen</t>
  </si>
  <si>
    <t>Sucre Verre de 20 cl</t>
  </si>
  <si>
    <t>Cacao poudre 1 cuillère soupe</t>
  </si>
  <si>
    <t>Oeuf petit</t>
  </si>
  <si>
    <t>T</t>
  </si>
  <si>
    <t>Cacao Tasse thé de 15 cl</t>
  </si>
  <si>
    <t>Œufs 1 douzaine</t>
  </si>
  <si>
    <t>Tapioca Tasse thé de 15 cl</t>
  </si>
  <si>
    <t>Canard vidé</t>
  </si>
  <si>
    <t>Œufs blanc d'</t>
  </si>
  <si>
    <t>Thon boite 1/10</t>
  </si>
  <si>
    <t>Carotte moyenne</t>
  </si>
  <si>
    <t>Œufs entiers</t>
  </si>
  <si>
    <t>Thon boite 1/3 saladière</t>
  </si>
  <si>
    <t>Céléri 1 branche</t>
  </si>
  <si>
    <t>Œufs jaune</t>
  </si>
  <si>
    <t>Thon boite 1/5</t>
  </si>
  <si>
    <t>Céléri rave</t>
  </si>
  <si>
    <t>Oignon moyen</t>
  </si>
  <si>
    <t>Thon boite 1/6 basse</t>
  </si>
  <si>
    <t>Cerises</t>
  </si>
  <si>
    <t>Olives</t>
  </si>
  <si>
    <t>Thon boite 1/8</t>
  </si>
  <si>
    <t>Choux fleur</t>
  </si>
  <si>
    <t>Orange</t>
  </si>
  <si>
    <t>Thon boite 4/4 saladière</t>
  </si>
  <si>
    <t>Choux vert</t>
  </si>
  <si>
    <t>Orange moyenne</t>
  </si>
  <si>
    <t>Tomate grosse</t>
  </si>
  <si>
    <t>Citron moyen</t>
  </si>
  <si>
    <t>P</t>
  </si>
  <si>
    <t>Tomate moyenne</t>
  </si>
  <si>
    <t>Clémentine</t>
  </si>
  <si>
    <t>Pamplemousse</t>
  </si>
  <si>
    <t>Tomate petite</t>
  </si>
  <si>
    <t>Colin</t>
  </si>
  <si>
    <t>Pêche</t>
  </si>
  <si>
    <t>Truite portion</t>
  </si>
  <si>
    <t>Concombre</t>
  </si>
  <si>
    <t>Pied veau</t>
  </si>
  <si>
    <t>Turbot</t>
  </si>
  <si>
    <t>Coquillette Verre de 20 cl</t>
  </si>
  <si>
    <t>Poireau beau</t>
  </si>
  <si>
    <t>V</t>
  </si>
  <si>
    <t>Courgette</t>
  </si>
  <si>
    <t>Poireau blanc de</t>
  </si>
  <si>
    <t>Veau carré couvert (5+3)</t>
  </si>
  <si>
    <t>Cresson botte</t>
  </si>
  <si>
    <t>Poireau moyen</t>
  </si>
  <si>
    <t>Veau carré découvert (5)</t>
  </si>
  <si>
    <t>Cuillère café liquide</t>
  </si>
  <si>
    <t>Poivron</t>
  </si>
  <si>
    <t>Veau cervelle</t>
  </si>
  <si>
    <t>Cuillère soupe liquide</t>
  </si>
  <si>
    <t>Pomelos 1/2</t>
  </si>
  <si>
    <t>Veau cœur</t>
  </si>
  <si>
    <t>Pomme</t>
  </si>
  <si>
    <t>Veau Foie</t>
  </si>
  <si>
    <t>Daurade</t>
  </si>
  <si>
    <t>Pomme de terre moyenne</t>
  </si>
  <si>
    <t>Veau langue</t>
  </si>
  <si>
    <t>E</t>
  </si>
  <si>
    <t>Pomme fruit grosse</t>
  </si>
  <si>
    <t>Veau noix</t>
  </si>
  <si>
    <t>Eau grand verre à eau</t>
  </si>
  <si>
    <t>Pomme fruit moyenne</t>
  </si>
  <si>
    <t>Veau noix patissière</t>
  </si>
  <si>
    <t>Echalote belle</t>
  </si>
  <si>
    <t>Pomme terre grosse</t>
  </si>
  <si>
    <t>Veau ris</t>
  </si>
  <si>
    <t>Echalote moyenne</t>
  </si>
  <si>
    <t>Pomme terre moyenne</t>
  </si>
  <si>
    <t>Veau rognon</t>
  </si>
  <si>
    <t>Echalote petite</t>
  </si>
  <si>
    <t>Pomme terre petite</t>
  </si>
  <si>
    <t>Veau sous noix</t>
  </si>
  <si>
    <t>Ecrevisse</t>
  </si>
  <si>
    <t xml:space="preserve">Porc cervelle </t>
  </si>
  <si>
    <t>Porc cœur</t>
  </si>
  <si>
    <t>Farine 1 cuillère café</t>
  </si>
  <si>
    <t>Porc foie</t>
  </si>
  <si>
    <t>Farine 1 cuillère soupe</t>
  </si>
  <si>
    <t>Porc jambon</t>
  </si>
  <si>
    <t>Farine 1 tasse</t>
  </si>
  <si>
    <t>Porc longe</t>
  </si>
  <si>
    <t>Farine Tasse thé de 15 cl</t>
  </si>
  <si>
    <t>Porc poitrine</t>
  </si>
  <si>
    <t>Farine Verre de 20 cl</t>
  </si>
  <si>
    <t>Porc rognon</t>
  </si>
  <si>
    <t>Fraise</t>
  </si>
  <si>
    <t>Poulet 4/4</t>
  </si>
  <si>
    <t>Poulet pac</t>
  </si>
  <si>
    <t>Pruneau</t>
  </si>
  <si>
    <t xml:space="preserve">et </t>
  </si>
  <si>
    <t xml:space="preserve">liste de quelques soupes en briques </t>
  </si>
  <si>
    <t>Liebig</t>
  </si>
  <si>
    <t>Knorr</t>
  </si>
  <si>
    <t xml:space="preserve">si les potages indiqués dans les recettes ne se vendent plus; pas de panique…recherchez des équivalences dans des marques concurrentes </t>
  </si>
  <si>
    <t>27 Top Recettes Liebig Culte Liebig</t>
  </si>
  <si>
    <t>plus :</t>
  </si>
  <si>
    <t>Utilisation détournée des potages en briques</t>
  </si>
  <si>
    <t>En 2010 LIEBIG à demandé aux internautes de plancher sur une utilisation détournée de ses potages. Je vous en ai mis quelques recettes en fiches.</t>
  </si>
  <si>
    <t>ou assemblez des potages se rapprochant et ajoutez une touche de produits frais - je pense au potage avec de la St Jacques</t>
  </si>
  <si>
    <t>prenez une soupe que vous aimez et ajoutez quelques noix de St Jacques coupées en petits cubes (coupées en 6 par exemple)  une pincée de fumet de poisson déshydraté et voila !</t>
  </si>
  <si>
    <t xml:space="preserve">sur le net vous avez des recettes </t>
  </si>
  <si>
    <t>du 27-11-2017 Annule et remplace les versions précédentes</t>
  </si>
  <si>
    <t>utilisez la fonction Filtrer dans DONNÉES pour rechercher une recette</t>
  </si>
  <si>
    <t>Bonne navigation</t>
  </si>
  <si>
    <t>vous avez 3 modes de recherches principaux</t>
  </si>
  <si>
    <t>transmettez vos savoirs faire sur le net. Peu importe qui les récupèrent pourvu qu'ils servent à un plus grand nombre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</si>
</sst>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64" formatCode="0.000"/>
    <numFmt numFmtId="165" formatCode="0.0"/>
    <numFmt numFmtId="166" formatCode="0.000&quot; Kg&quot;"/>
    <numFmt numFmtId="167" formatCode="&quot;Poids portion&quot;\ 0.000&quot; Kg&quot;"/>
    <numFmt numFmtId="168" formatCode="0&quot; %&quot;"/>
    <numFmt numFmtId="169" formatCode="0.000&quot;Kg&quot;"/>
    <numFmt numFmtId="170" formatCode="0.00&quot;Kg&quot;"/>
    <numFmt numFmtId="171" formatCode="0.0&quot; g&quot;"/>
    <numFmt numFmtId="172" formatCode="0&quot;%&quot;"/>
    <numFmt numFmtId="173" formatCode="dddd\ dd\ mmmm\ yyyy"/>
    <numFmt numFmtId="174" formatCode="hh&quot;H&quot;:mm&quot; mn&quot;"/>
    <numFmt numFmtId="175" formatCode="0.0&quot;Kg&quot;"/>
    <numFmt numFmtId="176" formatCode="0&quot; Mx&quot;"/>
    <numFmt numFmtId="177" formatCode="0.00&quot; Mx&quot;"/>
    <numFmt numFmtId="178" formatCode="0.000&quot; L&quot;"/>
    <numFmt numFmtId="179" formatCode="#,##0.00\ &quot;€&quot;"/>
    <numFmt numFmtId="180" formatCode="0.0&quot; %&quot;"/>
    <numFmt numFmtId="181" formatCode="0&quot;Kg&quot;"/>
    <numFmt numFmtId="183" formatCode="#,##0.000"/>
  </numFmts>
  <fonts count="174">
    <font>
      <sz val="11"/>
      <color theme="1"/>
      <name val="Calibri"/>
      <family val="2"/>
      <scheme val="minor"/>
    </font>
    <font>
      <sz val="10"/>
      <name val="Arial"/>
      <family val="2"/>
    </font>
    <font>
      <sz val="9"/>
      <name val="Arial"/>
      <family val="2"/>
    </font>
    <font>
      <sz val="11"/>
      <name val="Arial"/>
      <family val="2"/>
    </font>
    <font>
      <b/>
      <sz val="9"/>
      <name val="Arial"/>
      <family val="2"/>
    </font>
    <font>
      <sz val="10"/>
      <name val="MS Sans Serif"/>
      <family val="2"/>
    </font>
    <font>
      <sz val="11"/>
      <color indexed="10"/>
      <name val="Arial"/>
      <family val="2"/>
    </font>
    <font>
      <b/>
      <sz val="8"/>
      <color indexed="10"/>
      <name val="Arial"/>
      <family val="2"/>
    </font>
    <font>
      <sz val="10"/>
      <color indexed="10"/>
      <name val="Arial"/>
      <family val="2"/>
    </font>
    <font>
      <sz val="8"/>
      <color indexed="10"/>
      <name val="Arial"/>
      <family val="2"/>
    </font>
    <font>
      <sz val="8"/>
      <name val="Arial"/>
      <family val="2"/>
    </font>
    <font>
      <i/>
      <sz val="10"/>
      <color indexed="22"/>
      <name val="Arial"/>
      <family val="2"/>
    </font>
    <font>
      <i/>
      <sz val="8"/>
      <color indexed="22"/>
      <name val="Arial"/>
      <family val="2"/>
    </font>
    <font>
      <b/>
      <sz val="11"/>
      <name val="Arial"/>
      <family val="2"/>
    </font>
    <font>
      <b/>
      <sz val="12"/>
      <color indexed="53"/>
      <name val="Arial"/>
      <family val="2"/>
    </font>
    <font>
      <b/>
      <sz val="16"/>
      <color indexed="48"/>
      <name val="Arial"/>
      <family val="2"/>
    </font>
    <font>
      <sz val="12"/>
      <color indexed="12"/>
      <name val="Arial"/>
      <family val="2"/>
    </font>
    <font>
      <b/>
      <sz val="11"/>
      <color indexed="10"/>
      <name val="Times New Roman"/>
      <family val="1"/>
    </font>
    <font>
      <b/>
      <sz val="16"/>
      <color indexed="10"/>
      <name val="Times New Roman"/>
      <family val="1"/>
    </font>
    <font>
      <u/>
      <sz val="10"/>
      <color indexed="12"/>
      <name val="Arial"/>
      <family val="2"/>
    </font>
    <font>
      <b/>
      <sz val="24"/>
      <name val="Arial"/>
      <family val="2"/>
    </font>
    <font>
      <b/>
      <sz val="12"/>
      <color indexed="53"/>
      <name val="Times New Roman"/>
      <family val="1"/>
    </font>
    <font>
      <sz val="11"/>
      <color theme="1"/>
      <name val="Calibri"/>
      <family val="2"/>
      <scheme val="minor"/>
    </font>
    <font>
      <sz val="9"/>
      <color indexed="8"/>
      <name val="Calibri"/>
      <family val="2"/>
    </font>
    <font>
      <b/>
      <sz val="8"/>
      <color theme="0"/>
      <name val="Arial"/>
      <family val="2"/>
    </font>
    <font>
      <b/>
      <sz val="8"/>
      <color theme="0" tint="-0.14999847407452621"/>
      <name val="Arial"/>
      <family val="2"/>
    </font>
    <font>
      <b/>
      <sz val="20"/>
      <color theme="0"/>
      <name val="Arial"/>
      <family val="2"/>
    </font>
    <font>
      <b/>
      <sz val="12"/>
      <color theme="0"/>
      <name val="Arial"/>
      <family val="2"/>
    </font>
    <font>
      <b/>
      <sz val="11"/>
      <color rgb="FFFF0000"/>
      <name val="Arial"/>
      <family val="2"/>
    </font>
    <font>
      <i/>
      <sz val="8"/>
      <color theme="0" tint="-0.14999847407452621"/>
      <name val="Arial"/>
      <family val="2"/>
    </font>
    <font>
      <b/>
      <sz val="10"/>
      <name val="Arial"/>
      <family val="2"/>
    </font>
    <font>
      <i/>
      <sz val="10"/>
      <name val="Arial"/>
      <family val="2"/>
    </font>
    <font>
      <i/>
      <sz val="10"/>
      <color theme="0"/>
      <name val="Arial"/>
      <family val="2"/>
    </font>
    <font>
      <b/>
      <sz val="14"/>
      <color indexed="10"/>
      <name val="Arial"/>
      <family val="2"/>
    </font>
    <font>
      <b/>
      <sz val="11"/>
      <color theme="9" tint="-0.499984740745262"/>
      <name val="Arial"/>
      <family val="2"/>
    </font>
    <font>
      <b/>
      <sz val="14"/>
      <color theme="0"/>
      <name val="Calibri"/>
      <family val="2"/>
      <scheme val="minor"/>
    </font>
    <font>
      <b/>
      <sz val="9"/>
      <color theme="0"/>
      <name val="Arial"/>
      <family val="2"/>
    </font>
    <font>
      <b/>
      <sz val="14"/>
      <name val="Calibri"/>
      <family val="2"/>
      <scheme val="minor"/>
    </font>
    <font>
      <b/>
      <sz val="20"/>
      <name val="Calibri"/>
      <family val="2"/>
      <scheme val="minor"/>
    </font>
    <font>
      <sz val="10"/>
      <color theme="0" tint="-0.14999847407452621"/>
      <name val="Calibri"/>
      <family val="2"/>
      <scheme val="minor"/>
    </font>
    <font>
      <sz val="7"/>
      <color theme="0" tint="-0.14999847407452621"/>
      <name val="Calibri"/>
      <family val="2"/>
      <scheme val="minor"/>
    </font>
    <font>
      <sz val="11"/>
      <color theme="0" tint="-0.14999847407452621"/>
      <name val="Calibri"/>
      <family val="2"/>
      <scheme val="minor"/>
    </font>
    <font>
      <sz val="12"/>
      <color theme="0" tint="-0.14999847407452621"/>
      <name val="Calibri"/>
      <family val="2"/>
      <scheme val="minor"/>
    </font>
    <font>
      <b/>
      <sz val="12"/>
      <color rgb="FFFF0000"/>
      <name val="Arial"/>
      <family val="2"/>
    </font>
    <font>
      <b/>
      <sz val="11"/>
      <color rgb="FFFF0000"/>
      <name val="Calibri"/>
      <family val="2"/>
      <scheme val="minor"/>
    </font>
    <font>
      <b/>
      <sz val="22"/>
      <name val="Arial"/>
      <family val="2"/>
    </font>
    <font>
      <b/>
      <sz val="11"/>
      <color theme="1"/>
      <name val="Calibri"/>
      <family val="2"/>
      <scheme val="minor"/>
    </font>
    <font>
      <sz val="11"/>
      <color theme="0"/>
      <name val="Calibri"/>
      <family val="2"/>
      <scheme val="minor"/>
    </font>
    <font>
      <b/>
      <sz val="12"/>
      <color theme="0" tint="-0.14999847407452621"/>
      <name val="Arial"/>
      <family val="2"/>
    </font>
    <font>
      <b/>
      <sz val="12"/>
      <name val="Arial"/>
      <family val="2"/>
    </font>
    <font>
      <sz val="8"/>
      <color theme="0" tint="-0.249977111117893"/>
      <name val="Arial"/>
      <family val="2"/>
    </font>
    <font>
      <b/>
      <sz val="20"/>
      <color theme="0"/>
      <name val="Calibri"/>
      <family val="2"/>
      <scheme val="minor"/>
    </font>
    <font>
      <b/>
      <sz val="14"/>
      <name val="Arial"/>
      <family val="2"/>
    </font>
    <font>
      <sz val="11"/>
      <color theme="4" tint="-0.499984740745262"/>
      <name val="Arial"/>
      <family val="2"/>
    </font>
    <font>
      <b/>
      <sz val="14"/>
      <color theme="0"/>
      <name val="Arial"/>
      <family val="2"/>
    </font>
    <font>
      <sz val="10"/>
      <color theme="0"/>
      <name val="Arial"/>
      <family val="2"/>
    </font>
    <font>
      <b/>
      <sz val="10"/>
      <color theme="0"/>
      <name val="Arial"/>
      <family val="2"/>
    </font>
    <font>
      <b/>
      <sz val="12"/>
      <color indexed="12"/>
      <name val="Arial"/>
      <family val="2"/>
    </font>
    <font>
      <b/>
      <sz val="12"/>
      <color indexed="17"/>
      <name val="Arial"/>
      <family val="2"/>
    </font>
    <font>
      <b/>
      <sz val="9"/>
      <color indexed="23"/>
      <name val="Arial"/>
      <family val="2"/>
    </font>
    <font>
      <b/>
      <sz val="16"/>
      <name val="Arial"/>
      <family val="2"/>
    </font>
    <font>
      <b/>
      <sz val="10"/>
      <color indexed="12"/>
      <name val="Arial"/>
      <family val="2"/>
    </font>
    <font>
      <b/>
      <sz val="18"/>
      <name val="Arial"/>
      <family val="2"/>
    </font>
    <font>
      <b/>
      <sz val="20"/>
      <name val="Arial"/>
      <family val="2"/>
    </font>
    <font>
      <sz val="10"/>
      <color rgb="FFFF0000"/>
      <name val="Arial"/>
      <family val="2"/>
    </font>
    <font>
      <sz val="12"/>
      <color theme="1"/>
      <name val="Calibri"/>
      <family val="2"/>
      <scheme val="minor"/>
    </font>
    <font>
      <sz val="12"/>
      <name val="Calibri"/>
      <family val="2"/>
      <scheme val="minor"/>
    </font>
    <font>
      <b/>
      <sz val="12"/>
      <name val="Calibri"/>
      <family val="2"/>
      <scheme val="minor"/>
    </font>
    <font>
      <b/>
      <u/>
      <sz val="12"/>
      <color theme="10"/>
      <name val="Calibri"/>
      <family val="2"/>
      <scheme val="minor"/>
    </font>
    <font>
      <u/>
      <sz val="11"/>
      <color theme="10"/>
      <name val="Calibri"/>
      <family val="2"/>
    </font>
    <font>
      <u/>
      <sz val="11"/>
      <color theme="10"/>
      <name val="Calibri"/>
      <family val="2"/>
      <scheme val="minor"/>
    </font>
    <font>
      <b/>
      <u/>
      <sz val="11"/>
      <color theme="10"/>
      <name val="Calibri"/>
      <family val="2"/>
      <scheme val="minor"/>
    </font>
    <font>
      <sz val="16"/>
      <name val="Arial"/>
      <family val="2"/>
    </font>
    <font>
      <b/>
      <u/>
      <sz val="12"/>
      <color indexed="12"/>
      <name val="Calibri"/>
      <family val="2"/>
      <scheme val="minor"/>
    </font>
    <font>
      <b/>
      <sz val="11"/>
      <color theme="0"/>
      <name val="Arial"/>
      <family val="2"/>
    </font>
    <font>
      <b/>
      <sz val="12"/>
      <color rgb="FF0070C0"/>
      <name val="Calibri"/>
      <family val="2"/>
      <scheme val="minor"/>
    </font>
    <font>
      <b/>
      <sz val="11"/>
      <name val="Calibri"/>
      <family val="2"/>
      <scheme val="minor"/>
    </font>
    <font>
      <b/>
      <sz val="11"/>
      <color rgb="FF0070C0"/>
      <name val="Calibri"/>
      <family val="2"/>
      <scheme val="minor"/>
    </font>
    <font>
      <b/>
      <sz val="12"/>
      <color rgb="FFC00000"/>
      <name val="Calibri"/>
      <family val="2"/>
      <scheme val="minor"/>
    </font>
    <font>
      <b/>
      <sz val="12"/>
      <color rgb="FFFF0000"/>
      <name val="Calibri"/>
      <family val="2"/>
      <scheme val="minor"/>
    </font>
    <font>
      <b/>
      <sz val="28"/>
      <color rgb="FF0070C0"/>
      <name val="Calibri"/>
      <family val="2"/>
      <scheme val="minor"/>
    </font>
    <font>
      <b/>
      <sz val="8"/>
      <name val="Arial"/>
      <family val="2"/>
    </font>
    <font>
      <b/>
      <u/>
      <sz val="12"/>
      <name val="Arial"/>
      <family val="2"/>
    </font>
    <font>
      <i/>
      <sz val="12"/>
      <color indexed="12"/>
      <name val="Arial"/>
      <family val="2"/>
    </font>
    <font>
      <sz val="10"/>
      <color indexed="9"/>
      <name val="Arial"/>
      <family val="2"/>
    </font>
    <font>
      <b/>
      <sz val="10"/>
      <color indexed="9"/>
      <name val="Arial"/>
      <family val="2"/>
    </font>
    <font>
      <b/>
      <sz val="10"/>
      <color indexed="10"/>
      <name val="Arial"/>
      <family val="2"/>
    </font>
    <font>
      <sz val="10"/>
      <color indexed="12"/>
      <name val="Arial"/>
      <family val="2"/>
    </font>
    <font>
      <i/>
      <sz val="11"/>
      <color indexed="9"/>
      <name val="Arial"/>
      <family val="2"/>
    </font>
    <font>
      <b/>
      <sz val="11"/>
      <color indexed="9"/>
      <name val="Arial"/>
      <family val="2"/>
    </font>
    <font>
      <sz val="11"/>
      <color indexed="9"/>
      <name val="Arial"/>
      <family val="2"/>
    </font>
    <font>
      <sz val="16"/>
      <color theme="0"/>
      <name val="Arial"/>
      <family val="2"/>
    </font>
    <font>
      <sz val="14"/>
      <name val="Arial"/>
      <family val="2"/>
    </font>
    <font>
      <sz val="11"/>
      <color rgb="FF303030"/>
      <name val="Calibri"/>
      <family val="2"/>
      <scheme val="minor"/>
    </font>
    <font>
      <b/>
      <sz val="12"/>
      <color indexed="10"/>
      <name val="Arial"/>
      <family val="2"/>
    </font>
    <font>
      <sz val="12"/>
      <name val="Arial"/>
      <family val="2"/>
    </font>
    <font>
      <b/>
      <sz val="12"/>
      <color rgb="FF0000FF"/>
      <name val="Arial"/>
      <family val="2"/>
    </font>
    <font>
      <b/>
      <sz val="10"/>
      <color rgb="FF0000FF"/>
      <name val="Arial"/>
      <family val="2"/>
    </font>
    <font>
      <b/>
      <sz val="11"/>
      <color rgb="FF0000FF"/>
      <name val="ZDingbats"/>
    </font>
    <font>
      <b/>
      <sz val="16"/>
      <color rgb="FF974807"/>
      <name val="Arial"/>
      <family val="2"/>
    </font>
    <font>
      <i/>
      <sz val="11"/>
      <name val="Arial"/>
      <family val="2"/>
    </font>
    <font>
      <i/>
      <sz val="11"/>
      <color rgb="FF303030"/>
      <name val="Calibri"/>
      <family val="2"/>
      <scheme val="minor"/>
    </font>
    <font>
      <b/>
      <sz val="11"/>
      <color rgb="FF0000FF"/>
      <name val="Calibri"/>
      <family val="2"/>
      <scheme val="minor"/>
    </font>
    <font>
      <sz val="11"/>
      <color rgb="FF0000FF"/>
      <name val="Calibri"/>
      <family val="2"/>
      <scheme val="minor"/>
    </font>
    <font>
      <sz val="8"/>
      <color indexed="22"/>
      <name val="Arial"/>
      <family val="2"/>
    </font>
    <font>
      <b/>
      <sz val="10"/>
      <color indexed="17"/>
      <name val="Arial"/>
      <family val="2"/>
    </font>
    <font>
      <sz val="10"/>
      <color indexed="22"/>
      <name val="Arial"/>
      <family val="2"/>
    </font>
    <font>
      <sz val="8"/>
      <name val="MS Sans Serif"/>
      <family val="2"/>
    </font>
    <font>
      <b/>
      <sz val="20"/>
      <color indexed="12"/>
      <name val="Arial"/>
      <family val="2"/>
    </font>
    <font>
      <b/>
      <sz val="12"/>
      <color theme="9" tint="-0.249977111117893"/>
      <name val="Arial"/>
      <family val="2"/>
    </font>
    <font>
      <b/>
      <sz val="11"/>
      <color theme="8"/>
      <name val="Arial"/>
      <family val="2"/>
    </font>
    <font>
      <b/>
      <sz val="10"/>
      <color theme="8"/>
      <name val="Arial"/>
      <family val="2"/>
    </font>
    <font>
      <sz val="11"/>
      <color theme="8"/>
      <name val="Calibri"/>
      <family val="2"/>
      <scheme val="minor"/>
    </font>
    <font>
      <sz val="10"/>
      <color theme="8"/>
      <name val="Arial"/>
      <family val="2"/>
    </font>
    <font>
      <b/>
      <sz val="11"/>
      <color indexed="12"/>
      <name val="Arial"/>
      <family val="2"/>
    </font>
    <font>
      <b/>
      <sz val="11"/>
      <color indexed="10"/>
      <name val="Arial"/>
      <family val="2"/>
    </font>
    <font>
      <sz val="8"/>
      <color theme="0" tint="-0.34998626667073579"/>
      <name val="Arial"/>
      <family val="2"/>
    </font>
    <font>
      <b/>
      <sz val="12"/>
      <color theme="9" tint="-0.249977111117893"/>
      <name val="Calibri"/>
      <family val="2"/>
      <scheme val="minor"/>
    </font>
    <font>
      <sz val="11"/>
      <name val="MS Sans Serif"/>
      <family val="2"/>
    </font>
    <font>
      <b/>
      <sz val="10"/>
      <color indexed="10"/>
      <name val="MS Sans Serif"/>
    </font>
    <font>
      <b/>
      <sz val="11"/>
      <color theme="0" tint="-0.499984740745262"/>
      <name val="Arial"/>
      <family val="2"/>
    </font>
    <font>
      <b/>
      <sz val="12"/>
      <color theme="0" tint="-0.499984740745262"/>
      <name val="Arial"/>
      <family val="2"/>
    </font>
    <font>
      <sz val="10"/>
      <color theme="0" tint="-0.499984740745262"/>
      <name val="Arial"/>
      <family val="2"/>
    </font>
    <font>
      <b/>
      <sz val="18"/>
      <color indexed="49"/>
      <name val="Arial"/>
      <family val="2"/>
    </font>
    <font>
      <sz val="14"/>
      <name val="Rockwell"/>
      <family val="1"/>
    </font>
    <font>
      <sz val="11"/>
      <color indexed="10"/>
      <name val="Calibri"/>
      <family val="2"/>
    </font>
    <font>
      <b/>
      <sz val="11"/>
      <color indexed="8"/>
      <name val="Calibri"/>
      <family val="2"/>
    </font>
    <font>
      <sz val="14"/>
      <color indexed="8"/>
      <name val="Rockwell"/>
      <family val="1"/>
    </font>
    <font>
      <sz val="14"/>
      <color indexed="10"/>
      <name val="Rockwell"/>
      <family val="1"/>
    </font>
    <font>
      <b/>
      <sz val="14"/>
      <color indexed="10"/>
      <name val="Calibri"/>
      <family val="2"/>
    </font>
    <font>
      <sz val="14"/>
      <color indexed="12"/>
      <name val="Rockwell"/>
      <family val="1"/>
    </font>
    <font>
      <b/>
      <sz val="14"/>
      <color indexed="12"/>
      <name val="Calibri"/>
      <family val="2"/>
    </font>
    <font>
      <sz val="12"/>
      <color indexed="62"/>
      <name val="Calibri"/>
      <family val="2"/>
    </font>
    <font>
      <sz val="12"/>
      <name val="Calibri"/>
      <family val="2"/>
    </font>
    <font>
      <sz val="11"/>
      <color indexed="30"/>
      <name val="Calibri"/>
      <family val="2"/>
    </font>
    <font>
      <b/>
      <sz val="14"/>
      <color indexed="49"/>
      <name val="Calibri"/>
      <family val="2"/>
    </font>
    <font>
      <b/>
      <sz val="14"/>
      <name val="Calibri"/>
      <family val="2"/>
    </font>
    <font>
      <sz val="11"/>
      <color indexed="8"/>
      <name val="Rockwell"/>
      <family val="1"/>
    </font>
    <font>
      <i/>
      <sz val="11"/>
      <name val="Calibri"/>
      <family val="2"/>
    </font>
    <font>
      <sz val="11"/>
      <name val="Calibri"/>
      <family val="2"/>
    </font>
    <font>
      <b/>
      <sz val="12"/>
      <color indexed="30"/>
      <name val="Calibri"/>
      <family val="2"/>
    </font>
    <font>
      <b/>
      <sz val="14"/>
      <color indexed="62"/>
      <name val="Calibri"/>
      <family val="2"/>
    </font>
    <font>
      <sz val="12"/>
      <color indexed="10"/>
      <name val="Calibri"/>
      <family val="2"/>
    </font>
    <font>
      <b/>
      <i/>
      <sz val="12"/>
      <color indexed="60"/>
      <name val="Calibri"/>
      <family val="2"/>
    </font>
    <font>
      <sz val="11"/>
      <color indexed="17"/>
      <name val="Calibri"/>
      <family val="2"/>
    </font>
    <font>
      <b/>
      <sz val="12"/>
      <color indexed="57"/>
      <name val="Arial"/>
      <family val="2"/>
    </font>
    <font>
      <b/>
      <sz val="14"/>
      <color indexed="17"/>
      <name val="Calibri"/>
      <family val="2"/>
    </font>
    <font>
      <sz val="11"/>
      <color indexed="12"/>
      <name val="Arial"/>
      <family val="2"/>
    </font>
    <font>
      <b/>
      <sz val="18"/>
      <color rgb="FF20759D"/>
      <name val="Arial"/>
      <family val="2"/>
    </font>
    <font>
      <b/>
      <sz val="12"/>
      <color theme="1"/>
      <name val="Calibri"/>
      <family val="2"/>
      <scheme val="minor"/>
    </font>
    <font>
      <b/>
      <sz val="16"/>
      <color theme="1"/>
      <name val="Calibri"/>
      <family val="2"/>
      <scheme val="minor"/>
    </font>
    <font>
      <b/>
      <sz val="11"/>
      <color theme="9"/>
      <name val="Calibri"/>
      <family val="2"/>
      <scheme val="minor"/>
    </font>
    <font>
      <b/>
      <sz val="11"/>
      <color theme="8"/>
      <name val="Calibri"/>
      <family val="2"/>
      <scheme val="minor"/>
    </font>
    <font>
      <b/>
      <sz val="16"/>
      <color indexed="8"/>
      <name val="Calibri"/>
      <family val="2"/>
    </font>
    <font>
      <sz val="8"/>
      <color indexed="53"/>
      <name val="Arial"/>
      <family val="2"/>
    </font>
    <font>
      <sz val="12"/>
      <name val="Times New Roman"/>
      <family val="1"/>
    </font>
    <font>
      <b/>
      <u/>
      <sz val="14"/>
      <color indexed="30"/>
      <name val="Calibri"/>
      <family val="2"/>
    </font>
    <font>
      <b/>
      <u/>
      <sz val="14"/>
      <name val="Arial"/>
      <family val="2"/>
    </font>
    <font>
      <b/>
      <u/>
      <sz val="10"/>
      <name val="Arial"/>
      <family val="2"/>
    </font>
    <font>
      <sz val="10"/>
      <color indexed="81"/>
      <name val="Arial"/>
      <family val="2"/>
    </font>
    <font>
      <b/>
      <sz val="8"/>
      <color indexed="81"/>
      <name val="Tahoma"/>
      <family val="2"/>
    </font>
    <font>
      <sz val="8"/>
      <color indexed="81"/>
      <name val="Tahoma"/>
      <family val="2"/>
    </font>
    <font>
      <b/>
      <u/>
      <sz val="20"/>
      <color theme="10"/>
      <name val="Calibri"/>
      <family val="2"/>
      <scheme val="minor"/>
    </font>
    <font>
      <b/>
      <sz val="10"/>
      <name val="Calibri"/>
      <family val="2"/>
      <scheme val="minor"/>
    </font>
    <font>
      <b/>
      <sz val="10"/>
      <color rgb="FFC00000"/>
      <name val="Calibri"/>
      <family val="2"/>
      <scheme val="minor"/>
    </font>
    <font>
      <b/>
      <sz val="10"/>
      <color theme="4" tint="-0.249977111117893"/>
      <name val="Calibri"/>
      <family val="2"/>
      <scheme val="minor"/>
    </font>
    <font>
      <b/>
      <sz val="16"/>
      <color theme="9" tint="-0.249977111117893"/>
      <name val="Arial"/>
      <family val="2"/>
    </font>
    <font>
      <b/>
      <sz val="11"/>
      <color rgb="FFC00000"/>
      <name val="Calibri"/>
      <family val="2"/>
      <scheme val="minor"/>
    </font>
    <font>
      <b/>
      <sz val="11"/>
      <color theme="4" tint="-0.249977111117893"/>
      <name val="Calibri"/>
      <family val="2"/>
      <scheme val="minor"/>
    </font>
    <font>
      <b/>
      <sz val="9"/>
      <color theme="9" tint="-0.249977111117893"/>
      <name val="Arial"/>
      <family val="2"/>
    </font>
    <font>
      <b/>
      <sz val="16"/>
      <color theme="6" tint="-0.249977111117893"/>
      <name val="Arial"/>
      <family val="2"/>
    </font>
    <font>
      <b/>
      <sz val="9"/>
      <color theme="6" tint="-0.249977111117893"/>
      <name val="Arial"/>
      <family val="2"/>
    </font>
    <font>
      <sz val="16"/>
      <color theme="1"/>
      <name val="Calibri"/>
      <family val="2"/>
      <scheme val="minor"/>
    </font>
    <font>
      <b/>
      <u/>
      <sz val="16"/>
      <color indexed="12"/>
      <name val="Arial"/>
      <family val="2"/>
    </font>
  </fonts>
  <fills count="43">
    <fill>
      <patternFill patternType="none"/>
    </fill>
    <fill>
      <patternFill patternType="gray125"/>
    </fill>
    <fill>
      <patternFill patternType="solid">
        <fgColor indexed="53"/>
        <bgColor indexed="52"/>
      </patternFill>
    </fill>
    <fill>
      <patternFill patternType="solid">
        <fgColor indexed="9"/>
        <bgColor indexed="64"/>
      </patternFill>
    </fill>
    <fill>
      <patternFill patternType="solid">
        <fgColor theme="0"/>
        <bgColor indexed="64"/>
      </patternFill>
    </fill>
    <fill>
      <patternFill patternType="solid">
        <fgColor rgb="FF800080"/>
        <bgColor indexed="64"/>
      </patternFill>
    </fill>
    <fill>
      <patternFill patternType="solid">
        <fgColor rgb="FFFFFFCC"/>
        <bgColor indexed="9"/>
      </patternFill>
    </fill>
    <fill>
      <patternFill patternType="solid">
        <fgColor rgb="FFFFFFCC"/>
        <bgColor indexed="64"/>
      </patternFill>
    </fill>
    <fill>
      <patternFill patternType="solid">
        <fgColor rgb="FFCCFFCC"/>
        <bgColor indexed="64"/>
      </patternFill>
    </fill>
    <fill>
      <patternFill patternType="solid">
        <fgColor rgb="FFFFFFCC"/>
        <bgColor indexed="41"/>
      </patternFill>
    </fill>
    <fill>
      <patternFill patternType="solid">
        <fgColor rgb="FFCCFFCC"/>
        <bgColor indexed="9"/>
      </patternFill>
    </fill>
    <fill>
      <patternFill patternType="solid">
        <fgColor rgb="FF7030A0"/>
        <bgColor indexed="64"/>
      </patternFill>
    </fill>
    <fill>
      <patternFill patternType="solid">
        <fgColor rgb="FFFF6600"/>
        <bgColor indexed="52"/>
      </patternFill>
    </fill>
    <fill>
      <patternFill patternType="solid">
        <fgColor rgb="FFFF6600"/>
        <bgColor indexed="64"/>
      </patternFill>
    </fill>
    <fill>
      <patternFill patternType="solid">
        <fgColor theme="5"/>
        <bgColor indexed="64"/>
      </patternFill>
    </fill>
    <fill>
      <patternFill patternType="solid">
        <fgColor rgb="FFFFFF00"/>
        <bgColor indexed="64"/>
      </patternFill>
    </fill>
    <fill>
      <patternFill patternType="solid">
        <fgColor rgb="FFED7D31"/>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rgb="FF92D050"/>
        <bgColor indexed="64"/>
      </patternFill>
    </fill>
    <fill>
      <patternFill patternType="solid">
        <fgColor rgb="FFED7D31"/>
        <bgColor indexed="9"/>
      </patternFill>
    </fill>
    <fill>
      <patternFill patternType="solid">
        <fgColor theme="9" tint="0.59999389629810485"/>
        <bgColor indexed="64"/>
      </patternFill>
    </fill>
    <fill>
      <patternFill patternType="solid">
        <fgColor theme="1" tint="0.34998626667073579"/>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42"/>
        <bgColor indexed="64"/>
      </patternFill>
    </fill>
    <fill>
      <patternFill patternType="solid">
        <fgColor theme="1" tint="0.499984740745262"/>
        <bgColor indexed="64"/>
      </patternFill>
    </fill>
    <fill>
      <patternFill patternType="solid">
        <fgColor indexed="43"/>
        <bgColor indexed="64"/>
      </patternFill>
    </fill>
    <fill>
      <patternFill patternType="solid">
        <fgColor indexed="26"/>
        <bgColor indexed="64"/>
      </patternFill>
    </fill>
    <fill>
      <patternFill patternType="solid">
        <fgColor theme="4"/>
        <bgColor indexed="64"/>
      </patternFill>
    </fill>
    <fill>
      <patternFill patternType="solid">
        <fgColor theme="0" tint="-0.14996795556505021"/>
        <bgColor indexed="64"/>
      </patternFill>
    </fill>
    <fill>
      <patternFill patternType="solid">
        <fgColor indexed="65"/>
        <bgColor indexed="64"/>
      </patternFill>
    </fill>
    <fill>
      <patternFill patternType="solid">
        <fgColor theme="0" tint="-0.249977111117893"/>
        <bgColor indexed="64"/>
      </patternFill>
    </fill>
    <fill>
      <patternFill patternType="solid">
        <fgColor indexed="22"/>
        <bgColor indexed="64"/>
      </patternFill>
    </fill>
    <fill>
      <patternFill patternType="solid">
        <fgColor indexed="36"/>
        <bgColor indexed="50"/>
      </patternFill>
    </fill>
    <fill>
      <patternFill patternType="solid">
        <fgColor indexed="50"/>
        <bgColor indexed="64"/>
      </patternFill>
    </fill>
    <fill>
      <patternFill patternType="lightUp">
        <fgColor indexed="9"/>
        <bgColor rgb="FF92D050"/>
      </patternFill>
    </fill>
    <fill>
      <patternFill patternType="lightUp">
        <fgColor indexed="9"/>
        <bgColor indexed="50"/>
      </patternFill>
    </fill>
    <fill>
      <patternFill patternType="solid">
        <fgColor rgb="FFCC99FF"/>
        <bgColor indexed="64"/>
      </patternFill>
    </fill>
    <fill>
      <patternFill patternType="solid">
        <fgColor indexed="46"/>
        <bgColor indexed="64"/>
      </patternFill>
    </fill>
    <fill>
      <patternFill patternType="solid">
        <fgColor indexed="12"/>
        <bgColor indexed="64"/>
      </patternFill>
    </fill>
    <fill>
      <patternFill patternType="solid">
        <fgColor indexed="11"/>
        <bgColor indexed="64"/>
      </patternFill>
    </fill>
    <fill>
      <patternFill patternType="solid">
        <fgColor theme="7"/>
        <bgColor indexed="64"/>
      </patternFill>
    </fill>
  </fills>
  <borders count="118">
    <border>
      <left/>
      <right/>
      <top/>
      <bottom/>
      <diagonal/>
    </border>
    <border>
      <left/>
      <right style="thin">
        <color auto="1"/>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Dashed">
        <color indexed="64"/>
      </bottom>
      <diagonal/>
    </border>
    <border>
      <left/>
      <right/>
      <top style="thin">
        <color indexed="64"/>
      </top>
      <bottom style="mediumDashed">
        <color indexed="64"/>
      </bottom>
      <diagonal/>
    </border>
    <border>
      <left/>
      <right style="medium">
        <color indexed="64"/>
      </right>
      <top style="thin">
        <color indexed="64"/>
      </top>
      <bottom style="mediumDashed">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dashDot">
        <color indexed="64"/>
      </top>
      <bottom style="dashDot">
        <color indexed="64"/>
      </bottom>
      <diagonal/>
    </border>
    <border>
      <left/>
      <right/>
      <top style="dashDot">
        <color indexed="64"/>
      </top>
      <bottom style="dashDot">
        <color indexed="64"/>
      </bottom>
      <diagonal/>
    </border>
    <border>
      <left/>
      <right style="medium">
        <color indexed="64"/>
      </right>
      <top style="dashDot">
        <color indexed="64"/>
      </top>
      <bottom style="dashDot">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hair">
        <color indexed="12"/>
      </bottom>
      <diagonal/>
    </border>
    <border>
      <left/>
      <right/>
      <top/>
      <bottom style="hair">
        <color indexed="12"/>
      </bottom>
      <diagonal/>
    </border>
    <border>
      <left/>
      <right style="medium">
        <color indexed="64"/>
      </right>
      <top/>
      <bottom style="hair">
        <color indexed="12"/>
      </bottom>
      <diagonal/>
    </border>
    <border>
      <left style="medium">
        <color indexed="64"/>
      </left>
      <right/>
      <top style="hair">
        <color indexed="12"/>
      </top>
      <bottom/>
      <diagonal/>
    </border>
    <border>
      <left/>
      <right/>
      <top style="hair">
        <color indexed="12"/>
      </top>
      <bottom/>
      <diagonal/>
    </border>
    <border>
      <left/>
      <right style="medium">
        <color indexed="64"/>
      </right>
      <top style="hair">
        <color indexed="12"/>
      </top>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bottom style="hair">
        <color indexed="10"/>
      </bottom>
      <diagonal/>
    </border>
    <border>
      <left/>
      <right/>
      <top/>
      <bottom style="hair">
        <color indexed="10"/>
      </bottom>
      <diagonal/>
    </border>
    <border>
      <left/>
      <right style="medium">
        <color indexed="64"/>
      </right>
      <top/>
      <bottom style="hair">
        <color indexed="10"/>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top style="hair">
        <color indexed="10"/>
      </top>
      <bottom/>
      <diagonal/>
    </border>
    <border>
      <left/>
      <right/>
      <top style="hair">
        <color indexed="10"/>
      </top>
      <bottom/>
      <diagonal/>
    </border>
    <border>
      <left/>
      <right style="medium">
        <color indexed="64"/>
      </right>
      <top style="hair">
        <color indexed="10"/>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12"/>
      </left>
      <right style="hair">
        <color indexed="12"/>
      </right>
      <top style="hair">
        <color indexed="12"/>
      </top>
      <bottom style="hair">
        <color indexed="12"/>
      </bottom>
      <diagonal/>
    </border>
    <border>
      <left/>
      <right/>
      <top/>
      <bottom style="hair">
        <color rgb="FF0000FF"/>
      </bottom>
      <diagonal/>
    </border>
    <border>
      <left style="hair">
        <color rgb="FF0000FF"/>
      </left>
      <right style="hair">
        <color rgb="FF0000FF"/>
      </right>
      <top style="hair">
        <color rgb="FF0000FF"/>
      </top>
      <bottom style="hair">
        <color rgb="FF0000FF"/>
      </bottom>
      <diagonal/>
    </border>
    <border>
      <left style="hair">
        <color indexed="12"/>
      </left>
      <right style="hair">
        <color indexed="12"/>
      </right>
      <top/>
      <bottom/>
      <diagonal/>
    </border>
    <border>
      <left/>
      <right style="hair">
        <color indexed="12"/>
      </right>
      <top/>
      <bottom/>
      <diagonal/>
    </border>
    <border>
      <left style="hair">
        <color rgb="FFFF0000"/>
      </left>
      <right style="hair">
        <color rgb="FFFF0000"/>
      </right>
      <top style="hair">
        <color rgb="FFFF0000"/>
      </top>
      <bottom style="hair">
        <color rgb="FFFF0000"/>
      </bottom>
      <diagonal/>
    </border>
    <border>
      <left style="hair">
        <color rgb="FFFF0000"/>
      </left>
      <right style="medium">
        <color indexed="64"/>
      </right>
      <top style="hair">
        <color rgb="FFFF0000"/>
      </top>
      <bottom style="hair">
        <color rgb="FFFF0000"/>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30"/>
      </left>
      <right/>
      <top style="medium">
        <color indexed="30"/>
      </top>
      <bottom/>
      <diagonal/>
    </border>
    <border>
      <left/>
      <right/>
      <top style="medium">
        <color indexed="30"/>
      </top>
      <bottom/>
      <diagonal/>
    </border>
    <border>
      <left style="medium">
        <color indexed="30"/>
      </left>
      <right/>
      <top/>
      <bottom style="medium">
        <color indexed="30"/>
      </bottom>
      <diagonal/>
    </border>
    <border>
      <left/>
      <right/>
      <top/>
      <bottom style="medium">
        <color indexed="30"/>
      </bottom>
      <diagonal/>
    </border>
    <border>
      <left/>
      <right/>
      <top style="medium">
        <color rgb="FF0070C0"/>
      </top>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rgb="FF0070C0"/>
      </left>
      <right/>
      <top style="medium">
        <color rgb="FF0070C0"/>
      </top>
      <bottom/>
      <diagonal/>
    </border>
    <border>
      <left style="medium">
        <color rgb="FF0070C0"/>
      </left>
      <right/>
      <top/>
      <bottom style="medium">
        <color rgb="FF0070C0"/>
      </bottom>
      <diagonal/>
    </border>
    <border>
      <left/>
      <right/>
      <top/>
      <bottom style="medium">
        <color rgb="FF0070C0"/>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hair">
        <color theme="1" tint="0.499984740745262"/>
      </right>
      <top/>
      <bottom style="thin">
        <color indexed="64"/>
      </bottom>
      <diagonal/>
    </border>
    <border>
      <left style="hair">
        <color theme="1" tint="0.499984740745262"/>
      </left>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19">
    <xf numFmtId="0" fontId="0" fillId="0" borderId="0"/>
    <xf numFmtId="0" fontId="1" fillId="0" borderId="0"/>
    <xf numFmtId="0" fontId="1" fillId="0" borderId="0"/>
    <xf numFmtId="0" fontId="1" fillId="0" borderId="0"/>
    <xf numFmtId="0" fontId="5" fillId="0" borderId="0"/>
    <xf numFmtId="0" fontId="1" fillId="0" borderId="0"/>
    <xf numFmtId="0" fontId="19" fillId="0" borderId="0" applyNumberFormat="0" applyFill="0" applyBorder="0" applyAlignment="0" applyProtection="0"/>
    <xf numFmtId="0" fontId="22" fillId="0" borderId="0"/>
    <xf numFmtId="0" fontId="22" fillId="0" borderId="0"/>
    <xf numFmtId="0" fontId="19" fillId="0" borderId="0" applyNumberFormat="0" applyFill="0" applyBorder="0" applyAlignment="0" applyProtection="0">
      <alignment vertical="top"/>
      <protection locked="0"/>
    </xf>
    <xf numFmtId="0" fontId="1" fillId="0" borderId="0"/>
    <xf numFmtId="0" fontId="1" fillId="0" borderId="0"/>
    <xf numFmtId="0" fontId="19" fillId="0" borderId="0" applyNumberFormat="0" applyFill="0" applyBorder="0" applyAlignment="0" applyProtection="0">
      <alignment vertical="top"/>
      <protection locked="0"/>
    </xf>
    <xf numFmtId="0" fontId="70" fillId="0" borderId="0" applyNumberFormat="0" applyFill="0" applyBorder="0" applyAlignment="0" applyProtection="0"/>
    <xf numFmtId="0" fontId="5" fillId="0" borderId="0"/>
    <xf numFmtId="0" fontId="10" fillId="0" borderId="0"/>
    <xf numFmtId="0" fontId="1" fillId="0" borderId="0"/>
    <xf numFmtId="0" fontId="154" fillId="0" borderId="0"/>
    <xf numFmtId="0" fontId="1" fillId="0" borderId="0"/>
  </cellStyleXfs>
  <cellXfs count="920">
    <xf numFmtId="0" fontId="0" fillId="0" borderId="0" xfId="0"/>
    <xf numFmtId="0" fontId="2" fillId="0" borderId="0" xfId="1" applyFont="1" applyAlignment="1">
      <alignment vertical="center"/>
    </xf>
    <xf numFmtId="0" fontId="6" fillId="2" borderId="0" xfId="4" applyNumberFormat="1" applyFont="1" applyFill="1" applyBorder="1" applyAlignment="1">
      <alignment horizontal="center" vertical="center"/>
    </xf>
    <xf numFmtId="0" fontId="7" fillId="2" borderId="0" xfId="2" applyNumberFormat="1" applyFont="1" applyFill="1" applyBorder="1" applyAlignment="1" applyProtection="1">
      <alignment horizontal="center" vertical="center"/>
      <protection locked="0"/>
    </xf>
    <xf numFmtId="0" fontId="8" fillId="2" borderId="0" xfId="4" applyNumberFormat="1" applyFont="1" applyFill="1" applyBorder="1" applyAlignment="1">
      <alignment horizontal="center" vertical="center" wrapText="1"/>
    </xf>
    <xf numFmtId="0" fontId="9" fillId="2" borderId="0" xfId="4" applyNumberFormat="1" applyFont="1" applyFill="1" applyBorder="1" applyAlignment="1">
      <alignment horizontal="center" vertical="center"/>
    </xf>
    <xf numFmtId="1" fontId="10" fillId="2" borderId="0" xfId="4" applyNumberFormat="1" applyFont="1" applyFill="1" applyBorder="1" applyAlignment="1">
      <alignment horizontal="center" vertical="center"/>
    </xf>
    <xf numFmtId="0" fontId="1" fillId="0" borderId="0" xfId="1" applyNumberFormat="1" applyFont="1" applyFill="1" applyBorder="1" applyAlignment="1" applyProtection="1">
      <alignment horizontal="left" vertical="center" wrapText="1"/>
      <protection locked="0"/>
    </xf>
    <xf numFmtId="0" fontId="12" fillId="0" borderId="0" xfId="1" applyNumberFormat="1" applyFont="1" applyFill="1" applyBorder="1" applyAlignment="1" applyProtection="1">
      <alignment horizontal="center" vertical="center" wrapText="1"/>
      <protection locked="0"/>
    </xf>
    <xf numFmtId="0" fontId="2" fillId="0" borderId="0" xfId="1" applyNumberFormat="1" applyFont="1" applyFill="1" applyBorder="1" applyAlignment="1" applyProtection="1">
      <alignment horizontal="left" vertical="center" wrapText="1"/>
      <protection locked="0"/>
    </xf>
    <xf numFmtId="0" fontId="25" fillId="5" borderId="0" xfId="5" applyFont="1" applyFill="1" applyBorder="1" applyAlignment="1">
      <alignment horizontal="center" vertical="center"/>
    </xf>
    <xf numFmtId="0" fontId="0" fillId="4" borderId="0" xfId="0" applyFill="1"/>
    <xf numFmtId="0" fontId="15" fillId="6" borderId="0" xfId="4" applyNumberFormat="1" applyFont="1" applyFill="1" applyBorder="1" applyAlignment="1">
      <alignment horizontal="left" vertical="center" wrapText="1"/>
    </xf>
    <xf numFmtId="0" fontId="16" fillId="7" borderId="0" xfId="4" applyNumberFormat="1" applyFont="1" applyFill="1" applyBorder="1" applyAlignment="1">
      <alignment horizontal="right" vertical="center"/>
    </xf>
    <xf numFmtId="1" fontId="11" fillId="4" borderId="0" xfId="1" applyNumberFormat="1" applyFont="1" applyFill="1" applyBorder="1" applyAlignment="1" applyProtection="1">
      <alignment horizontal="center" vertical="center"/>
      <protection locked="0"/>
    </xf>
    <xf numFmtId="0" fontId="12" fillId="4" borderId="0" xfId="1" applyNumberFormat="1" applyFont="1" applyFill="1" applyBorder="1" applyAlignment="1" applyProtection="1">
      <alignment horizontal="center" vertical="center" wrapText="1"/>
      <protection locked="0"/>
    </xf>
    <xf numFmtId="0" fontId="29" fillId="4" borderId="0" xfId="1" applyNumberFormat="1" applyFont="1" applyFill="1" applyBorder="1" applyAlignment="1" applyProtection="1">
      <alignment horizontal="center" vertical="center" wrapText="1"/>
      <protection locked="0"/>
    </xf>
    <xf numFmtId="1" fontId="29" fillId="4" borderId="0" xfId="1" applyNumberFormat="1" applyFont="1" applyFill="1" applyBorder="1" applyAlignment="1" applyProtection="1">
      <alignment horizontal="center" vertical="center"/>
      <protection locked="0"/>
    </xf>
    <xf numFmtId="2" fontId="10" fillId="4" borderId="0" xfId="1" applyNumberFormat="1" applyFont="1" applyFill="1" applyBorder="1" applyAlignment="1" applyProtection="1">
      <alignment horizontal="center" vertical="center"/>
      <protection locked="0"/>
    </xf>
    <xf numFmtId="0" fontId="1" fillId="4" borderId="0" xfId="1" applyNumberFormat="1" applyFont="1" applyFill="1" applyBorder="1" applyAlignment="1" applyProtection="1">
      <alignment horizontal="left" vertical="center" wrapText="1"/>
      <protection locked="0"/>
    </xf>
    <xf numFmtId="2" fontId="10" fillId="8" borderId="0" xfId="1" applyNumberFormat="1" applyFont="1" applyFill="1" applyBorder="1" applyAlignment="1" applyProtection="1">
      <alignment horizontal="center" vertical="center"/>
      <protection locked="0"/>
    </xf>
    <xf numFmtId="0" fontId="23" fillId="8" borderId="0" xfId="0" applyFont="1" applyFill="1" applyBorder="1" applyAlignment="1">
      <alignment vertical="center"/>
    </xf>
    <xf numFmtId="2" fontId="13" fillId="4" borderId="0" xfId="1" applyNumberFormat="1" applyFont="1" applyFill="1" applyBorder="1" applyAlignment="1" applyProtection="1">
      <alignment horizontal="center" vertical="center"/>
      <protection locked="0"/>
    </xf>
    <xf numFmtId="165" fontId="13" fillId="4" borderId="0" xfId="1" applyNumberFormat="1" applyFont="1" applyFill="1" applyBorder="1" applyAlignment="1" applyProtection="1">
      <alignment horizontal="center" vertical="center"/>
      <protection locked="0"/>
    </xf>
    <xf numFmtId="0" fontId="26" fillId="7" borderId="0" xfId="1" applyNumberFormat="1" applyFont="1" applyFill="1" applyBorder="1" applyAlignment="1" applyProtection="1">
      <alignment horizontal="center" vertical="center"/>
      <protection locked="0"/>
    </xf>
    <xf numFmtId="0" fontId="26" fillId="7" borderId="0" xfId="1" applyNumberFormat="1" applyFont="1" applyFill="1" applyBorder="1" applyAlignment="1" applyProtection="1">
      <alignment vertical="center"/>
      <protection locked="0"/>
    </xf>
    <xf numFmtId="0" fontId="2" fillId="9" borderId="0" xfId="4" applyNumberFormat="1" applyFont="1" applyFill="1" applyBorder="1" applyAlignment="1">
      <alignment horizontal="right" vertical="center"/>
    </xf>
    <xf numFmtId="0" fontId="1" fillId="7" borderId="0" xfId="4" applyNumberFormat="1" applyFont="1" applyFill="1" applyBorder="1" applyAlignment="1">
      <alignment horizontal="left" vertical="center" wrapText="1"/>
    </xf>
    <xf numFmtId="0" fontId="4" fillId="4" borderId="1" xfId="0" applyFont="1" applyFill="1" applyBorder="1" applyAlignment="1">
      <alignment vertical="center"/>
    </xf>
    <xf numFmtId="0" fontId="28" fillId="3" borderId="0" xfId="3" applyFont="1" applyFill="1" applyBorder="1" applyAlignment="1">
      <alignment horizontal="right" vertical="center"/>
    </xf>
    <xf numFmtId="0" fontId="2" fillId="4" borderId="0" xfId="1" applyNumberFormat="1" applyFont="1" applyFill="1" applyBorder="1" applyAlignment="1" applyProtection="1">
      <alignment horizontal="left" vertical="center" wrapText="1"/>
      <protection locked="0"/>
    </xf>
    <xf numFmtId="2" fontId="3" fillId="4" borderId="0" xfId="1" applyNumberFormat="1" applyFont="1" applyFill="1" applyBorder="1" applyAlignment="1" applyProtection="1">
      <alignment horizontal="center" vertical="center"/>
      <protection locked="0"/>
    </xf>
    <xf numFmtId="2" fontId="18" fillId="7" borderId="0" xfId="2" applyNumberFormat="1" applyFont="1" applyFill="1" applyBorder="1" applyAlignment="1" applyProtection="1">
      <alignment horizontal="centerContinuous" vertical="center"/>
      <protection locked="0"/>
    </xf>
    <xf numFmtId="0" fontId="17" fillId="7" borderId="0" xfId="2" applyFont="1" applyFill="1" applyBorder="1" applyAlignment="1">
      <alignment horizontal="centerContinuous" vertical="center"/>
    </xf>
    <xf numFmtId="0" fontId="14" fillId="7" borderId="1" xfId="4" applyNumberFormat="1" applyFont="1" applyFill="1" applyBorder="1" applyAlignment="1">
      <alignment horizontal="right" vertical="center" wrapText="1"/>
    </xf>
    <xf numFmtId="0" fontId="1" fillId="7" borderId="0" xfId="1" applyNumberFormat="1" applyFont="1" applyFill="1" applyBorder="1" applyAlignment="1" applyProtection="1">
      <alignment horizontal="left" vertical="center" wrapText="1"/>
      <protection locked="0"/>
    </xf>
    <xf numFmtId="0" fontId="24" fillId="5" borderId="0" xfId="5" applyFont="1" applyFill="1" applyBorder="1" applyAlignment="1">
      <alignment horizontal="center" vertical="center"/>
    </xf>
    <xf numFmtId="0" fontId="32" fillId="5" borderId="0" xfId="1" applyNumberFormat="1" applyFont="1" applyFill="1" applyBorder="1" applyAlignment="1" applyProtection="1">
      <alignment horizontal="center" vertical="center"/>
      <protection locked="0"/>
    </xf>
    <xf numFmtId="0" fontId="1" fillId="4" borderId="1" xfId="3" applyFill="1" applyBorder="1"/>
    <xf numFmtId="0" fontId="7" fillId="2" borderId="1" xfId="2" applyNumberFormat="1" applyFont="1" applyFill="1" applyBorder="1" applyAlignment="1" applyProtection="1">
      <alignment horizontal="center" vertical="center"/>
      <protection locked="0"/>
    </xf>
    <xf numFmtId="0" fontId="6" fillId="2" borderId="1" xfId="4" applyNumberFormat="1" applyFont="1" applyFill="1" applyBorder="1" applyAlignment="1">
      <alignment horizontal="center" vertical="center"/>
    </xf>
    <xf numFmtId="164" fontId="13" fillId="4" borderId="0" xfId="1" applyNumberFormat="1" applyFont="1" applyFill="1" applyBorder="1" applyAlignment="1" applyProtection="1">
      <alignment horizontal="center" vertical="center"/>
      <protection locked="0"/>
    </xf>
    <xf numFmtId="49" fontId="30" fillId="0" borderId="0" xfId="1" applyNumberFormat="1" applyFont="1" applyFill="1" applyBorder="1" applyAlignment="1" applyProtection="1">
      <alignment horizontal="left" vertical="center" wrapText="1"/>
      <protection locked="0"/>
    </xf>
    <xf numFmtId="49" fontId="1" fillId="0" borderId="0" xfId="1" applyNumberFormat="1" applyFont="1" applyFill="1" applyBorder="1" applyAlignment="1" applyProtection="1">
      <alignment horizontal="left" vertical="center" wrapText="1"/>
      <protection locked="0"/>
    </xf>
    <xf numFmtId="49" fontId="2" fillId="0" borderId="0" xfId="1" applyNumberFormat="1" applyFont="1" applyFill="1" applyBorder="1" applyAlignment="1" applyProtection="1">
      <alignment horizontal="left" vertical="center" wrapText="1"/>
      <protection locked="0"/>
    </xf>
    <xf numFmtId="49" fontId="1" fillId="7" borderId="0" xfId="1" applyNumberFormat="1" applyFont="1" applyFill="1" applyBorder="1" applyAlignment="1" applyProtection="1">
      <alignment horizontal="left" vertical="center" wrapText="1"/>
      <protection locked="0"/>
    </xf>
    <xf numFmtId="2" fontId="18" fillId="7" borderId="0" xfId="2" applyNumberFormat="1" applyFont="1" applyFill="1" applyBorder="1" applyAlignment="1" applyProtection="1">
      <alignment horizontal="center" vertical="center"/>
      <protection locked="0"/>
    </xf>
    <xf numFmtId="0" fontId="17" fillId="7" borderId="0" xfId="2" applyFont="1" applyFill="1" applyBorder="1" applyAlignment="1">
      <alignment horizontal="center" vertical="center"/>
    </xf>
    <xf numFmtId="49" fontId="15" fillId="6" borderId="0" xfId="4" applyNumberFormat="1" applyFont="1" applyFill="1" applyBorder="1" applyAlignment="1">
      <alignment horizontal="left" vertical="center" wrapText="1"/>
    </xf>
    <xf numFmtId="49" fontId="1" fillId="7" borderId="0" xfId="4" applyNumberFormat="1" applyFont="1" applyFill="1" applyBorder="1" applyAlignment="1">
      <alignment horizontal="left" vertical="center" wrapText="1"/>
    </xf>
    <xf numFmtId="164" fontId="10" fillId="8" borderId="0" xfId="1" applyNumberFormat="1" applyFont="1" applyFill="1" applyBorder="1" applyAlignment="1" applyProtection="1">
      <alignment horizontal="center" vertical="center"/>
      <protection locked="0"/>
    </xf>
    <xf numFmtId="0" fontId="8" fillId="12" borderId="0" xfId="4" applyNumberFormat="1" applyFont="1" applyFill="1" applyBorder="1" applyAlignment="1">
      <alignment horizontal="center" vertical="center" wrapText="1"/>
    </xf>
    <xf numFmtId="0" fontId="25" fillId="13" borderId="0" xfId="5" applyFont="1" applyFill="1" applyBorder="1" applyAlignment="1">
      <alignment horizontal="center" vertical="center"/>
    </xf>
    <xf numFmtId="164" fontId="10" fillId="4" borderId="0" xfId="1" applyNumberFormat="1" applyFont="1" applyFill="1" applyBorder="1" applyAlignment="1" applyProtection="1">
      <alignment horizontal="center" vertical="center"/>
      <protection locked="0"/>
    </xf>
    <xf numFmtId="0" fontId="23" fillId="4" borderId="0" xfId="0" applyFont="1" applyFill="1" applyBorder="1" applyAlignment="1">
      <alignment vertical="center"/>
    </xf>
    <xf numFmtId="0" fontId="20" fillId="4" borderId="0" xfId="3" applyFont="1" applyFill="1" applyAlignment="1">
      <alignment horizontal="left" vertical="center"/>
    </xf>
    <xf numFmtId="165" fontId="10" fillId="8" borderId="0" xfId="1" applyNumberFormat="1" applyFont="1" applyFill="1" applyBorder="1" applyAlignment="1" applyProtection="1">
      <alignment horizontal="center" vertical="center"/>
      <protection locked="0"/>
    </xf>
    <xf numFmtId="1" fontId="10" fillId="8" borderId="0" xfId="1" applyNumberFormat="1" applyFont="1" applyFill="1" applyBorder="1" applyAlignment="1" applyProtection="1">
      <alignment horizontal="center" vertical="center"/>
      <protection locked="0"/>
    </xf>
    <xf numFmtId="49" fontId="1" fillId="4" borderId="0" xfId="1" applyNumberFormat="1" applyFont="1" applyFill="1" applyBorder="1" applyAlignment="1" applyProtection="1">
      <alignment vertical="center"/>
      <protection locked="0"/>
    </xf>
    <xf numFmtId="49" fontId="1" fillId="4" borderId="1" xfId="1" applyNumberFormat="1" applyFont="1" applyFill="1" applyBorder="1" applyAlignment="1" applyProtection="1">
      <alignment vertical="center"/>
      <protection locked="0"/>
    </xf>
    <xf numFmtId="49" fontId="1" fillId="4" borderId="0" xfId="1" applyNumberFormat="1" applyFont="1" applyFill="1" applyBorder="1" applyAlignment="1" applyProtection="1">
      <alignment horizontal="left" vertical="center"/>
      <protection locked="0"/>
    </xf>
    <xf numFmtId="49" fontId="30" fillId="4" borderId="0" xfId="1" applyNumberFormat="1" applyFont="1" applyFill="1" applyBorder="1" applyAlignment="1" applyProtection="1">
      <alignment horizontal="left" vertical="center"/>
      <protection locked="0"/>
    </xf>
    <xf numFmtId="0" fontId="1" fillId="4" borderId="1" xfId="3" applyFill="1" applyBorder="1" applyAlignment="1"/>
    <xf numFmtId="49" fontId="1" fillId="4" borderId="0" xfId="1" applyNumberFormat="1" applyFont="1" applyFill="1" applyBorder="1" applyAlignment="1" applyProtection="1">
      <alignment horizontal="left" vertical="center" wrapText="1"/>
      <protection locked="0"/>
    </xf>
    <xf numFmtId="49" fontId="30" fillId="4" borderId="0" xfId="1" applyNumberFormat="1" applyFont="1" applyFill="1" applyBorder="1" applyAlignment="1" applyProtection="1">
      <alignment horizontal="left" vertical="center" wrapText="1"/>
      <protection locked="0"/>
    </xf>
    <xf numFmtId="49" fontId="1" fillId="0" borderId="0" xfId="1" applyNumberFormat="1" applyFont="1" applyFill="1" applyBorder="1" applyAlignment="1" applyProtection="1">
      <alignment horizontal="left" vertical="center" wrapText="1"/>
      <protection locked="0"/>
    </xf>
    <xf numFmtId="0" fontId="0" fillId="0" borderId="0" xfId="0" applyAlignment="1">
      <alignment vertical="center"/>
    </xf>
    <xf numFmtId="0" fontId="1" fillId="4" borderId="1" xfId="3" applyFill="1" applyBorder="1" applyAlignment="1">
      <alignment vertical="center"/>
    </xf>
    <xf numFmtId="0" fontId="36" fillId="11" borderId="0" xfId="1" applyFont="1" applyFill="1" applyAlignment="1">
      <alignment vertical="center"/>
    </xf>
    <xf numFmtId="0" fontId="2" fillId="14" borderId="0" xfId="1" applyFont="1" applyFill="1" applyAlignment="1">
      <alignment vertical="center"/>
    </xf>
    <xf numFmtId="0" fontId="35" fillId="14" borderId="0" xfId="0" applyFont="1" applyFill="1" applyAlignment="1">
      <alignment horizontal="center" vertical="center"/>
    </xf>
    <xf numFmtId="0" fontId="2" fillId="0" borderId="0" xfId="1" applyFont="1" applyFill="1" applyAlignment="1">
      <alignment vertical="center"/>
    </xf>
    <xf numFmtId="49" fontId="1" fillId="0" borderId="0" xfId="1" applyNumberFormat="1" applyFont="1" applyFill="1" applyBorder="1" applyAlignment="1" applyProtection="1">
      <alignment horizontal="left" vertical="center" wrapText="1"/>
      <protection locked="0"/>
    </xf>
    <xf numFmtId="49" fontId="1" fillId="4" borderId="0" xfId="1" applyNumberFormat="1" applyFont="1" applyFill="1" applyBorder="1" applyAlignment="1" applyProtection="1">
      <alignment horizontal="left" vertical="center" wrapText="1"/>
      <protection locked="0"/>
    </xf>
    <xf numFmtId="0" fontId="37" fillId="15" borderId="0" xfId="0" applyFont="1" applyFill="1" applyAlignment="1">
      <alignment horizontal="center" vertical="center" wrapText="1"/>
    </xf>
    <xf numFmtId="0" fontId="37" fillId="15" borderId="0" xfId="0" applyFont="1" applyFill="1" applyAlignment="1">
      <alignment horizontal="center" vertical="center"/>
    </xf>
    <xf numFmtId="0" fontId="0" fillId="0" borderId="0" xfId="0" applyAlignment="1">
      <alignment horizontal="center"/>
    </xf>
    <xf numFmtId="0" fontId="36" fillId="11" borderId="0" xfId="1" applyFont="1" applyFill="1" applyAlignment="1">
      <alignment horizontal="center" vertical="center"/>
    </xf>
    <xf numFmtId="0" fontId="2" fillId="0" borderId="0" xfId="1" applyFont="1" applyAlignment="1">
      <alignment horizontal="center" vertical="center"/>
    </xf>
    <xf numFmtId="0" fontId="2" fillId="14" borderId="0" xfId="1" applyFont="1" applyFill="1" applyAlignment="1">
      <alignment horizontal="center" vertical="center"/>
    </xf>
    <xf numFmtId="0" fontId="0" fillId="0" borderId="0" xfId="0" applyAlignment="1">
      <alignment horizontal="center" vertical="center"/>
    </xf>
    <xf numFmtId="1" fontId="11" fillId="4" borderId="0" xfId="1" applyNumberFormat="1" applyFont="1" applyFill="1" applyBorder="1" applyAlignment="1" applyProtection="1">
      <alignment horizontal="center" vertical="center" wrapText="1"/>
      <protection locked="0"/>
    </xf>
    <xf numFmtId="2" fontId="3" fillId="4" borderId="0" xfId="1" applyNumberFormat="1" applyFont="1" applyFill="1" applyBorder="1" applyAlignment="1" applyProtection="1">
      <alignment horizontal="center" vertical="center" wrapText="1"/>
      <protection locked="0"/>
    </xf>
    <xf numFmtId="0" fontId="1" fillId="4" borderId="1" xfId="3" applyFill="1" applyBorder="1" applyAlignment="1">
      <alignment wrapText="1"/>
    </xf>
    <xf numFmtId="49" fontId="30" fillId="4" borderId="0" xfId="1" applyNumberFormat="1" applyFont="1" applyFill="1" applyBorder="1" applyAlignment="1" applyProtection="1">
      <alignment vertical="center"/>
      <protection locked="0"/>
    </xf>
    <xf numFmtId="0" fontId="2" fillId="0" borderId="0" xfId="1" applyFont="1" applyFill="1" applyAlignment="1">
      <alignment horizontal="center" vertical="center"/>
    </xf>
    <xf numFmtId="0" fontId="35" fillId="14" borderId="0" xfId="0" applyFont="1" applyFill="1" applyAlignment="1">
      <alignment horizontal="centerContinuous" vertical="center"/>
    </xf>
    <xf numFmtId="0" fontId="13" fillId="4" borderId="0" xfId="3" applyFont="1" applyFill="1" applyAlignment="1">
      <alignment horizontal="left" vertical="center"/>
    </xf>
    <xf numFmtId="2" fontId="39" fillId="0" borderId="0" xfId="3" applyNumberFormat="1" applyFont="1" applyAlignment="1">
      <alignment horizontal="center" vertical="center"/>
    </xf>
    <xf numFmtId="2" fontId="40" fillId="0" borderId="0" xfId="3" applyNumberFormat="1" applyFont="1" applyAlignment="1">
      <alignment horizontal="center" vertical="center"/>
    </xf>
    <xf numFmtId="2" fontId="41" fillId="0" borderId="0" xfId="3" applyNumberFormat="1" applyFont="1" applyAlignment="1">
      <alignment horizontal="center" vertical="center"/>
    </xf>
    <xf numFmtId="2" fontId="42" fillId="0" borderId="0" xfId="3" applyNumberFormat="1" applyFont="1" applyAlignment="1">
      <alignment horizontal="center" vertical="center" wrapText="1"/>
    </xf>
    <xf numFmtId="0" fontId="41" fillId="0" borderId="0" xfId="0" applyFont="1" applyAlignment="1">
      <alignment horizontal="center"/>
    </xf>
    <xf numFmtId="0" fontId="41" fillId="0" borderId="0" xfId="0" applyFont="1" applyAlignment="1">
      <alignment horizontal="left"/>
    </xf>
    <xf numFmtId="0" fontId="44" fillId="4" borderId="2" xfId="0" applyFont="1" applyFill="1" applyBorder="1"/>
    <xf numFmtId="0" fontId="0" fillId="4" borderId="3" xfId="0" applyFill="1" applyBorder="1"/>
    <xf numFmtId="0" fontId="44" fillId="4" borderId="4" xfId="0" applyFont="1" applyFill="1" applyBorder="1"/>
    <xf numFmtId="0" fontId="0" fillId="4" borderId="5" xfId="0" applyFill="1" applyBorder="1"/>
    <xf numFmtId="0" fontId="25" fillId="15" borderId="0" xfId="5" applyFont="1" applyFill="1" applyBorder="1" applyAlignment="1">
      <alignment horizontal="center" vertical="center"/>
    </xf>
    <xf numFmtId="0" fontId="27" fillId="5" borderId="0" xfId="1" applyNumberFormat="1" applyFont="1" applyFill="1" applyBorder="1" applyAlignment="1" applyProtection="1">
      <alignment vertical="center"/>
      <protection locked="0"/>
    </xf>
    <xf numFmtId="0" fontId="48" fillId="5" borderId="0" xfId="5" applyFont="1" applyFill="1" applyBorder="1" applyAlignment="1">
      <alignment horizontal="center" vertical="center"/>
    </xf>
    <xf numFmtId="0" fontId="50" fillId="14" borderId="0" xfId="1" applyFont="1" applyFill="1" applyAlignment="1">
      <alignment horizontal="center" vertical="center"/>
    </xf>
    <xf numFmtId="0" fontId="50" fillId="16" borderId="0" xfId="1" applyFont="1" applyFill="1" applyAlignment="1">
      <alignment horizontal="center" vertical="center"/>
    </xf>
    <xf numFmtId="0" fontId="0" fillId="5" borderId="0" xfId="0" applyFill="1"/>
    <xf numFmtId="0" fontId="20" fillId="5" borderId="0" xfId="3" applyFont="1" applyFill="1" applyAlignment="1">
      <alignment horizontal="left" vertical="center"/>
    </xf>
    <xf numFmtId="0" fontId="35" fillId="16" borderId="0" xfId="0" applyFont="1" applyFill="1" applyAlignment="1">
      <alignment horizontal="center" vertical="center"/>
    </xf>
    <xf numFmtId="0" fontId="35" fillId="16" borderId="0" xfId="0" applyFont="1" applyFill="1" applyAlignment="1">
      <alignment horizontal="left" vertical="center"/>
    </xf>
    <xf numFmtId="0" fontId="54" fillId="20" borderId="0" xfId="4" applyNumberFormat="1" applyFont="1" applyFill="1" applyBorder="1" applyAlignment="1">
      <alignment horizontal="left" vertical="center"/>
    </xf>
    <xf numFmtId="0" fontId="55" fillId="16" borderId="0" xfId="4" applyNumberFormat="1" applyFont="1" applyFill="1" applyBorder="1" applyAlignment="1">
      <alignment horizontal="left" vertical="center" wrapText="1"/>
    </xf>
    <xf numFmtId="0" fontId="13" fillId="15" borderId="0" xfId="3" applyFont="1" applyFill="1" applyAlignment="1">
      <alignment horizontal="left" vertical="center"/>
    </xf>
    <xf numFmtId="0" fontId="0" fillId="15" borderId="0" xfId="0" applyFill="1"/>
    <xf numFmtId="0" fontId="20" fillId="15" borderId="0" xfId="3" applyFont="1" applyFill="1" applyAlignment="1">
      <alignment horizontal="left" vertical="center"/>
    </xf>
    <xf numFmtId="0" fontId="20" fillId="14" borderId="0" xfId="3" applyFont="1" applyFill="1" applyAlignment="1">
      <alignment horizontal="left" vertical="center"/>
    </xf>
    <xf numFmtId="0" fontId="0" fillId="14" borderId="0" xfId="0" applyFill="1"/>
    <xf numFmtId="0" fontId="37" fillId="15" borderId="0" xfId="0" applyFont="1" applyFill="1" applyAlignment="1">
      <alignment horizontal="left" vertical="center"/>
    </xf>
    <xf numFmtId="1" fontId="39" fillId="0" borderId="0" xfId="3" applyNumberFormat="1" applyFont="1" applyAlignment="1">
      <alignment horizontal="center" vertical="center"/>
    </xf>
    <xf numFmtId="0" fontId="47" fillId="11" borderId="0" xfId="0" applyFont="1" applyFill="1"/>
    <xf numFmtId="0" fontId="35" fillId="11" borderId="0" xfId="0" applyFont="1" applyFill="1" applyAlignment="1">
      <alignment vertical="center"/>
    </xf>
    <xf numFmtId="0" fontId="37" fillId="15" borderId="0" xfId="0" applyFont="1" applyFill="1" applyAlignment="1">
      <alignment horizontal="right" vertical="center"/>
    </xf>
    <xf numFmtId="0" fontId="57" fillId="0" borderId="0" xfId="3" applyFont="1" applyAlignment="1">
      <alignment horizontal="center" vertical="center" wrapText="1"/>
    </xf>
    <xf numFmtId="0" fontId="20" fillId="0" borderId="0" xfId="3" applyFont="1" applyAlignment="1">
      <alignment horizontal="center" vertical="center" wrapText="1"/>
    </xf>
    <xf numFmtId="0" fontId="20" fillId="0" borderId="0" xfId="3" applyFont="1" applyAlignment="1">
      <alignment horizontal="left" vertical="center"/>
    </xf>
    <xf numFmtId="49" fontId="8" fillId="2" borderId="0" xfId="4" applyNumberFormat="1" applyFont="1" applyFill="1" applyBorder="1" applyAlignment="1">
      <alignment horizontal="center" vertical="center" wrapText="1"/>
    </xf>
    <xf numFmtId="49" fontId="27" fillId="5" borderId="0" xfId="1" applyNumberFormat="1" applyFont="1" applyFill="1" applyBorder="1" applyAlignment="1" applyProtection="1">
      <alignment horizontal="left" vertical="center"/>
      <protection locked="0"/>
    </xf>
    <xf numFmtId="49" fontId="1" fillId="3" borderId="0" xfId="4" applyNumberFormat="1" applyFont="1" applyFill="1" applyBorder="1" applyAlignment="1">
      <alignment horizontal="left" vertical="center" wrapText="1"/>
    </xf>
    <xf numFmtId="49" fontId="1" fillId="0" borderId="0" xfId="1" quotePrefix="1" applyNumberFormat="1" applyFont="1" applyFill="1" applyBorder="1" applyAlignment="1" applyProtection="1">
      <alignment horizontal="left" vertical="center" wrapText="1"/>
      <protection locked="0"/>
    </xf>
    <xf numFmtId="49" fontId="1" fillId="0" borderId="0" xfId="3" applyNumberFormat="1" applyAlignment="1">
      <alignment vertical="center" wrapText="1"/>
    </xf>
    <xf numFmtId="49" fontId="10" fillId="0" borderId="0" xfId="3" applyNumberFormat="1" applyFont="1" applyAlignment="1">
      <alignment horizontal="left" vertical="center" wrapText="1"/>
    </xf>
    <xf numFmtId="49" fontId="58" fillId="0" borderId="0" xfId="3" applyNumberFormat="1" applyFont="1" applyAlignment="1">
      <alignment vertical="center" wrapText="1"/>
    </xf>
    <xf numFmtId="49" fontId="59" fillId="0" borderId="0" xfId="3" applyNumberFormat="1" applyFont="1" applyAlignment="1">
      <alignment vertical="center" wrapText="1"/>
    </xf>
    <xf numFmtId="0" fontId="1" fillId="0" borderId="0" xfId="2" applyFont="1" applyAlignment="1">
      <alignment wrapText="1"/>
    </xf>
    <xf numFmtId="0" fontId="57" fillId="0" borderId="0" xfId="0" applyFont="1" applyAlignment="1">
      <alignment vertical="center"/>
    </xf>
    <xf numFmtId="0" fontId="57" fillId="0" borderId="0" xfId="0" applyFont="1" applyAlignment="1">
      <alignment horizontal="left" vertical="center"/>
    </xf>
    <xf numFmtId="0" fontId="57" fillId="0" borderId="0" xfId="0" applyFont="1" applyBorder="1" applyAlignment="1">
      <alignment horizontal="center" vertical="center" wrapText="1"/>
    </xf>
    <xf numFmtId="0" fontId="61" fillId="0" borderId="0" xfId="0" applyFont="1" applyBorder="1" applyAlignment="1">
      <alignment vertical="center" wrapText="1"/>
    </xf>
    <xf numFmtId="0" fontId="59" fillId="0" borderId="0" xfId="0" applyFont="1" applyBorder="1" applyAlignment="1">
      <alignment vertical="center" wrapText="1"/>
    </xf>
    <xf numFmtId="0" fontId="49" fillId="0" borderId="0" xfId="0" applyFont="1" applyAlignment="1">
      <alignment vertical="center" wrapText="1"/>
    </xf>
    <xf numFmtId="49" fontId="15" fillId="6" borderId="0" xfId="4" applyNumberFormat="1" applyFont="1" applyFill="1" applyBorder="1" applyAlignment="1">
      <alignment horizontal="center" vertical="center" wrapText="1"/>
    </xf>
    <xf numFmtId="49" fontId="27" fillId="5" borderId="0" xfId="1" applyNumberFormat="1" applyFont="1" applyFill="1" applyBorder="1" applyAlignment="1" applyProtection="1">
      <alignment horizontal="center" vertical="center"/>
      <protection locked="0"/>
    </xf>
    <xf numFmtId="49" fontId="1" fillId="7" borderId="0" xfId="4" applyNumberFormat="1" applyFont="1" applyFill="1" applyBorder="1" applyAlignment="1">
      <alignment horizontal="center" vertical="center" wrapText="1"/>
    </xf>
    <xf numFmtId="0" fontId="1" fillId="7" borderId="0" xfId="4" applyNumberFormat="1" applyFont="1" applyFill="1" applyBorder="1" applyAlignment="1">
      <alignment horizontal="center" vertical="center" wrapText="1"/>
    </xf>
    <xf numFmtId="0" fontId="22" fillId="0" borderId="0" xfId="7" applyAlignment="1">
      <alignment horizontal="center" vertical="center"/>
    </xf>
    <xf numFmtId="0" fontId="1" fillId="4" borderId="0" xfId="5" applyFill="1" applyProtection="1">
      <protection hidden="1"/>
    </xf>
    <xf numFmtId="0" fontId="22" fillId="4" borderId="0" xfId="7" applyFill="1"/>
    <xf numFmtId="0" fontId="13" fillId="4" borderId="0" xfId="5" applyFont="1" applyFill="1" applyAlignment="1" applyProtection="1">
      <alignment horizontal="left"/>
      <protection hidden="1"/>
    </xf>
    <xf numFmtId="0" fontId="64" fillId="4" borderId="0" xfId="5" applyFont="1" applyFill="1" applyProtection="1">
      <protection hidden="1"/>
    </xf>
    <xf numFmtId="0" fontId="13" fillId="4" borderId="0" xfId="5" applyFont="1" applyFill="1" applyProtection="1">
      <protection hidden="1"/>
    </xf>
    <xf numFmtId="0" fontId="3" fillId="4" borderId="0" xfId="5" applyFont="1" applyFill="1" applyProtection="1">
      <protection hidden="1"/>
    </xf>
    <xf numFmtId="0" fontId="66" fillId="4" borderId="0" xfId="5" applyFont="1" applyFill="1" applyBorder="1" applyAlignment="1" applyProtection="1">
      <alignment vertical="center"/>
      <protection hidden="1"/>
    </xf>
    <xf numFmtId="0" fontId="3" fillId="4" borderId="0" xfId="5" applyFont="1" applyFill="1" applyAlignment="1" applyProtection="1">
      <alignment vertical="center"/>
      <protection hidden="1"/>
    </xf>
    <xf numFmtId="0" fontId="1" fillId="4" borderId="0" xfId="5" applyFill="1" applyAlignment="1" applyProtection="1">
      <alignment vertical="center"/>
      <protection hidden="1"/>
    </xf>
    <xf numFmtId="0" fontId="67" fillId="4" borderId="0" xfId="5" applyFont="1" applyFill="1" applyBorder="1" applyAlignment="1" applyProtection="1">
      <alignment vertical="center"/>
      <protection hidden="1"/>
    </xf>
    <xf numFmtId="0" fontId="53" fillId="4" borderId="0" xfId="5" applyFont="1" applyFill="1" applyProtection="1">
      <protection hidden="1"/>
    </xf>
    <xf numFmtId="0" fontId="67" fillId="22" borderId="0" xfId="11" applyFont="1" applyFill="1" applyAlignment="1" applyProtection="1">
      <alignment vertical="center"/>
      <protection hidden="1"/>
    </xf>
    <xf numFmtId="0" fontId="68" fillId="4" borderId="0" xfId="12" applyFont="1" applyFill="1" applyAlignment="1" applyProtection="1">
      <alignment vertical="center"/>
      <protection hidden="1"/>
    </xf>
    <xf numFmtId="0" fontId="66" fillId="4" borderId="0" xfId="5" applyFont="1" applyFill="1" applyAlignment="1" applyProtection="1">
      <alignment vertical="center"/>
      <protection hidden="1"/>
    </xf>
    <xf numFmtId="0" fontId="69" fillId="4" borderId="0" xfId="12" applyFont="1" applyFill="1" applyAlignment="1" applyProtection="1">
      <alignment vertical="center"/>
      <protection hidden="1"/>
    </xf>
    <xf numFmtId="0" fontId="13" fillId="4" borderId="0" xfId="5" applyFont="1" applyFill="1" applyAlignment="1" applyProtection="1">
      <alignment vertical="center"/>
      <protection hidden="1"/>
    </xf>
    <xf numFmtId="0" fontId="22" fillId="0" borderId="0" xfId="7"/>
    <xf numFmtId="0" fontId="68" fillId="4" borderId="0" xfId="13" applyFont="1" applyFill="1" applyAlignment="1" applyProtection="1">
      <alignment vertical="center"/>
      <protection hidden="1"/>
    </xf>
    <xf numFmtId="0" fontId="71" fillId="4" borderId="0" xfId="13" applyFont="1" applyFill="1" applyAlignment="1" applyProtection="1">
      <alignment vertical="center"/>
      <protection hidden="1"/>
    </xf>
    <xf numFmtId="0" fontId="70" fillId="4" borderId="0" xfId="13" applyFill="1" applyAlignment="1" applyProtection="1">
      <alignment vertical="center"/>
      <protection hidden="1"/>
    </xf>
    <xf numFmtId="0" fontId="72" fillId="22" borderId="0" xfId="11" applyFont="1" applyFill="1" applyAlignment="1" applyProtection="1">
      <alignment vertical="center"/>
      <protection hidden="1"/>
    </xf>
    <xf numFmtId="0" fontId="73" fillId="0" borderId="0" xfId="12" applyFont="1" applyAlignment="1" applyProtection="1">
      <alignment vertical="center"/>
    </xf>
    <xf numFmtId="0" fontId="60" fillId="22" borderId="0" xfId="11" applyFont="1" applyFill="1" applyAlignment="1" applyProtection="1">
      <alignment vertical="center"/>
      <protection hidden="1"/>
    </xf>
    <xf numFmtId="0" fontId="71" fillId="0" borderId="0" xfId="13" applyFont="1" applyAlignment="1" applyProtection="1">
      <alignment vertical="center"/>
    </xf>
    <xf numFmtId="49" fontId="67" fillId="4" borderId="26" xfId="8" applyNumberFormat="1" applyFont="1" applyFill="1" applyBorder="1" applyAlignment="1">
      <alignment horizontal="center" vertical="center"/>
    </xf>
    <xf numFmtId="49" fontId="76" fillId="4" borderId="27" xfId="8" applyNumberFormat="1" applyFont="1" applyFill="1" applyBorder="1" applyAlignment="1">
      <alignment horizontal="center" vertical="center"/>
    </xf>
    <xf numFmtId="49" fontId="76" fillId="4" borderId="28" xfId="8" applyNumberFormat="1" applyFont="1" applyFill="1" applyBorder="1" applyAlignment="1">
      <alignment horizontal="center" vertical="center"/>
    </xf>
    <xf numFmtId="49" fontId="75" fillId="4" borderId="26" xfId="8" applyNumberFormat="1" applyFont="1" applyFill="1" applyBorder="1" applyAlignment="1">
      <alignment horizontal="center" vertical="center"/>
    </xf>
    <xf numFmtId="49" fontId="77" fillId="4" borderId="27" xfId="8" applyNumberFormat="1" applyFont="1" applyFill="1" applyBorder="1" applyAlignment="1">
      <alignment horizontal="center" vertical="center"/>
    </xf>
    <xf numFmtId="49" fontId="77" fillId="4" borderId="28" xfId="8" applyNumberFormat="1" applyFont="1" applyFill="1" applyBorder="1" applyAlignment="1">
      <alignment horizontal="center" vertical="center"/>
    </xf>
    <xf numFmtId="49" fontId="67" fillId="4" borderId="29" xfId="7" applyNumberFormat="1" applyFont="1" applyFill="1" applyBorder="1" applyAlignment="1">
      <alignment horizontal="right" vertical="center"/>
    </xf>
    <xf numFmtId="49" fontId="22" fillId="4" borderId="30" xfId="7" applyNumberFormat="1" applyFont="1" applyFill="1" applyBorder="1" applyAlignment="1">
      <alignment horizontal="center" vertical="center"/>
    </xf>
    <xf numFmtId="49" fontId="22" fillId="4" borderId="31" xfId="7" applyNumberFormat="1" applyFont="1" applyFill="1" applyBorder="1" applyAlignment="1">
      <alignment horizontal="center" vertical="center"/>
    </xf>
    <xf numFmtId="49" fontId="78" fillId="23" borderId="32" xfId="8" quotePrefix="1" applyNumberFormat="1" applyFont="1" applyFill="1" applyBorder="1" applyAlignment="1">
      <alignment horizontal="center" vertical="center"/>
    </xf>
    <xf numFmtId="49" fontId="78" fillId="23" borderId="33" xfId="8" applyNumberFormat="1" applyFont="1" applyFill="1" applyBorder="1" applyAlignment="1">
      <alignment horizontal="center" vertical="center"/>
    </xf>
    <xf numFmtId="49" fontId="78" fillId="23" borderId="34" xfId="8" applyNumberFormat="1" applyFont="1" applyFill="1" applyBorder="1" applyAlignment="1">
      <alignment horizontal="center" vertical="center"/>
    </xf>
    <xf numFmtId="49" fontId="67" fillId="4" borderId="20" xfId="7" applyNumberFormat="1" applyFont="1" applyFill="1" applyBorder="1" applyAlignment="1">
      <alignment horizontal="right" vertical="center"/>
    </xf>
    <xf numFmtId="49" fontId="22" fillId="4" borderId="21" xfId="7" applyNumberFormat="1" applyFont="1" applyFill="1" applyBorder="1" applyAlignment="1">
      <alignment horizontal="center" vertical="center"/>
    </xf>
    <xf numFmtId="49" fontId="22" fillId="4" borderId="22" xfId="7" applyNumberFormat="1" applyFont="1" applyFill="1" applyBorder="1" applyAlignment="1">
      <alignment horizontal="center" vertical="center"/>
    </xf>
    <xf numFmtId="49" fontId="78" fillId="23" borderId="35" xfId="8" quotePrefix="1" applyNumberFormat="1" applyFont="1" applyFill="1" applyBorder="1" applyAlignment="1">
      <alignment horizontal="center" vertical="center"/>
    </xf>
    <xf numFmtId="49" fontId="78" fillId="23" borderId="36" xfId="8" applyNumberFormat="1" applyFont="1" applyFill="1" applyBorder="1" applyAlignment="1">
      <alignment horizontal="center" vertical="center"/>
    </xf>
    <xf numFmtId="49" fontId="78" fillId="23" borderId="37" xfId="8" applyNumberFormat="1" applyFont="1" applyFill="1" applyBorder="1" applyAlignment="1">
      <alignment horizontal="center" vertical="center"/>
    </xf>
    <xf numFmtId="0" fontId="79" fillId="15" borderId="9" xfId="5" applyFont="1" applyFill="1" applyBorder="1" applyAlignment="1">
      <alignment horizontal="center" vertical="center"/>
    </xf>
    <xf numFmtId="0" fontId="75" fillId="4" borderId="9" xfId="5" applyFont="1" applyFill="1" applyBorder="1" applyAlignment="1">
      <alignment horizontal="left" vertical="center"/>
    </xf>
    <xf numFmtId="49" fontId="22" fillId="4" borderId="27" xfId="8" applyNumberFormat="1" applyFill="1" applyBorder="1" applyAlignment="1">
      <alignment horizontal="center" vertical="center"/>
    </xf>
    <xf numFmtId="49" fontId="22" fillId="4" borderId="28" xfId="8" applyNumberFormat="1" applyFill="1" applyBorder="1" applyAlignment="1">
      <alignment horizontal="center" vertical="center"/>
    </xf>
    <xf numFmtId="0" fontId="1" fillId="4" borderId="0" xfId="5" applyFill="1" applyBorder="1" applyAlignment="1">
      <alignment horizontal="center" vertical="center"/>
    </xf>
    <xf numFmtId="0" fontId="1" fillId="4" borderId="0" xfId="5" applyFill="1" applyBorder="1" applyAlignment="1">
      <alignment horizontal="left" vertical="center"/>
    </xf>
    <xf numFmtId="0" fontId="1" fillId="4" borderId="40" xfId="5" applyFill="1" applyBorder="1" applyAlignment="1">
      <alignment horizontal="center" vertical="center" wrapText="1"/>
    </xf>
    <xf numFmtId="49" fontId="78" fillId="23" borderId="41" xfId="8" applyNumberFormat="1" applyFont="1" applyFill="1" applyBorder="1" applyAlignment="1">
      <alignment horizontal="center" vertical="center"/>
    </xf>
    <xf numFmtId="49" fontId="78" fillId="23" borderId="42" xfId="8" applyNumberFormat="1" applyFont="1" applyFill="1" applyBorder="1" applyAlignment="1">
      <alignment horizontal="center" vertical="center"/>
    </xf>
    <xf numFmtId="49" fontId="78" fillId="23" borderId="43" xfId="8" applyNumberFormat="1" applyFont="1" applyFill="1" applyBorder="1" applyAlignment="1">
      <alignment horizontal="center" vertical="center"/>
    </xf>
    <xf numFmtId="0" fontId="1" fillId="4" borderId="21" xfId="5" applyFill="1" applyBorder="1" applyAlignment="1">
      <alignment horizontal="center" vertical="center"/>
    </xf>
    <xf numFmtId="0" fontId="1" fillId="4" borderId="21" xfId="5" applyFill="1" applyBorder="1" applyAlignment="1">
      <alignment horizontal="left" vertical="center"/>
    </xf>
    <xf numFmtId="0" fontId="65" fillId="4" borderId="10" xfId="7" applyFont="1" applyFill="1" applyBorder="1"/>
    <xf numFmtId="0" fontId="65" fillId="4" borderId="21" xfId="7" applyFont="1" applyFill="1" applyBorder="1"/>
    <xf numFmtId="0" fontId="65" fillId="4" borderId="21" xfId="7" applyFont="1" applyFill="1" applyBorder="1" applyAlignment="1">
      <alignment horizontal="center"/>
    </xf>
    <xf numFmtId="0" fontId="1" fillId="4" borderId="0" xfId="5" applyFill="1"/>
    <xf numFmtId="0" fontId="30" fillId="4" borderId="0" xfId="5" applyFont="1" applyFill="1" applyBorder="1" applyAlignment="1">
      <alignment horizontal="centerContinuous" vertical="center"/>
    </xf>
    <xf numFmtId="0" fontId="1" fillId="1" borderId="0" xfId="5" applyFill="1" applyBorder="1" applyAlignment="1">
      <alignment vertical="center"/>
    </xf>
    <xf numFmtId="0" fontId="1" fillId="1" borderId="12" xfId="5" applyFill="1" applyBorder="1" applyAlignment="1">
      <alignment vertical="center"/>
    </xf>
    <xf numFmtId="0" fontId="1" fillId="4" borderId="0" xfId="5" applyFill="1" applyBorder="1" applyAlignment="1">
      <alignment horizontal="centerContinuous" vertical="center"/>
    </xf>
    <xf numFmtId="0" fontId="1" fillId="4" borderId="12" xfId="5" applyFill="1" applyBorder="1" applyAlignment="1">
      <alignment horizontal="center" vertical="center"/>
    </xf>
    <xf numFmtId="0" fontId="1" fillId="4" borderId="13" xfId="5" applyFill="1" applyBorder="1" applyAlignment="1">
      <alignment horizontal="centerContinuous" vertical="center"/>
    </xf>
    <xf numFmtId="0" fontId="1" fillId="4" borderId="13" xfId="5" applyFill="1" applyBorder="1" applyAlignment="1">
      <alignment horizontal="center" vertical="center"/>
    </xf>
    <xf numFmtId="0" fontId="1" fillId="4" borderId="5" xfId="5" applyFill="1" applyBorder="1" applyAlignment="1">
      <alignment horizontal="center" vertical="center"/>
    </xf>
    <xf numFmtId="0" fontId="1" fillId="4" borderId="0" xfId="5" applyFill="1" applyBorder="1" applyAlignment="1">
      <alignment horizontal="center" vertical="center" wrapText="1"/>
    </xf>
    <xf numFmtId="1" fontId="82" fillId="25" borderId="2" xfId="7" applyNumberFormat="1" applyFont="1" applyFill="1" applyBorder="1" applyAlignment="1">
      <alignment horizontal="centerContinuous" vertical="center" wrapText="1"/>
    </xf>
    <xf numFmtId="0" fontId="1" fillId="25" borderId="10" xfId="7" applyFont="1" applyFill="1" applyBorder="1" applyAlignment="1">
      <alignment horizontal="centerContinuous" vertical="center" wrapText="1"/>
    </xf>
    <xf numFmtId="0" fontId="1" fillId="25" borderId="3" xfId="7" applyFont="1" applyFill="1" applyBorder="1" applyAlignment="1">
      <alignment horizontal="centerContinuous" vertical="center" wrapText="1"/>
    </xf>
    <xf numFmtId="0" fontId="49" fillId="25" borderId="2" xfId="7" applyFont="1" applyFill="1" applyBorder="1" applyAlignment="1">
      <alignment horizontal="centerContinuous" vertical="center"/>
    </xf>
    <xf numFmtId="0" fontId="49" fillId="25" borderId="10" xfId="7" applyFont="1" applyFill="1" applyBorder="1" applyAlignment="1">
      <alignment horizontal="centerContinuous" vertical="center"/>
    </xf>
    <xf numFmtId="0" fontId="22" fillId="25" borderId="10" xfId="7" applyFill="1" applyBorder="1" applyAlignment="1">
      <alignment horizontal="centerContinuous" vertical="center"/>
    </xf>
    <xf numFmtId="0" fontId="22" fillId="25" borderId="3" xfId="7" applyFill="1" applyBorder="1" applyAlignment="1">
      <alignment horizontal="centerContinuous" vertical="center"/>
    </xf>
    <xf numFmtId="169" fontId="1" fillId="0" borderId="11" xfId="7" applyNumberFormat="1" applyFont="1" applyFill="1" applyBorder="1" applyAlignment="1" applyProtection="1">
      <alignment horizontal="center" vertical="center" wrapText="1"/>
      <protection locked="0"/>
    </xf>
    <xf numFmtId="169" fontId="1" fillId="0" borderId="0" xfId="7" applyNumberFormat="1" applyFont="1" applyFill="1" applyBorder="1" applyAlignment="1" applyProtection="1">
      <alignment horizontal="center" vertical="center" wrapText="1"/>
      <protection locked="0"/>
    </xf>
    <xf numFmtId="169" fontId="1" fillId="0" borderId="12" xfId="7" applyNumberFormat="1" applyFont="1" applyFill="1" applyBorder="1" applyAlignment="1" applyProtection="1">
      <alignment horizontal="center" vertical="center" wrapText="1"/>
      <protection locked="0"/>
    </xf>
    <xf numFmtId="167" fontId="1" fillId="0" borderId="11" xfId="4" applyNumberFormat="1" applyFont="1" applyFill="1" applyBorder="1" applyAlignment="1">
      <alignment horizontal="center" vertical="center"/>
    </xf>
    <xf numFmtId="167" fontId="1" fillId="0" borderId="0" xfId="4" applyNumberFormat="1" applyFont="1" applyFill="1" applyBorder="1" applyAlignment="1">
      <alignment horizontal="center" vertical="center"/>
    </xf>
    <xf numFmtId="167" fontId="1" fillId="0" borderId="12" xfId="4" applyNumberFormat="1" applyFont="1" applyFill="1" applyBorder="1" applyAlignment="1">
      <alignment horizontal="center" vertical="center"/>
    </xf>
    <xf numFmtId="0" fontId="1" fillId="4" borderId="38" xfId="5" applyFill="1" applyBorder="1" applyProtection="1">
      <protection hidden="1"/>
    </xf>
    <xf numFmtId="0" fontId="1" fillId="4" borderId="9" xfId="5" applyFill="1" applyBorder="1" applyProtection="1">
      <protection hidden="1"/>
    </xf>
    <xf numFmtId="0" fontId="1" fillId="4" borderId="39" xfId="5" applyFill="1" applyBorder="1" applyProtection="1">
      <protection hidden="1"/>
    </xf>
    <xf numFmtId="0" fontId="92" fillId="4" borderId="40" xfId="4" applyNumberFormat="1" applyFont="1" applyFill="1" applyBorder="1" applyAlignment="1" applyProtection="1">
      <alignment horizontal="center" vertical="center"/>
      <protection locked="0"/>
    </xf>
    <xf numFmtId="0" fontId="92" fillId="4" borderId="0" xfId="4" applyNumberFormat="1" applyFont="1" applyFill="1" applyBorder="1" applyAlignment="1" applyProtection="1">
      <alignment horizontal="center" vertical="center"/>
      <protection locked="0"/>
    </xf>
    <xf numFmtId="0" fontId="92" fillId="4" borderId="1" xfId="4" applyNumberFormat="1" applyFont="1" applyFill="1" applyBorder="1" applyAlignment="1" applyProtection="1">
      <alignment horizontal="center" vertical="center"/>
      <protection locked="0"/>
    </xf>
    <xf numFmtId="0" fontId="93" fillId="4" borderId="40" xfId="7" applyFont="1" applyFill="1" applyBorder="1" applyAlignment="1">
      <alignment horizontal="left" vertical="center"/>
    </xf>
    <xf numFmtId="0" fontId="93" fillId="4" borderId="0" xfId="7" applyFont="1" applyFill="1" applyBorder="1" applyAlignment="1">
      <alignment horizontal="left" vertical="center"/>
    </xf>
    <xf numFmtId="0" fontId="94" fillId="4" borderId="0" xfId="7" applyNumberFormat="1" applyFont="1" applyFill="1" applyBorder="1" applyAlignment="1">
      <alignment horizontal="right" vertical="center"/>
    </xf>
    <xf numFmtId="0" fontId="94" fillId="28" borderId="67" xfId="4" applyNumberFormat="1" applyFont="1" applyFill="1" applyBorder="1" applyAlignment="1">
      <alignment horizontal="center" vertical="center"/>
    </xf>
    <xf numFmtId="0" fontId="49" fillId="4" borderId="0" xfId="7" applyFont="1" applyFill="1" applyBorder="1" applyAlignment="1">
      <alignment horizontal="center" vertical="center"/>
    </xf>
    <xf numFmtId="2" fontId="95" fillId="4" borderId="0" xfId="7" applyNumberFormat="1" applyFont="1" applyFill="1" applyBorder="1" applyAlignment="1">
      <alignment horizontal="left" vertical="center"/>
    </xf>
    <xf numFmtId="0" fontId="22" fillId="0" borderId="68" xfId="7" applyBorder="1"/>
    <xf numFmtId="0" fontId="22" fillId="4" borderId="0" xfId="7" applyFill="1" applyBorder="1"/>
    <xf numFmtId="0" fontId="93" fillId="4" borderId="1" xfId="7" applyFont="1" applyFill="1" applyBorder="1" applyAlignment="1">
      <alignment horizontal="left" vertical="center"/>
    </xf>
    <xf numFmtId="0" fontId="57" fillId="4" borderId="0" xfId="7" applyNumberFormat="1" applyFont="1" applyFill="1" applyBorder="1" applyAlignment="1">
      <alignment horizontal="right" vertical="center"/>
    </xf>
    <xf numFmtId="164" fontId="57" fillId="28" borderId="67" xfId="4" applyNumberFormat="1" applyFont="1" applyFill="1" applyBorder="1" applyAlignment="1">
      <alignment horizontal="center" vertical="center"/>
    </xf>
    <xf numFmtId="164" fontId="96" fillId="28" borderId="67" xfId="4" applyNumberFormat="1" applyFont="1" applyFill="1" applyBorder="1" applyAlignment="1">
      <alignment horizontal="center" vertical="center"/>
    </xf>
    <xf numFmtId="0" fontId="97" fillId="4" borderId="0" xfId="7" applyFont="1" applyFill="1" applyBorder="1" applyAlignment="1">
      <alignment horizontal="center" vertical="center"/>
    </xf>
    <xf numFmtId="168" fontId="57" fillId="28" borderId="69" xfId="7" applyNumberFormat="1" applyFont="1" applyFill="1" applyBorder="1" applyAlignment="1" applyProtection="1">
      <alignment horizontal="center" vertical="center"/>
      <protection locked="0"/>
    </xf>
    <xf numFmtId="0" fontId="98" fillId="4" borderId="0" xfId="5" applyNumberFormat="1" applyFont="1" applyFill="1" applyBorder="1" applyAlignment="1">
      <alignment horizontal="left" vertical="center"/>
    </xf>
    <xf numFmtId="0" fontId="49" fillId="4" borderId="0" xfId="4" applyNumberFormat="1" applyFont="1" applyFill="1" applyBorder="1" applyAlignment="1">
      <alignment horizontal="right" vertical="center"/>
    </xf>
    <xf numFmtId="0" fontId="49" fillId="4" borderId="0" xfId="4" applyNumberFormat="1" applyFont="1" applyFill="1" applyBorder="1" applyAlignment="1">
      <alignment horizontal="center" vertical="center"/>
    </xf>
    <xf numFmtId="0" fontId="49" fillId="4" borderId="50" xfId="4" applyNumberFormat="1" applyFont="1" applyFill="1" applyBorder="1" applyAlignment="1">
      <alignment horizontal="center" vertical="center"/>
    </xf>
    <xf numFmtId="0" fontId="49" fillId="4" borderId="50" xfId="7" applyNumberFormat="1" applyFont="1" applyFill="1" applyBorder="1" applyAlignment="1" applyProtection="1">
      <alignment horizontal="center" vertical="center"/>
      <protection locked="0"/>
    </xf>
    <xf numFmtId="0" fontId="99" fillId="4" borderId="0" xfId="5" applyFont="1" applyFill="1" applyProtection="1">
      <protection hidden="1"/>
    </xf>
    <xf numFmtId="0" fontId="95" fillId="4" borderId="0" xfId="7" applyNumberFormat="1" applyFont="1" applyFill="1" applyBorder="1" applyAlignment="1">
      <alignment horizontal="right" vertical="center"/>
    </xf>
    <xf numFmtId="164" fontId="95" fillId="4" borderId="70" xfId="4" applyNumberFormat="1" applyFont="1" applyFill="1" applyBorder="1" applyAlignment="1">
      <alignment horizontal="center" vertical="center"/>
    </xf>
    <xf numFmtId="164" fontId="95" fillId="4" borderId="71" xfId="4" applyNumberFormat="1" applyFont="1" applyFill="1" applyBorder="1" applyAlignment="1">
      <alignment horizontal="center" vertical="center"/>
    </xf>
    <xf numFmtId="170" fontId="95" fillId="4" borderId="0" xfId="4" applyNumberFormat="1" applyFont="1" applyFill="1" applyBorder="1" applyAlignment="1">
      <alignment horizontal="centerContinuous" vertical="center"/>
    </xf>
    <xf numFmtId="0" fontId="95" fillId="4" borderId="0" xfId="7" applyNumberFormat="1" applyFont="1" applyFill="1" applyBorder="1" applyAlignment="1">
      <alignment horizontal="left" vertical="center"/>
    </xf>
    <xf numFmtId="0" fontId="22" fillId="4" borderId="1" xfId="7" applyFill="1" applyBorder="1"/>
    <xf numFmtId="0" fontId="49" fillId="4" borderId="0" xfId="7" applyNumberFormat="1" applyFont="1" applyFill="1" applyBorder="1" applyAlignment="1">
      <alignment horizontal="right" vertical="center"/>
    </xf>
    <xf numFmtId="164" fontId="49" fillId="4" borderId="70" xfId="4" applyNumberFormat="1" applyFont="1" applyFill="1" applyBorder="1" applyAlignment="1">
      <alignment horizontal="center" vertical="center"/>
    </xf>
    <xf numFmtId="164" fontId="49" fillId="4" borderId="71" xfId="4" applyNumberFormat="1" applyFont="1" applyFill="1" applyBorder="1" applyAlignment="1">
      <alignment horizontal="center" vertical="center"/>
    </xf>
    <xf numFmtId="170" fontId="52" fillId="4" borderId="0" xfId="4" applyNumberFormat="1" applyFont="1" applyFill="1" applyBorder="1" applyAlignment="1">
      <alignment horizontal="centerContinuous" vertical="center"/>
    </xf>
    <xf numFmtId="170" fontId="49" fillId="4" borderId="0" xfId="4" applyNumberFormat="1" applyFont="1" applyFill="1" applyBorder="1" applyAlignment="1">
      <alignment horizontal="centerContinuous" vertical="center"/>
    </xf>
    <xf numFmtId="0" fontId="49" fillId="4" borderId="0" xfId="7" applyNumberFormat="1" applyFont="1" applyFill="1" applyBorder="1" applyAlignment="1">
      <alignment horizontal="left" vertical="center"/>
    </xf>
    <xf numFmtId="170" fontId="100" fillId="4" borderId="0" xfId="4" applyNumberFormat="1" applyFont="1" applyFill="1" applyBorder="1" applyAlignment="1">
      <alignment horizontal="centerContinuous" vertical="center"/>
    </xf>
    <xf numFmtId="0" fontId="100" fillId="4" borderId="0" xfId="7" applyNumberFormat="1" applyFont="1" applyFill="1" applyBorder="1" applyAlignment="1">
      <alignment horizontal="left" vertical="center"/>
    </xf>
    <xf numFmtId="0" fontId="101" fillId="4" borderId="0" xfId="7" applyFont="1" applyFill="1" applyBorder="1" applyAlignment="1">
      <alignment horizontal="left" vertical="center"/>
    </xf>
    <xf numFmtId="171" fontId="100" fillId="4" borderId="0" xfId="4" applyNumberFormat="1" applyFont="1" applyFill="1" applyBorder="1" applyAlignment="1">
      <alignment horizontal="centerContinuous" vertical="center"/>
    </xf>
    <xf numFmtId="0" fontId="98" fillId="4" borderId="0" xfId="5" applyNumberFormat="1" applyFont="1" applyFill="1" applyBorder="1" applyAlignment="1">
      <alignment horizontal="center" vertical="center"/>
    </xf>
    <xf numFmtId="0" fontId="102" fillId="4" borderId="0" xfId="7" applyFont="1" applyFill="1" applyBorder="1" applyAlignment="1">
      <alignment horizontal="left" vertical="center"/>
    </xf>
    <xf numFmtId="0" fontId="103" fillId="4" borderId="0" xfId="7" applyFont="1" applyFill="1" applyBorder="1" applyAlignment="1">
      <alignment horizontal="left" vertical="center"/>
    </xf>
    <xf numFmtId="0" fontId="1" fillId="4" borderId="44" xfId="5" applyFill="1" applyBorder="1" applyProtection="1">
      <protection hidden="1"/>
    </xf>
    <xf numFmtId="0" fontId="1" fillId="4" borderId="21" xfId="5" applyFill="1" applyBorder="1" applyProtection="1">
      <protection hidden="1"/>
    </xf>
    <xf numFmtId="0" fontId="1" fillId="4" borderId="45" xfId="5" applyFill="1" applyBorder="1" applyProtection="1">
      <protection hidden="1"/>
    </xf>
    <xf numFmtId="169" fontId="86" fillId="27" borderId="0" xfId="7" applyNumberFormat="1" applyFont="1" applyFill="1" applyBorder="1" applyAlignment="1" applyProtection="1">
      <alignment horizontal="center" vertical="center"/>
      <protection locked="0"/>
    </xf>
    <xf numFmtId="169" fontId="104" fillId="4" borderId="0" xfId="7" applyNumberFormat="1" applyFont="1" applyFill="1" applyBorder="1" applyAlignment="1">
      <alignment vertical="center"/>
    </xf>
    <xf numFmtId="169" fontId="81" fillId="0" borderId="0" xfId="7" applyNumberFormat="1" applyFont="1" applyFill="1" applyBorder="1" applyAlignment="1" applyProtection="1">
      <alignment horizontal="center" vertical="center" wrapText="1"/>
      <protection locked="0"/>
    </xf>
    <xf numFmtId="172" fontId="105" fillId="28" borderId="0" xfId="7" applyNumberFormat="1" applyFont="1" applyFill="1" applyBorder="1" applyAlignment="1" applyProtection="1">
      <alignment horizontal="center" vertical="center"/>
      <protection locked="0"/>
    </xf>
    <xf numFmtId="172" fontId="61" fillId="28" borderId="0" xfId="7" applyNumberFormat="1" applyFont="1" applyFill="1" applyBorder="1" applyAlignment="1" applyProtection="1">
      <alignment horizontal="center" vertical="center"/>
      <protection locked="0"/>
    </xf>
    <xf numFmtId="172" fontId="106" fillId="4" borderId="0" xfId="7" applyNumberFormat="1" applyFont="1" applyFill="1" applyBorder="1" applyAlignment="1" applyProtection="1">
      <alignment horizontal="center" vertical="center"/>
      <protection locked="0"/>
    </xf>
    <xf numFmtId="0" fontId="10" fillId="4" borderId="0" xfId="7" applyFont="1" applyFill="1" applyBorder="1" applyAlignment="1">
      <alignment vertical="center"/>
    </xf>
    <xf numFmtId="0" fontId="22" fillId="4" borderId="0" xfId="7" applyFill="1" applyBorder="1" applyAlignment="1">
      <alignment vertical="center"/>
    </xf>
    <xf numFmtId="0" fontId="1" fillId="4" borderId="0" xfId="5" applyFill="1" applyBorder="1" applyProtection="1">
      <protection hidden="1"/>
    </xf>
    <xf numFmtId="0" fontId="1" fillId="4" borderId="1" xfId="5" applyFill="1" applyBorder="1" applyProtection="1">
      <protection hidden="1"/>
    </xf>
    <xf numFmtId="0" fontId="22" fillId="4" borderId="44" xfId="7" applyFill="1" applyBorder="1" applyAlignment="1">
      <alignment vertical="center"/>
    </xf>
    <xf numFmtId="0" fontId="22" fillId="4" borderId="21" xfId="7" applyFill="1" applyBorder="1"/>
    <xf numFmtId="9" fontId="22" fillId="4" borderId="21" xfId="7" applyNumberFormat="1" applyFill="1" applyBorder="1" applyAlignment="1">
      <alignment vertical="center"/>
    </xf>
    <xf numFmtId="0" fontId="22" fillId="4" borderId="21" xfId="7" applyFill="1" applyBorder="1" applyAlignment="1">
      <alignment vertical="center"/>
    </xf>
    <xf numFmtId="0" fontId="22" fillId="0" borderId="11" xfId="7" applyBorder="1"/>
    <xf numFmtId="0" fontId="30" fillId="4" borderId="0" xfId="16" applyFont="1" applyFill="1" applyBorder="1" applyAlignment="1">
      <alignment horizontal="right" vertical="center"/>
    </xf>
    <xf numFmtId="173" fontId="30" fillId="4" borderId="0" xfId="16" applyNumberFormat="1" applyFont="1" applyFill="1" applyBorder="1" applyAlignment="1">
      <alignment horizontal="centerContinuous" vertical="center"/>
    </xf>
    <xf numFmtId="173" fontId="4" fillId="4" borderId="0" xfId="16" applyNumberFormat="1" applyFont="1" applyFill="1" applyBorder="1" applyAlignment="1">
      <alignment horizontal="centerContinuous" vertical="center"/>
    </xf>
    <xf numFmtId="0" fontId="5" fillId="4" borderId="0" xfId="14" applyFill="1" applyBorder="1" applyAlignment="1">
      <alignment horizontal="centerContinuous" vertical="center"/>
    </xf>
    <xf numFmtId="174" fontId="30" fillId="4" borderId="0" xfId="16" applyNumberFormat="1" applyFont="1" applyFill="1" applyBorder="1" applyAlignment="1">
      <alignment horizontal="center" vertical="center"/>
    </xf>
    <xf numFmtId="0" fontId="108" fillId="4" borderId="12" xfId="14" applyFont="1" applyFill="1" applyBorder="1" applyAlignment="1">
      <alignment horizontal="center" vertical="center"/>
    </xf>
    <xf numFmtId="167" fontId="109" fillId="4" borderId="0" xfId="4" applyNumberFormat="1" applyFont="1" applyFill="1" applyBorder="1" applyAlignment="1">
      <alignment vertical="center"/>
    </xf>
    <xf numFmtId="167" fontId="49" fillId="4" borderId="0" xfId="4" applyNumberFormat="1" applyFont="1" applyFill="1" applyBorder="1" applyAlignment="1">
      <alignment vertical="center"/>
    </xf>
    <xf numFmtId="167" fontId="49" fillId="4" borderId="12" xfId="4" applyNumberFormat="1" applyFont="1" applyFill="1" applyBorder="1" applyAlignment="1">
      <alignment vertical="center"/>
    </xf>
    <xf numFmtId="167" fontId="30" fillId="4" borderId="0" xfId="4" applyNumberFormat="1" applyFont="1" applyFill="1" applyBorder="1" applyAlignment="1">
      <alignment vertical="center" wrapText="1"/>
    </xf>
    <xf numFmtId="2" fontId="30" fillId="4" borderId="0" xfId="4" applyNumberFormat="1" applyFont="1" applyFill="1" applyBorder="1" applyAlignment="1">
      <alignment horizontal="center" vertical="center"/>
    </xf>
    <xf numFmtId="169" fontId="30" fillId="4" borderId="0" xfId="4" applyNumberFormat="1" applyFont="1" applyFill="1" applyBorder="1" applyAlignment="1">
      <alignment horizontal="center" vertical="center"/>
    </xf>
    <xf numFmtId="168" fontId="30" fillId="4" borderId="12" xfId="14" applyNumberFormat="1" applyFont="1" applyFill="1" applyBorder="1" applyAlignment="1" applyProtection="1">
      <alignment horizontal="center" vertical="center"/>
      <protection locked="0"/>
    </xf>
    <xf numFmtId="0" fontId="49" fillId="4" borderId="0" xfId="14" applyFont="1" applyFill="1" applyBorder="1" applyAlignment="1">
      <alignment horizontal="center" vertical="center"/>
    </xf>
    <xf numFmtId="0" fontId="86" fillId="28" borderId="72" xfId="4" applyNumberFormat="1" applyFont="1" applyFill="1" applyBorder="1" applyAlignment="1">
      <alignment horizontal="center" vertical="center"/>
    </xf>
    <xf numFmtId="0" fontId="86" fillId="28" borderId="73" xfId="4" applyNumberFormat="1" applyFont="1" applyFill="1" applyBorder="1" applyAlignment="1">
      <alignment horizontal="center" vertical="center"/>
    </xf>
    <xf numFmtId="0" fontId="27" fillId="4" borderId="11" xfId="7" applyFont="1" applyFill="1" applyBorder="1" applyAlignment="1">
      <alignment horizontal="center" vertical="center"/>
    </xf>
    <xf numFmtId="167" fontId="30" fillId="4" borderId="0" xfId="4" applyNumberFormat="1" applyFont="1" applyFill="1" applyBorder="1" applyAlignment="1">
      <alignment horizontal="right" vertical="center" wrapText="1"/>
    </xf>
    <xf numFmtId="0" fontId="86" fillId="4" borderId="0" xfId="4" applyNumberFormat="1" applyFont="1" applyFill="1" applyBorder="1" applyAlignment="1">
      <alignment horizontal="center" vertical="center"/>
    </xf>
    <xf numFmtId="0" fontId="86" fillId="4" borderId="12" xfId="4" applyNumberFormat="1" applyFont="1" applyFill="1" applyBorder="1" applyAlignment="1">
      <alignment horizontal="center" vertical="center"/>
    </xf>
    <xf numFmtId="0" fontId="22" fillId="4" borderId="12" xfId="7" applyFill="1" applyBorder="1"/>
    <xf numFmtId="0" fontId="13" fillId="4" borderId="0" xfId="7" applyFont="1" applyFill="1" applyBorder="1" applyAlignment="1">
      <alignment horizontal="center" vertical="center"/>
    </xf>
    <xf numFmtId="1" fontId="97" fillId="28" borderId="0" xfId="4" applyNumberFormat="1" applyFont="1" applyFill="1" applyBorder="1" applyAlignment="1">
      <alignment horizontal="center" vertical="center"/>
    </xf>
    <xf numFmtId="1" fontId="97" fillId="28" borderId="12" xfId="4" applyNumberFormat="1" applyFont="1" applyFill="1" applyBorder="1" applyAlignment="1">
      <alignment horizontal="center" vertical="center"/>
    </xf>
    <xf numFmtId="165" fontId="97" fillId="28" borderId="0" xfId="4" applyNumberFormat="1" applyFont="1" applyFill="1" applyBorder="1" applyAlignment="1">
      <alignment horizontal="center" vertical="center"/>
    </xf>
    <xf numFmtId="0" fontId="30" fillId="4" borderId="0" xfId="7" applyFont="1" applyFill="1" applyBorder="1" applyAlignment="1">
      <alignment horizontal="right" vertical="center"/>
    </xf>
    <xf numFmtId="0" fontId="49" fillId="4" borderId="0" xfId="7" applyFont="1" applyFill="1" applyBorder="1" applyAlignment="1">
      <alignment horizontal="right" vertical="center"/>
    </xf>
    <xf numFmtId="165" fontId="13" fillId="4" borderId="0" xfId="4" applyNumberFormat="1" applyFont="1" applyFill="1" applyBorder="1" applyAlignment="1">
      <alignment horizontal="center" vertical="center"/>
    </xf>
    <xf numFmtId="165" fontId="13" fillId="4" borderId="12" xfId="4" applyNumberFormat="1" applyFont="1" applyFill="1" applyBorder="1" applyAlignment="1">
      <alignment horizontal="center" vertical="center"/>
    </xf>
    <xf numFmtId="169" fontId="104" fillId="4" borderId="11" xfId="7" applyNumberFormat="1" applyFont="1" applyFill="1" applyBorder="1" applyAlignment="1">
      <alignment vertical="center"/>
    </xf>
    <xf numFmtId="0" fontId="30" fillId="4" borderId="0" xfId="7" applyFont="1" applyFill="1" applyBorder="1" applyAlignment="1">
      <alignment horizontal="center" vertical="center"/>
    </xf>
    <xf numFmtId="165" fontId="97" fillId="4" borderId="0" xfId="4" applyNumberFormat="1" applyFont="1" applyFill="1" applyBorder="1" applyAlignment="1">
      <alignment horizontal="center" vertical="center"/>
    </xf>
    <xf numFmtId="165" fontId="97" fillId="4" borderId="12" xfId="4" applyNumberFormat="1" applyFont="1" applyFill="1" applyBorder="1" applyAlignment="1">
      <alignment horizontal="center" vertical="center"/>
    </xf>
    <xf numFmtId="0" fontId="27" fillId="18" borderId="11" xfId="7" applyFont="1" applyFill="1" applyBorder="1" applyAlignment="1">
      <alignment horizontal="center" vertical="center"/>
    </xf>
    <xf numFmtId="175" fontId="13" fillId="4" borderId="0" xfId="4" applyNumberFormat="1" applyFont="1" applyFill="1" applyBorder="1" applyAlignment="1">
      <alignment horizontal="center" vertical="center"/>
    </xf>
    <xf numFmtId="169" fontId="97" fillId="28" borderId="0" xfId="4" applyNumberFormat="1" applyFont="1" applyFill="1" applyBorder="1" applyAlignment="1">
      <alignment horizontal="center" vertical="center"/>
    </xf>
    <xf numFmtId="169" fontId="97" fillId="28" borderId="12" xfId="4" applyNumberFormat="1" applyFont="1" applyFill="1" applyBorder="1" applyAlignment="1">
      <alignment horizontal="center" vertical="center"/>
    </xf>
    <xf numFmtId="0" fontId="111" fillId="4" borderId="0" xfId="7" applyFont="1" applyFill="1" applyBorder="1" applyAlignment="1">
      <alignment horizontal="right" vertical="center"/>
    </xf>
    <xf numFmtId="0" fontId="112" fillId="4" borderId="0" xfId="7" applyFont="1" applyFill="1" applyBorder="1"/>
    <xf numFmtId="0" fontId="113" fillId="4" borderId="0" xfId="5" applyFont="1" applyFill="1" applyBorder="1" applyProtection="1">
      <protection hidden="1"/>
    </xf>
    <xf numFmtId="169" fontId="104" fillId="4" borderId="4" xfId="7" applyNumberFormat="1" applyFont="1" applyFill="1" applyBorder="1" applyAlignment="1">
      <alignment vertical="center"/>
    </xf>
    <xf numFmtId="169" fontId="104" fillId="4" borderId="13" xfId="7" applyNumberFormat="1" applyFont="1" applyFill="1" applyBorder="1" applyAlignment="1">
      <alignment vertical="center"/>
    </xf>
    <xf numFmtId="0" fontId="22" fillId="4" borderId="13" xfId="7" applyFill="1" applyBorder="1"/>
    <xf numFmtId="0" fontId="1" fillId="4" borderId="13" xfId="5" applyFill="1" applyBorder="1" applyProtection="1">
      <protection hidden="1"/>
    </xf>
    <xf numFmtId="0" fontId="30" fillId="4" borderId="13" xfId="7" applyFont="1" applyFill="1" applyBorder="1" applyAlignment="1">
      <alignment horizontal="center" vertical="center"/>
    </xf>
    <xf numFmtId="169" fontId="10" fillId="4" borderId="13" xfId="7" applyNumberFormat="1" applyFont="1" applyFill="1" applyBorder="1" applyAlignment="1" applyProtection="1">
      <alignment horizontal="center" vertical="center" wrapText="1"/>
      <protection locked="0"/>
    </xf>
    <xf numFmtId="0" fontId="22" fillId="4" borderId="5" xfId="7" applyFill="1" applyBorder="1"/>
    <xf numFmtId="0" fontId="95" fillId="23" borderId="11" xfId="7" applyFont="1" applyFill="1" applyBorder="1" applyAlignment="1">
      <alignment horizontal="centerContinuous" vertical="center"/>
    </xf>
    <xf numFmtId="0" fontId="22" fillId="23" borderId="0" xfId="7" applyFill="1" applyBorder="1" applyAlignment="1">
      <alignment horizontal="centerContinuous" vertical="center"/>
    </xf>
    <xf numFmtId="0" fontId="22" fillId="23" borderId="0" xfId="7" applyFill="1" applyBorder="1" applyAlignment="1">
      <alignment vertical="center"/>
    </xf>
    <xf numFmtId="0" fontId="22" fillId="23" borderId="12" xfId="7" applyFill="1" applyBorder="1" applyAlignment="1">
      <alignment vertical="center"/>
    </xf>
    <xf numFmtId="167" fontId="33" fillId="4" borderId="11" xfId="4" applyNumberFormat="1" applyFont="1" applyFill="1" applyBorder="1" applyAlignment="1">
      <alignment horizontal="center" vertical="center" wrapText="1"/>
    </xf>
    <xf numFmtId="167" fontId="33" fillId="4" borderId="0" xfId="4" applyNumberFormat="1" applyFont="1" applyFill="1" applyBorder="1" applyAlignment="1">
      <alignment horizontal="center" vertical="center" wrapText="1"/>
    </xf>
    <xf numFmtId="167" fontId="114" fillId="4" borderId="0" xfId="4" applyNumberFormat="1" applyFont="1" applyFill="1" applyBorder="1" applyAlignment="1">
      <alignment horizontal="right" vertical="center" wrapText="1"/>
    </xf>
    <xf numFmtId="169" fontId="57" fillId="4" borderId="0" xfId="4" applyNumberFormat="1" applyFont="1" applyFill="1" applyBorder="1" applyAlignment="1">
      <alignment horizontal="center" vertical="center"/>
    </xf>
    <xf numFmtId="167" fontId="115" fillId="4" borderId="0" xfId="4" applyNumberFormat="1" applyFont="1" applyFill="1" applyBorder="1" applyAlignment="1">
      <alignment horizontal="right" vertical="center" wrapText="1"/>
    </xf>
    <xf numFmtId="169" fontId="94" fillId="4" borderId="12" xfId="4" applyNumberFormat="1" applyFont="1" applyFill="1" applyBorder="1" applyAlignment="1">
      <alignment horizontal="center" vertical="center"/>
    </xf>
    <xf numFmtId="0" fontId="95" fillId="30" borderId="0" xfId="7" applyFont="1" applyFill="1" applyBorder="1" applyAlignment="1">
      <alignment vertical="center"/>
    </xf>
    <xf numFmtId="0" fontId="1" fillId="30" borderId="12" xfId="7" applyFont="1" applyFill="1" applyBorder="1" applyAlignment="1">
      <alignment vertical="center"/>
    </xf>
    <xf numFmtId="0" fontId="1" fillId="4" borderId="11" xfId="7" applyFont="1" applyFill="1" applyBorder="1" applyAlignment="1">
      <alignment horizontal="center" vertical="center" wrapText="1"/>
    </xf>
    <xf numFmtId="0" fontId="1" fillId="4" borderId="0" xfId="7" applyFont="1" applyFill="1" applyBorder="1" applyAlignment="1">
      <alignment horizontal="center" vertical="center" wrapText="1"/>
    </xf>
    <xf numFmtId="2" fontId="49" fillId="4" borderId="0" xfId="7" applyNumberFormat="1" applyFont="1" applyFill="1" applyBorder="1" applyAlignment="1">
      <alignment horizontal="center" vertical="center"/>
    </xf>
    <xf numFmtId="0" fontId="49" fillId="4" borderId="0" xfId="7" applyFont="1" applyFill="1" applyBorder="1" applyAlignment="1">
      <alignment horizontal="left" vertical="center"/>
    </xf>
    <xf numFmtId="0" fontId="95" fillId="4" borderId="0" xfId="7" applyFont="1" applyFill="1" applyBorder="1" applyAlignment="1">
      <alignment vertical="center"/>
    </xf>
    <xf numFmtId="0" fontId="1" fillId="4" borderId="12" xfId="7" applyFont="1" applyFill="1" applyBorder="1" applyAlignment="1">
      <alignment vertical="center"/>
    </xf>
    <xf numFmtId="0" fontId="10" fillId="24" borderId="0" xfId="7" applyFont="1" applyFill="1" applyBorder="1" applyAlignment="1">
      <alignment horizontal="centerContinuous" vertical="center"/>
    </xf>
    <xf numFmtId="167" fontId="116" fillId="3" borderId="11" xfId="4" applyNumberFormat="1" applyFont="1" applyFill="1" applyBorder="1" applyAlignment="1">
      <alignment horizontal="center" vertical="center" wrapText="1"/>
    </xf>
    <xf numFmtId="167" fontId="116" fillId="3" borderId="0" xfId="4" applyNumberFormat="1" applyFont="1" applyFill="1" applyBorder="1" applyAlignment="1">
      <alignment horizontal="center" vertical="center" wrapText="1"/>
    </xf>
    <xf numFmtId="1" fontId="116" fillId="3" borderId="0" xfId="4" applyNumberFormat="1" applyFont="1" applyFill="1" applyBorder="1" applyAlignment="1">
      <alignment horizontal="centerContinuous" vertical="center"/>
    </xf>
    <xf numFmtId="0" fontId="116" fillId="3" borderId="0" xfId="7" applyFont="1" applyFill="1" applyBorder="1" applyAlignment="1">
      <alignment horizontal="center" vertical="center" wrapText="1"/>
    </xf>
    <xf numFmtId="0" fontId="116" fillId="3" borderId="0" xfId="7" applyFont="1" applyFill="1" applyBorder="1" applyAlignment="1">
      <alignment horizontal="centerContinuous" vertical="center"/>
    </xf>
    <xf numFmtId="0" fontId="116" fillId="3" borderId="0" xfId="7" applyFont="1" applyFill="1" applyBorder="1" applyAlignment="1">
      <alignment horizontal="center" vertical="center"/>
    </xf>
    <xf numFmtId="169" fontId="116" fillId="31" borderId="12" xfId="4" applyNumberFormat="1" applyFont="1" applyFill="1" applyBorder="1" applyAlignment="1">
      <alignment horizontal="center" vertical="center"/>
    </xf>
    <xf numFmtId="169" fontId="116" fillId="3" borderId="11" xfId="4" applyNumberFormat="1" applyFont="1" applyFill="1" applyBorder="1" applyAlignment="1">
      <alignment horizontal="center" vertical="center"/>
    </xf>
    <xf numFmtId="169" fontId="116" fillId="3" borderId="0" xfId="4" applyNumberFormat="1" applyFont="1" applyFill="1" applyBorder="1" applyAlignment="1">
      <alignment horizontal="center" vertical="center"/>
    </xf>
    <xf numFmtId="1" fontId="116" fillId="3" borderId="0" xfId="4" applyNumberFormat="1" applyFont="1" applyFill="1" applyBorder="1" applyAlignment="1">
      <alignment horizontal="center" vertical="center"/>
    </xf>
    <xf numFmtId="2" fontId="116" fillId="3" borderId="0" xfId="4" applyNumberFormat="1" applyFont="1" applyFill="1" applyBorder="1" applyAlignment="1">
      <alignment horizontal="center" vertical="center"/>
    </xf>
    <xf numFmtId="0" fontId="116" fillId="3" borderId="12" xfId="7" applyFont="1" applyFill="1" applyBorder="1" applyAlignment="1">
      <alignment horizontal="center" vertical="center"/>
    </xf>
    <xf numFmtId="169" fontId="116" fillId="3" borderId="4" xfId="4" applyNumberFormat="1" applyFont="1" applyFill="1" applyBorder="1" applyAlignment="1">
      <alignment horizontal="center" vertical="center"/>
    </xf>
    <xf numFmtId="169" fontId="116" fillId="3" borderId="13" xfId="4" applyNumberFormat="1" applyFont="1" applyFill="1" applyBorder="1" applyAlignment="1">
      <alignment horizontal="center" vertical="center"/>
    </xf>
    <xf numFmtId="1" fontId="116" fillId="3" borderId="13" xfId="4" applyNumberFormat="1" applyFont="1" applyFill="1" applyBorder="1" applyAlignment="1">
      <alignment horizontal="center" vertical="center"/>
    </xf>
    <xf numFmtId="0" fontId="116" fillId="3" borderId="13" xfId="7" applyFont="1" applyFill="1" applyBorder="1" applyAlignment="1">
      <alignment horizontal="center" vertical="center"/>
    </xf>
    <xf numFmtId="2" fontId="116" fillId="3" borderId="13" xfId="4" applyNumberFormat="1" applyFont="1" applyFill="1" applyBorder="1" applyAlignment="1">
      <alignment horizontal="center" vertical="center"/>
    </xf>
    <xf numFmtId="0" fontId="116" fillId="3" borderId="5" xfId="7" applyFont="1" applyFill="1" applyBorder="1" applyAlignment="1">
      <alignment horizontal="center" vertical="center"/>
    </xf>
    <xf numFmtId="0" fontId="27" fillId="18" borderId="40" xfId="14" applyFont="1" applyFill="1" applyBorder="1" applyAlignment="1">
      <alignment horizontal="center" vertical="center"/>
    </xf>
    <xf numFmtId="0" fontId="1" fillId="18" borderId="0" xfId="5" applyFill="1" applyBorder="1" applyProtection="1">
      <protection hidden="1"/>
    </xf>
    <xf numFmtId="0" fontId="30" fillId="4" borderId="0" xfId="15" applyFont="1" applyFill="1" applyBorder="1" applyAlignment="1" applyProtection="1">
      <alignment horizontal="center" wrapText="1"/>
    </xf>
    <xf numFmtId="0" fontId="13" fillId="4" borderId="0" xfId="15" applyFont="1" applyFill="1" applyBorder="1" applyAlignment="1" applyProtection="1">
      <alignment horizontal="right" vertical="center"/>
    </xf>
    <xf numFmtId="165" fontId="13" fillId="4" borderId="0" xfId="15" applyNumberFormat="1" applyFont="1" applyFill="1" applyBorder="1" applyAlignment="1" applyProtection="1">
      <alignment horizontal="left" vertical="center"/>
    </xf>
    <xf numFmtId="0" fontId="118" fillId="4" borderId="40" xfId="14" applyFont="1" applyFill="1" applyBorder="1"/>
    <xf numFmtId="0" fontId="1" fillId="0" borderId="0" xfId="5" applyBorder="1" applyProtection="1">
      <protection hidden="1"/>
    </xf>
    <xf numFmtId="0" fontId="118" fillId="4" borderId="0" xfId="14" applyFont="1" applyFill="1" applyBorder="1"/>
    <xf numFmtId="0" fontId="27" fillId="17" borderId="40" xfId="14" applyFont="1" applyFill="1" applyBorder="1" applyAlignment="1">
      <alignment horizontal="center" vertical="center"/>
    </xf>
    <xf numFmtId="0" fontId="1" fillId="17" borderId="0" xfId="5" applyFill="1" applyBorder="1" applyProtection="1">
      <protection hidden="1"/>
    </xf>
    <xf numFmtId="0" fontId="13" fillId="4" borderId="0" xfId="15" applyFont="1" applyFill="1" applyBorder="1" applyAlignment="1" applyProtection="1">
      <alignment vertical="center"/>
    </xf>
    <xf numFmtId="166" fontId="13" fillId="4" borderId="0" xfId="15" applyNumberFormat="1" applyFont="1" applyFill="1" applyBorder="1" applyAlignment="1" applyProtection="1">
      <alignment horizontal="center" vertical="center"/>
    </xf>
    <xf numFmtId="0" fontId="13" fillId="4" borderId="0" xfId="7" applyFont="1" applyFill="1" applyBorder="1" applyAlignment="1">
      <alignment horizontal="left" vertical="center"/>
    </xf>
    <xf numFmtId="164" fontId="13" fillId="4" borderId="1" xfId="15" applyNumberFormat="1" applyFont="1" applyFill="1" applyBorder="1" applyAlignment="1" applyProtection="1">
      <alignment horizontal="center" vertical="center"/>
    </xf>
    <xf numFmtId="0" fontId="22" fillId="4" borderId="44" xfId="7" applyFill="1" applyBorder="1"/>
    <xf numFmtId="0" fontId="1" fillId="0" borderId="21" xfId="5" applyBorder="1" applyProtection="1">
      <protection hidden="1"/>
    </xf>
    <xf numFmtId="0" fontId="22" fillId="4" borderId="45" xfId="7" applyFill="1" applyBorder="1"/>
    <xf numFmtId="0" fontId="56" fillId="4" borderId="0" xfId="14" applyFont="1" applyFill="1" applyBorder="1" applyAlignment="1">
      <alignment horizontal="center" vertical="center"/>
    </xf>
    <xf numFmtId="0" fontId="56" fillId="4" borderId="12" xfId="14" applyFont="1" applyFill="1" applyBorder="1" applyAlignment="1">
      <alignment horizontal="center" vertical="center"/>
    </xf>
    <xf numFmtId="2" fontId="49" fillId="4" borderId="0" xfId="15" applyNumberFormat="1" applyFont="1" applyFill="1" applyBorder="1" applyAlignment="1" applyProtection="1">
      <alignment horizontal="center" vertical="center"/>
    </xf>
    <xf numFmtId="0" fontId="120" fillId="4" borderId="0" xfId="15" applyFont="1" applyFill="1" applyBorder="1" applyAlignment="1" applyProtection="1">
      <alignment horizontal="left" vertical="center"/>
    </xf>
    <xf numFmtId="0" fontId="122" fillId="4" borderId="0" xfId="7" applyFont="1" applyFill="1" applyBorder="1"/>
    <xf numFmtId="0" fontId="1" fillId="4" borderId="0" xfId="7" applyFont="1" applyFill="1" applyBorder="1"/>
    <xf numFmtId="0" fontId="1" fillId="4" borderId="12" xfId="7" applyFont="1" applyFill="1" applyBorder="1"/>
    <xf numFmtId="176" fontId="121" fillId="4" borderId="11" xfId="15" applyNumberFormat="1" applyFont="1" applyFill="1" applyBorder="1" applyAlignment="1" applyProtection="1">
      <alignment horizontal="center" vertical="center"/>
    </xf>
    <xf numFmtId="176" fontId="121" fillId="4" borderId="0" xfId="15" applyNumberFormat="1" applyFont="1" applyFill="1" applyBorder="1" applyAlignment="1" applyProtection="1">
      <alignment horizontal="center" vertical="center"/>
    </xf>
    <xf numFmtId="177" fontId="121" fillId="4" borderId="0" xfId="15" applyNumberFormat="1" applyFont="1" applyFill="1" applyBorder="1" applyAlignment="1" applyProtection="1">
      <alignment horizontal="center" vertical="center"/>
    </xf>
    <xf numFmtId="176" fontId="121" fillId="4" borderId="11" xfId="15" applyNumberFormat="1" applyFont="1" applyFill="1" applyBorder="1" applyAlignment="1" applyProtection="1">
      <alignment horizontal="left" vertical="center"/>
    </xf>
    <xf numFmtId="0" fontId="123" fillId="33" borderId="0" xfId="7" applyFont="1" applyFill="1" applyBorder="1" applyAlignment="1">
      <alignment horizontal="center" vertical="center"/>
    </xf>
    <xf numFmtId="0" fontId="22" fillId="3" borderId="11" xfId="7" applyFill="1" applyBorder="1" applyAlignment="1">
      <alignment vertical="center"/>
    </xf>
    <xf numFmtId="0" fontId="22" fillId="3" borderId="0" xfId="7" applyFill="1" applyBorder="1" applyAlignment="1">
      <alignment vertical="center"/>
    </xf>
    <xf numFmtId="0" fontId="22" fillId="3" borderId="12" xfId="7" applyFill="1" applyBorder="1" applyAlignment="1">
      <alignment vertical="center"/>
    </xf>
    <xf numFmtId="0" fontId="126" fillId="0" borderId="0" xfId="7" applyFont="1" applyAlignment="1">
      <alignment horizontal="right" vertical="center"/>
    </xf>
    <xf numFmtId="0" fontId="22" fillId="3" borderId="0" xfId="7" applyFill="1" applyBorder="1" applyAlignment="1">
      <alignment horizontal="left" vertical="center"/>
    </xf>
    <xf numFmtId="0" fontId="127" fillId="3" borderId="0" xfId="7" applyFont="1" applyFill="1" applyBorder="1" applyAlignment="1">
      <alignment horizontal="right" vertical="center"/>
    </xf>
    <xf numFmtId="0" fontId="95" fillId="3" borderId="0" xfId="4" applyNumberFormat="1" applyFont="1" applyFill="1" applyBorder="1" applyAlignment="1">
      <alignment horizontal="center" vertical="center"/>
    </xf>
    <xf numFmtId="0" fontId="95" fillId="3" borderId="50" xfId="4" applyNumberFormat="1" applyFont="1" applyFill="1" applyBorder="1" applyAlignment="1">
      <alignment horizontal="center" vertical="center"/>
    </xf>
    <xf numFmtId="0" fontId="95" fillId="3" borderId="50" xfId="7" applyNumberFormat="1" applyFont="1" applyFill="1" applyBorder="1" applyAlignment="1" applyProtection="1">
      <alignment horizontal="center" vertical="center"/>
      <protection locked="0"/>
    </xf>
    <xf numFmtId="0" fontId="128" fillId="3" borderId="0" xfId="7" applyNumberFormat="1" applyFont="1" applyFill="1" applyBorder="1" applyAlignment="1">
      <alignment horizontal="right" vertical="center"/>
    </xf>
    <xf numFmtId="0" fontId="129" fillId="28" borderId="82" xfId="4" applyNumberFormat="1" applyFont="1" applyFill="1" applyBorder="1" applyAlignment="1">
      <alignment horizontal="center" vertical="center"/>
    </xf>
    <xf numFmtId="0" fontId="124" fillId="3" borderId="0" xfId="7" applyNumberFormat="1" applyFont="1" applyFill="1" applyBorder="1" applyAlignment="1">
      <alignment horizontal="left" vertical="center"/>
    </xf>
    <xf numFmtId="0" fontId="130" fillId="3" borderId="0" xfId="7" applyNumberFormat="1" applyFont="1" applyFill="1" applyBorder="1" applyAlignment="1">
      <alignment horizontal="right" vertical="center"/>
    </xf>
    <xf numFmtId="164" fontId="131" fillId="28" borderId="82" xfId="10" applyNumberFormat="1" applyFont="1" applyFill="1" applyBorder="1" applyAlignment="1">
      <alignment horizontal="center" vertical="center"/>
    </xf>
    <xf numFmtId="164" fontId="22" fillId="3" borderId="0" xfId="7" applyNumberFormat="1" applyFill="1" applyBorder="1" applyAlignment="1">
      <alignment horizontal="center" vertical="center"/>
    </xf>
    <xf numFmtId="0" fontId="124" fillId="3" borderId="0" xfId="7" applyNumberFormat="1" applyFont="1" applyFill="1" applyBorder="1" applyAlignment="1">
      <alignment horizontal="right" vertical="center"/>
    </xf>
    <xf numFmtId="2" fontId="132" fillId="3" borderId="59" xfId="10" applyNumberFormat="1" applyFont="1" applyFill="1" applyBorder="1" applyAlignment="1">
      <alignment horizontal="center" vertical="center"/>
    </xf>
    <xf numFmtId="2" fontId="133" fillId="3" borderId="70" xfId="4" applyNumberFormat="1" applyFont="1" applyFill="1" applyBorder="1" applyAlignment="1">
      <alignment horizontal="center" vertical="center"/>
    </xf>
    <xf numFmtId="0" fontId="22" fillId="3" borderId="59" xfId="7" applyFill="1" applyBorder="1" applyAlignment="1">
      <alignment horizontal="center" vertical="center"/>
    </xf>
    <xf numFmtId="0" fontId="22" fillId="0" borderId="11" xfId="7" applyBorder="1" applyAlignment="1">
      <alignment vertical="center"/>
    </xf>
    <xf numFmtId="0" fontId="124" fillId="0" borderId="0" xfId="7" applyNumberFormat="1" applyFont="1" applyBorder="1" applyAlignment="1">
      <alignment horizontal="right" vertical="center"/>
    </xf>
    <xf numFmtId="168" fontId="57" fillId="28" borderId="0" xfId="7" applyNumberFormat="1" applyFont="1" applyFill="1" applyBorder="1" applyAlignment="1" applyProtection="1">
      <alignment horizontal="center" vertical="center"/>
      <protection locked="0"/>
    </xf>
    <xf numFmtId="0" fontId="134" fillId="3" borderId="0" xfId="5" applyFont="1" applyFill="1" applyBorder="1" applyAlignment="1">
      <alignment horizontal="left" vertical="center"/>
    </xf>
    <xf numFmtId="0" fontId="22" fillId="0" borderId="0" xfId="7" applyAlignment="1">
      <alignment vertical="center"/>
    </xf>
    <xf numFmtId="165" fontId="49" fillId="3" borderId="70" xfId="4" applyNumberFormat="1" applyFont="1" applyFill="1" applyBorder="1" applyAlignment="1">
      <alignment horizontal="center" vertical="center"/>
    </xf>
    <xf numFmtId="165" fontId="49" fillId="3" borderId="0" xfId="7" applyNumberFormat="1" applyFont="1" applyFill="1" applyBorder="1" applyAlignment="1">
      <alignment horizontal="center" vertical="center"/>
    </xf>
    <xf numFmtId="0" fontId="126" fillId="3" borderId="59" xfId="7" applyFont="1" applyFill="1" applyBorder="1" applyAlignment="1">
      <alignment horizontal="center" vertical="center"/>
    </xf>
    <xf numFmtId="0" fontId="22" fillId="3" borderId="20" xfId="7" applyFill="1" applyBorder="1" applyAlignment="1">
      <alignment vertical="center"/>
    </xf>
    <xf numFmtId="0" fontId="22" fillId="3" borderId="21" xfId="7" applyFill="1" applyBorder="1" applyAlignment="1">
      <alignment vertical="center"/>
    </xf>
    <xf numFmtId="0" fontId="22" fillId="3" borderId="22" xfId="7" applyFill="1" applyBorder="1" applyAlignment="1">
      <alignment vertical="center"/>
    </xf>
    <xf numFmtId="0" fontId="125" fillId="3" borderId="11" xfId="5" applyFont="1" applyFill="1" applyBorder="1" applyAlignment="1">
      <alignment horizontal="center" vertical="center"/>
    </xf>
    <xf numFmtId="0" fontId="135" fillId="3" borderId="7" xfId="5" applyFont="1" applyFill="1" applyBorder="1" applyAlignment="1">
      <alignment vertical="center"/>
    </xf>
    <xf numFmtId="0" fontId="135" fillId="3" borderId="0" xfId="5" applyFont="1" applyFill="1" applyBorder="1" applyAlignment="1">
      <alignment vertical="center"/>
    </xf>
    <xf numFmtId="0" fontId="135" fillId="3" borderId="12" xfId="5" applyFont="1" applyFill="1" applyBorder="1" applyAlignment="1">
      <alignment vertical="center"/>
    </xf>
    <xf numFmtId="0" fontId="92" fillId="4" borderId="11" xfId="4" applyNumberFormat="1" applyFont="1" applyFill="1" applyBorder="1" applyAlignment="1">
      <alignment horizontal="right" vertical="center"/>
    </xf>
    <xf numFmtId="178" fontId="133" fillId="3" borderId="0" xfId="10" applyNumberFormat="1" applyFont="1" applyFill="1" applyBorder="1" applyAlignment="1">
      <alignment horizontal="center" vertical="center"/>
    </xf>
    <xf numFmtId="178" fontId="136" fillId="3" borderId="12" xfId="10" applyNumberFormat="1" applyFont="1" applyFill="1" applyBorder="1" applyAlignment="1">
      <alignment vertical="center"/>
    </xf>
    <xf numFmtId="0" fontId="134" fillId="3" borderId="11" xfId="5" applyFont="1" applyFill="1" applyBorder="1" applyAlignment="1">
      <alignment horizontal="center" vertical="center"/>
    </xf>
    <xf numFmtId="178" fontId="133" fillId="3" borderId="0" xfId="10" applyNumberFormat="1" applyFont="1" applyFill="1" applyBorder="1" applyAlignment="1">
      <alignment horizontal="left" vertical="center"/>
    </xf>
    <xf numFmtId="166" fontId="138" fillId="19" borderId="52" xfId="10" applyNumberFormat="1" applyFont="1" applyFill="1" applyBorder="1" applyAlignment="1">
      <alignment vertical="center"/>
    </xf>
    <xf numFmtId="166" fontId="138" fillId="19" borderId="11" xfId="10" applyNumberFormat="1" applyFont="1" applyFill="1" applyBorder="1" applyAlignment="1">
      <alignment horizontal="left" vertical="center"/>
    </xf>
    <xf numFmtId="0" fontId="22" fillId="3" borderId="11" xfId="7" applyFill="1" applyBorder="1"/>
    <xf numFmtId="0" fontId="22" fillId="3" borderId="0" xfId="7" applyFill="1" applyBorder="1"/>
    <xf numFmtId="0" fontId="22" fillId="3" borderId="12" xfId="7" applyFill="1" applyBorder="1"/>
    <xf numFmtId="0" fontId="22" fillId="0" borderId="0" xfId="7" applyBorder="1"/>
    <xf numFmtId="0" fontId="126" fillId="3" borderId="11" xfId="7" applyFont="1" applyFill="1" applyBorder="1" applyAlignment="1">
      <alignment vertical="center" wrapText="1"/>
    </xf>
    <xf numFmtId="0" fontId="126" fillId="3" borderId="0" xfId="7" applyFont="1" applyFill="1" applyBorder="1" applyAlignment="1">
      <alignment vertical="center" wrapText="1"/>
    </xf>
    <xf numFmtId="0" fontId="126" fillId="0" borderId="0" xfId="7" applyFont="1" applyBorder="1" applyAlignment="1">
      <alignment horizontal="right"/>
    </xf>
    <xf numFmtId="0" fontId="127" fillId="3" borderId="0" xfId="7" applyFont="1" applyFill="1" applyBorder="1" applyAlignment="1">
      <alignment horizontal="right"/>
    </xf>
    <xf numFmtId="0" fontId="95" fillId="3" borderId="89" xfId="4" applyNumberFormat="1" applyFont="1" applyFill="1" applyBorder="1" applyAlignment="1">
      <alignment horizontal="center" vertical="center"/>
    </xf>
    <xf numFmtId="0" fontId="95" fillId="3" borderId="89" xfId="7" applyNumberFormat="1" applyFont="1" applyFill="1" applyBorder="1" applyAlignment="1" applyProtection="1">
      <alignment horizontal="center" vertical="center"/>
      <protection locked="0"/>
    </xf>
    <xf numFmtId="166" fontId="140" fillId="28" borderId="90" xfId="10" applyNumberFormat="1" applyFont="1" applyFill="1" applyBorder="1" applyAlignment="1">
      <alignment horizontal="center" vertical="center"/>
    </xf>
    <xf numFmtId="1" fontId="141" fillId="3" borderId="59" xfId="10" applyNumberFormat="1" applyFont="1" applyFill="1" applyBorder="1" applyAlignment="1">
      <alignment horizontal="center" vertical="center"/>
    </xf>
    <xf numFmtId="0" fontId="142" fillId="3" borderId="11" xfId="5" applyFont="1" applyFill="1" applyBorder="1" applyAlignment="1">
      <alignment horizontal="center" vertical="center"/>
    </xf>
    <xf numFmtId="0" fontId="143" fillId="3" borderId="0" xfId="5" applyFont="1" applyFill="1" applyBorder="1" applyAlignment="1" applyProtection="1">
      <alignment horizontal="left" vertical="center"/>
      <protection hidden="1"/>
    </xf>
    <xf numFmtId="1" fontId="141" fillId="3" borderId="0" xfId="10" applyNumberFormat="1" applyFont="1" applyFill="1" applyBorder="1" applyAlignment="1">
      <alignment horizontal="center" vertical="center"/>
    </xf>
    <xf numFmtId="0" fontId="126" fillId="3" borderId="11" xfId="7" applyFont="1" applyFill="1" applyBorder="1" applyAlignment="1">
      <alignment vertical="center"/>
    </xf>
    <xf numFmtId="0" fontId="126" fillId="3" borderId="0" xfId="7" applyFont="1" applyFill="1" applyBorder="1" applyAlignment="1">
      <alignment vertical="center"/>
    </xf>
    <xf numFmtId="0" fontId="126" fillId="3" borderId="0" xfId="7" applyFont="1" applyFill="1" applyBorder="1" applyAlignment="1">
      <alignment horizontal="right" vertical="center"/>
    </xf>
    <xf numFmtId="2" fontId="136" fillId="3" borderId="89" xfId="10" applyNumberFormat="1" applyFont="1" applyFill="1" applyBorder="1" applyAlignment="1">
      <alignment horizontal="center" vertical="center"/>
    </xf>
    <xf numFmtId="0" fontId="22" fillId="3" borderId="0" xfId="7" applyFill="1" applyBorder="1" applyAlignment="1">
      <alignment horizontal="left"/>
    </xf>
    <xf numFmtId="0" fontId="134" fillId="3" borderId="20" xfId="5" applyFont="1" applyFill="1" applyBorder="1" applyAlignment="1">
      <alignment horizontal="center" vertical="center"/>
    </xf>
    <xf numFmtId="0" fontId="22" fillId="3" borderId="21" xfId="7" applyFill="1" applyBorder="1"/>
    <xf numFmtId="0" fontId="22" fillId="3" borderId="22" xfId="7" applyFill="1" applyBorder="1"/>
    <xf numFmtId="0" fontId="144" fillId="3" borderId="11" xfId="5" applyFont="1" applyFill="1" applyBorder="1" applyAlignment="1">
      <alignment horizontal="center" vertical="center"/>
    </xf>
    <xf numFmtId="0" fontId="146" fillId="3" borderId="7" xfId="5" applyFont="1" applyFill="1" applyBorder="1" applyAlignment="1">
      <alignment vertical="center"/>
    </xf>
    <xf numFmtId="0" fontId="49" fillId="4" borderId="0" xfId="7" applyFont="1" applyFill="1" applyBorder="1"/>
    <xf numFmtId="0" fontId="5" fillId="4" borderId="0" xfId="4" applyFill="1" applyAlignment="1">
      <alignment vertical="center"/>
    </xf>
    <xf numFmtId="0" fontId="49" fillId="25" borderId="91" xfId="4" applyFont="1" applyFill="1" applyBorder="1" applyAlignment="1" applyProtection="1">
      <alignment horizontal="centerContinuous" vertical="center"/>
      <protection locked="0"/>
    </xf>
    <xf numFmtId="0" fontId="49" fillId="25" borderId="92" xfId="4" applyFont="1" applyFill="1" applyBorder="1" applyAlignment="1" applyProtection="1">
      <alignment horizontal="centerContinuous" vertical="center"/>
      <protection locked="0"/>
    </xf>
    <xf numFmtId="0" fontId="49" fillId="25" borderId="93" xfId="4" applyFont="1" applyFill="1" applyBorder="1" applyAlignment="1" applyProtection="1">
      <alignment horizontal="right" vertical="center"/>
      <protection locked="0"/>
    </xf>
    <xf numFmtId="0" fontId="86" fillId="4" borderId="11" xfId="7" applyFont="1" applyFill="1" applyBorder="1" applyAlignment="1" applyProtection="1">
      <alignment horizontal="left" vertical="center"/>
      <protection locked="0"/>
    </xf>
    <xf numFmtId="0" fontId="86" fillId="4" borderId="84" xfId="7" applyFont="1" applyFill="1" applyBorder="1" applyAlignment="1" applyProtection="1">
      <alignment horizontal="right" vertical="center"/>
      <protection locked="0"/>
    </xf>
    <xf numFmtId="179" fontId="6" fillId="28" borderId="1" xfId="7" applyNumberFormat="1" applyFont="1" applyFill="1" applyBorder="1" applyAlignment="1" applyProtection="1">
      <alignment horizontal="center" vertical="center"/>
      <protection locked="0"/>
    </xf>
    <xf numFmtId="0" fontId="86" fillId="4" borderId="0" xfId="7" applyFont="1" applyFill="1" applyBorder="1" applyAlignment="1" applyProtection="1">
      <alignment horizontal="right" vertical="center"/>
      <protection locked="0"/>
    </xf>
    <xf numFmtId="0" fontId="61" fillId="4" borderId="0" xfId="7" applyFont="1" applyFill="1" applyBorder="1" applyAlignment="1" applyProtection="1">
      <alignment horizontal="right" vertical="center"/>
      <protection locked="0"/>
    </xf>
    <xf numFmtId="179" fontId="147" fillId="28" borderId="12" xfId="7" applyNumberFormat="1" applyFont="1" applyFill="1" applyBorder="1" applyAlignment="1" applyProtection="1">
      <alignment horizontal="center" vertical="center"/>
      <protection locked="0"/>
    </xf>
    <xf numFmtId="0" fontId="16" fillId="4" borderId="11" xfId="7" applyFont="1" applyFill="1" applyBorder="1" applyAlignment="1" applyProtection="1">
      <alignment horizontal="left" vertical="center" wrapText="1"/>
      <protection locked="0"/>
    </xf>
    <xf numFmtId="0" fontId="16" fillId="4" borderId="0" xfId="7" applyFont="1" applyFill="1" applyBorder="1" applyAlignment="1" applyProtection="1">
      <alignment horizontal="right" vertical="center" wrapText="1"/>
      <protection locked="0"/>
    </xf>
    <xf numFmtId="180" fontId="147" fillId="28" borderId="1" xfId="7" applyNumberFormat="1" applyFont="1" applyFill="1" applyBorder="1" applyAlignment="1" applyProtection="1">
      <alignment horizontal="center" vertical="center"/>
      <protection locked="0"/>
    </xf>
    <xf numFmtId="179" fontId="147" fillId="28" borderId="1" xfId="7" applyNumberFormat="1" applyFont="1" applyFill="1" applyBorder="1" applyAlignment="1" applyProtection="1">
      <alignment horizontal="center" vertical="center"/>
      <protection locked="0"/>
    </xf>
    <xf numFmtId="179" fontId="6" fillId="28" borderId="12" xfId="7" applyNumberFormat="1" applyFont="1" applyFill="1" applyBorder="1" applyAlignment="1" applyProtection="1">
      <alignment horizontal="center" vertical="center"/>
      <protection locked="0"/>
    </xf>
    <xf numFmtId="0" fontId="95" fillId="4" borderId="11" xfId="7" applyFont="1" applyFill="1" applyBorder="1" applyAlignment="1" applyProtection="1">
      <alignment horizontal="left" vertical="center"/>
      <protection locked="0"/>
    </xf>
    <xf numFmtId="0" fontId="95" fillId="4" borderId="0" xfId="7" applyFont="1" applyFill="1" applyBorder="1" applyAlignment="1" applyProtection="1">
      <alignment horizontal="right" vertical="center"/>
      <protection locked="0"/>
    </xf>
    <xf numFmtId="179" fontId="3" fillId="4" borderId="1" xfId="7" applyNumberFormat="1" applyFont="1" applyFill="1" applyBorder="1" applyAlignment="1" applyProtection="1">
      <alignment horizontal="center" vertical="center"/>
      <protection locked="0"/>
    </xf>
    <xf numFmtId="0" fontId="1" fillId="4" borderId="0" xfId="7" applyFont="1" applyFill="1" applyBorder="1" applyAlignment="1" applyProtection="1">
      <alignment horizontal="right" vertical="center"/>
      <protection locked="0"/>
    </xf>
    <xf numFmtId="179" fontId="3" fillId="4" borderId="12" xfId="7" applyNumberFormat="1" applyFont="1" applyFill="1" applyBorder="1" applyAlignment="1" applyProtection="1">
      <alignment horizontal="center" vertical="center"/>
      <protection locked="0"/>
    </xf>
    <xf numFmtId="0" fontId="1" fillId="4" borderId="11" xfId="7" applyFont="1" applyFill="1" applyBorder="1" applyAlignment="1" applyProtection="1">
      <alignment horizontal="left" vertical="center"/>
      <protection locked="0"/>
    </xf>
    <xf numFmtId="0" fontId="3" fillId="4" borderId="0" xfId="7" applyFont="1" applyFill="1" applyBorder="1" applyAlignment="1" applyProtection="1">
      <alignment horizontal="right" vertical="center"/>
      <protection locked="0"/>
    </xf>
    <xf numFmtId="180" fontId="3" fillId="4" borderId="1" xfId="7" applyNumberFormat="1" applyFont="1" applyFill="1" applyBorder="1" applyAlignment="1" applyProtection="1">
      <alignment horizontal="center" vertical="center"/>
      <protection locked="0"/>
    </xf>
    <xf numFmtId="180" fontId="3" fillId="4" borderId="12" xfId="7" applyNumberFormat="1" applyFont="1" applyFill="1" applyBorder="1" applyAlignment="1" applyProtection="1">
      <alignment horizontal="center" vertical="center"/>
      <protection locked="0"/>
    </xf>
    <xf numFmtId="0" fontId="1" fillId="24" borderId="94" xfId="7" applyFont="1" applyFill="1" applyBorder="1" applyAlignment="1" applyProtection="1">
      <alignment horizontal="left" vertical="center"/>
      <protection locked="0"/>
    </xf>
    <xf numFmtId="0" fontId="1" fillId="24" borderId="95" xfId="7" applyFont="1" applyFill="1" applyBorder="1" applyAlignment="1" applyProtection="1">
      <alignment horizontal="right" vertical="center"/>
      <protection locked="0"/>
    </xf>
    <xf numFmtId="179" fontId="3" fillId="24" borderId="95" xfId="7" applyNumberFormat="1" applyFont="1" applyFill="1" applyBorder="1" applyAlignment="1" applyProtection="1">
      <alignment horizontal="center" vertical="center"/>
      <protection locked="0"/>
    </xf>
    <xf numFmtId="0" fontId="1" fillId="24" borderId="95" xfId="5" applyFill="1" applyBorder="1" applyProtection="1">
      <protection hidden="1"/>
    </xf>
    <xf numFmtId="0" fontId="3" fillId="24" borderId="95" xfId="7" applyFont="1" applyFill="1" applyBorder="1" applyAlignment="1" applyProtection="1">
      <alignment horizontal="right" vertical="center"/>
      <protection locked="0"/>
    </xf>
    <xf numFmtId="180" fontId="3" fillId="24" borderId="95" xfId="7" applyNumberFormat="1" applyFont="1" applyFill="1" applyBorder="1" applyAlignment="1" applyProtection="1">
      <alignment horizontal="center" vertical="center"/>
      <protection locked="0"/>
    </xf>
    <xf numFmtId="180" fontId="3" fillId="24" borderId="96" xfId="7" applyNumberFormat="1" applyFont="1" applyFill="1" applyBorder="1" applyAlignment="1" applyProtection="1">
      <alignment horizontal="center" vertical="center"/>
      <protection locked="0"/>
    </xf>
    <xf numFmtId="0" fontId="61" fillId="4" borderId="11" xfId="7" applyFont="1" applyFill="1" applyBorder="1" applyAlignment="1" applyProtection="1">
      <alignment horizontal="left" vertical="center"/>
      <protection locked="0"/>
    </xf>
    <xf numFmtId="172" fontId="114" fillId="28" borderId="1" xfId="7" applyNumberFormat="1" applyFont="1" applyFill="1" applyBorder="1" applyAlignment="1" applyProtection="1">
      <alignment horizontal="center" vertical="center"/>
      <protection locked="0"/>
    </xf>
    <xf numFmtId="0" fontId="3" fillId="4" borderId="20" xfId="7" applyFont="1" applyFill="1" applyBorder="1" applyAlignment="1" applyProtection="1">
      <alignment horizontal="left" vertical="center"/>
      <protection locked="0"/>
    </xf>
    <xf numFmtId="0" fontId="3" fillId="4" borderId="21" xfId="7" applyFont="1" applyFill="1" applyBorder="1" applyAlignment="1" applyProtection="1">
      <alignment horizontal="right" vertical="center"/>
      <protection locked="0"/>
    </xf>
    <xf numFmtId="180" fontId="3" fillId="4" borderId="45" xfId="7" applyNumberFormat="1" applyFont="1" applyFill="1" applyBorder="1" applyAlignment="1" applyProtection="1">
      <alignment horizontal="center" vertical="center"/>
      <protection locked="0"/>
    </xf>
    <xf numFmtId="0" fontId="1" fillId="4" borderId="21" xfId="7" applyFont="1" applyFill="1" applyBorder="1" applyAlignment="1" applyProtection="1">
      <alignment horizontal="right" vertical="center"/>
      <protection locked="0"/>
    </xf>
    <xf numFmtId="179" fontId="3" fillId="4" borderId="45" xfId="7" applyNumberFormat="1" applyFont="1" applyFill="1" applyBorder="1" applyAlignment="1" applyProtection="1">
      <alignment horizontal="center" vertical="center"/>
      <protection locked="0"/>
    </xf>
    <xf numFmtId="180" fontId="3" fillId="4" borderId="22" xfId="7" applyNumberFormat="1" applyFont="1" applyFill="1" applyBorder="1" applyAlignment="1" applyProtection="1">
      <alignment horizontal="center" vertical="center"/>
      <protection locked="0"/>
    </xf>
    <xf numFmtId="0" fontId="1" fillId="0" borderId="0" xfId="5" applyProtection="1">
      <protection hidden="1"/>
    </xf>
    <xf numFmtId="0" fontId="52" fillId="25" borderId="91" xfId="4" applyFont="1" applyFill="1" applyBorder="1" applyAlignment="1" applyProtection="1">
      <alignment horizontal="centerContinuous" vertical="center"/>
      <protection locked="0"/>
    </xf>
    <xf numFmtId="181" fontId="86" fillId="28" borderId="1" xfId="7" applyNumberFormat="1" applyFont="1" applyFill="1" applyBorder="1" applyAlignment="1" applyProtection="1">
      <alignment horizontal="center" vertical="center"/>
      <protection locked="0"/>
    </xf>
    <xf numFmtId="181" fontId="86" fillId="28" borderId="12" xfId="7" applyNumberFormat="1" applyFont="1" applyFill="1" applyBorder="1" applyAlignment="1" applyProtection="1">
      <alignment horizontal="center" vertical="center"/>
      <protection locked="0"/>
    </xf>
    <xf numFmtId="172" fontId="61" fillId="28" borderId="1" xfId="7" applyNumberFormat="1" applyFont="1" applyFill="1" applyBorder="1" applyAlignment="1" applyProtection="1">
      <alignment horizontal="center" vertical="center"/>
      <protection locked="0"/>
    </xf>
    <xf numFmtId="181" fontId="61" fillId="28" borderId="1" xfId="7" applyNumberFormat="1" applyFont="1" applyFill="1" applyBorder="1" applyAlignment="1" applyProtection="1">
      <alignment horizontal="center" vertical="center"/>
      <protection locked="0"/>
    </xf>
    <xf numFmtId="181" fontId="61" fillId="28" borderId="12" xfId="7" applyNumberFormat="1" applyFont="1" applyFill="1" applyBorder="1" applyAlignment="1" applyProtection="1">
      <alignment horizontal="center" vertical="center"/>
      <protection locked="0"/>
    </xf>
    <xf numFmtId="181" fontId="1" fillId="3" borderId="1" xfId="7" applyNumberFormat="1" applyFont="1" applyFill="1" applyBorder="1" applyAlignment="1" applyProtection="1">
      <alignment horizontal="left" vertical="center"/>
      <protection locked="0"/>
    </xf>
    <xf numFmtId="181" fontId="1" fillId="3" borderId="12" xfId="7" applyNumberFormat="1" applyFont="1" applyFill="1" applyBorder="1" applyAlignment="1" applyProtection="1">
      <alignment horizontal="left" vertical="center"/>
      <protection locked="0"/>
    </xf>
    <xf numFmtId="0" fontId="1" fillId="3" borderId="20" xfId="7" applyFont="1" applyFill="1" applyBorder="1" applyAlignment="1" applyProtection="1">
      <alignment horizontal="left" vertical="center"/>
      <protection locked="0"/>
    </xf>
    <xf numFmtId="169" fontId="1" fillId="3" borderId="45" xfId="7" applyNumberFormat="1" applyFont="1" applyFill="1" applyBorder="1" applyAlignment="1" applyProtection="1">
      <alignment horizontal="left" vertical="center"/>
      <protection locked="0"/>
    </xf>
    <xf numFmtId="9" fontId="1" fillId="3" borderId="45" xfId="7" applyNumberFormat="1" applyFont="1" applyFill="1" applyBorder="1" applyAlignment="1" applyProtection="1">
      <alignment horizontal="left" vertical="center"/>
      <protection locked="0"/>
    </xf>
    <xf numFmtId="9" fontId="1" fillId="3" borderId="22" xfId="7" applyNumberFormat="1" applyFont="1" applyFill="1" applyBorder="1" applyAlignment="1" applyProtection="1">
      <alignment horizontal="left" vertical="center"/>
      <protection locked="0"/>
    </xf>
    <xf numFmtId="0" fontId="86" fillId="3" borderId="97" xfId="7" applyFont="1" applyFill="1" applyBorder="1" applyAlignment="1" applyProtection="1">
      <alignment horizontal="left" vertical="center"/>
      <protection locked="0"/>
    </xf>
    <xf numFmtId="0" fontId="86" fillId="3" borderId="9" xfId="7" applyFont="1" applyFill="1" applyBorder="1" applyAlignment="1" applyProtection="1">
      <alignment horizontal="right" vertical="center"/>
      <protection locked="0"/>
    </xf>
    <xf numFmtId="181" fontId="86" fillId="28" borderId="98" xfId="7" applyNumberFormat="1" applyFont="1" applyFill="1" applyBorder="1" applyAlignment="1" applyProtection="1">
      <alignment horizontal="center" vertical="center"/>
      <protection locked="0"/>
    </xf>
    <xf numFmtId="169" fontId="1" fillId="3" borderId="1" xfId="7" applyNumberFormat="1" applyFont="1" applyFill="1" applyBorder="1" applyAlignment="1" applyProtection="1">
      <alignment horizontal="left" vertical="center"/>
      <protection locked="0"/>
    </xf>
    <xf numFmtId="0" fontId="149" fillId="4" borderId="0" xfId="7" applyFont="1" applyFill="1" applyAlignment="1">
      <alignment vertical="center"/>
    </xf>
    <xf numFmtId="0" fontId="150" fillId="4" borderId="0" xfId="7" applyFont="1" applyFill="1" applyAlignment="1">
      <alignment horizontal="left" vertical="center"/>
    </xf>
    <xf numFmtId="0" fontId="150" fillId="4" borderId="0" xfId="7" applyFont="1" applyFill="1" applyAlignment="1">
      <alignment horizontal="right" vertical="center"/>
    </xf>
    <xf numFmtId="0" fontId="151" fillId="4" borderId="0" xfId="7" applyFont="1" applyFill="1" applyAlignment="1">
      <alignment vertical="center"/>
    </xf>
    <xf numFmtId="0" fontId="152" fillId="4" borderId="0" xfId="7" applyFont="1" applyFill="1" applyAlignment="1">
      <alignment vertical="center"/>
    </xf>
    <xf numFmtId="0" fontId="0" fillId="3" borderId="0" xfId="0" applyFill="1"/>
    <xf numFmtId="0" fontId="49" fillId="15" borderId="0" xfId="0" applyFont="1" applyFill="1" applyAlignment="1">
      <alignment horizontal="centerContinuous" vertical="center"/>
    </xf>
    <xf numFmtId="0" fontId="0" fillId="15" borderId="0" xfId="0" applyFill="1" applyAlignment="1">
      <alignment horizontal="centerContinuous" vertical="center"/>
    </xf>
    <xf numFmtId="0" fontId="153" fillId="15" borderId="0" xfId="0" applyFont="1" applyFill="1" applyAlignment="1">
      <alignment horizontal="centerContinuous" vertical="center"/>
    </xf>
    <xf numFmtId="0" fontId="22" fillId="3" borderId="0" xfId="7" applyFill="1"/>
    <xf numFmtId="0" fontId="13" fillId="38" borderId="0" xfId="17" applyFont="1" applyFill="1" applyBorder="1" applyAlignment="1">
      <alignment vertical="top"/>
    </xf>
    <xf numFmtId="0" fontId="0" fillId="38" borderId="0" xfId="0" applyFill="1"/>
    <xf numFmtId="0" fontId="153" fillId="38" borderId="0" xfId="0" applyFont="1" applyFill="1" applyAlignment="1">
      <alignment horizontal="left" vertical="center"/>
    </xf>
    <xf numFmtId="0" fontId="30" fillId="39" borderId="0" xfId="17" applyFont="1" applyFill="1" applyBorder="1" applyAlignment="1">
      <alignment horizontal="right" vertical="center"/>
    </xf>
    <xf numFmtId="49" fontId="3" fillId="4" borderId="27" xfId="0" applyNumberFormat="1" applyFont="1" applyFill="1" applyBorder="1" applyAlignment="1">
      <alignment horizontal="left" vertical="center"/>
    </xf>
    <xf numFmtId="0" fontId="85" fillId="40" borderId="0" xfId="18" applyFont="1" applyFill="1" applyAlignment="1">
      <alignment horizontal="right" vertical="center"/>
    </xf>
    <xf numFmtId="0" fontId="90" fillId="40" borderId="0" xfId="18" applyFont="1" applyFill="1" applyAlignment="1">
      <alignment horizontal="left" vertical="center" wrapText="1"/>
    </xf>
    <xf numFmtId="0" fontId="155" fillId="41" borderId="0" xfId="0" applyFont="1" applyFill="1" applyAlignment="1">
      <alignment horizontal="left" vertical="center"/>
    </xf>
    <xf numFmtId="0" fontId="153" fillId="3" borderId="0" xfId="0" applyFont="1" applyFill="1" applyAlignment="1">
      <alignment horizontal="left" vertical="center"/>
    </xf>
    <xf numFmtId="0" fontId="30" fillId="3" borderId="0" xfId="5" applyFont="1" applyFill="1" applyProtection="1">
      <protection hidden="1"/>
    </xf>
    <xf numFmtId="0" fontId="1" fillId="3" borderId="0" xfId="5" applyFill="1" applyProtection="1">
      <protection hidden="1"/>
    </xf>
    <xf numFmtId="0" fontId="156" fillId="3" borderId="0" xfId="13" applyFont="1" applyFill="1" applyAlignment="1" applyProtection="1">
      <protection hidden="1"/>
    </xf>
    <xf numFmtId="0" fontId="157" fillId="3" borderId="0" xfId="5" applyFont="1" applyFill="1" applyAlignment="1" applyProtection="1">
      <protection hidden="1"/>
    </xf>
    <xf numFmtId="0" fontId="158" fillId="3" borderId="0" xfId="5" applyFont="1" applyFill="1" applyAlignment="1" applyProtection="1">
      <protection hidden="1"/>
    </xf>
    <xf numFmtId="0" fontId="52" fillId="3" borderId="0" xfId="5" applyFont="1" applyFill="1" applyAlignment="1" applyProtection="1">
      <alignment horizontal="left" vertical="center"/>
      <protection hidden="1"/>
    </xf>
    <xf numFmtId="0" fontId="49" fillId="4" borderId="0" xfId="5" applyFont="1" applyFill="1" applyBorder="1" applyAlignment="1" applyProtection="1">
      <alignment horizontal="center" vertical="center"/>
      <protection hidden="1"/>
    </xf>
    <xf numFmtId="0" fontId="0" fillId="4" borderId="0" xfId="0" applyFill="1" applyAlignment="1">
      <alignment vertical="center"/>
    </xf>
    <xf numFmtId="0" fontId="0" fillId="4" borderId="0" xfId="0" applyFill="1" applyBorder="1" applyAlignment="1">
      <alignment vertical="center"/>
    </xf>
    <xf numFmtId="0" fontId="1" fillId="0" borderId="0" xfId="5"/>
    <xf numFmtId="0" fontId="76" fillId="0" borderId="0" xfId="5" applyFont="1" applyBorder="1" applyAlignment="1">
      <alignment horizontal="center" vertical="center" wrapText="1"/>
    </xf>
    <xf numFmtId="0" fontId="163" fillId="4" borderId="108" xfId="5" applyFont="1" applyFill="1" applyBorder="1" applyAlignment="1" applyProtection="1">
      <alignment horizontal="center" vertical="center"/>
      <protection hidden="1"/>
    </xf>
    <xf numFmtId="0" fontId="164" fillId="4" borderId="109" xfId="5" applyFont="1" applyFill="1" applyBorder="1" applyAlignment="1" applyProtection="1">
      <alignment horizontal="center" vertical="center" wrapText="1"/>
      <protection hidden="1"/>
    </xf>
    <xf numFmtId="0" fontId="165" fillId="4" borderId="21" xfId="5" applyFont="1" applyFill="1" applyBorder="1" applyAlignment="1" applyProtection="1">
      <alignment horizontal="center" vertical="center" wrapText="1"/>
      <protection hidden="1"/>
    </xf>
    <xf numFmtId="0" fontId="163" fillId="4" borderId="108" xfId="5" applyFont="1" applyFill="1" applyBorder="1" applyAlignment="1" applyProtection="1">
      <alignment horizontal="right" vertical="center"/>
      <protection hidden="1"/>
    </xf>
    <xf numFmtId="0" fontId="166" fillId="4" borderId="0" xfId="4" applyNumberFormat="1" applyFont="1" applyFill="1" applyBorder="1" applyAlignment="1">
      <alignment horizontal="center" vertical="center"/>
    </xf>
    <xf numFmtId="0" fontId="167" fillId="4" borderId="0" xfId="5" applyFont="1" applyFill="1" applyBorder="1" applyAlignment="1" applyProtection="1">
      <alignment horizontal="center" vertical="center" wrapText="1"/>
      <protection hidden="1"/>
    </xf>
    <xf numFmtId="0" fontId="168" fillId="4" borderId="0" xfId="5" applyFont="1" applyFill="1" applyBorder="1" applyAlignment="1" applyProtection="1">
      <alignment horizontal="center" vertical="center" wrapText="1"/>
      <protection hidden="1"/>
    </xf>
    <xf numFmtId="0" fontId="76" fillId="4" borderId="0" xfId="5" applyFont="1" applyFill="1" applyBorder="1" applyAlignment="1" applyProtection="1">
      <alignment horizontal="right" vertical="center"/>
      <protection hidden="1"/>
    </xf>
    <xf numFmtId="0" fontId="1" fillId="0" borderId="0" xfId="5" applyAlignment="1">
      <alignment horizontal="center"/>
    </xf>
    <xf numFmtId="3" fontId="167" fillId="4" borderId="0" xfId="10" applyNumberFormat="1" applyFont="1" applyFill="1" applyBorder="1" applyAlignment="1" applyProtection="1">
      <alignment horizontal="center" vertical="center"/>
      <protection locked="0"/>
    </xf>
    <xf numFmtId="183" fontId="168" fillId="4" borderId="0" xfId="10" applyNumberFormat="1" applyFont="1" applyFill="1" applyBorder="1" applyAlignment="1" applyProtection="1">
      <alignment horizontal="center" vertical="center"/>
      <protection locked="0"/>
    </xf>
    <xf numFmtId="166" fontId="76" fillId="4" borderId="0" xfId="5" applyNumberFormat="1" applyFont="1" applyFill="1" applyBorder="1" applyAlignment="1">
      <alignment horizontal="center" vertical="center"/>
    </xf>
    <xf numFmtId="0" fontId="169" fillId="0" borderId="0" xfId="5" applyFont="1" applyFill="1" applyAlignment="1">
      <alignment horizontal="center" vertical="center"/>
    </xf>
    <xf numFmtId="0" fontId="66" fillId="4" borderId="0" xfId="5" applyFont="1" applyFill="1" applyBorder="1" applyAlignment="1" applyProtection="1">
      <alignment horizontal="left" vertical="center"/>
      <protection hidden="1"/>
    </xf>
    <xf numFmtId="0" fontId="170" fillId="4" borderId="0" xfId="4" applyNumberFormat="1" applyFont="1" applyFill="1" applyBorder="1" applyAlignment="1">
      <alignment horizontal="center" vertical="center"/>
    </xf>
    <xf numFmtId="0" fontId="171" fillId="4" borderId="0" xfId="5" applyFont="1" applyFill="1" applyBorder="1" applyAlignment="1">
      <alignment horizontal="center" vertical="center"/>
    </xf>
    <xf numFmtId="0" fontId="3" fillId="0" borderId="0" xfId="5" applyFont="1"/>
    <xf numFmtId="0" fontId="45" fillId="42" borderId="0" xfId="5" applyFont="1" applyFill="1" applyBorder="1" applyAlignment="1" applyProtection="1">
      <alignment horizontal="center" vertical="center" wrapText="1"/>
      <protection hidden="1"/>
    </xf>
    <xf numFmtId="49" fontId="22" fillId="4" borderId="17" xfId="7" applyNumberFormat="1" applyFill="1" applyBorder="1" applyAlignment="1">
      <alignment horizontal="center" vertical="center"/>
    </xf>
    <xf numFmtId="49" fontId="22" fillId="4" borderId="18" xfId="7" applyNumberFormat="1" applyFill="1" applyBorder="1" applyAlignment="1">
      <alignment horizontal="center" vertical="center"/>
    </xf>
    <xf numFmtId="49" fontId="22" fillId="4" borderId="19" xfId="7" applyNumberFormat="1" applyFill="1" applyBorder="1" applyAlignment="1">
      <alignment horizontal="center" vertical="center"/>
    </xf>
    <xf numFmtId="49" fontId="1" fillId="0" borderId="20" xfId="5" applyNumberFormat="1" applyBorder="1" applyAlignment="1">
      <alignment horizontal="center"/>
    </xf>
    <xf numFmtId="49" fontId="1" fillId="0" borderId="21" xfId="5" applyNumberFormat="1" applyBorder="1" applyAlignment="1">
      <alignment horizontal="center"/>
    </xf>
    <xf numFmtId="49" fontId="1" fillId="0" borderId="22" xfId="5" applyNumberFormat="1" applyBorder="1" applyAlignment="1">
      <alignment horizontal="center"/>
    </xf>
    <xf numFmtId="49" fontId="75" fillId="0" borderId="23" xfId="7" applyNumberFormat="1" applyFont="1" applyBorder="1" applyAlignment="1">
      <alignment horizontal="center" vertical="center" wrapText="1"/>
    </xf>
    <xf numFmtId="49" fontId="75" fillId="0" borderId="11" xfId="7" applyNumberFormat="1" applyFont="1" applyBorder="1" applyAlignment="1">
      <alignment horizontal="center" vertical="center" wrapText="1"/>
    </xf>
    <xf numFmtId="49" fontId="75" fillId="0" borderId="24" xfId="7" applyNumberFormat="1" applyFont="1" applyBorder="1" applyAlignment="1">
      <alignment horizontal="center" vertical="center" wrapText="1"/>
    </xf>
    <xf numFmtId="49" fontId="75" fillId="0" borderId="0" xfId="7" applyNumberFormat="1" applyFont="1" applyBorder="1" applyAlignment="1">
      <alignment horizontal="center" vertical="center" wrapText="1"/>
    </xf>
    <xf numFmtId="49" fontId="75" fillId="0" borderId="25" xfId="7" applyNumberFormat="1" applyFont="1" applyBorder="1" applyAlignment="1">
      <alignment horizontal="center" vertical="center" wrapText="1"/>
    </xf>
    <xf numFmtId="49" fontId="75" fillId="0" borderId="12" xfId="7" applyNumberFormat="1" applyFont="1" applyBorder="1" applyAlignment="1">
      <alignment horizontal="center" vertical="center" wrapText="1"/>
    </xf>
    <xf numFmtId="0" fontId="43" fillId="4" borderId="14" xfId="5" applyFont="1" applyFill="1" applyBorder="1" applyAlignment="1" applyProtection="1">
      <alignment horizontal="center" vertical="center"/>
      <protection hidden="1"/>
    </xf>
    <xf numFmtId="0" fontId="43" fillId="4" borderId="15" xfId="5" applyFont="1" applyFill="1" applyBorder="1" applyAlignment="1" applyProtection="1">
      <alignment horizontal="center" vertical="center"/>
      <protection hidden="1"/>
    </xf>
    <xf numFmtId="0" fontId="43" fillId="4" borderId="16" xfId="5" applyFont="1" applyFill="1" applyBorder="1" applyAlignment="1" applyProtection="1">
      <alignment horizontal="center" vertical="center"/>
      <protection hidden="1"/>
    </xf>
    <xf numFmtId="49" fontId="74" fillId="11" borderId="2" xfId="5" applyNumberFormat="1" applyFont="1" applyFill="1" applyBorder="1" applyAlignment="1">
      <alignment horizontal="center"/>
    </xf>
    <xf numFmtId="49" fontId="74" fillId="11" borderId="10" xfId="5" applyNumberFormat="1" applyFont="1" applyFill="1" applyBorder="1" applyAlignment="1">
      <alignment horizontal="center"/>
    </xf>
    <xf numFmtId="49" fontId="74" fillId="11" borderId="3" xfId="5" applyNumberFormat="1" applyFont="1" applyFill="1" applyBorder="1" applyAlignment="1">
      <alignment horizontal="center"/>
    </xf>
    <xf numFmtId="0" fontId="1" fillId="4" borderId="0" xfId="5" applyFill="1" applyBorder="1" applyAlignment="1">
      <alignment horizontal="left" vertical="center"/>
    </xf>
    <xf numFmtId="0" fontId="1" fillId="4" borderId="1" xfId="5" applyFill="1" applyBorder="1" applyAlignment="1">
      <alignment horizontal="left" vertical="center"/>
    </xf>
    <xf numFmtId="0" fontId="30" fillId="19" borderId="2" xfId="5" applyFont="1" applyFill="1" applyBorder="1" applyAlignment="1">
      <alignment horizontal="center" vertical="center" wrapText="1"/>
    </xf>
    <xf numFmtId="0" fontId="30" fillId="19" borderId="10" xfId="5" applyFont="1" applyFill="1" applyBorder="1" applyAlignment="1">
      <alignment horizontal="center" vertical="center" wrapText="1"/>
    </xf>
    <xf numFmtId="0" fontId="30" fillId="19" borderId="11" xfId="5" applyFont="1" applyFill="1" applyBorder="1" applyAlignment="1">
      <alignment horizontal="center" vertical="center" wrapText="1"/>
    </xf>
    <xf numFmtId="0" fontId="30" fillId="19" borderId="0" xfId="5" applyFont="1" applyFill="1" applyBorder="1" applyAlignment="1">
      <alignment horizontal="center" vertical="center" wrapText="1"/>
    </xf>
    <xf numFmtId="0" fontId="81" fillId="19" borderId="10" xfId="5" applyFont="1" applyFill="1" applyBorder="1" applyAlignment="1">
      <alignment horizontal="center" vertical="center" wrapText="1"/>
    </xf>
    <xf numFmtId="0" fontId="81" fillId="19" borderId="0" xfId="5" applyFont="1" applyFill="1" applyBorder="1" applyAlignment="1">
      <alignment horizontal="center" vertical="center" wrapText="1"/>
    </xf>
    <xf numFmtId="49" fontId="19" fillId="0" borderId="11" xfId="6" applyNumberFormat="1" applyBorder="1" applyAlignment="1">
      <alignment horizontal="center" vertical="center" wrapText="1"/>
    </xf>
    <xf numFmtId="49" fontId="19" fillId="0" borderId="0" xfId="6" applyNumberFormat="1" applyBorder="1" applyAlignment="1">
      <alignment horizontal="center" vertical="center" wrapText="1"/>
    </xf>
    <xf numFmtId="49" fontId="19" fillId="0" borderId="12" xfId="6" applyNumberFormat="1" applyBorder="1" applyAlignment="1">
      <alignment horizontal="center" vertical="center" wrapText="1"/>
    </xf>
    <xf numFmtId="49" fontId="19" fillId="0" borderId="4" xfId="6" applyNumberFormat="1" applyBorder="1" applyAlignment="1">
      <alignment horizontal="center" vertical="center" wrapText="1"/>
    </xf>
    <xf numFmtId="49" fontId="19" fillId="0" borderId="13" xfId="6" applyNumberFormat="1" applyBorder="1" applyAlignment="1">
      <alignment horizontal="center" vertical="center" wrapText="1"/>
    </xf>
    <xf numFmtId="49" fontId="19" fillId="0" borderId="5" xfId="6" applyNumberFormat="1" applyBorder="1" applyAlignment="1">
      <alignment horizontal="center" vertical="center" wrapText="1"/>
    </xf>
    <xf numFmtId="0" fontId="30" fillId="19" borderId="38" xfId="5" applyFont="1" applyFill="1" applyBorder="1" applyAlignment="1">
      <alignment horizontal="center" vertical="center"/>
    </xf>
    <xf numFmtId="0" fontId="30" fillId="19" borderId="9" xfId="5" applyFont="1" applyFill="1" applyBorder="1" applyAlignment="1">
      <alignment horizontal="center" vertical="center"/>
    </xf>
    <xf numFmtId="0" fontId="30" fillId="19" borderId="39" xfId="5" applyFont="1" applyFill="1" applyBorder="1" applyAlignment="1">
      <alignment horizontal="center" vertical="center"/>
    </xf>
    <xf numFmtId="0" fontId="30" fillId="19" borderId="40" xfId="5" applyFont="1" applyFill="1" applyBorder="1" applyAlignment="1">
      <alignment horizontal="center" vertical="center"/>
    </xf>
    <xf numFmtId="0" fontId="30" fillId="19" borderId="0" xfId="5" applyFont="1" applyFill="1" applyBorder="1" applyAlignment="1">
      <alignment horizontal="center" vertical="center"/>
    </xf>
    <xf numFmtId="0" fontId="30" fillId="19" borderId="1" xfId="5" applyFont="1" applyFill="1" applyBorder="1" applyAlignment="1">
      <alignment horizontal="center" vertical="center"/>
    </xf>
    <xf numFmtId="0" fontId="1" fillId="4" borderId="40" xfId="5" applyFont="1" applyFill="1" applyBorder="1" applyAlignment="1">
      <alignment horizontal="center" vertical="center" wrapText="1"/>
    </xf>
    <xf numFmtId="0" fontId="1" fillId="4" borderId="0" xfId="5" applyFont="1" applyFill="1" applyBorder="1" applyAlignment="1">
      <alignment horizontal="center" vertical="center" wrapText="1"/>
    </xf>
    <xf numFmtId="0" fontId="1" fillId="4" borderId="1" xfId="5" applyFont="1" applyFill="1" applyBorder="1" applyAlignment="1">
      <alignment horizontal="center" vertical="center" wrapText="1"/>
    </xf>
    <xf numFmtId="49" fontId="80" fillId="24" borderId="27" xfId="8" applyNumberFormat="1" applyFont="1" applyFill="1" applyBorder="1" applyAlignment="1">
      <alignment horizontal="center" vertical="center"/>
    </xf>
    <xf numFmtId="49" fontId="80" fillId="24" borderId="33" xfId="8" applyNumberFormat="1" applyFont="1" applyFill="1" applyBorder="1" applyAlignment="1">
      <alignment horizontal="center" vertical="center"/>
    </xf>
    <xf numFmtId="49" fontId="80" fillId="24" borderId="42" xfId="8" applyNumberFormat="1" applyFont="1" applyFill="1" applyBorder="1" applyAlignment="1">
      <alignment horizontal="center" vertical="center"/>
    </xf>
    <xf numFmtId="0" fontId="10" fillId="19" borderId="10" xfId="5" applyFont="1" applyFill="1" applyBorder="1" applyAlignment="1">
      <alignment horizontal="center" vertical="center" wrapText="1"/>
    </xf>
    <xf numFmtId="0" fontId="10" fillId="19" borderId="0" xfId="5" applyFont="1" applyFill="1" applyBorder="1" applyAlignment="1">
      <alignment horizontal="center" vertical="center" wrapText="1"/>
    </xf>
    <xf numFmtId="0" fontId="81" fillId="19" borderId="3" xfId="5" applyFont="1" applyFill="1" applyBorder="1" applyAlignment="1">
      <alignment horizontal="center" vertical="center"/>
    </xf>
    <xf numFmtId="0" fontId="81" fillId="19" borderId="12" xfId="5" applyFont="1" applyFill="1" applyBorder="1" applyAlignment="1">
      <alignment horizontal="center" vertical="center"/>
    </xf>
    <xf numFmtId="0" fontId="30" fillId="4" borderId="11" xfId="5" applyFont="1" applyFill="1" applyBorder="1" applyAlignment="1">
      <alignment horizontal="center" vertical="center"/>
    </xf>
    <xf numFmtId="0" fontId="30" fillId="4" borderId="0" xfId="5" applyFont="1" applyFill="1" applyBorder="1" applyAlignment="1">
      <alignment horizontal="center" vertical="center"/>
    </xf>
    <xf numFmtId="0" fontId="1" fillId="4" borderId="40" xfId="5" applyFill="1" applyBorder="1" applyAlignment="1">
      <alignment horizontal="center" vertical="center" wrapText="1"/>
    </xf>
    <xf numFmtId="0" fontId="1" fillId="4" borderId="0" xfId="5" applyFill="1" applyBorder="1" applyAlignment="1">
      <alignment horizontal="center" vertical="center" wrapText="1"/>
    </xf>
    <xf numFmtId="0" fontId="1" fillId="4" borderId="1" xfId="5" applyFill="1" applyBorder="1" applyAlignment="1">
      <alignment horizontal="center" vertical="center" wrapText="1"/>
    </xf>
    <xf numFmtId="0" fontId="1" fillId="4" borderId="11" xfId="5" applyFill="1" applyBorder="1" applyAlignment="1">
      <alignment horizontal="center" vertical="center"/>
    </xf>
    <xf numFmtId="0" fontId="1" fillId="4" borderId="0" xfId="5" applyFill="1" applyBorder="1" applyAlignment="1">
      <alignment horizontal="center" vertical="center"/>
    </xf>
    <xf numFmtId="0" fontId="1" fillId="4" borderId="44" xfId="5" applyFill="1" applyBorder="1" applyAlignment="1">
      <alignment horizontal="center" vertical="center" wrapText="1"/>
    </xf>
    <xf numFmtId="0" fontId="1" fillId="4" borderId="21" xfId="5" applyFill="1" applyBorder="1" applyAlignment="1">
      <alignment horizontal="center" vertical="center" wrapText="1"/>
    </xf>
    <xf numFmtId="0" fontId="1" fillId="4" borderId="45" xfId="5" applyFill="1" applyBorder="1" applyAlignment="1">
      <alignment horizontal="center" vertical="center" wrapText="1"/>
    </xf>
    <xf numFmtId="0" fontId="1" fillId="4" borderId="4" xfId="5" applyFill="1" applyBorder="1" applyAlignment="1">
      <alignment horizontal="center" vertical="center"/>
    </xf>
    <xf numFmtId="0" fontId="1" fillId="4" borderId="13" xfId="5" applyFill="1" applyBorder="1" applyAlignment="1">
      <alignment horizontal="center" vertical="center"/>
    </xf>
    <xf numFmtId="167" fontId="83" fillId="0" borderId="11" xfId="4" applyNumberFormat="1" applyFont="1" applyFill="1" applyBorder="1" applyAlignment="1">
      <alignment horizontal="center" vertical="center"/>
    </xf>
    <xf numFmtId="167" fontId="83" fillId="0" borderId="0" xfId="4" applyNumberFormat="1" applyFont="1" applyFill="1" applyBorder="1" applyAlignment="1">
      <alignment horizontal="center" vertical="center"/>
    </xf>
    <xf numFmtId="167" fontId="83" fillId="0" borderId="46" xfId="4" applyNumberFormat="1" applyFont="1" applyFill="1" applyBorder="1" applyAlignment="1">
      <alignment horizontal="center" vertical="center"/>
    </xf>
    <xf numFmtId="167" fontId="83" fillId="0" borderId="47" xfId="4" applyNumberFormat="1" applyFont="1" applyFill="1" applyBorder="1" applyAlignment="1">
      <alignment horizontal="center" vertical="center"/>
    </xf>
    <xf numFmtId="168" fontId="84" fillId="26" borderId="0" xfId="7" applyNumberFormat="1" applyFont="1" applyFill="1" applyBorder="1" applyAlignment="1" applyProtection="1">
      <alignment horizontal="right" vertical="center" wrapText="1"/>
      <protection locked="0"/>
    </xf>
    <xf numFmtId="168" fontId="84" fillId="26" borderId="47" xfId="7" applyNumberFormat="1" applyFont="1" applyFill="1" applyBorder="1" applyAlignment="1" applyProtection="1">
      <alignment horizontal="right" vertical="center" wrapText="1"/>
      <protection locked="0"/>
    </xf>
    <xf numFmtId="2" fontId="85" fillId="26" borderId="12" xfId="4" applyNumberFormat="1" applyFont="1" applyFill="1" applyBorder="1" applyAlignment="1">
      <alignment horizontal="center" vertical="center"/>
    </xf>
    <xf numFmtId="2" fontId="85" fillId="26" borderId="48" xfId="4" applyNumberFormat="1" applyFont="1" applyFill="1" applyBorder="1" applyAlignment="1">
      <alignment horizontal="center" vertical="center"/>
    </xf>
    <xf numFmtId="169" fontId="86" fillId="27" borderId="11" xfId="7" applyNumberFormat="1" applyFont="1" applyFill="1" applyBorder="1" applyAlignment="1" applyProtection="1">
      <alignment horizontal="center" vertical="center"/>
      <protection locked="0"/>
    </xf>
    <xf numFmtId="169" fontId="61" fillId="28" borderId="0" xfId="7" applyNumberFormat="1" applyFont="1" applyFill="1" applyBorder="1" applyAlignment="1" applyProtection="1">
      <alignment horizontal="center" vertical="center"/>
      <protection locked="0"/>
    </xf>
    <xf numFmtId="169" fontId="22" fillId="0" borderId="12" xfId="7" applyNumberFormat="1" applyBorder="1" applyAlignment="1">
      <alignment horizontal="center" vertical="center"/>
    </xf>
    <xf numFmtId="169" fontId="87" fillId="28" borderId="49" xfId="4" applyNumberFormat="1" applyFont="1" applyFill="1" applyBorder="1" applyAlignment="1">
      <alignment horizontal="center" vertical="center"/>
    </xf>
    <xf numFmtId="169" fontId="87" fillId="28" borderId="11" xfId="4" applyNumberFormat="1" applyFont="1" applyFill="1" applyBorder="1" applyAlignment="1">
      <alignment horizontal="center" vertical="center"/>
    </xf>
    <xf numFmtId="169" fontId="87" fillId="28" borderId="50" xfId="4" applyNumberFormat="1" applyFont="1" applyFill="1" applyBorder="1" applyAlignment="1">
      <alignment horizontal="center" vertical="center"/>
    </xf>
    <xf numFmtId="169" fontId="87" fillId="28" borderId="0" xfId="4" applyNumberFormat="1" applyFont="1" applyFill="1" applyBorder="1" applyAlignment="1">
      <alignment horizontal="center" vertical="center"/>
    </xf>
    <xf numFmtId="169" fontId="87" fillId="28" borderId="51" xfId="4" applyNumberFormat="1" applyFont="1" applyFill="1" applyBorder="1" applyAlignment="1">
      <alignment horizontal="center" vertical="center"/>
    </xf>
    <xf numFmtId="169" fontId="87" fillId="28" borderId="12" xfId="4" applyNumberFormat="1" applyFont="1" applyFill="1" applyBorder="1" applyAlignment="1">
      <alignment horizontal="center" vertical="center"/>
    </xf>
    <xf numFmtId="169" fontId="1" fillId="0" borderId="11" xfId="7" applyNumberFormat="1" applyFont="1" applyBorder="1" applyAlignment="1">
      <alignment horizontal="center" vertical="center"/>
    </xf>
    <xf numFmtId="169" fontId="1" fillId="0" borderId="0" xfId="7" applyNumberFormat="1" applyFont="1" applyBorder="1" applyAlignment="1">
      <alignment horizontal="center" vertical="center"/>
    </xf>
    <xf numFmtId="170" fontId="86" fillId="27" borderId="12" xfId="7" applyNumberFormat="1" applyFont="1" applyFill="1" applyBorder="1" applyAlignment="1" applyProtection="1">
      <alignment horizontal="center" vertical="center"/>
      <protection locked="0"/>
    </xf>
    <xf numFmtId="0" fontId="6" fillId="28" borderId="11" xfId="4" applyNumberFormat="1" applyFont="1" applyFill="1" applyBorder="1" applyAlignment="1">
      <alignment horizontal="center" vertical="center"/>
    </xf>
    <xf numFmtId="0" fontId="6" fillId="28" borderId="55" xfId="4" applyNumberFormat="1" applyFont="1" applyFill="1" applyBorder="1" applyAlignment="1">
      <alignment horizontal="center" vertical="center"/>
    </xf>
    <xf numFmtId="0" fontId="6" fillId="28" borderId="0" xfId="4" applyNumberFormat="1" applyFont="1" applyFill="1" applyBorder="1" applyAlignment="1">
      <alignment horizontal="center" vertical="center"/>
    </xf>
    <xf numFmtId="0" fontId="6" fillId="28" borderId="56" xfId="4" applyNumberFormat="1" applyFont="1" applyFill="1" applyBorder="1" applyAlignment="1">
      <alignment horizontal="center" vertical="center"/>
    </xf>
    <xf numFmtId="0" fontId="6" fillId="28" borderId="12" xfId="4" applyNumberFormat="1" applyFont="1" applyFill="1" applyBorder="1" applyAlignment="1">
      <alignment horizontal="center" vertical="center"/>
    </xf>
    <xf numFmtId="0" fontId="6" fillId="28" borderId="57" xfId="4" applyNumberFormat="1" applyFont="1" applyFill="1" applyBorder="1" applyAlignment="1">
      <alignment horizontal="center" vertical="center"/>
    </xf>
    <xf numFmtId="169" fontId="1" fillId="4" borderId="52" xfId="7" applyNumberFormat="1" applyFont="1" applyFill="1" applyBorder="1" applyAlignment="1">
      <alignment horizontal="center" vertical="center"/>
    </xf>
    <xf numFmtId="169" fontId="1" fillId="4" borderId="53" xfId="7" applyNumberFormat="1" applyFont="1" applyFill="1" applyBorder="1" applyAlignment="1">
      <alignment horizontal="center" vertical="center"/>
    </xf>
    <xf numFmtId="169" fontId="1" fillId="4" borderId="54" xfId="7" applyNumberFormat="1" applyFont="1" applyFill="1" applyBorder="1" applyAlignment="1">
      <alignment horizontal="center" vertical="center"/>
    </xf>
    <xf numFmtId="0" fontId="56" fillId="11" borderId="64" xfId="7" applyFont="1" applyFill="1" applyBorder="1" applyAlignment="1">
      <alignment horizontal="center" vertical="center" wrapText="1"/>
    </xf>
    <xf numFmtId="0" fontId="56" fillId="11" borderId="65" xfId="7" applyFont="1" applyFill="1" applyBorder="1" applyAlignment="1">
      <alignment horizontal="center" vertical="center" wrapText="1"/>
    </xf>
    <xf numFmtId="0" fontId="56" fillId="11" borderId="66" xfId="7" applyFont="1" applyFill="1" applyBorder="1" applyAlignment="1">
      <alignment horizontal="center" vertical="center" wrapText="1"/>
    </xf>
    <xf numFmtId="0" fontId="91" fillId="29" borderId="21" xfId="5" applyFont="1" applyFill="1" applyBorder="1" applyAlignment="1" applyProtection="1">
      <alignment horizontal="center" vertical="center"/>
      <protection hidden="1"/>
    </xf>
    <xf numFmtId="0" fontId="92" fillId="0" borderId="40" xfId="4" applyNumberFormat="1" applyFont="1" applyFill="1" applyBorder="1" applyAlignment="1" applyProtection="1">
      <alignment horizontal="center" vertical="center"/>
      <protection locked="0"/>
    </xf>
    <xf numFmtId="0" fontId="92" fillId="0" borderId="0" xfId="4" applyNumberFormat="1" applyFont="1" applyFill="1" applyBorder="1" applyAlignment="1" applyProtection="1">
      <alignment horizontal="center" vertical="center"/>
      <protection locked="0"/>
    </xf>
    <xf numFmtId="0" fontId="92" fillId="0" borderId="1" xfId="4" applyNumberFormat="1" applyFont="1" applyFill="1" applyBorder="1" applyAlignment="1" applyProtection="1">
      <alignment horizontal="center" vertical="center"/>
      <protection locked="0"/>
    </xf>
    <xf numFmtId="0" fontId="13" fillId="4" borderId="0" xfId="4" applyNumberFormat="1" applyFont="1" applyFill="1" applyBorder="1" applyAlignment="1">
      <alignment horizontal="center" vertical="center"/>
    </xf>
    <xf numFmtId="0" fontId="49" fillId="19" borderId="38" xfId="7" applyFont="1" applyFill="1" applyBorder="1" applyAlignment="1">
      <alignment horizontal="center" vertical="center"/>
    </xf>
    <xf numFmtId="0" fontId="49" fillId="19" borderId="9" xfId="7" applyFont="1" applyFill="1" applyBorder="1" applyAlignment="1">
      <alignment horizontal="center" vertical="center"/>
    </xf>
    <xf numFmtId="0" fontId="49" fillId="19" borderId="39" xfId="7" applyFont="1" applyFill="1" applyBorder="1" applyAlignment="1">
      <alignment horizontal="center" vertical="center"/>
    </xf>
    <xf numFmtId="0" fontId="30" fillId="4" borderId="40" xfId="7" applyFont="1" applyFill="1" applyBorder="1" applyAlignment="1">
      <alignment horizontal="center" vertical="center" wrapText="1"/>
    </xf>
    <xf numFmtId="0" fontId="30" fillId="4" borderId="0" xfId="7" applyFont="1" applyFill="1" applyBorder="1" applyAlignment="1">
      <alignment horizontal="center" vertical="center" wrapText="1"/>
    </xf>
    <xf numFmtId="0" fontId="30" fillId="4" borderId="0" xfId="7" applyFont="1" applyFill="1" applyBorder="1" applyAlignment="1">
      <alignment horizontal="center" vertical="center"/>
    </xf>
    <xf numFmtId="169" fontId="81" fillId="4" borderId="0" xfId="7" applyNumberFormat="1" applyFont="1" applyFill="1" applyBorder="1" applyAlignment="1" applyProtection="1">
      <alignment horizontal="center" vertical="center" wrapText="1"/>
      <protection locked="0"/>
    </xf>
    <xf numFmtId="169" fontId="81" fillId="4" borderId="1" xfId="7" applyNumberFormat="1" applyFont="1" applyFill="1" applyBorder="1" applyAlignment="1" applyProtection="1">
      <alignment horizontal="center" vertical="center" wrapText="1"/>
      <protection locked="0"/>
    </xf>
    <xf numFmtId="169" fontId="22" fillId="4" borderId="60" xfId="7" applyNumberFormat="1" applyFill="1" applyBorder="1" applyAlignment="1">
      <alignment horizontal="center" vertical="center"/>
    </xf>
    <xf numFmtId="167" fontId="88" fillId="26" borderId="61" xfId="4" applyNumberFormat="1" applyFont="1" applyFill="1" applyBorder="1" applyAlignment="1">
      <alignment horizontal="right" vertical="center"/>
    </xf>
    <xf numFmtId="167" fontId="88" fillId="26" borderId="20" xfId="4" applyNumberFormat="1" applyFont="1" applyFill="1" applyBorder="1" applyAlignment="1">
      <alignment horizontal="right" vertical="center"/>
    </xf>
    <xf numFmtId="0" fontId="89" fillId="26" borderId="62" xfId="7" applyFont="1" applyFill="1" applyBorder="1" applyAlignment="1">
      <alignment horizontal="center" vertical="center"/>
    </xf>
    <xf numFmtId="0" fontId="89" fillId="26" borderId="21" xfId="7" applyFont="1" applyFill="1" applyBorder="1" applyAlignment="1">
      <alignment horizontal="center" vertical="center"/>
    </xf>
    <xf numFmtId="0" fontId="90" fillId="26" borderId="62" xfId="7" applyFont="1" applyFill="1" applyBorder="1" applyAlignment="1">
      <alignment horizontal="right" vertical="center"/>
    </xf>
    <xf numFmtId="0" fontId="90" fillId="26" borderId="21" xfId="7" applyFont="1" applyFill="1" applyBorder="1" applyAlignment="1">
      <alignment horizontal="right" vertical="center"/>
    </xf>
    <xf numFmtId="165" fontId="85" fillId="26" borderId="63" xfId="7" applyNumberFormat="1" applyFont="1" applyFill="1" applyBorder="1" applyAlignment="1">
      <alignment horizontal="center" vertical="center"/>
    </xf>
    <xf numFmtId="165" fontId="85" fillId="26" borderId="22" xfId="7" applyNumberFormat="1" applyFont="1" applyFill="1" applyBorder="1" applyAlignment="1">
      <alignment horizontal="center" vertical="center"/>
    </xf>
    <xf numFmtId="0" fontId="56" fillId="11" borderId="4" xfId="7" applyFont="1" applyFill="1" applyBorder="1" applyAlignment="1">
      <alignment horizontal="center" vertical="center"/>
    </xf>
    <xf numFmtId="0" fontId="56" fillId="11" borderId="13" xfId="7" applyFont="1" applyFill="1" applyBorder="1" applyAlignment="1">
      <alignment horizontal="center" vertical="center"/>
    </xf>
    <xf numFmtId="0" fontId="56" fillId="11" borderId="5" xfId="7" applyFont="1" applyFill="1" applyBorder="1" applyAlignment="1">
      <alignment horizontal="center" vertical="center"/>
    </xf>
    <xf numFmtId="169" fontId="22" fillId="4" borderId="58" xfId="7" applyNumberFormat="1" applyFill="1" applyBorder="1" applyAlignment="1">
      <alignment horizontal="center" vertical="center"/>
    </xf>
    <xf numFmtId="169" fontId="22" fillId="4" borderId="59" xfId="7" applyNumberFormat="1" applyFill="1" applyBorder="1" applyAlignment="1">
      <alignment horizontal="center" vertical="center"/>
    </xf>
    <xf numFmtId="0" fontId="46" fillId="4" borderId="40" xfId="7" applyFont="1" applyFill="1" applyBorder="1" applyAlignment="1">
      <alignment horizontal="right" vertical="center"/>
    </xf>
    <xf numFmtId="0" fontId="46" fillId="4" borderId="0" xfId="7" applyFont="1" applyFill="1" applyBorder="1" applyAlignment="1">
      <alignment horizontal="right" vertical="center"/>
    </xf>
    <xf numFmtId="169" fontId="1" fillId="4" borderId="0" xfId="7" applyNumberFormat="1" applyFont="1" applyFill="1" applyBorder="1" applyAlignment="1" applyProtection="1">
      <alignment horizontal="center" vertical="center"/>
      <protection locked="0"/>
    </xf>
    <xf numFmtId="169" fontId="30" fillId="4" borderId="0" xfId="7" applyNumberFormat="1" applyFont="1" applyFill="1" applyBorder="1" applyAlignment="1" applyProtection="1">
      <alignment horizontal="center" vertical="center"/>
      <protection locked="0"/>
    </xf>
    <xf numFmtId="169" fontId="30" fillId="4" borderId="1" xfId="7" applyNumberFormat="1" applyFont="1" applyFill="1" applyBorder="1" applyAlignment="1" applyProtection="1">
      <alignment horizontal="center" vertical="center"/>
      <protection locked="0"/>
    </xf>
    <xf numFmtId="0" fontId="22" fillId="4" borderId="40" xfId="7" applyFill="1" applyBorder="1" applyAlignment="1">
      <alignment horizontal="right" vertical="center"/>
    </xf>
    <xf numFmtId="0" fontId="22" fillId="4" borderId="0" xfId="7" applyFill="1" applyBorder="1" applyAlignment="1">
      <alignment horizontal="right" vertical="center"/>
    </xf>
    <xf numFmtId="0" fontId="35" fillId="18" borderId="2" xfId="14" applyFont="1" applyFill="1" applyBorder="1" applyAlignment="1">
      <alignment horizontal="center" vertical="center" wrapText="1"/>
    </xf>
    <xf numFmtId="0" fontId="35" fillId="18" borderId="10" xfId="14" applyFont="1" applyFill="1" applyBorder="1" applyAlignment="1">
      <alignment horizontal="center" vertical="center" wrapText="1"/>
    </xf>
    <xf numFmtId="0" fontId="35" fillId="18" borderId="3" xfId="14" applyFont="1" applyFill="1" applyBorder="1" applyAlignment="1">
      <alignment horizontal="center" vertical="center" wrapText="1"/>
    </xf>
    <xf numFmtId="0" fontId="44" fillId="4" borderId="11" xfId="14" applyFont="1" applyFill="1" applyBorder="1" applyAlignment="1">
      <alignment horizontal="center" vertical="center" wrapText="1"/>
    </xf>
    <xf numFmtId="0" fontId="44" fillId="4" borderId="0" xfId="14" applyFont="1" applyFill="1" applyBorder="1" applyAlignment="1">
      <alignment horizontal="center" vertical="center" wrapText="1"/>
    </xf>
    <xf numFmtId="0" fontId="44" fillId="4" borderId="12" xfId="14" applyFont="1" applyFill="1" applyBorder="1" applyAlignment="1">
      <alignment horizontal="center" vertical="center" wrapText="1"/>
    </xf>
    <xf numFmtId="0" fontId="27" fillId="18" borderId="11" xfId="7" applyFont="1" applyFill="1" applyBorder="1" applyAlignment="1">
      <alignment horizontal="center" vertical="center"/>
    </xf>
    <xf numFmtId="167" fontId="110" fillId="4" borderId="0" xfId="4" applyNumberFormat="1" applyFont="1" applyFill="1" applyBorder="1" applyAlignment="1">
      <alignment horizontal="right" vertical="center" wrapText="1"/>
    </xf>
    <xf numFmtId="0" fontId="52" fillId="24" borderId="11" xfId="14" applyFont="1" applyFill="1" applyBorder="1" applyAlignment="1">
      <alignment horizontal="center" vertical="center"/>
    </xf>
    <xf numFmtId="0" fontId="52" fillId="24" borderId="0" xfId="14" applyFont="1" applyFill="1" applyBorder="1" applyAlignment="1">
      <alignment horizontal="center" vertical="center"/>
    </xf>
    <xf numFmtId="0" fontId="52" fillId="24" borderId="12" xfId="14" applyFont="1" applyFill="1" applyBorder="1" applyAlignment="1">
      <alignment horizontal="center" vertical="center"/>
    </xf>
    <xf numFmtId="0" fontId="107" fillId="4" borderId="11" xfId="15" applyFont="1" applyFill="1" applyBorder="1" applyAlignment="1">
      <alignment horizontal="center" vertical="center" wrapText="1"/>
    </xf>
    <xf numFmtId="0" fontId="107" fillId="4" borderId="0" xfId="15" applyFont="1" applyFill="1" applyBorder="1" applyAlignment="1">
      <alignment horizontal="center" vertical="center" wrapText="1"/>
    </xf>
    <xf numFmtId="0" fontId="107" fillId="4" borderId="12" xfId="15" applyFont="1" applyFill="1" applyBorder="1" applyAlignment="1">
      <alignment horizontal="center" vertical="center" wrapText="1"/>
    </xf>
    <xf numFmtId="0" fontId="108" fillId="28" borderId="11" xfId="14" applyFont="1" applyFill="1" applyBorder="1" applyAlignment="1">
      <alignment horizontal="center" vertical="center"/>
    </xf>
    <xf numFmtId="0" fontId="108" fillId="28" borderId="0" xfId="14" applyFont="1" applyFill="1" applyBorder="1" applyAlignment="1">
      <alignment horizontal="center" vertical="center"/>
    </xf>
    <xf numFmtId="0" fontId="108" fillId="28" borderId="12" xfId="14" applyFont="1" applyFill="1" applyBorder="1" applyAlignment="1">
      <alignment horizontal="center" vertical="center"/>
    </xf>
    <xf numFmtId="167" fontId="30" fillId="4" borderId="0" xfId="4" applyNumberFormat="1" applyFont="1" applyFill="1" applyBorder="1" applyAlignment="1">
      <alignment horizontal="right" vertical="center" wrapText="1"/>
    </xf>
    <xf numFmtId="169" fontId="94" fillId="28" borderId="12" xfId="4" applyNumberFormat="1" applyFont="1" applyFill="1" applyBorder="1" applyAlignment="1">
      <alignment horizontal="center" vertical="center"/>
    </xf>
    <xf numFmtId="0" fontId="13" fillId="30" borderId="11" xfId="7" applyFont="1" applyFill="1" applyBorder="1" applyAlignment="1">
      <alignment horizontal="right" vertical="center" wrapText="1"/>
    </xf>
    <xf numFmtId="0" fontId="13" fillId="30" borderId="0" xfId="7" applyFont="1" applyFill="1" applyBorder="1" applyAlignment="1">
      <alignment horizontal="right" vertical="center" wrapText="1"/>
    </xf>
    <xf numFmtId="2" fontId="49" fillId="30" borderId="0" xfId="7" applyNumberFormat="1" applyFont="1" applyFill="1" applyBorder="1" applyAlignment="1">
      <alignment horizontal="center" vertical="center"/>
    </xf>
    <xf numFmtId="0" fontId="49" fillId="30" borderId="0" xfId="7" applyFont="1" applyFill="1" applyBorder="1" applyAlignment="1">
      <alignment horizontal="center" vertical="center"/>
    </xf>
    <xf numFmtId="0" fontId="52" fillId="19" borderId="2" xfId="7" applyFont="1" applyFill="1" applyBorder="1" applyAlignment="1">
      <alignment horizontal="center" vertical="center"/>
    </xf>
    <xf numFmtId="0" fontId="52" fillId="19" borderId="10" xfId="7" applyFont="1" applyFill="1" applyBorder="1" applyAlignment="1">
      <alignment horizontal="center" vertical="center"/>
    </xf>
    <xf numFmtId="0" fontId="52" fillId="19" borderId="3" xfId="7" applyFont="1" applyFill="1" applyBorder="1" applyAlignment="1">
      <alignment horizontal="center" vertical="center"/>
    </xf>
    <xf numFmtId="0" fontId="66" fillId="4" borderId="11" xfId="7" applyFont="1" applyFill="1" applyBorder="1" applyAlignment="1">
      <alignment horizontal="left" vertical="center" wrapText="1"/>
    </xf>
    <xf numFmtId="0" fontId="66" fillId="4" borderId="0" xfId="7" applyFont="1" applyFill="1" applyBorder="1" applyAlignment="1">
      <alignment horizontal="left" vertical="center" wrapText="1"/>
    </xf>
    <xf numFmtId="0" fontId="66" fillId="4" borderId="12" xfId="7" applyFont="1" applyFill="1" applyBorder="1" applyAlignment="1">
      <alignment horizontal="left" vertical="center" wrapText="1"/>
    </xf>
    <xf numFmtId="0" fontId="66" fillId="4" borderId="74" xfId="7" applyFont="1" applyFill="1" applyBorder="1" applyAlignment="1">
      <alignment horizontal="left" vertical="center" wrapText="1"/>
    </xf>
    <xf numFmtId="0" fontId="66" fillId="4" borderId="75" xfId="7" applyFont="1" applyFill="1" applyBorder="1" applyAlignment="1">
      <alignment horizontal="left" vertical="center" wrapText="1"/>
    </xf>
    <xf numFmtId="0" fontId="66" fillId="4" borderId="76" xfId="7" applyFont="1" applyFill="1" applyBorder="1" applyAlignment="1">
      <alignment horizontal="left" vertical="center" wrapText="1"/>
    </xf>
    <xf numFmtId="0" fontId="49" fillId="24" borderId="11" xfId="7" applyFont="1" applyFill="1" applyBorder="1" applyAlignment="1">
      <alignment horizontal="right" vertical="center"/>
    </xf>
    <xf numFmtId="1" fontId="49" fillId="24" borderId="0" xfId="4" applyNumberFormat="1" applyFont="1" applyFill="1" applyBorder="1" applyAlignment="1">
      <alignment horizontal="center" vertical="center"/>
    </xf>
    <xf numFmtId="0" fontId="95" fillId="24" borderId="0" xfId="7" applyFont="1" applyFill="1" applyBorder="1" applyAlignment="1">
      <alignment horizontal="center" vertical="center"/>
    </xf>
    <xf numFmtId="167" fontId="33" fillId="7" borderId="11" xfId="4" applyNumberFormat="1" applyFont="1" applyFill="1" applyBorder="1" applyAlignment="1">
      <alignment horizontal="center" vertical="center" wrapText="1"/>
    </xf>
    <xf numFmtId="167" fontId="33" fillId="7" borderId="0" xfId="4" applyNumberFormat="1" applyFont="1" applyFill="1" applyBorder="1" applyAlignment="1">
      <alignment horizontal="center" vertical="center" wrapText="1"/>
    </xf>
    <xf numFmtId="167" fontId="114" fillId="4" borderId="0" xfId="4" applyNumberFormat="1" applyFont="1" applyFill="1" applyBorder="1" applyAlignment="1">
      <alignment horizontal="right" vertical="center" wrapText="1"/>
    </xf>
    <xf numFmtId="169" fontId="57" fillId="28" borderId="0" xfId="4" applyNumberFormat="1" applyFont="1" applyFill="1" applyBorder="1" applyAlignment="1">
      <alignment horizontal="center" vertical="center"/>
    </xf>
    <xf numFmtId="167" fontId="115" fillId="4" borderId="0" xfId="4" applyNumberFormat="1" applyFont="1" applyFill="1" applyBorder="1" applyAlignment="1">
      <alignment horizontal="right" vertical="center" wrapText="1"/>
    </xf>
    <xf numFmtId="0" fontId="54" fillId="18" borderId="38" xfId="14" applyFont="1" applyFill="1" applyBorder="1" applyAlignment="1">
      <alignment horizontal="center" vertical="center"/>
    </xf>
    <xf numFmtId="0" fontId="54" fillId="18" borderId="9" xfId="14" applyFont="1" applyFill="1" applyBorder="1" applyAlignment="1">
      <alignment horizontal="center" vertical="center"/>
    </xf>
    <xf numFmtId="0" fontId="54" fillId="18" borderId="39" xfId="14" applyFont="1" applyFill="1" applyBorder="1" applyAlignment="1">
      <alignment horizontal="center" vertical="center"/>
    </xf>
    <xf numFmtId="0" fontId="27" fillId="18" borderId="40" xfId="14" applyFont="1" applyFill="1" applyBorder="1" applyAlignment="1">
      <alignment horizontal="center" vertical="center"/>
    </xf>
    <xf numFmtId="0" fontId="27" fillId="18" borderId="0" xfId="14" applyFont="1" applyFill="1" applyBorder="1" applyAlignment="1">
      <alignment horizontal="center" vertical="center"/>
    </xf>
    <xf numFmtId="0" fontId="27" fillId="18" borderId="1" xfId="14" applyFont="1" applyFill="1" applyBorder="1" applyAlignment="1">
      <alignment horizontal="center" vertical="center"/>
    </xf>
    <xf numFmtId="0" fontId="27" fillId="18" borderId="0" xfId="14" applyFont="1" applyFill="1" applyBorder="1" applyAlignment="1">
      <alignment horizontal="left" vertical="center"/>
    </xf>
    <xf numFmtId="0" fontId="27" fillId="18" borderId="1" xfId="14" applyFont="1" applyFill="1" applyBorder="1" applyAlignment="1">
      <alignment horizontal="left" vertical="center"/>
    </xf>
    <xf numFmtId="0" fontId="13" fillId="15" borderId="40" xfId="14" applyFont="1" applyFill="1" applyBorder="1" applyAlignment="1">
      <alignment horizontal="center" vertical="center"/>
    </xf>
    <xf numFmtId="0" fontId="13" fillId="15" borderId="0" xfId="14" applyFont="1" applyFill="1" applyBorder="1" applyAlignment="1">
      <alignment horizontal="center" vertical="center"/>
    </xf>
    <xf numFmtId="0" fontId="13" fillId="15" borderId="1" xfId="14" applyFont="1" applyFill="1" applyBorder="1" applyAlignment="1">
      <alignment horizontal="center" vertical="center"/>
    </xf>
    <xf numFmtId="0" fontId="117" fillId="4" borderId="40" xfId="14" applyFont="1" applyFill="1" applyBorder="1" applyAlignment="1">
      <alignment horizontal="center" vertical="center" wrapText="1"/>
    </xf>
    <xf numFmtId="0" fontId="117" fillId="4" borderId="0" xfId="14" applyFont="1" applyFill="1" applyBorder="1" applyAlignment="1">
      <alignment horizontal="center" vertical="center" wrapText="1"/>
    </xf>
    <xf numFmtId="0" fontId="117" fillId="4" borderId="0" xfId="15" applyFont="1" applyFill="1" applyBorder="1" applyAlignment="1" applyProtection="1">
      <alignment horizontal="center" vertical="center" wrapText="1"/>
    </xf>
    <xf numFmtId="169" fontId="95" fillId="24" borderId="0" xfId="4" applyNumberFormat="1" applyFont="1" applyFill="1" applyBorder="1" applyAlignment="1">
      <alignment horizontal="center" vertical="center"/>
    </xf>
    <xf numFmtId="169" fontId="95" fillId="24" borderId="12" xfId="4" applyNumberFormat="1" applyFont="1" applyFill="1" applyBorder="1" applyAlignment="1">
      <alignment horizontal="center" vertical="center"/>
    </xf>
    <xf numFmtId="1" fontId="49" fillId="24" borderId="0" xfId="7" applyNumberFormat="1" applyFont="1" applyFill="1" applyBorder="1" applyAlignment="1">
      <alignment horizontal="center" vertical="center"/>
    </xf>
    <xf numFmtId="0" fontId="3" fillId="24" borderId="0" xfId="7" applyFont="1" applyFill="1" applyBorder="1" applyAlignment="1">
      <alignment horizontal="center" vertical="center"/>
    </xf>
    <xf numFmtId="0" fontId="13" fillId="4" borderId="0" xfId="15" applyFont="1" applyFill="1" applyBorder="1" applyAlignment="1" applyProtection="1">
      <alignment horizontal="center" vertical="center"/>
    </xf>
    <xf numFmtId="0" fontId="13" fillId="4" borderId="1" xfId="15" applyFont="1" applyFill="1" applyBorder="1" applyAlignment="1" applyProtection="1">
      <alignment horizontal="center" wrapText="1"/>
    </xf>
    <xf numFmtId="166" fontId="114" fillId="4" borderId="40" xfId="15" applyNumberFormat="1" applyFont="1" applyFill="1" applyBorder="1" applyAlignment="1" applyProtection="1">
      <alignment horizontal="center" vertical="center"/>
    </xf>
    <xf numFmtId="166" fontId="114" fillId="4" borderId="0" xfId="15" applyNumberFormat="1" applyFont="1" applyFill="1" applyBorder="1" applyAlignment="1" applyProtection="1">
      <alignment horizontal="center" vertical="center"/>
    </xf>
    <xf numFmtId="0" fontId="114" fillId="4" borderId="0" xfId="15" applyNumberFormat="1" applyFont="1" applyFill="1" applyBorder="1" applyAlignment="1" applyProtection="1">
      <alignment horizontal="center" vertical="center"/>
    </xf>
    <xf numFmtId="0" fontId="13" fillId="4" borderId="0" xfId="15" applyFont="1" applyFill="1" applyBorder="1" applyAlignment="1" applyProtection="1">
      <alignment horizontal="right" vertical="center"/>
    </xf>
    <xf numFmtId="0" fontId="27" fillId="17" borderId="40" xfId="14" applyFont="1" applyFill="1" applyBorder="1" applyAlignment="1">
      <alignment horizontal="center" vertical="center"/>
    </xf>
    <xf numFmtId="0" fontId="27" fillId="17" borderId="0" xfId="14" applyFont="1" applyFill="1" applyBorder="1" applyAlignment="1">
      <alignment horizontal="center" vertical="center"/>
    </xf>
    <xf numFmtId="0" fontId="27" fillId="17" borderId="1" xfId="14" applyFont="1" applyFill="1" applyBorder="1" applyAlignment="1">
      <alignment horizontal="center" vertical="center"/>
    </xf>
    <xf numFmtId="0" fontId="27" fillId="17" borderId="0" xfId="14" applyFont="1" applyFill="1" applyBorder="1" applyAlignment="1">
      <alignment horizontal="left" vertical="center"/>
    </xf>
    <xf numFmtId="0" fontId="27" fillId="17" borderId="1" xfId="14" applyFont="1" applyFill="1" applyBorder="1" applyAlignment="1">
      <alignment horizontal="left" vertical="center"/>
    </xf>
    <xf numFmtId="176" fontId="94" fillId="23" borderId="11" xfId="15" applyNumberFormat="1" applyFont="1" applyFill="1" applyBorder="1" applyAlignment="1" applyProtection="1">
      <alignment horizontal="center" vertical="center"/>
    </xf>
    <xf numFmtId="176" fontId="94" fillId="23" borderId="0" xfId="15" applyNumberFormat="1" applyFont="1" applyFill="1" applyBorder="1" applyAlignment="1" applyProtection="1">
      <alignment horizontal="center" vertical="center"/>
    </xf>
    <xf numFmtId="177" fontId="96" fillId="7" borderId="0" xfId="15" applyNumberFormat="1" applyFont="1" applyFill="1" applyBorder="1" applyAlignment="1" applyProtection="1">
      <alignment horizontal="center" vertical="center"/>
    </xf>
    <xf numFmtId="2" fontId="49" fillId="4" borderId="0" xfId="15" applyNumberFormat="1" applyFont="1" applyFill="1" applyBorder="1" applyAlignment="1" applyProtection="1">
      <alignment horizontal="center" vertical="center"/>
    </xf>
    <xf numFmtId="0" fontId="120" fillId="4" borderId="0" xfId="15" applyFont="1" applyFill="1" applyBorder="1" applyAlignment="1" applyProtection="1">
      <alignment horizontal="left" vertical="center"/>
    </xf>
    <xf numFmtId="0" fontId="120" fillId="4" borderId="12" xfId="15" applyFont="1" applyFill="1" applyBorder="1" applyAlignment="1" applyProtection="1">
      <alignment horizontal="left" vertical="center"/>
    </xf>
    <xf numFmtId="176" fontId="49" fillId="32" borderId="11" xfId="15" applyNumberFormat="1" applyFont="1" applyFill="1" applyBorder="1" applyAlignment="1" applyProtection="1">
      <alignment horizontal="center" vertical="center"/>
    </xf>
    <xf numFmtId="176" fontId="49" fillId="32" borderId="0" xfId="15" applyNumberFormat="1" applyFont="1" applyFill="1" applyBorder="1" applyAlignment="1" applyProtection="1">
      <alignment horizontal="center" vertical="center"/>
    </xf>
    <xf numFmtId="176" fontId="49" fillId="32" borderId="12" xfId="15" applyNumberFormat="1" applyFont="1" applyFill="1" applyBorder="1" applyAlignment="1" applyProtection="1">
      <alignment horizontal="center" vertical="center"/>
    </xf>
    <xf numFmtId="176" fontId="121" fillId="4" borderId="11" xfId="15" applyNumberFormat="1" applyFont="1" applyFill="1" applyBorder="1" applyAlignment="1" applyProtection="1">
      <alignment horizontal="center" vertical="center"/>
    </xf>
    <xf numFmtId="176" fontId="121" fillId="4" borderId="0" xfId="15" applyNumberFormat="1" applyFont="1" applyFill="1" applyBorder="1" applyAlignment="1" applyProtection="1">
      <alignment horizontal="center" vertical="center"/>
    </xf>
    <xf numFmtId="177" fontId="121" fillId="4" borderId="0" xfId="15" applyNumberFormat="1" applyFont="1" applyFill="1" applyBorder="1" applyAlignment="1" applyProtection="1">
      <alignment horizontal="center" vertical="center"/>
    </xf>
    <xf numFmtId="0" fontId="119" fillId="23" borderId="2" xfId="14" applyFont="1" applyFill="1" applyBorder="1" applyAlignment="1">
      <alignment horizontal="center" vertical="center" wrapText="1"/>
    </xf>
    <xf numFmtId="0" fontId="119" fillId="23" borderId="10" xfId="14" applyFont="1" applyFill="1" applyBorder="1" applyAlignment="1">
      <alignment horizontal="center" vertical="center" wrapText="1"/>
    </xf>
    <xf numFmtId="0" fontId="119" fillId="23" borderId="11" xfId="14" applyFont="1" applyFill="1" applyBorder="1" applyAlignment="1">
      <alignment horizontal="center" vertical="center" wrapText="1"/>
    </xf>
    <xf numFmtId="0" fontId="119" fillId="23" borderId="0" xfId="14" applyFont="1" applyFill="1" applyBorder="1" applyAlignment="1">
      <alignment horizontal="center" vertical="center" wrapText="1"/>
    </xf>
    <xf numFmtId="0" fontId="97" fillId="7" borderId="10" xfId="15" applyFont="1" applyFill="1" applyBorder="1" applyAlignment="1" applyProtection="1">
      <alignment horizontal="center" vertical="center" wrapText="1"/>
    </xf>
    <xf numFmtId="0" fontId="97" fillId="7" borderId="0" xfId="15" applyFont="1" applyFill="1" applyBorder="1" applyAlignment="1" applyProtection="1">
      <alignment horizontal="center" vertical="center" wrapText="1"/>
    </xf>
    <xf numFmtId="0" fontId="30" fillId="4" borderId="10" xfId="15" applyFont="1" applyFill="1" applyBorder="1" applyAlignment="1" applyProtection="1">
      <alignment horizontal="center" vertical="center" wrapText="1"/>
    </xf>
    <xf numFmtId="0" fontId="30" fillId="4" borderId="0" xfId="15" applyFont="1" applyFill="1" applyBorder="1" applyAlignment="1" applyProtection="1">
      <alignment horizontal="center" vertical="center" wrapText="1"/>
    </xf>
    <xf numFmtId="0" fontId="56" fillId="18" borderId="10" xfId="14" applyFont="1" applyFill="1" applyBorder="1" applyAlignment="1">
      <alignment horizontal="center" vertical="center"/>
    </xf>
    <xf numFmtId="0" fontId="56" fillId="18" borderId="3" xfId="14" applyFont="1" applyFill="1" applyBorder="1" applyAlignment="1">
      <alignment horizontal="center" vertical="center"/>
    </xf>
    <xf numFmtId="176" fontId="121" fillId="4" borderId="11" xfId="15" applyNumberFormat="1" applyFont="1" applyFill="1" applyBorder="1" applyAlignment="1" applyProtection="1">
      <alignment horizontal="left" vertical="center" wrapText="1"/>
    </xf>
    <xf numFmtId="176" fontId="121" fillId="4" borderId="0" xfId="15" applyNumberFormat="1" applyFont="1" applyFill="1" applyBorder="1" applyAlignment="1" applyProtection="1">
      <alignment horizontal="left" vertical="center" wrapText="1"/>
    </xf>
    <xf numFmtId="176" fontId="121" fillId="4" borderId="12" xfId="15" applyNumberFormat="1" applyFont="1" applyFill="1" applyBorder="1" applyAlignment="1" applyProtection="1">
      <alignment horizontal="left" vertical="center" wrapText="1"/>
    </xf>
    <xf numFmtId="176" fontId="121" fillId="4" borderId="4" xfId="15" applyNumberFormat="1" applyFont="1" applyFill="1" applyBorder="1" applyAlignment="1" applyProtection="1">
      <alignment horizontal="left" vertical="center" wrapText="1"/>
    </xf>
    <xf numFmtId="176" fontId="121" fillId="4" borderId="13" xfId="15" applyNumberFormat="1" applyFont="1" applyFill="1" applyBorder="1" applyAlignment="1" applyProtection="1">
      <alignment horizontal="left" vertical="center" wrapText="1"/>
    </xf>
    <xf numFmtId="176" fontId="121" fillId="4" borderId="5" xfId="15" applyNumberFormat="1" applyFont="1" applyFill="1" applyBorder="1" applyAlignment="1" applyProtection="1">
      <alignment horizontal="left" vertical="center" wrapText="1"/>
    </xf>
    <xf numFmtId="0" fontId="62" fillId="33" borderId="77" xfId="7" applyFont="1" applyFill="1" applyBorder="1" applyAlignment="1">
      <alignment horizontal="center" vertical="center"/>
    </xf>
    <xf numFmtId="0" fontId="62" fillId="33" borderId="78" xfId="7" applyFont="1" applyFill="1" applyBorder="1" applyAlignment="1">
      <alignment horizontal="center" vertical="center"/>
    </xf>
    <xf numFmtId="0" fontId="62" fillId="33" borderId="79" xfId="7" applyFont="1" applyFill="1" applyBorder="1" applyAlignment="1">
      <alignment horizontal="center" vertical="center"/>
    </xf>
    <xf numFmtId="0" fontId="62" fillId="33" borderId="80" xfId="7" applyFont="1" applyFill="1" applyBorder="1" applyAlignment="1">
      <alignment horizontal="center" vertical="center"/>
    </xf>
    <xf numFmtId="0" fontId="45" fillId="15" borderId="81" xfId="5" applyFont="1" applyFill="1" applyBorder="1" applyAlignment="1">
      <alignment horizontal="center" vertical="center"/>
    </xf>
    <xf numFmtId="0" fontId="45" fillId="15" borderId="0" xfId="5" applyFont="1" applyFill="1" applyBorder="1" applyAlignment="1">
      <alignment horizontal="center" vertical="center"/>
    </xf>
    <xf numFmtId="0" fontId="85" fillId="34" borderId="10" xfId="4" applyFont="1" applyFill="1" applyBorder="1" applyAlignment="1">
      <alignment horizontal="center" vertical="center"/>
    </xf>
    <xf numFmtId="0" fontId="85" fillId="34" borderId="0" xfId="4" applyFont="1" applyFill="1" applyBorder="1" applyAlignment="1">
      <alignment horizontal="center" vertical="center"/>
    </xf>
    <xf numFmtId="0" fontId="60" fillId="19" borderId="2" xfId="5" applyFont="1" applyFill="1" applyBorder="1" applyAlignment="1" applyProtection="1">
      <alignment horizontal="center" vertical="center" wrapText="1"/>
      <protection hidden="1"/>
    </xf>
    <xf numFmtId="0" fontId="60" fillId="19" borderId="10" xfId="5" applyFont="1" applyFill="1" applyBorder="1" applyAlignment="1" applyProtection="1">
      <alignment horizontal="center" vertical="center" wrapText="1"/>
      <protection hidden="1"/>
    </xf>
    <xf numFmtId="0" fontId="60" fillId="19" borderId="11" xfId="5" applyFont="1" applyFill="1" applyBorder="1" applyAlignment="1" applyProtection="1">
      <alignment horizontal="center" vertical="center" wrapText="1"/>
      <protection hidden="1"/>
    </xf>
    <xf numFmtId="0" fontId="60" fillId="19" borderId="0" xfId="5" applyFont="1" applyFill="1" applyBorder="1" applyAlignment="1" applyProtection="1">
      <alignment horizontal="center" vertical="center" wrapText="1"/>
      <protection hidden="1"/>
    </xf>
    <xf numFmtId="0" fontId="63" fillId="19" borderId="3" xfId="4" applyNumberFormat="1" applyFont="1" applyFill="1" applyBorder="1" applyAlignment="1">
      <alignment horizontal="center" vertical="center"/>
    </xf>
    <xf numFmtId="0" fontId="63" fillId="19" borderId="12" xfId="4" applyNumberFormat="1" applyFont="1" applyFill="1" applyBorder="1" applyAlignment="1">
      <alignment horizontal="center" vertical="center"/>
    </xf>
    <xf numFmtId="0" fontId="22" fillId="35" borderId="12" xfId="7" applyFill="1" applyBorder="1" applyAlignment="1">
      <alignment horizontal="center"/>
    </xf>
    <xf numFmtId="0" fontId="60" fillId="4" borderId="11" xfId="10" applyNumberFormat="1" applyFont="1" applyFill="1" applyBorder="1" applyAlignment="1">
      <alignment horizontal="center" vertical="center" wrapText="1"/>
    </xf>
    <xf numFmtId="0" fontId="60" fillId="4" borderId="0" xfId="10" applyNumberFormat="1" applyFont="1" applyFill="1" applyBorder="1" applyAlignment="1">
      <alignment horizontal="center" vertical="center" wrapText="1"/>
    </xf>
    <xf numFmtId="0" fontId="60" fillId="4" borderId="12" xfId="10" applyNumberFormat="1" applyFont="1" applyFill="1" applyBorder="1" applyAlignment="1">
      <alignment horizontal="center" vertical="center" wrapText="1"/>
    </xf>
    <xf numFmtId="0" fontId="124" fillId="4" borderId="11" xfId="10" applyNumberFormat="1" applyFont="1" applyFill="1" applyBorder="1" applyAlignment="1">
      <alignment horizontal="center" vertical="center" wrapText="1"/>
    </xf>
    <xf numFmtId="0" fontId="124" fillId="4" borderId="0" xfId="10" applyNumberFormat="1" applyFont="1" applyFill="1" applyBorder="1" applyAlignment="1">
      <alignment horizontal="center" vertical="center" wrapText="1"/>
    </xf>
    <xf numFmtId="0" fontId="124" fillId="4" borderId="12" xfId="10" applyNumberFormat="1" applyFont="1" applyFill="1" applyBorder="1" applyAlignment="1">
      <alignment horizontal="center" vertical="center" wrapText="1"/>
    </xf>
    <xf numFmtId="0" fontId="13" fillId="36" borderId="11" xfId="5" applyFont="1" applyFill="1" applyBorder="1" applyAlignment="1">
      <alignment horizontal="left" vertical="center"/>
    </xf>
    <xf numFmtId="0" fontId="13" fillId="36" borderId="0" xfId="5" applyFont="1" applyFill="1" applyBorder="1" applyAlignment="1">
      <alignment horizontal="left" vertical="center"/>
    </xf>
    <xf numFmtId="0" fontId="13" fillId="36" borderId="12" xfId="5" applyFont="1" applyFill="1" applyBorder="1" applyAlignment="1">
      <alignment horizontal="left" vertical="center"/>
    </xf>
    <xf numFmtId="0" fontId="125" fillId="3" borderId="21" xfId="5" applyFont="1" applyFill="1" applyBorder="1" applyAlignment="1">
      <alignment horizontal="center" vertical="center"/>
    </xf>
    <xf numFmtId="0" fontId="94" fillId="28" borderId="6" xfId="7" applyFont="1" applyFill="1" applyBorder="1" applyAlignment="1">
      <alignment horizontal="center" vertical="center"/>
    </xf>
    <xf numFmtId="0" fontId="94" fillId="28" borderId="8" xfId="7" applyFont="1" applyFill="1" applyBorder="1" applyAlignment="1">
      <alignment horizontal="center" vertical="center"/>
    </xf>
    <xf numFmtId="0" fontId="125" fillId="3" borderId="0" xfId="5" applyFont="1" applyFill="1" applyBorder="1" applyAlignment="1">
      <alignment horizontal="center" vertical="center"/>
    </xf>
    <xf numFmtId="0" fontId="137" fillId="3" borderId="83" xfId="7" applyFont="1" applyFill="1" applyBorder="1" applyAlignment="1">
      <alignment horizontal="center" vertical="center" wrapText="1"/>
    </xf>
    <xf numFmtId="0" fontId="137" fillId="3" borderId="84" xfId="7" applyFont="1" applyFill="1" applyBorder="1" applyAlignment="1">
      <alignment horizontal="center" vertical="center" wrapText="1"/>
    </xf>
    <xf numFmtId="0" fontId="137" fillId="3" borderId="85" xfId="7" applyFont="1" applyFill="1" applyBorder="1" applyAlignment="1">
      <alignment horizontal="center" vertical="center" wrapText="1"/>
    </xf>
    <xf numFmtId="0" fontId="137" fillId="3" borderId="86" xfId="7" applyFont="1" applyFill="1" applyBorder="1" applyAlignment="1">
      <alignment horizontal="center" vertical="center" wrapText="1"/>
    </xf>
    <xf numFmtId="0" fontId="137" fillId="3" borderId="87" xfId="7" applyFont="1" applyFill="1" applyBorder="1" applyAlignment="1">
      <alignment horizontal="center" vertical="center" wrapText="1"/>
    </xf>
    <xf numFmtId="0" fontId="137" fillId="3" borderId="88" xfId="7" applyFont="1" applyFill="1" applyBorder="1" applyAlignment="1">
      <alignment horizontal="center" vertical="center" wrapText="1"/>
    </xf>
    <xf numFmtId="166" fontId="138" fillId="33" borderId="53" xfId="10" applyNumberFormat="1" applyFont="1" applyFill="1" applyBorder="1" applyAlignment="1">
      <alignment horizontal="left" vertical="center"/>
    </xf>
    <xf numFmtId="166" fontId="138" fillId="33" borderId="54" xfId="10" applyNumberFormat="1" applyFont="1" applyFill="1" applyBorder="1" applyAlignment="1">
      <alignment horizontal="left" vertical="center"/>
    </xf>
    <xf numFmtId="0" fontId="148" fillId="24" borderId="99" xfId="7" applyFont="1" applyFill="1" applyBorder="1" applyAlignment="1">
      <alignment horizontal="center" vertical="center"/>
    </xf>
    <xf numFmtId="0" fontId="148" fillId="24" borderId="81" xfId="7" applyFont="1" applyFill="1" applyBorder="1" applyAlignment="1">
      <alignment horizontal="center" vertical="center"/>
    </xf>
    <xf numFmtId="0" fontId="148" fillId="24" borderId="100" xfId="7" applyFont="1" applyFill="1" applyBorder="1" applyAlignment="1">
      <alignment horizontal="center" vertical="center"/>
    </xf>
    <xf numFmtId="0" fontId="148" fillId="24" borderId="101" xfId="7" applyFont="1" applyFill="1" applyBorder="1" applyAlignment="1">
      <alignment horizontal="center" vertical="center"/>
    </xf>
    <xf numFmtId="0" fontId="13" fillId="39" borderId="0" xfId="17" applyFont="1" applyFill="1" applyBorder="1" applyAlignment="1">
      <alignment horizontal="center" vertical="center" wrapText="1"/>
    </xf>
    <xf numFmtId="0" fontId="63" fillId="21" borderId="2" xfId="5" applyFont="1" applyFill="1" applyBorder="1" applyAlignment="1" applyProtection="1">
      <alignment horizontal="center" vertical="center"/>
      <protection hidden="1"/>
    </xf>
    <xf numFmtId="0" fontId="63" fillId="21" borderId="10" xfId="5" applyFont="1" applyFill="1" applyBorder="1" applyAlignment="1" applyProtection="1">
      <alignment horizontal="center" vertical="center"/>
      <protection hidden="1"/>
    </xf>
    <xf numFmtId="0" fontId="63" fillId="21" borderId="3" xfId="5" applyFont="1" applyFill="1" applyBorder="1" applyAlignment="1" applyProtection="1">
      <alignment horizontal="center" vertical="center"/>
      <protection hidden="1"/>
    </xf>
    <xf numFmtId="0" fontId="49" fillId="4" borderId="11" xfId="5" applyFont="1" applyFill="1" applyBorder="1" applyAlignment="1" applyProtection="1">
      <alignment horizontal="center" vertical="center"/>
      <protection hidden="1"/>
    </xf>
    <xf numFmtId="0" fontId="49" fillId="4" borderId="0" xfId="5" applyFont="1" applyFill="1" applyBorder="1" applyAlignment="1" applyProtection="1">
      <alignment horizontal="center" vertical="center"/>
      <protection hidden="1"/>
    </xf>
    <xf numFmtId="0" fontId="49" fillId="4" borderId="12" xfId="5" applyFont="1" applyFill="1" applyBorder="1" applyAlignment="1" applyProtection="1">
      <alignment horizontal="center" vertical="center"/>
      <protection hidden="1"/>
    </xf>
    <xf numFmtId="0" fontId="162" fillId="4" borderId="4" xfId="13" applyFont="1" applyFill="1" applyBorder="1" applyAlignment="1" applyProtection="1">
      <alignment horizontal="center" vertical="center"/>
      <protection hidden="1"/>
    </xf>
    <xf numFmtId="0" fontId="162" fillId="4" borderId="13" xfId="13" applyFont="1" applyFill="1" applyBorder="1" applyAlignment="1" applyProtection="1">
      <alignment horizontal="center" vertical="center"/>
      <protection hidden="1"/>
    </xf>
    <xf numFmtId="0" fontId="162" fillId="4" borderId="5" xfId="13" applyFont="1" applyFill="1" applyBorder="1" applyAlignment="1" applyProtection="1">
      <alignment horizontal="center" vertical="center"/>
      <protection hidden="1"/>
    </xf>
    <xf numFmtId="166" fontId="138" fillId="33" borderId="0" xfId="10" applyNumberFormat="1" applyFont="1" applyFill="1" applyBorder="1" applyAlignment="1">
      <alignment horizontal="left" vertical="center"/>
    </xf>
    <xf numFmtId="166" fontId="138" fillId="33" borderId="12" xfId="10" applyNumberFormat="1" applyFont="1" applyFill="1" applyBorder="1" applyAlignment="1">
      <alignment horizontal="left" vertical="center"/>
    </xf>
    <xf numFmtId="0" fontId="139" fillId="3" borderId="4" xfId="4" applyNumberFormat="1" applyFont="1" applyFill="1" applyBorder="1" applyAlignment="1">
      <alignment horizontal="center" vertical="center"/>
    </xf>
    <xf numFmtId="0" fontId="139" fillId="3" borderId="13" xfId="4" applyNumberFormat="1" applyFont="1" applyFill="1" applyBorder="1" applyAlignment="1">
      <alignment horizontal="center" vertical="center"/>
    </xf>
    <xf numFmtId="0" fontId="139" fillId="3" borderId="5" xfId="4" applyNumberFormat="1" applyFont="1" applyFill="1" applyBorder="1" applyAlignment="1">
      <alignment horizontal="center" vertical="center"/>
    </xf>
    <xf numFmtId="0" fontId="56" fillId="11" borderId="11" xfId="7" applyFont="1" applyFill="1" applyBorder="1" applyAlignment="1">
      <alignment horizontal="center" vertical="center"/>
    </xf>
    <xf numFmtId="0" fontId="56" fillId="11" borderId="0" xfId="7" applyFont="1" applyFill="1" applyBorder="1" applyAlignment="1">
      <alignment horizontal="center" vertical="center"/>
    </xf>
    <xf numFmtId="0" fontId="56" fillId="11" borderId="97" xfId="7" applyFont="1" applyFill="1" applyBorder="1" applyAlignment="1">
      <alignment horizontal="center" vertical="center"/>
    </xf>
    <xf numFmtId="0" fontId="56" fillId="11" borderId="9" xfId="7" applyFont="1" applyFill="1" applyBorder="1" applyAlignment="1">
      <alignment horizontal="center" vertical="center"/>
    </xf>
    <xf numFmtId="166" fontId="94" fillId="28" borderId="0" xfId="10" applyNumberFormat="1" applyFont="1" applyFill="1" applyBorder="1" applyAlignment="1">
      <alignment horizontal="center" vertical="center"/>
    </xf>
    <xf numFmtId="0" fontId="13" fillId="37" borderId="11" xfId="5" applyFont="1" applyFill="1" applyBorder="1" applyAlignment="1">
      <alignment horizontal="center" vertical="center"/>
    </xf>
    <xf numFmtId="0" fontId="13" fillId="37" borderId="0" xfId="5" applyFont="1" applyFill="1" applyBorder="1" applyAlignment="1">
      <alignment horizontal="center" vertical="center"/>
    </xf>
    <xf numFmtId="0" fontId="13" fillId="37" borderId="12" xfId="5" applyFont="1" applyFill="1" applyBorder="1" applyAlignment="1">
      <alignment horizontal="center" vertical="center"/>
    </xf>
    <xf numFmtId="0" fontId="144" fillId="3" borderId="0" xfId="5" applyFont="1" applyFill="1" applyBorder="1" applyAlignment="1">
      <alignment horizontal="center" vertical="center"/>
    </xf>
    <xf numFmtId="0" fontId="145" fillId="28" borderId="6" xfId="7" applyFont="1" applyFill="1" applyBorder="1" applyAlignment="1">
      <alignment horizontal="center" vertical="center"/>
    </xf>
    <xf numFmtId="0" fontId="145" fillId="28" borderId="8" xfId="7" applyFont="1" applyFill="1" applyBorder="1" applyAlignment="1">
      <alignment horizontal="center" vertical="center"/>
    </xf>
    <xf numFmtId="0" fontId="20" fillId="15" borderId="0" xfId="3" applyFont="1" applyFill="1" applyAlignment="1">
      <alignment horizontal="center" vertical="center"/>
    </xf>
    <xf numFmtId="0" fontId="51" fillId="14" borderId="0" xfId="0" applyFont="1" applyFill="1" applyAlignment="1">
      <alignment horizontal="center" vertical="center" wrapText="1"/>
    </xf>
    <xf numFmtId="49" fontId="1" fillId="4" borderId="0" xfId="1" applyNumberFormat="1" applyFont="1" applyFill="1" applyBorder="1" applyAlignment="1" applyProtection="1">
      <alignment horizontal="left" vertical="center" wrapText="1"/>
      <protection locked="0"/>
    </xf>
    <xf numFmtId="49" fontId="1" fillId="4" borderId="1" xfId="1" applyNumberFormat="1" applyFont="1" applyFill="1" applyBorder="1" applyAlignment="1" applyProtection="1">
      <alignment horizontal="left" vertical="center" wrapText="1"/>
      <protection locked="0"/>
    </xf>
    <xf numFmtId="0" fontId="38" fillId="15" borderId="0" xfId="0" applyFont="1" applyFill="1" applyAlignment="1">
      <alignment horizontal="center" vertical="center"/>
    </xf>
    <xf numFmtId="0" fontId="37" fillId="15" borderId="0" xfId="0" applyFont="1" applyFill="1" applyAlignment="1">
      <alignment horizontal="center" vertical="center" wrapText="1"/>
    </xf>
    <xf numFmtId="0" fontId="33" fillId="6" borderId="0" xfId="4" applyNumberFormat="1" applyFont="1" applyFill="1" applyBorder="1" applyAlignment="1">
      <alignment horizontal="center" vertical="center"/>
    </xf>
    <xf numFmtId="0" fontId="33" fillId="6" borderId="1" xfId="4" applyNumberFormat="1" applyFont="1" applyFill="1" applyBorder="1" applyAlignment="1">
      <alignment horizontal="center" vertical="center"/>
    </xf>
    <xf numFmtId="0" fontId="27" fillId="5" borderId="0" xfId="1" applyNumberFormat="1" applyFont="1" applyFill="1" applyBorder="1" applyAlignment="1" applyProtection="1">
      <alignment horizontal="left" vertical="center"/>
      <protection locked="0"/>
    </xf>
    <xf numFmtId="0" fontId="27" fillId="5" borderId="1" xfId="1" applyNumberFormat="1" applyFont="1" applyFill="1" applyBorder="1" applyAlignment="1" applyProtection="1">
      <alignment horizontal="left" vertical="center"/>
      <protection locked="0"/>
    </xf>
    <xf numFmtId="0" fontId="26" fillId="5" borderId="0" xfId="1" applyNumberFormat="1" applyFont="1" applyFill="1" applyBorder="1" applyAlignment="1" applyProtection="1">
      <alignment horizontal="center" vertical="center"/>
      <protection locked="0"/>
    </xf>
    <xf numFmtId="2" fontId="1" fillId="4" borderId="0" xfId="1" applyNumberFormat="1" applyFont="1" applyFill="1" applyBorder="1" applyAlignment="1" applyProtection="1">
      <alignment horizontal="right" vertical="center" wrapText="1"/>
      <protection locked="0"/>
    </xf>
    <xf numFmtId="0" fontId="34" fillId="10" borderId="0" xfId="4" applyNumberFormat="1" applyFont="1" applyFill="1" applyBorder="1" applyAlignment="1">
      <alignment horizontal="center" vertical="center"/>
    </xf>
    <xf numFmtId="0" fontId="28" fillId="4" borderId="0" xfId="2" applyFont="1" applyFill="1" applyBorder="1" applyAlignment="1">
      <alignment horizontal="center" wrapText="1"/>
    </xf>
    <xf numFmtId="0" fontId="28" fillId="4" borderId="1" xfId="2" applyFont="1" applyFill="1" applyBorder="1" applyAlignment="1">
      <alignment horizontal="center" wrapText="1"/>
    </xf>
    <xf numFmtId="49" fontId="1" fillId="4" borderId="0" xfId="1" applyNumberFormat="1" applyFont="1" applyFill="1" applyBorder="1" applyAlignment="1" applyProtection="1">
      <alignment horizontal="center" vertical="center"/>
      <protection locked="0"/>
    </xf>
    <xf numFmtId="49" fontId="1" fillId="4" borderId="1" xfId="1" applyNumberFormat="1" applyFont="1" applyFill="1" applyBorder="1" applyAlignment="1" applyProtection="1">
      <alignment horizontal="center" vertical="center"/>
      <protection locked="0"/>
    </xf>
    <xf numFmtId="164" fontId="31" fillId="4" borderId="0" xfId="1" applyNumberFormat="1" applyFont="1" applyFill="1" applyBorder="1" applyAlignment="1" applyProtection="1">
      <alignment horizontal="center" vertical="center" wrapText="1"/>
      <protection locked="0"/>
    </xf>
    <xf numFmtId="0" fontId="2" fillId="0" borderId="0" xfId="1" applyFont="1" applyAlignment="1">
      <alignment horizontal="left" vertical="center" wrapText="1"/>
    </xf>
    <xf numFmtId="0" fontId="2" fillId="0" borderId="1" xfId="1" applyFont="1" applyBorder="1" applyAlignment="1">
      <alignment horizontal="left" vertical="center" wrapText="1"/>
    </xf>
    <xf numFmtId="0" fontId="28" fillId="4" borderId="0" xfId="2" applyFont="1" applyFill="1" applyBorder="1" applyAlignment="1">
      <alignment horizontal="center" vertical="center" wrapText="1"/>
    </xf>
    <xf numFmtId="0" fontId="28" fillId="4" borderId="1" xfId="2" applyFont="1" applyFill="1" applyBorder="1" applyAlignment="1">
      <alignment horizontal="center" vertical="center" wrapText="1"/>
    </xf>
    <xf numFmtId="49" fontId="1" fillId="0" borderId="0" xfId="1" applyNumberFormat="1" applyFont="1" applyFill="1" applyBorder="1" applyAlignment="1" applyProtection="1">
      <alignment horizontal="left" vertical="center" wrapText="1"/>
      <protection locked="0"/>
    </xf>
    <xf numFmtId="49" fontId="1" fillId="0" borderId="1" xfId="1" applyNumberFormat="1" applyFont="1" applyFill="1" applyBorder="1" applyAlignment="1" applyProtection="1">
      <alignment horizontal="left" vertical="center" wrapText="1"/>
      <protection locked="0"/>
    </xf>
    <xf numFmtId="49" fontId="1" fillId="4" borderId="0" xfId="1" applyNumberFormat="1" applyFont="1" applyFill="1" applyBorder="1" applyAlignment="1" applyProtection="1">
      <alignment horizontal="left" vertical="center"/>
      <protection locked="0"/>
    </xf>
    <xf numFmtId="49" fontId="1" fillId="4" borderId="1" xfId="1" applyNumberFormat="1" applyFont="1" applyFill="1" applyBorder="1" applyAlignment="1" applyProtection="1">
      <alignment horizontal="left" vertical="center"/>
      <protection locked="0"/>
    </xf>
    <xf numFmtId="0" fontId="43" fillId="4" borderId="0" xfId="2" applyFont="1" applyFill="1" applyBorder="1" applyAlignment="1">
      <alignment horizontal="center" wrapText="1"/>
    </xf>
    <xf numFmtId="0" fontId="43" fillId="4" borderId="1" xfId="2" applyFont="1" applyFill="1" applyBorder="1" applyAlignment="1">
      <alignment horizontal="center" wrapText="1"/>
    </xf>
    <xf numFmtId="0" fontId="20" fillId="4" borderId="0" xfId="3" applyFont="1" applyFill="1" applyAlignment="1">
      <alignment horizontal="center" vertical="center"/>
    </xf>
    <xf numFmtId="0" fontId="49" fillId="0" borderId="0" xfId="3" applyFont="1" applyAlignment="1">
      <alignment horizontal="center" vertical="center" wrapText="1"/>
    </xf>
    <xf numFmtId="0" fontId="62" fillId="0" borderId="0" xfId="0" applyFont="1" applyAlignment="1">
      <alignment horizontal="center" vertical="center" wrapText="1"/>
    </xf>
    <xf numFmtId="0" fontId="45" fillId="15" borderId="0" xfId="5" applyFont="1" applyFill="1" applyAlignment="1">
      <alignment horizontal="center" vertical="center"/>
    </xf>
    <xf numFmtId="0" fontId="44" fillId="15" borderId="102" xfId="5" applyFont="1" applyFill="1" applyBorder="1" applyAlignment="1">
      <alignment horizontal="center" vertical="center" wrapText="1"/>
    </xf>
    <xf numFmtId="0" fontId="44" fillId="15" borderId="103" xfId="5" applyFont="1" applyFill="1" applyBorder="1" applyAlignment="1">
      <alignment horizontal="center" vertical="center" wrapText="1"/>
    </xf>
    <xf numFmtId="0" fontId="44" fillId="15" borderId="104" xfId="5" applyFont="1" applyFill="1" applyBorder="1" applyAlignment="1">
      <alignment horizontal="center" vertical="center" wrapText="1"/>
    </xf>
    <xf numFmtId="0" fontId="44" fillId="15" borderId="105" xfId="5" applyFont="1" applyFill="1" applyBorder="1" applyAlignment="1">
      <alignment horizontal="center" vertical="center" wrapText="1"/>
    </xf>
    <xf numFmtId="0" fontId="44" fillId="15" borderId="106" xfId="5" applyFont="1" applyFill="1" applyBorder="1" applyAlignment="1">
      <alignment horizontal="center" vertical="center" wrapText="1"/>
    </xf>
    <xf numFmtId="0" fontId="44" fillId="15" borderId="107" xfId="5" applyFont="1" applyFill="1" applyBorder="1" applyAlignment="1">
      <alignment horizontal="center" vertical="center" wrapText="1"/>
    </xf>
    <xf numFmtId="0" fontId="1" fillId="24" borderId="0" xfId="5" applyFill="1" applyAlignment="1">
      <alignment horizontal="center"/>
    </xf>
    <xf numFmtId="0" fontId="149" fillId="4" borderId="0" xfId="0" applyFont="1" applyFill="1" applyAlignment="1">
      <alignment horizontal="left" vertical="center" wrapText="1"/>
    </xf>
    <xf numFmtId="166" fontId="138" fillId="4" borderId="0" xfId="10" applyNumberFormat="1" applyFont="1" applyFill="1" applyBorder="1" applyAlignment="1">
      <alignment horizontal="left" vertical="center"/>
    </xf>
    <xf numFmtId="166" fontId="138" fillId="4" borderId="110" xfId="10" applyNumberFormat="1" applyFont="1" applyFill="1" applyBorder="1" applyAlignment="1">
      <alignment vertical="center"/>
    </xf>
    <xf numFmtId="166" fontId="138" fillId="4" borderId="111" xfId="10" applyNumberFormat="1" applyFont="1" applyFill="1" applyBorder="1" applyAlignment="1">
      <alignment horizontal="left" vertical="center"/>
    </xf>
    <xf numFmtId="0" fontId="0" fillId="4" borderId="111" xfId="0" applyFill="1" applyBorder="1" applyAlignment="1">
      <alignment vertical="center"/>
    </xf>
    <xf numFmtId="0" fontId="0" fillId="4" borderId="112" xfId="0" applyFill="1" applyBorder="1" applyAlignment="1">
      <alignment vertical="center"/>
    </xf>
    <xf numFmtId="166" fontId="138" fillId="4" borderId="113" xfId="10" applyNumberFormat="1" applyFont="1" applyFill="1" applyBorder="1" applyAlignment="1">
      <alignment horizontal="left" vertical="center"/>
    </xf>
    <xf numFmtId="0" fontId="0" fillId="4" borderId="114" xfId="0" applyFill="1" applyBorder="1" applyAlignment="1">
      <alignment vertical="center"/>
    </xf>
    <xf numFmtId="0" fontId="139" fillId="4" borderId="115" xfId="4" applyNumberFormat="1" applyFont="1" applyFill="1" applyBorder="1" applyAlignment="1">
      <alignment vertical="center"/>
    </xf>
    <xf numFmtId="0" fontId="139" fillId="4" borderId="116" xfId="4" applyNumberFormat="1" applyFont="1" applyFill="1" applyBorder="1" applyAlignment="1">
      <alignment vertical="center"/>
    </xf>
    <xf numFmtId="0" fontId="0" fillId="4" borderId="116" xfId="0" applyFill="1" applyBorder="1" applyAlignment="1">
      <alignment vertical="center"/>
    </xf>
    <xf numFmtId="0" fontId="0" fillId="4" borderId="117" xfId="0" applyFill="1" applyBorder="1" applyAlignment="1">
      <alignment vertical="center"/>
    </xf>
    <xf numFmtId="0" fontId="150" fillId="4" borderId="0" xfId="0" applyFont="1" applyFill="1" applyAlignment="1">
      <alignment horizontal="center" vertical="center" wrapText="1"/>
    </xf>
    <xf numFmtId="0" fontId="150" fillId="4" borderId="0" xfId="0" applyFont="1" applyFill="1" applyAlignment="1">
      <alignment vertical="center"/>
    </xf>
    <xf numFmtId="0" fontId="172" fillId="4" borderId="0" xfId="0" applyFont="1" applyFill="1" applyAlignment="1">
      <alignment vertical="center"/>
    </xf>
    <xf numFmtId="0" fontId="173" fillId="42" borderId="0" xfId="9" applyFont="1" applyFill="1" applyAlignment="1" applyProtection="1">
      <alignment horizontal="center" vertical="center"/>
    </xf>
    <xf numFmtId="0" fontId="150" fillId="4" borderId="0" xfId="0" applyFont="1" applyFill="1" applyAlignment="1">
      <alignment horizontal="center" vertical="center"/>
    </xf>
    <xf numFmtId="0" fontId="173" fillId="4" borderId="0" xfId="9" applyFont="1" applyFill="1" applyAlignment="1" applyProtection="1">
      <alignment horizontal="center" vertical="center"/>
    </xf>
    <xf numFmtId="0" fontId="173" fillId="4" borderId="0" xfId="9" applyFont="1" applyFill="1" applyAlignment="1" applyProtection="1">
      <alignment vertical="center"/>
    </xf>
    <xf numFmtId="0" fontId="150" fillId="4" borderId="0" xfId="0" applyFont="1" applyFill="1" applyAlignment="1">
      <alignment horizontal="right" vertical="center"/>
    </xf>
    <xf numFmtId="0" fontId="150" fillId="4" borderId="0" xfId="0" applyFont="1" applyFill="1" applyAlignment="1">
      <alignment horizontal="left" vertical="center" wrapText="1"/>
    </xf>
    <xf numFmtId="0" fontId="150" fillId="4" borderId="0" xfId="0" applyFont="1" applyFill="1" applyAlignment="1">
      <alignment horizontal="left" vertical="center"/>
    </xf>
    <xf numFmtId="0" fontId="35" fillId="14" borderId="0" xfId="0" applyFont="1" applyFill="1" applyAlignment="1">
      <alignment horizontal="left" vertical="center"/>
    </xf>
  </cellXfs>
  <cellStyles count="19">
    <cellStyle name="Lien hypertexte" xfId="9" builtinId="8"/>
    <cellStyle name="Lien hypertexte 3" xfId="12"/>
    <cellStyle name="Lien hypertexte 4" xfId="13"/>
    <cellStyle name="Lien hypertexte 5" xfId="6"/>
    <cellStyle name="Normal" xfId="0" builtinId="0"/>
    <cellStyle name="Normal 2" xfId="3"/>
    <cellStyle name="Normal 2 2" xfId="5"/>
    <cellStyle name="Normal 2 2 2" xfId="11"/>
    <cellStyle name="Normal 4" xfId="7"/>
    <cellStyle name="Normal 4 3" xfId="8"/>
    <cellStyle name="Normal_Bases Cuisine" xfId="2"/>
    <cellStyle name="Normal_Bons de commande livraison" xfId="15"/>
    <cellStyle name="Normal_Comparer recettes 2009 OK" xfId="1"/>
    <cellStyle name="Normal_Comparer recettes 2009 OK 2" xfId="10"/>
    <cellStyle name="Normal_Conditionnement 3 décembre" xfId="14"/>
    <cellStyle name="Normal_Cuissons Températures portait16-11-2006" xfId="16"/>
    <cellStyle name="Normal_Forum Marais 15 09 2001" xfId="4"/>
    <cellStyle name="Normal_MS Définitions_1" xfId="18"/>
    <cellStyle name="Normal_space" xfId="17"/>
  </cellStyles>
  <dxfs count="0"/>
  <tableStyles count="0" defaultTableStyle="TableStyleMedium2" defaultPivotStyle="PivotStyleLight16"/>
  <colors>
    <mruColors>
      <color rgb="FFED7D31"/>
      <color rgb="FF800080"/>
      <color rgb="FFFF6600"/>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1" Type="http://schemas.openxmlformats.org/officeDocument/2006/relationships/image" Target="../media/image8.jpeg"/></Relationships>
</file>

<file path=xl/drawings/_rels/drawing7.xml.rels><?xml version="1.0" encoding="UTF-8" standalone="yes"?>
<Relationships xmlns="http://schemas.openxmlformats.org/package/2006/relationships"><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1</xdr:col>
      <xdr:colOff>390525</xdr:colOff>
      <xdr:row>46</xdr:row>
      <xdr:rowOff>114300</xdr:rowOff>
    </xdr:from>
    <xdr:to>
      <xdr:col>6</xdr:col>
      <xdr:colOff>57150</xdr:colOff>
      <xdr:row>56</xdr:row>
      <xdr:rowOff>57150</xdr:rowOff>
    </xdr:to>
    <xdr:pic>
      <xdr:nvPicPr>
        <xdr:cNvPr id="2" name="Picture 3" descr="http://www.educastream.com/IMG/Image/volumes21a.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9705975"/>
          <a:ext cx="347662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200025</xdr:colOff>
      <xdr:row>311</xdr:row>
      <xdr:rowOff>171450</xdr:rowOff>
    </xdr:from>
    <xdr:to>
      <xdr:col>3</xdr:col>
      <xdr:colOff>266700</xdr:colOff>
      <xdr:row>323</xdr:row>
      <xdr:rowOff>9525</xdr:rowOff>
    </xdr:to>
    <xdr:pic>
      <xdr:nvPicPr>
        <xdr:cNvPr id="3" name="Imag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7675" y="64408050"/>
          <a:ext cx="1590675" cy="2486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320</xdr:row>
      <xdr:rowOff>9525</xdr:rowOff>
    </xdr:from>
    <xdr:to>
      <xdr:col>2</xdr:col>
      <xdr:colOff>400050</xdr:colOff>
      <xdr:row>322</xdr:row>
      <xdr:rowOff>152400</xdr:rowOff>
    </xdr:to>
    <xdr:pic>
      <xdr:nvPicPr>
        <xdr:cNvPr id="4" name="Imag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8225" y="6609397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327</xdr:row>
      <xdr:rowOff>28575</xdr:rowOff>
    </xdr:from>
    <xdr:to>
      <xdr:col>2</xdr:col>
      <xdr:colOff>409575</xdr:colOff>
      <xdr:row>329</xdr:row>
      <xdr:rowOff>171450</xdr:rowOff>
    </xdr:to>
    <xdr:pic>
      <xdr:nvPicPr>
        <xdr:cNvPr id="5" name="Image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 y="6797992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334</xdr:row>
      <xdr:rowOff>19050</xdr:rowOff>
    </xdr:from>
    <xdr:to>
      <xdr:col>2</xdr:col>
      <xdr:colOff>409575</xdr:colOff>
      <xdr:row>336</xdr:row>
      <xdr:rowOff>161925</xdr:rowOff>
    </xdr:to>
    <xdr:pic>
      <xdr:nvPicPr>
        <xdr:cNvPr id="6" name="Image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47750" y="698373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318</xdr:row>
      <xdr:rowOff>0</xdr:rowOff>
    </xdr:from>
    <xdr:to>
      <xdr:col>1</xdr:col>
      <xdr:colOff>676275</xdr:colOff>
      <xdr:row>321</xdr:row>
      <xdr:rowOff>57150</xdr:rowOff>
    </xdr:to>
    <xdr:pic>
      <xdr:nvPicPr>
        <xdr:cNvPr id="7" name="Image 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 y="65627250"/>
          <a:ext cx="6000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504825</xdr:colOff>
      <xdr:row>321</xdr:row>
      <xdr:rowOff>0</xdr:rowOff>
    </xdr:from>
    <xdr:to>
      <xdr:col>4</xdr:col>
      <xdr:colOff>28575</xdr:colOff>
      <xdr:row>324</xdr:row>
      <xdr:rowOff>114300</xdr:rowOff>
    </xdr:to>
    <xdr:pic>
      <xdr:nvPicPr>
        <xdr:cNvPr id="8" name="Image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76475" y="66351150"/>
          <a:ext cx="2857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321</xdr:row>
      <xdr:rowOff>295275</xdr:rowOff>
    </xdr:from>
    <xdr:to>
      <xdr:col>4</xdr:col>
      <xdr:colOff>19050</xdr:colOff>
      <xdr:row>325</xdr:row>
      <xdr:rowOff>114300</xdr:rowOff>
    </xdr:to>
    <xdr:pic>
      <xdr:nvPicPr>
        <xdr:cNvPr id="9" name="Image 1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66950" y="66617850"/>
          <a:ext cx="2857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322</xdr:row>
      <xdr:rowOff>276225</xdr:rowOff>
    </xdr:from>
    <xdr:to>
      <xdr:col>4</xdr:col>
      <xdr:colOff>19050</xdr:colOff>
      <xdr:row>326</xdr:row>
      <xdr:rowOff>114300</xdr:rowOff>
    </xdr:to>
    <xdr:pic>
      <xdr:nvPicPr>
        <xdr:cNvPr id="10" name="Image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66950" y="66884550"/>
          <a:ext cx="2857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324</xdr:row>
      <xdr:rowOff>28575</xdr:rowOff>
    </xdr:from>
    <xdr:to>
      <xdr:col>3</xdr:col>
      <xdr:colOff>742950</xdr:colOff>
      <xdr:row>327</xdr:row>
      <xdr:rowOff>142875</xdr:rowOff>
    </xdr:to>
    <xdr:pic>
      <xdr:nvPicPr>
        <xdr:cNvPr id="11" name="Image 1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28850" y="67179825"/>
          <a:ext cx="2857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504825</xdr:colOff>
      <xdr:row>328</xdr:row>
      <xdr:rowOff>0</xdr:rowOff>
    </xdr:from>
    <xdr:to>
      <xdr:col>4</xdr:col>
      <xdr:colOff>28575</xdr:colOff>
      <xdr:row>331</xdr:row>
      <xdr:rowOff>114300</xdr:rowOff>
    </xdr:to>
    <xdr:pic>
      <xdr:nvPicPr>
        <xdr:cNvPr id="12" name="Image 1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76475" y="68218050"/>
          <a:ext cx="2857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328</xdr:row>
      <xdr:rowOff>295275</xdr:rowOff>
    </xdr:from>
    <xdr:to>
      <xdr:col>4</xdr:col>
      <xdr:colOff>19050</xdr:colOff>
      <xdr:row>332</xdr:row>
      <xdr:rowOff>114300</xdr:rowOff>
    </xdr:to>
    <xdr:pic>
      <xdr:nvPicPr>
        <xdr:cNvPr id="13" name="Image 16"/>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66950" y="68484750"/>
          <a:ext cx="2857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329</xdr:row>
      <xdr:rowOff>276225</xdr:rowOff>
    </xdr:from>
    <xdr:to>
      <xdr:col>4</xdr:col>
      <xdr:colOff>19050</xdr:colOff>
      <xdr:row>333</xdr:row>
      <xdr:rowOff>114300</xdr:rowOff>
    </xdr:to>
    <xdr:pic>
      <xdr:nvPicPr>
        <xdr:cNvPr id="14" name="Image 17"/>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66950" y="68751450"/>
          <a:ext cx="2857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330</xdr:row>
      <xdr:rowOff>257175</xdr:rowOff>
    </xdr:from>
    <xdr:to>
      <xdr:col>4</xdr:col>
      <xdr:colOff>19050</xdr:colOff>
      <xdr:row>334</xdr:row>
      <xdr:rowOff>133350</xdr:rowOff>
    </xdr:to>
    <xdr:pic>
      <xdr:nvPicPr>
        <xdr:cNvPr id="15" name="Imag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66950" y="69008625"/>
          <a:ext cx="28575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334</xdr:row>
      <xdr:rowOff>28575</xdr:rowOff>
    </xdr:from>
    <xdr:to>
      <xdr:col>2</xdr:col>
      <xdr:colOff>409575</xdr:colOff>
      <xdr:row>336</xdr:row>
      <xdr:rowOff>171450</xdr:rowOff>
    </xdr:to>
    <xdr:pic>
      <xdr:nvPicPr>
        <xdr:cNvPr id="16" name="Image 1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 y="6984682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504825</xdr:colOff>
      <xdr:row>335</xdr:row>
      <xdr:rowOff>0</xdr:rowOff>
    </xdr:from>
    <xdr:to>
      <xdr:col>4</xdr:col>
      <xdr:colOff>28575</xdr:colOff>
      <xdr:row>338</xdr:row>
      <xdr:rowOff>114300</xdr:rowOff>
    </xdr:to>
    <xdr:pic>
      <xdr:nvPicPr>
        <xdr:cNvPr id="17" name="Image 20"/>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76475" y="70084950"/>
          <a:ext cx="2857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335</xdr:row>
      <xdr:rowOff>295275</xdr:rowOff>
    </xdr:from>
    <xdr:to>
      <xdr:col>4</xdr:col>
      <xdr:colOff>19050</xdr:colOff>
      <xdr:row>339</xdr:row>
      <xdr:rowOff>114300</xdr:rowOff>
    </xdr:to>
    <xdr:pic>
      <xdr:nvPicPr>
        <xdr:cNvPr id="18" name="Image 2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66950" y="70351650"/>
          <a:ext cx="2857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336</xdr:row>
      <xdr:rowOff>276225</xdr:rowOff>
    </xdr:from>
    <xdr:to>
      <xdr:col>4</xdr:col>
      <xdr:colOff>19050</xdr:colOff>
      <xdr:row>339</xdr:row>
      <xdr:rowOff>152400</xdr:rowOff>
    </xdr:to>
    <xdr:pic>
      <xdr:nvPicPr>
        <xdr:cNvPr id="19" name="Image 2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66950" y="70618350"/>
          <a:ext cx="2857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476250</xdr:colOff>
      <xdr:row>338</xdr:row>
      <xdr:rowOff>266700</xdr:rowOff>
    </xdr:from>
    <xdr:to>
      <xdr:col>4</xdr:col>
      <xdr:colOff>0</xdr:colOff>
      <xdr:row>342</xdr:row>
      <xdr:rowOff>114300</xdr:rowOff>
    </xdr:to>
    <xdr:pic>
      <xdr:nvPicPr>
        <xdr:cNvPr id="20" name="Image 2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47900" y="71075550"/>
          <a:ext cx="2857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342</xdr:row>
      <xdr:rowOff>19050</xdr:rowOff>
    </xdr:from>
    <xdr:to>
      <xdr:col>2</xdr:col>
      <xdr:colOff>409575</xdr:colOff>
      <xdr:row>344</xdr:row>
      <xdr:rowOff>161925</xdr:rowOff>
    </xdr:to>
    <xdr:pic>
      <xdr:nvPicPr>
        <xdr:cNvPr id="21" name="Image 30"/>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47750" y="718947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342</xdr:row>
      <xdr:rowOff>28575</xdr:rowOff>
    </xdr:from>
    <xdr:to>
      <xdr:col>2</xdr:col>
      <xdr:colOff>409575</xdr:colOff>
      <xdr:row>344</xdr:row>
      <xdr:rowOff>171450</xdr:rowOff>
    </xdr:to>
    <xdr:pic>
      <xdr:nvPicPr>
        <xdr:cNvPr id="22" name="Image 3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47750" y="7190422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504825</xdr:colOff>
      <xdr:row>343</xdr:row>
      <xdr:rowOff>0</xdr:rowOff>
    </xdr:from>
    <xdr:to>
      <xdr:col>4</xdr:col>
      <xdr:colOff>28575</xdr:colOff>
      <xdr:row>346</xdr:row>
      <xdr:rowOff>114300</xdr:rowOff>
    </xdr:to>
    <xdr:pic>
      <xdr:nvPicPr>
        <xdr:cNvPr id="23" name="Image 3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76475" y="72142350"/>
          <a:ext cx="2857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343</xdr:row>
      <xdr:rowOff>295275</xdr:rowOff>
    </xdr:from>
    <xdr:to>
      <xdr:col>4</xdr:col>
      <xdr:colOff>19050</xdr:colOff>
      <xdr:row>347</xdr:row>
      <xdr:rowOff>114300</xdr:rowOff>
    </xdr:to>
    <xdr:pic>
      <xdr:nvPicPr>
        <xdr:cNvPr id="24" name="Image 3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66950" y="72409050"/>
          <a:ext cx="2857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344</xdr:row>
      <xdr:rowOff>276225</xdr:rowOff>
    </xdr:from>
    <xdr:to>
      <xdr:col>4</xdr:col>
      <xdr:colOff>19050</xdr:colOff>
      <xdr:row>348</xdr:row>
      <xdr:rowOff>114300</xdr:rowOff>
    </xdr:to>
    <xdr:pic>
      <xdr:nvPicPr>
        <xdr:cNvPr id="25" name="Image 34"/>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66950" y="72675750"/>
          <a:ext cx="2857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345</xdr:row>
      <xdr:rowOff>257175</xdr:rowOff>
    </xdr:from>
    <xdr:to>
      <xdr:col>4</xdr:col>
      <xdr:colOff>19050</xdr:colOff>
      <xdr:row>349</xdr:row>
      <xdr:rowOff>133350</xdr:rowOff>
    </xdr:to>
    <xdr:pic>
      <xdr:nvPicPr>
        <xdr:cNvPr id="26" name="Image 3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66950" y="72932925"/>
          <a:ext cx="28575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85725</xdr:colOff>
      <xdr:row>318</xdr:row>
      <xdr:rowOff>76200</xdr:rowOff>
    </xdr:from>
    <xdr:to>
      <xdr:col>7</xdr:col>
      <xdr:colOff>438150</xdr:colOff>
      <xdr:row>320</xdr:row>
      <xdr:rowOff>180975</xdr:rowOff>
    </xdr:to>
    <xdr:pic>
      <xdr:nvPicPr>
        <xdr:cNvPr id="27" name="Image 2"/>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905375" y="65703450"/>
          <a:ext cx="3524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320</xdr:row>
      <xdr:rowOff>295275</xdr:rowOff>
    </xdr:from>
    <xdr:to>
      <xdr:col>7</xdr:col>
      <xdr:colOff>371475</xdr:colOff>
      <xdr:row>323</xdr:row>
      <xdr:rowOff>180975</xdr:rowOff>
    </xdr:to>
    <xdr:pic>
      <xdr:nvPicPr>
        <xdr:cNvPr id="28" name="Image 3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876800" y="66351150"/>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324</xdr:row>
      <xdr:rowOff>0</xdr:rowOff>
    </xdr:from>
    <xdr:to>
      <xdr:col>7</xdr:col>
      <xdr:colOff>314325</xdr:colOff>
      <xdr:row>326</xdr:row>
      <xdr:rowOff>180975</xdr:rowOff>
    </xdr:to>
    <xdr:pic>
      <xdr:nvPicPr>
        <xdr:cNvPr id="29" name="Image 39"/>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819650" y="67151250"/>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326</xdr:row>
      <xdr:rowOff>0</xdr:rowOff>
    </xdr:from>
    <xdr:to>
      <xdr:col>7</xdr:col>
      <xdr:colOff>314325</xdr:colOff>
      <xdr:row>328</xdr:row>
      <xdr:rowOff>180975</xdr:rowOff>
    </xdr:to>
    <xdr:pic>
      <xdr:nvPicPr>
        <xdr:cNvPr id="30" name="Image 40"/>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819650" y="67684650"/>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328</xdr:row>
      <xdr:rowOff>0</xdr:rowOff>
    </xdr:from>
    <xdr:to>
      <xdr:col>7</xdr:col>
      <xdr:colOff>314325</xdr:colOff>
      <xdr:row>330</xdr:row>
      <xdr:rowOff>180975</xdr:rowOff>
    </xdr:to>
    <xdr:pic>
      <xdr:nvPicPr>
        <xdr:cNvPr id="31" name="Image 41"/>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819650" y="68218050"/>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330</xdr:row>
      <xdr:rowOff>0</xdr:rowOff>
    </xdr:from>
    <xdr:to>
      <xdr:col>7</xdr:col>
      <xdr:colOff>314325</xdr:colOff>
      <xdr:row>332</xdr:row>
      <xdr:rowOff>180975</xdr:rowOff>
    </xdr:to>
    <xdr:pic>
      <xdr:nvPicPr>
        <xdr:cNvPr id="32" name="Image 43"/>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819650" y="68751450"/>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331</xdr:row>
      <xdr:rowOff>276225</xdr:rowOff>
    </xdr:from>
    <xdr:to>
      <xdr:col>7</xdr:col>
      <xdr:colOff>352425</xdr:colOff>
      <xdr:row>334</xdr:row>
      <xdr:rowOff>180975</xdr:rowOff>
    </xdr:to>
    <xdr:pic>
      <xdr:nvPicPr>
        <xdr:cNvPr id="33" name="Image 44"/>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857750" y="69284850"/>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1704974</xdr:colOff>
      <xdr:row>1</xdr:row>
      <xdr:rowOff>0</xdr:rowOff>
    </xdr:from>
    <xdr:ext cx="1102179" cy="714375"/>
    <xdr:pic>
      <xdr:nvPicPr>
        <xdr:cNvPr id="2" name="mf3883" descr="rec3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78474" y="371475"/>
          <a:ext cx="1102179" cy="714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5200649</xdr:colOff>
      <xdr:row>1</xdr:row>
      <xdr:rowOff>38100</xdr:rowOff>
    </xdr:from>
    <xdr:ext cx="1102179" cy="714375"/>
    <xdr:pic>
      <xdr:nvPicPr>
        <xdr:cNvPr id="5" name="mf3883" descr="rec3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8474" y="238125"/>
          <a:ext cx="1102179" cy="714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4</xdr:col>
      <xdr:colOff>5200649</xdr:colOff>
      <xdr:row>1</xdr:row>
      <xdr:rowOff>38100</xdr:rowOff>
    </xdr:from>
    <xdr:ext cx="1102179" cy="714375"/>
    <xdr:pic>
      <xdr:nvPicPr>
        <xdr:cNvPr id="3" name="mf3883" descr="rec3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8474" y="238125"/>
          <a:ext cx="1102179" cy="714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5200649</xdr:colOff>
      <xdr:row>1</xdr:row>
      <xdr:rowOff>38100</xdr:rowOff>
    </xdr:from>
    <xdr:ext cx="1102179" cy="714375"/>
    <xdr:pic>
      <xdr:nvPicPr>
        <xdr:cNvPr id="5" name="mf3883" descr="rec3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8474" y="238125"/>
          <a:ext cx="1102179" cy="714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4</xdr:col>
      <xdr:colOff>5200649</xdr:colOff>
      <xdr:row>1</xdr:row>
      <xdr:rowOff>38100</xdr:rowOff>
    </xdr:from>
    <xdr:ext cx="1102179" cy="714375"/>
    <xdr:pic>
      <xdr:nvPicPr>
        <xdr:cNvPr id="2" name="mf3883" descr="rec3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8474" y="238125"/>
          <a:ext cx="1102179" cy="714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5</xdr:col>
      <xdr:colOff>361949</xdr:colOff>
      <xdr:row>1</xdr:row>
      <xdr:rowOff>0</xdr:rowOff>
    </xdr:from>
    <xdr:ext cx="1102179" cy="714375"/>
    <xdr:pic>
      <xdr:nvPicPr>
        <xdr:cNvPr id="3" name="mf3883" descr="rec3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81874" y="200025"/>
          <a:ext cx="1102179" cy="714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5</xdr:col>
      <xdr:colOff>361949</xdr:colOff>
      <xdr:row>1</xdr:row>
      <xdr:rowOff>0</xdr:rowOff>
    </xdr:from>
    <xdr:ext cx="1102179" cy="714375"/>
    <xdr:pic>
      <xdr:nvPicPr>
        <xdr:cNvPr id="4" name="mf3883" descr="rec3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81874" y="200025"/>
          <a:ext cx="1102179" cy="714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liebig.fr/" TargetMode="External"/><Relationship Id="rId2" Type="http://schemas.openxmlformats.org/officeDocument/2006/relationships/hyperlink" Target="https://www.google.fr/search?client=firefox-b&amp;dcr=0&amp;biw=1920&amp;bih=943&amp;ei=jc8ZWqzKA8K5UamgjdAE&amp;q=recettes+avec+du+potage+en+brique&amp;oq=recettes+avec+du+potage+en+brique&amp;gs_l=psy-ab.3..33i160k1.167800.189195.0.189809.22.19.3.0.0.0.108.1784.11j8.19.0..3..0...1" TargetMode="External"/><Relationship Id="rId1" Type="http://schemas.openxmlformats.org/officeDocument/2006/relationships/hyperlink" Target="https://www.google.fr/search?q=recettes+potage+liebig&amp;client=firefox-b&amp;dcr=0&amp;source=lnms&amp;sa=X&amp;ved=0ahUKEwjRgoa3xdrXAhUF7RQKHacADLQQ_AUICSgA&amp;biw=1920&amp;bih=943&amp;dpr=1" TargetMode="External"/><Relationship Id="rId6" Type="http://schemas.openxmlformats.org/officeDocument/2006/relationships/printerSettings" Target="../printerSettings/printerSettings1.bin"/><Relationship Id="rId5" Type="http://schemas.openxmlformats.org/officeDocument/2006/relationships/hyperlink" Target="https://culte.com/recette/liebig/" TargetMode="External"/><Relationship Id="rId4" Type="http://schemas.openxmlformats.org/officeDocument/2006/relationships/hyperlink" Target="http://www.knorr.fr/produits/categorie/429232/les-soupes-knorr-en-briq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facebook.com/leboucher.joel?ref=br_rs" TargetMode="External"/><Relationship Id="rId13" Type="http://schemas.openxmlformats.org/officeDocument/2006/relationships/comments" Target="../comments1.xml"/><Relationship Id="rId3" Type="http://schemas.openxmlformats.org/officeDocument/2006/relationships/hyperlink" Target="http://www.aliments.org/poids.htm" TargetMode="External"/><Relationship Id="rId7" Type="http://schemas.openxmlformats.org/officeDocument/2006/relationships/hyperlink" Target="https://www.facebook.com/UPRT.fr/?ref=settings" TargetMode="External"/><Relationship Id="rId12" Type="http://schemas.openxmlformats.org/officeDocument/2006/relationships/vmlDrawing" Target="../drawings/vmlDrawing1.vml"/><Relationship Id="rId2" Type="http://schemas.openxmlformats.org/officeDocument/2006/relationships/hyperlink" Target="http://www.1001cocktails.com/magazine/savoir-faire/cocktails-a-etages" TargetMode="External"/><Relationship Id="rId1" Type="http://schemas.openxmlformats.org/officeDocument/2006/relationships/hyperlink" Target="http://fr.answers.yahoo.com/question/index?qid=20090730080951AAKkgPl" TargetMode="External"/><Relationship Id="rId6" Type="http://schemas.openxmlformats.org/officeDocument/2006/relationships/hyperlink" Target="http://www.cuisinealafrancaise.com/fr/2-poids-et-mesures" TargetMode="External"/><Relationship Id="rId11" Type="http://schemas.openxmlformats.org/officeDocument/2006/relationships/drawing" Target="../drawings/drawing1.xml"/><Relationship Id="rId5" Type="http://schemas.openxmlformats.org/officeDocument/2006/relationships/hyperlink" Target="http://www.crenoexpert.fr/flipbooks/expproduit/TABLEAUX-CALIBRES-FRUITS-2.pdf" TargetMode="External"/><Relationship Id="rId10" Type="http://schemas.openxmlformats.org/officeDocument/2006/relationships/hyperlink" Target="https://www.google.fr/search?q=piffom%C3%A9trie&amp;ie=utf-8&amp;oe=utf-8&amp;client=firefox-b&amp;gfe_rd=cr&amp;dcr=0&amp;ei=yYrYWZrKMYfAaMTIipgK" TargetMode="External"/><Relationship Id="rId4" Type="http://schemas.openxmlformats.org/officeDocument/2006/relationships/hyperlink" Target="http://www.nubel.be/fra/manual/liste_des_denrees_alimentaires.asp" TargetMode="External"/><Relationship Id="rId9" Type="http://schemas.openxmlformats.org/officeDocument/2006/relationships/hyperlink" Target="http://www.uprt.fr/detail.php?id=6&amp;titre=plan-du-sit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46"/>
  <sheetViews>
    <sheetView showZeros="0" tabSelected="1" zoomScaleNormal="100" workbookViewId="0">
      <selection activeCell="S16" sqref="S16"/>
    </sheetView>
  </sheetViews>
  <sheetFormatPr baseColWidth="10" defaultRowHeight="15"/>
  <cols>
    <col min="1" max="1" width="5.42578125" style="66" customWidth="1"/>
    <col min="2" max="3" width="8.7109375" style="66" customWidth="1"/>
    <col min="4" max="4" width="16.7109375" style="66" customWidth="1"/>
    <col min="5" max="5" width="22.7109375" style="66" customWidth="1"/>
    <col min="6" max="6" width="13.7109375" style="66" customWidth="1"/>
    <col min="7" max="7" width="2" style="66" customWidth="1"/>
    <col min="8" max="9" width="8.7109375" style="66" customWidth="1"/>
    <col min="10" max="10" width="16.7109375" style="66" customWidth="1"/>
    <col min="11" max="11" width="22.7109375" style="66" customWidth="1"/>
    <col min="12" max="12" width="13.7109375" style="66" customWidth="1"/>
    <col min="13" max="16384" width="11.42578125" style="66"/>
  </cols>
  <sheetData>
    <row r="2" spans="2:12" ht="36.75" customHeight="1">
      <c r="B2" s="568" t="s">
        <v>5472</v>
      </c>
      <c r="C2" s="568"/>
      <c r="D2" s="568"/>
      <c r="E2" s="568"/>
      <c r="F2" s="568"/>
      <c r="G2" s="568"/>
      <c r="H2" s="568"/>
      <c r="I2" s="568"/>
      <c r="J2" s="568"/>
      <c r="K2" s="568"/>
      <c r="L2" s="568"/>
    </row>
    <row r="3" spans="2:12" ht="36.75" customHeight="1">
      <c r="B3" s="568"/>
      <c r="C3" s="568"/>
      <c r="D3" s="568"/>
      <c r="E3" s="568"/>
      <c r="F3" s="568"/>
      <c r="G3" s="568"/>
      <c r="H3" s="568"/>
      <c r="I3" s="568"/>
      <c r="J3" s="568"/>
      <c r="K3" s="568"/>
      <c r="L3" s="568"/>
    </row>
    <row r="4" spans="2:12" ht="20.100000000000001" customHeight="1">
      <c r="B4" s="547"/>
      <c r="C4" s="547"/>
      <c r="D4" s="547"/>
      <c r="E4" s="547"/>
      <c r="F4" s="547"/>
      <c r="G4" s="547"/>
      <c r="H4" s="547"/>
      <c r="I4" s="547"/>
      <c r="J4" s="547"/>
      <c r="K4" s="547"/>
      <c r="L4" s="547"/>
    </row>
    <row r="5" spans="2:12" ht="20.100000000000001" customHeight="1">
      <c r="B5" s="909" t="s">
        <v>5473</v>
      </c>
      <c r="C5" s="909"/>
      <c r="D5" s="909"/>
      <c r="E5" s="909"/>
      <c r="F5" s="909"/>
      <c r="G5" s="909"/>
      <c r="H5" s="909"/>
      <c r="I5" s="909"/>
      <c r="J5" s="909"/>
      <c r="K5" s="909"/>
      <c r="L5" s="909"/>
    </row>
    <row r="6" spans="2:12" ht="20.100000000000001" customHeight="1">
      <c r="B6" s="909"/>
      <c r="C6" s="909"/>
      <c r="D6" s="909"/>
      <c r="E6" s="909"/>
      <c r="F6" s="909"/>
      <c r="G6" s="909"/>
      <c r="H6" s="909"/>
      <c r="I6" s="909"/>
      <c r="J6" s="909"/>
      <c r="K6" s="909"/>
      <c r="L6" s="909"/>
    </row>
    <row r="7" spans="2:12" ht="20.100000000000001" customHeight="1">
      <c r="B7" s="547"/>
      <c r="C7" s="547"/>
      <c r="D7" s="547"/>
      <c r="E7" s="547"/>
      <c r="F7" s="547"/>
      <c r="G7" s="547"/>
      <c r="H7" s="547"/>
      <c r="I7" s="547"/>
      <c r="J7" s="547"/>
      <c r="K7" s="547"/>
      <c r="L7" s="547"/>
    </row>
    <row r="8" spans="2:12" ht="20.100000000000001" customHeight="1">
      <c r="B8" s="547"/>
      <c r="C8" s="547"/>
      <c r="D8" s="547"/>
      <c r="E8" s="547"/>
      <c r="F8" s="547"/>
      <c r="G8" s="547"/>
      <c r="H8" s="547"/>
      <c r="I8" s="547"/>
      <c r="J8" s="547"/>
      <c r="K8" s="547"/>
      <c r="L8" s="547"/>
    </row>
    <row r="9" spans="2:12" ht="20.100000000000001" customHeight="1">
      <c r="B9" s="910"/>
      <c r="C9" s="910"/>
      <c r="D9" s="911"/>
      <c r="E9" s="916" t="s">
        <v>5476</v>
      </c>
      <c r="F9" s="912" t="s">
        <v>5197</v>
      </c>
      <c r="G9" s="911"/>
      <c r="H9" s="913" t="s">
        <v>5465</v>
      </c>
      <c r="I9" s="912" t="s">
        <v>5197</v>
      </c>
      <c r="J9" s="911"/>
      <c r="K9" s="911"/>
      <c r="L9" s="911"/>
    </row>
    <row r="10" spans="2:12" ht="20.100000000000001" customHeight="1">
      <c r="B10" s="910"/>
      <c r="C10" s="910"/>
      <c r="D10" s="911"/>
      <c r="E10" s="911"/>
      <c r="F10" s="914"/>
      <c r="G10" s="911"/>
      <c r="H10" s="913"/>
      <c r="I10" s="914"/>
      <c r="J10" s="915"/>
      <c r="K10" s="911"/>
      <c r="L10" s="911"/>
    </row>
    <row r="11" spans="2:12" ht="20.100000000000001" customHeight="1">
      <c r="B11" s="911"/>
      <c r="C11" s="911"/>
      <c r="D11" s="911"/>
      <c r="E11" s="916" t="s">
        <v>5471</v>
      </c>
      <c r="F11" s="915" t="s">
        <v>5470</v>
      </c>
      <c r="G11" s="911"/>
      <c r="H11" s="911"/>
      <c r="I11" s="911"/>
      <c r="J11" s="911"/>
      <c r="K11" s="911"/>
      <c r="L11" s="911"/>
    </row>
    <row r="12" spans="2:12" ht="20.100000000000001" customHeight="1">
      <c r="B12" s="911"/>
      <c r="C12" s="911"/>
      <c r="D12" s="911"/>
      <c r="E12" s="911"/>
      <c r="F12" s="915"/>
      <c r="G12" s="911"/>
      <c r="H12" s="911"/>
      <c r="I12" s="911"/>
      <c r="J12" s="911"/>
      <c r="K12" s="911"/>
      <c r="L12" s="911"/>
    </row>
    <row r="13" spans="2:12" ht="20.100000000000001" customHeight="1">
      <c r="B13" s="917" t="s">
        <v>5469</v>
      </c>
      <c r="C13" s="917"/>
      <c r="D13" s="917"/>
      <c r="E13" s="917"/>
      <c r="F13" s="917"/>
      <c r="G13" s="917"/>
      <c r="H13" s="917"/>
      <c r="I13" s="917"/>
      <c r="J13" s="917"/>
      <c r="K13" s="917"/>
      <c r="L13" s="917"/>
    </row>
    <row r="14" spans="2:12" ht="20.100000000000001" customHeight="1">
      <c r="B14" s="917"/>
      <c r="C14" s="917"/>
      <c r="D14" s="917"/>
      <c r="E14" s="917"/>
      <c r="F14" s="917"/>
      <c r="G14" s="917"/>
      <c r="H14" s="917"/>
      <c r="I14" s="917"/>
      <c r="J14" s="917"/>
      <c r="K14" s="917"/>
      <c r="L14" s="917"/>
    </row>
    <row r="15" spans="2:12" ht="20.100000000000001" customHeight="1">
      <c r="B15" s="917" t="s">
        <v>5474</v>
      </c>
      <c r="C15" s="917"/>
      <c r="D15" s="917"/>
      <c r="E15" s="917"/>
      <c r="F15" s="917"/>
      <c r="G15" s="917"/>
      <c r="H15" s="917"/>
      <c r="I15" s="917"/>
      <c r="J15" s="917"/>
      <c r="K15" s="917"/>
      <c r="L15" s="917"/>
    </row>
    <row r="16" spans="2:12" ht="20.100000000000001" customHeight="1">
      <c r="B16" s="917"/>
      <c r="C16" s="917"/>
      <c r="D16" s="917"/>
      <c r="E16" s="917"/>
      <c r="F16" s="917"/>
      <c r="G16" s="917"/>
      <c r="H16" s="917"/>
      <c r="I16" s="917"/>
      <c r="J16" s="917"/>
      <c r="K16" s="917"/>
      <c r="L16" s="917"/>
    </row>
    <row r="17" spans="2:12" ht="20.100000000000001" customHeight="1">
      <c r="B17" s="917" t="s">
        <v>5475</v>
      </c>
      <c r="C17" s="917"/>
      <c r="D17" s="917"/>
      <c r="E17" s="917"/>
      <c r="F17" s="917"/>
      <c r="G17" s="917"/>
      <c r="H17" s="917"/>
      <c r="I17" s="917"/>
      <c r="J17" s="917"/>
      <c r="K17" s="917"/>
      <c r="L17" s="917"/>
    </row>
    <row r="18" spans="2:12" ht="20.100000000000001" customHeight="1">
      <c r="B18" s="917"/>
      <c r="C18" s="917"/>
      <c r="D18" s="917"/>
      <c r="E18" s="917"/>
      <c r="F18" s="917"/>
      <c r="G18" s="917"/>
      <c r="H18" s="917"/>
      <c r="I18" s="917"/>
      <c r="J18" s="917"/>
      <c r="K18" s="917"/>
      <c r="L18" s="917"/>
    </row>
    <row r="19" spans="2:12" ht="20.100000000000001" customHeight="1">
      <c r="B19" s="547"/>
      <c r="C19" s="897"/>
      <c r="D19" s="897"/>
      <c r="E19" s="897"/>
      <c r="F19" s="897"/>
      <c r="G19" s="897"/>
      <c r="H19" s="897"/>
      <c r="I19" s="897"/>
      <c r="J19" s="897"/>
      <c r="K19" s="897"/>
      <c r="L19" s="897"/>
    </row>
    <row r="20" spans="2:12" ht="20.100000000000001" customHeight="1">
      <c r="B20" s="911"/>
      <c r="C20" s="910" t="s">
        <v>5466</v>
      </c>
      <c r="D20" s="911"/>
      <c r="E20" s="911"/>
      <c r="F20" s="912" t="s">
        <v>5467</v>
      </c>
      <c r="G20" s="911"/>
      <c r="H20" s="911"/>
      <c r="I20" s="912" t="s">
        <v>5468</v>
      </c>
      <c r="J20" s="911"/>
      <c r="K20" s="911"/>
      <c r="L20" s="911"/>
    </row>
    <row r="21" spans="2:12" ht="20.100000000000001" customHeight="1">
      <c r="B21" s="911"/>
      <c r="C21" s="910"/>
      <c r="D21" s="911"/>
      <c r="E21" s="911"/>
      <c r="F21" s="911"/>
      <c r="G21" s="911"/>
      <c r="H21" s="911"/>
      <c r="I21" s="911"/>
      <c r="J21" s="911"/>
      <c r="K21" s="911"/>
      <c r="L21" s="911"/>
    </row>
    <row r="22" spans="2:12" ht="20.100000000000001" customHeight="1">
      <c r="B22" s="911"/>
      <c r="C22" s="910"/>
      <c r="D22" s="911"/>
      <c r="E22" s="918"/>
      <c r="F22" s="918" t="s">
        <v>5479</v>
      </c>
      <c r="G22" s="911"/>
      <c r="H22" s="911"/>
      <c r="I22" s="911"/>
      <c r="J22" s="911"/>
      <c r="K22" s="911"/>
      <c r="L22" s="911"/>
    </row>
    <row r="23" spans="2:12" ht="20.100000000000001" customHeight="1">
      <c r="B23" s="911"/>
      <c r="C23" s="910"/>
      <c r="D23" s="911"/>
      <c r="E23" s="911"/>
      <c r="F23" s="911"/>
      <c r="G23" s="911"/>
      <c r="H23" s="911"/>
      <c r="I23" s="911"/>
      <c r="J23" s="911"/>
      <c r="K23" s="911"/>
      <c r="L23" s="911"/>
    </row>
    <row r="24" spans="2:12" ht="20.100000000000001" customHeight="1">
      <c r="B24" s="918"/>
      <c r="C24" s="910"/>
      <c r="D24" s="918"/>
      <c r="E24" s="918" t="s">
        <v>5478</v>
      </c>
      <c r="F24" s="911"/>
      <c r="G24" s="911"/>
      <c r="H24" s="911"/>
      <c r="I24" s="911"/>
      <c r="J24" s="911"/>
      <c r="K24" s="911"/>
      <c r="L24" s="911"/>
    </row>
    <row r="25" spans="2:12" ht="20.100000000000001" customHeight="1">
      <c r="B25" s="918"/>
      <c r="C25" s="910"/>
      <c r="D25" s="918"/>
      <c r="E25" s="918"/>
      <c r="F25" s="911"/>
      <c r="G25" s="911"/>
      <c r="H25" s="911"/>
      <c r="I25" s="911"/>
      <c r="J25" s="911"/>
      <c r="K25" s="911"/>
      <c r="L25" s="911"/>
    </row>
    <row r="26" spans="2:12" ht="20.100000000000001" customHeight="1">
      <c r="B26" s="918"/>
      <c r="C26" s="910"/>
      <c r="D26" s="918"/>
      <c r="E26" s="918"/>
      <c r="F26" s="918" t="s">
        <v>5480</v>
      </c>
      <c r="G26" s="911"/>
      <c r="H26" s="911"/>
      <c r="I26" s="911"/>
      <c r="J26" s="911"/>
      <c r="K26" s="911"/>
      <c r="L26" s="911"/>
    </row>
    <row r="27" spans="2:12" ht="20.100000000000001" customHeight="1">
      <c r="B27" s="918"/>
      <c r="C27" s="910"/>
      <c r="D27" s="918"/>
      <c r="E27" s="918"/>
      <c r="F27" s="918"/>
      <c r="G27" s="911"/>
      <c r="H27" s="911"/>
      <c r="I27" s="911"/>
      <c r="J27" s="911"/>
      <c r="K27" s="911"/>
      <c r="L27" s="911"/>
    </row>
    <row r="28" spans="2:12" ht="20.100000000000001" customHeight="1">
      <c r="B28" s="918"/>
      <c r="C28" s="910"/>
      <c r="D28" s="918"/>
      <c r="E28" s="918"/>
      <c r="F28" s="919" t="s">
        <v>1657</v>
      </c>
      <c r="G28" s="919"/>
      <c r="H28" s="919"/>
      <c r="I28" s="919"/>
      <c r="J28" s="911"/>
      <c r="K28" s="911"/>
      <c r="L28" s="911"/>
    </row>
    <row r="29" spans="2:12" ht="20.100000000000001" customHeight="1">
      <c r="B29" s="918"/>
      <c r="C29" s="910"/>
      <c r="D29" s="918"/>
      <c r="E29" s="918"/>
      <c r="F29" s="911"/>
      <c r="G29" s="911"/>
      <c r="H29" s="911"/>
      <c r="I29" s="911"/>
      <c r="J29" s="911"/>
      <c r="K29" s="911"/>
      <c r="L29" s="911"/>
    </row>
    <row r="30" spans="2:12" ht="20.100000000000001" customHeight="1">
      <c r="B30" s="911"/>
      <c r="C30" s="910"/>
      <c r="D30" s="911"/>
      <c r="E30" s="911"/>
      <c r="F30" s="919" t="s">
        <v>1520</v>
      </c>
      <c r="G30" s="919"/>
      <c r="H30" s="919"/>
      <c r="I30" s="919"/>
      <c r="J30" s="911"/>
      <c r="K30" s="911"/>
      <c r="L30" s="911"/>
    </row>
    <row r="31" spans="2:12" ht="20.100000000000001" customHeight="1">
      <c r="B31" s="918"/>
      <c r="C31" s="910"/>
      <c r="D31" s="918"/>
      <c r="E31" s="918"/>
      <c r="F31" s="911"/>
      <c r="G31" s="911"/>
      <c r="H31" s="911"/>
      <c r="I31" s="911"/>
      <c r="J31" s="911"/>
      <c r="K31" s="911"/>
      <c r="L31" s="911"/>
    </row>
    <row r="32" spans="2:12" ht="20.100000000000001" customHeight="1">
      <c r="B32" s="911"/>
      <c r="C32" s="910"/>
      <c r="D32" s="911"/>
      <c r="E32" s="911"/>
      <c r="F32" s="919" t="s">
        <v>1521</v>
      </c>
      <c r="G32" s="919"/>
      <c r="H32" s="919"/>
      <c r="I32" s="919"/>
      <c r="J32" s="911"/>
      <c r="K32" s="911"/>
      <c r="L32" s="911"/>
    </row>
    <row r="33" spans="2:12" ht="20.100000000000001" customHeight="1">
      <c r="B33" s="911"/>
      <c r="C33" s="910"/>
      <c r="D33" s="911"/>
      <c r="E33" s="911"/>
      <c r="F33" s="911"/>
      <c r="G33" s="911"/>
      <c r="H33" s="911"/>
      <c r="I33" s="911"/>
      <c r="J33" s="911"/>
      <c r="K33" s="911"/>
      <c r="L33" s="911"/>
    </row>
    <row r="34" spans="2:12" ht="20.100000000000001" customHeight="1">
      <c r="B34" s="909" t="s">
        <v>5481</v>
      </c>
      <c r="C34" s="909"/>
      <c r="D34" s="909"/>
      <c r="E34" s="909"/>
      <c r="F34" s="909"/>
      <c r="G34" s="909"/>
      <c r="H34" s="909"/>
      <c r="I34" s="909"/>
      <c r="J34" s="909"/>
      <c r="K34" s="909"/>
      <c r="L34" s="909"/>
    </row>
    <row r="35" spans="2:12" ht="20.100000000000001" customHeight="1">
      <c r="B35" s="909"/>
      <c r="C35" s="909"/>
      <c r="D35" s="909"/>
      <c r="E35" s="909"/>
      <c r="F35" s="909"/>
      <c r="G35" s="909"/>
      <c r="H35" s="909"/>
      <c r="I35" s="909"/>
      <c r="J35" s="909"/>
      <c r="K35" s="909"/>
      <c r="L35" s="909"/>
    </row>
    <row r="36" spans="2:12" ht="20.100000000000001" customHeight="1">
      <c r="B36" s="911"/>
      <c r="C36" s="911"/>
      <c r="D36" s="911"/>
      <c r="E36" s="911"/>
      <c r="F36" s="911"/>
      <c r="G36" s="911"/>
      <c r="H36" s="911"/>
      <c r="I36" s="911"/>
      <c r="J36" s="911"/>
      <c r="K36" s="911"/>
      <c r="L36" s="911"/>
    </row>
    <row r="37" spans="2:12">
      <c r="B37" s="899" t="s">
        <v>5215</v>
      </c>
      <c r="C37" s="900"/>
      <c r="D37" s="900" t="str">
        <f ca="1">CELL("nomfichier")</f>
        <v xml:space="preserve">F:\Bureau\UPRT NOUVEATES\[liebig refonte en cours.xlsx]M.Emploi </v>
      </c>
      <c r="E37" s="901"/>
      <c r="F37" s="901"/>
      <c r="G37" s="901"/>
      <c r="H37" s="901"/>
      <c r="I37" s="901"/>
      <c r="J37" s="901"/>
      <c r="K37" s="901"/>
      <c r="L37" s="902"/>
    </row>
    <row r="38" spans="2:12">
      <c r="B38" s="903" t="s">
        <v>5216</v>
      </c>
      <c r="C38" s="898"/>
      <c r="D38" s="898" t="s">
        <v>5477</v>
      </c>
      <c r="E38" s="548"/>
      <c r="F38" s="548"/>
      <c r="G38" s="548"/>
      <c r="H38" s="548"/>
      <c r="I38" s="548"/>
      <c r="J38" s="548"/>
      <c r="K38" s="548"/>
      <c r="L38" s="904"/>
    </row>
    <row r="39" spans="2:12">
      <c r="B39" s="905" t="s">
        <v>5218</v>
      </c>
      <c r="C39" s="906"/>
      <c r="D39" s="906"/>
      <c r="E39" s="907"/>
      <c r="F39" s="907"/>
      <c r="G39" s="907"/>
      <c r="H39" s="907"/>
      <c r="I39" s="907"/>
      <c r="J39" s="907"/>
      <c r="K39" s="907"/>
      <c r="L39" s="908"/>
    </row>
    <row r="46" spans="2:12" ht="18.75">
      <c r="C46" s="70" t="s">
        <v>1657</v>
      </c>
      <c r="D46" s="70" t="s">
        <v>1520</v>
      </c>
      <c r="E46" s="70" t="s">
        <v>1521</v>
      </c>
    </row>
  </sheetData>
  <mergeCells count="6">
    <mergeCell ref="B34:L35"/>
    <mergeCell ref="B2:L3"/>
    <mergeCell ref="B5:L6"/>
    <mergeCell ref="B17:L18"/>
    <mergeCell ref="B13:L14"/>
    <mergeCell ref="B15:L16"/>
  </mergeCells>
  <hyperlinks>
    <hyperlink ref="F9" r:id="rId1"/>
    <hyperlink ref="I9" r:id="rId2"/>
    <hyperlink ref="F20" r:id="rId3"/>
    <hyperlink ref="I20" r:id="rId4"/>
    <hyperlink ref="F11" r:id="rId5"/>
  </hyperlinks>
  <printOptions horizontalCentered="1"/>
  <pageMargins left="0.23622047244094491" right="0.23622047244094491" top="0.15748031496062992" bottom="0.15748031496062992" header="0.11811023622047245" footer="0.11811023622047245"/>
  <pageSetup paperSize="9" scale="44" orientation="portrait"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62"/>
  <sheetViews>
    <sheetView workbookViewId="0">
      <selection activeCell="N22" sqref="N22"/>
    </sheetView>
  </sheetViews>
  <sheetFormatPr baseColWidth="10" defaultRowHeight="15"/>
  <cols>
    <col min="1" max="1" width="3.7109375" customWidth="1"/>
  </cols>
  <sheetData>
    <row r="1" spans="1:17" ht="15.75" thickBot="1">
      <c r="A1" s="141">
        <f t="shared" ref="A1:Q1" ca="1" si="0">CELL("largeur",A1)</f>
        <v>3</v>
      </c>
      <c r="B1" s="141">
        <f t="shared" ca="1" si="0"/>
        <v>11</v>
      </c>
      <c r="C1" s="141">
        <f t="shared" ca="1" si="0"/>
        <v>11</v>
      </c>
      <c r="D1" s="141">
        <f t="shared" ca="1" si="0"/>
        <v>11</v>
      </c>
      <c r="E1" s="141">
        <f t="shared" ca="1" si="0"/>
        <v>11</v>
      </c>
      <c r="F1" s="141">
        <f t="shared" ca="1" si="0"/>
        <v>11</v>
      </c>
      <c r="G1" s="141">
        <f t="shared" ca="1" si="0"/>
        <v>11</v>
      </c>
      <c r="H1" s="141">
        <f t="shared" ca="1" si="0"/>
        <v>11</v>
      </c>
      <c r="I1" s="141">
        <f t="shared" ca="1" si="0"/>
        <v>11</v>
      </c>
      <c r="J1" s="141">
        <f t="shared" ca="1" si="0"/>
        <v>11</v>
      </c>
      <c r="K1" s="141">
        <f t="shared" ca="1" si="0"/>
        <v>11</v>
      </c>
      <c r="L1" s="141">
        <f t="shared" ca="1" si="0"/>
        <v>11</v>
      </c>
      <c r="M1" s="141">
        <f t="shared" ca="1" si="0"/>
        <v>11</v>
      </c>
      <c r="N1" s="141">
        <f t="shared" ca="1" si="0"/>
        <v>11</v>
      </c>
      <c r="O1" s="141">
        <f t="shared" ca="1" si="0"/>
        <v>11</v>
      </c>
      <c r="P1" s="141">
        <f t="shared" ca="1" si="0"/>
        <v>11</v>
      </c>
      <c r="Q1" s="141">
        <f t="shared" ca="1" si="0"/>
        <v>11</v>
      </c>
    </row>
    <row r="2" spans="1:17" ht="26.25">
      <c r="A2" s="142"/>
      <c r="B2" s="833" t="s">
        <v>4977</v>
      </c>
      <c r="C2" s="834"/>
      <c r="D2" s="834"/>
      <c r="E2" s="834"/>
      <c r="F2" s="834"/>
      <c r="G2" s="834"/>
      <c r="H2" s="834"/>
      <c r="I2" s="834"/>
      <c r="J2" s="834"/>
      <c r="K2" s="834"/>
      <c r="L2" s="834"/>
      <c r="M2" s="834"/>
      <c r="N2" s="834"/>
      <c r="O2" s="834"/>
      <c r="P2" s="834"/>
      <c r="Q2" s="835"/>
    </row>
    <row r="3" spans="1:17" ht="15.75">
      <c r="A3" s="142"/>
      <c r="B3" s="836" t="s">
        <v>4978</v>
      </c>
      <c r="C3" s="837"/>
      <c r="D3" s="837"/>
      <c r="E3" s="837"/>
      <c r="F3" s="837"/>
      <c r="G3" s="837"/>
      <c r="H3" s="837"/>
      <c r="I3" s="837"/>
      <c r="J3" s="837"/>
      <c r="K3" s="837"/>
      <c r="L3" s="837"/>
      <c r="M3" s="837"/>
      <c r="N3" s="837"/>
      <c r="O3" s="837"/>
      <c r="P3" s="837"/>
      <c r="Q3" s="838"/>
    </row>
    <row r="4" spans="1:17" ht="15.75">
      <c r="A4" s="142"/>
      <c r="B4" s="836" t="s">
        <v>4979</v>
      </c>
      <c r="C4" s="837"/>
      <c r="D4" s="837"/>
      <c r="E4" s="837"/>
      <c r="F4" s="837"/>
      <c r="G4" s="837"/>
      <c r="H4" s="837"/>
      <c r="I4" s="837"/>
      <c r="J4" s="837"/>
      <c r="K4" s="837"/>
      <c r="L4" s="837"/>
      <c r="M4" s="837"/>
      <c r="N4" s="837"/>
      <c r="O4" s="837"/>
      <c r="P4" s="837"/>
      <c r="Q4" s="838"/>
    </row>
    <row r="5" spans="1:17" ht="15.75">
      <c r="A5" s="142"/>
      <c r="B5" s="836" t="s">
        <v>4980</v>
      </c>
      <c r="C5" s="837"/>
      <c r="D5" s="837"/>
      <c r="E5" s="837"/>
      <c r="F5" s="837"/>
      <c r="G5" s="837"/>
      <c r="H5" s="837"/>
      <c r="I5" s="837"/>
      <c r="J5" s="837"/>
      <c r="K5" s="837"/>
      <c r="L5" s="837"/>
      <c r="M5" s="837"/>
      <c r="N5" s="837"/>
      <c r="O5" s="837"/>
      <c r="P5" s="837"/>
      <c r="Q5" s="838"/>
    </row>
    <row r="6" spans="1:17" ht="27" thickBot="1">
      <c r="A6" s="142"/>
      <c r="B6" s="839" t="s">
        <v>5289</v>
      </c>
      <c r="C6" s="840"/>
      <c r="D6" s="840"/>
      <c r="E6" s="840"/>
      <c r="F6" s="840"/>
      <c r="G6" s="840"/>
      <c r="H6" s="840"/>
      <c r="I6" s="840"/>
      <c r="J6" s="840"/>
      <c r="K6" s="840"/>
      <c r="L6" s="840"/>
      <c r="M6" s="840"/>
      <c r="N6" s="840"/>
      <c r="O6" s="840"/>
      <c r="P6" s="840"/>
      <c r="Q6" s="841"/>
    </row>
    <row r="7" spans="1:17" ht="15.75">
      <c r="A7" s="142"/>
      <c r="B7" s="546"/>
      <c r="C7" s="546"/>
      <c r="D7" s="546"/>
      <c r="E7" s="546"/>
      <c r="F7" s="546"/>
      <c r="G7" s="546"/>
      <c r="H7" s="546"/>
      <c r="I7" s="546"/>
      <c r="J7" s="546"/>
      <c r="K7" s="546"/>
      <c r="L7" s="546"/>
      <c r="M7" s="546"/>
      <c r="N7" s="546"/>
      <c r="O7" s="546"/>
      <c r="P7" s="546"/>
      <c r="Q7" s="546"/>
    </row>
    <row r="8" spans="1:17" ht="15.75" thickBot="1">
      <c r="A8" s="143"/>
      <c r="B8" s="142"/>
      <c r="C8" s="144"/>
      <c r="D8" s="142"/>
      <c r="E8" s="142"/>
      <c r="F8" s="142"/>
      <c r="G8" s="142"/>
      <c r="H8" s="142"/>
      <c r="I8" s="142"/>
      <c r="J8" s="142"/>
      <c r="K8" s="142"/>
      <c r="L8" s="142"/>
      <c r="M8" s="143"/>
      <c r="N8" s="143"/>
      <c r="O8" s="143"/>
      <c r="P8" s="143"/>
      <c r="Q8" s="143"/>
    </row>
    <row r="9" spans="1:17" ht="16.5" thickBot="1">
      <c r="A9" s="143"/>
      <c r="B9" s="581" t="s">
        <v>4981</v>
      </c>
      <c r="C9" s="582"/>
      <c r="D9" s="582"/>
      <c r="E9" s="582"/>
      <c r="F9" s="582"/>
      <c r="G9" s="582"/>
      <c r="H9" s="582"/>
      <c r="I9" s="582"/>
      <c r="J9" s="582"/>
      <c r="K9" s="582"/>
      <c r="L9" s="582"/>
      <c r="M9" s="582"/>
      <c r="N9" s="582"/>
      <c r="O9" s="582"/>
      <c r="P9" s="582"/>
      <c r="Q9" s="583"/>
    </row>
    <row r="10" spans="1:17">
      <c r="A10" s="143"/>
      <c r="B10" s="145"/>
      <c r="C10" s="142"/>
      <c r="D10" s="142"/>
      <c r="E10" s="142"/>
      <c r="F10" s="142"/>
      <c r="G10" s="142"/>
      <c r="H10" s="142"/>
      <c r="I10" s="142"/>
      <c r="J10" s="142"/>
      <c r="K10" s="142"/>
      <c r="L10" s="142"/>
      <c r="M10" s="143"/>
      <c r="N10" s="143"/>
      <c r="O10" s="143"/>
      <c r="P10" s="143"/>
      <c r="Q10" s="143"/>
    </row>
    <row r="11" spans="1:17">
      <c r="A11" s="143"/>
      <c r="B11" s="142"/>
      <c r="C11" s="146" t="s">
        <v>4982</v>
      </c>
      <c r="D11" s="147"/>
      <c r="E11" s="147"/>
      <c r="F11" s="142"/>
      <c r="G11" s="142"/>
      <c r="H11" s="142"/>
      <c r="I11" s="142"/>
      <c r="J11" s="142"/>
      <c r="K11" s="142"/>
      <c r="L11" s="142"/>
      <c r="M11" s="143"/>
      <c r="N11" s="143"/>
      <c r="O11" s="143"/>
      <c r="P11" s="143"/>
      <c r="Q11" s="143"/>
    </row>
    <row r="12" spans="1:17" ht="15.75">
      <c r="A12" s="143"/>
      <c r="B12" s="142"/>
      <c r="C12" s="50">
        <v>0.4</v>
      </c>
      <c r="D12" s="21" t="s">
        <v>609</v>
      </c>
      <c r="E12" s="148" t="s">
        <v>4983</v>
      </c>
      <c r="F12" s="142"/>
      <c r="G12" s="142"/>
      <c r="H12" s="142"/>
      <c r="I12" s="142"/>
      <c r="J12" s="142"/>
      <c r="K12" s="142"/>
      <c r="L12" s="142"/>
      <c r="M12" s="143"/>
      <c r="N12" s="143"/>
      <c r="O12" s="143"/>
      <c r="P12" s="143"/>
      <c r="Q12" s="143"/>
    </row>
    <row r="13" spans="1:17">
      <c r="A13" s="143"/>
      <c r="B13" s="142"/>
      <c r="C13" s="146"/>
      <c r="D13" s="147"/>
      <c r="E13" s="147"/>
      <c r="F13" s="142"/>
      <c r="G13" s="142"/>
      <c r="H13" s="142"/>
      <c r="I13" s="142"/>
      <c r="J13" s="142"/>
      <c r="K13" s="142"/>
      <c r="L13" s="142"/>
      <c r="M13" s="143"/>
      <c r="N13" s="143"/>
      <c r="O13" s="143"/>
      <c r="P13" s="143"/>
      <c r="Q13" s="143"/>
    </row>
    <row r="14" spans="1:17">
      <c r="A14" s="143"/>
      <c r="B14" s="142"/>
      <c r="C14" s="149" t="s">
        <v>4984</v>
      </c>
      <c r="D14" s="149"/>
      <c r="E14" s="149"/>
      <c r="F14" s="150"/>
      <c r="G14" s="150"/>
      <c r="H14" s="150"/>
      <c r="I14" s="150"/>
      <c r="J14" s="142"/>
      <c r="K14" s="142"/>
      <c r="L14" s="142"/>
      <c r="M14" s="143"/>
      <c r="N14" s="143"/>
      <c r="O14" s="143"/>
      <c r="P14" s="143"/>
      <c r="Q14" s="143"/>
    </row>
    <row r="15" spans="1:17">
      <c r="A15" s="143"/>
      <c r="B15" s="142"/>
      <c r="C15" s="147" t="s">
        <v>4985</v>
      </c>
      <c r="D15" s="147"/>
      <c r="E15" s="147"/>
      <c r="F15" s="142"/>
      <c r="G15" s="142"/>
      <c r="H15" s="142"/>
      <c r="I15" s="142"/>
      <c r="J15" s="142"/>
      <c r="K15" s="142"/>
      <c r="L15" s="142"/>
      <c r="M15" s="143"/>
      <c r="N15" s="143"/>
      <c r="O15" s="143"/>
      <c r="P15" s="143"/>
      <c r="Q15" s="143"/>
    </row>
    <row r="16" spans="1:17" ht="15.75">
      <c r="A16" s="143"/>
      <c r="B16" s="142"/>
      <c r="C16" s="50">
        <v>2</v>
      </c>
      <c r="D16" s="21" t="s">
        <v>627</v>
      </c>
      <c r="E16" s="151" t="s">
        <v>4986</v>
      </c>
      <c r="F16" s="142"/>
      <c r="G16" s="142"/>
      <c r="H16" s="142"/>
      <c r="I16" s="142"/>
      <c r="J16" s="142"/>
      <c r="K16" s="142"/>
      <c r="L16" s="142"/>
      <c r="M16" s="143"/>
      <c r="N16" s="143"/>
      <c r="O16" s="143"/>
      <c r="P16" s="143"/>
      <c r="Q16" s="143"/>
    </row>
    <row r="17" spans="1:17">
      <c r="A17" s="143"/>
      <c r="B17" s="142"/>
      <c r="C17" s="147"/>
      <c r="D17" s="147"/>
      <c r="E17" s="147"/>
      <c r="F17" s="142"/>
      <c r="G17" s="142"/>
      <c r="H17" s="142"/>
      <c r="I17" s="142"/>
      <c r="J17" s="142"/>
      <c r="K17" s="142"/>
      <c r="L17" s="142"/>
      <c r="M17" s="143"/>
      <c r="N17" s="143"/>
      <c r="O17" s="143"/>
      <c r="P17" s="143"/>
      <c r="Q17" s="143"/>
    </row>
    <row r="18" spans="1:17">
      <c r="A18" s="143"/>
      <c r="B18" s="142"/>
      <c r="C18" s="147" t="s">
        <v>4987</v>
      </c>
      <c r="D18" s="147"/>
      <c r="E18" s="147"/>
      <c r="F18" s="142"/>
      <c r="G18" s="142"/>
      <c r="H18" s="142"/>
      <c r="I18" s="142"/>
      <c r="J18" s="142"/>
      <c r="K18" s="142"/>
      <c r="L18" s="142"/>
      <c r="M18" s="143"/>
      <c r="N18" s="143"/>
      <c r="O18" s="143"/>
      <c r="P18" s="143"/>
      <c r="Q18" s="143"/>
    </row>
    <row r="19" spans="1:17" ht="15.75">
      <c r="A19" s="143"/>
      <c r="B19" s="142"/>
      <c r="C19" s="50">
        <v>0.1</v>
      </c>
      <c r="D19" s="21" t="s">
        <v>609</v>
      </c>
      <c r="E19" s="151" t="s">
        <v>4986</v>
      </c>
      <c r="F19" s="142"/>
      <c r="G19" s="142"/>
      <c r="H19" s="142"/>
      <c r="I19" s="142"/>
      <c r="J19" s="142"/>
      <c r="K19" s="142"/>
      <c r="L19" s="142"/>
      <c r="M19" s="143"/>
      <c r="N19" s="143"/>
      <c r="O19" s="143"/>
      <c r="P19" s="143"/>
      <c r="Q19" s="143"/>
    </row>
    <row r="20" spans="1:17">
      <c r="A20" s="143"/>
      <c r="B20" s="142"/>
      <c r="C20" s="147" t="s">
        <v>4988</v>
      </c>
      <c r="D20" s="147"/>
      <c r="E20" s="147"/>
      <c r="F20" s="142"/>
      <c r="G20" s="142"/>
      <c r="H20" s="142"/>
      <c r="I20" s="142"/>
      <c r="J20" s="142"/>
      <c r="K20" s="142"/>
      <c r="L20" s="142"/>
      <c r="M20" s="143"/>
      <c r="N20" s="143"/>
      <c r="O20" s="143"/>
      <c r="P20" s="143"/>
      <c r="Q20" s="143"/>
    </row>
    <row r="21" spans="1:17">
      <c r="A21" s="143"/>
      <c r="B21" s="142"/>
      <c r="C21" s="147"/>
      <c r="D21" s="147"/>
      <c r="E21" s="147"/>
      <c r="F21" s="142"/>
      <c r="G21" s="142"/>
      <c r="H21" s="142"/>
      <c r="I21" s="142"/>
      <c r="J21" s="142"/>
      <c r="K21" s="142"/>
      <c r="L21" s="142"/>
      <c r="M21" s="143"/>
      <c r="N21" s="143"/>
      <c r="O21" s="143"/>
      <c r="P21" s="143"/>
      <c r="Q21" s="143"/>
    </row>
    <row r="22" spans="1:17">
      <c r="A22" s="143"/>
      <c r="B22" s="142"/>
      <c r="C22" s="147"/>
      <c r="D22" s="147"/>
      <c r="E22" s="147"/>
      <c r="F22" s="142"/>
      <c r="G22" s="142"/>
      <c r="H22" s="142"/>
      <c r="I22" s="142"/>
      <c r="J22" s="142"/>
      <c r="K22" s="142"/>
      <c r="L22" s="142"/>
      <c r="M22" s="143"/>
      <c r="N22" s="143"/>
      <c r="O22" s="143"/>
      <c r="P22" s="143"/>
      <c r="Q22" s="143"/>
    </row>
    <row r="23" spans="1:17">
      <c r="A23" s="143"/>
      <c r="B23" s="142"/>
      <c r="C23" s="146" t="s">
        <v>4989</v>
      </c>
      <c r="D23" s="147"/>
      <c r="E23" s="147"/>
      <c r="F23" s="142"/>
      <c r="G23" s="142"/>
      <c r="H23" s="142"/>
      <c r="I23" s="142"/>
      <c r="J23" s="142"/>
      <c r="K23" s="142"/>
      <c r="L23" s="142"/>
      <c r="M23" s="143"/>
      <c r="N23" s="143"/>
      <c r="O23" s="143"/>
      <c r="P23" s="143"/>
      <c r="Q23" s="143"/>
    </row>
    <row r="24" spans="1:17" ht="15.75">
      <c r="A24" s="143"/>
      <c r="B24" s="142"/>
      <c r="C24" s="50">
        <v>0.25</v>
      </c>
      <c r="D24" s="21" t="s">
        <v>1372</v>
      </c>
      <c r="E24" s="151" t="s">
        <v>4990</v>
      </c>
      <c r="F24" s="142"/>
      <c r="G24" s="142"/>
      <c r="H24" s="142"/>
      <c r="I24" s="142"/>
      <c r="J24" s="142"/>
      <c r="K24" s="142"/>
      <c r="L24" s="142"/>
      <c r="M24" s="143"/>
      <c r="N24" s="143"/>
      <c r="O24" s="143"/>
      <c r="P24" s="143"/>
      <c r="Q24" s="143"/>
    </row>
    <row r="25" spans="1:17">
      <c r="A25" s="143"/>
      <c r="B25" s="142"/>
      <c r="C25" s="152"/>
      <c r="D25" s="147"/>
      <c r="E25" s="147"/>
      <c r="F25" s="142"/>
      <c r="G25" s="142"/>
      <c r="H25" s="142"/>
      <c r="I25" s="142"/>
      <c r="J25" s="142"/>
      <c r="K25" s="142"/>
      <c r="L25" s="142"/>
      <c r="M25" s="143"/>
      <c r="N25" s="143"/>
      <c r="O25" s="143"/>
      <c r="P25" s="143"/>
      <c r="Q25" s="143"/>
    </row>
    <row r="26" spans="1:17">
      <c r="A26" s="143"/>
      <c r="B26" s="142"/>
      <c r="C26" s="146" t="s">
        <v>5288</v>
      </c>
      <c r="D26" s="147"/>
      <c r="E26" s="147"/>
      <c r="F26" s="142"/>
      <c r="G26" s="142"/>
      <c r="H26" s="142"/>
      <c r="I26" s="142"/>
      <c r="J26" s="142"/>
      <c r="K26" s="142"/>
      <c r="L26" s="142"/>
      <c r="M26" s="143"/>
      <c r="N26" s="143"/>
      <c r="O26" s="143"/>
      <c r="P26" s="143"/>
      <c r="Q26" s="143"/>
    </row>
    <row r="27" spans="1:17">
      <c r="A27" s="143"/>
      <c r="B27" s="142"/>
      <c r="C27" s="149" t="s">
        <v>4991</v>
      </c>
      <c r="D27" s="149"/>
      <c r="E27" s="149"/>
      <c r="F27" s="149"/>
      <c r="G27" s="149"/>
      <c r="H27" s="149"/>
      <c r="I27" s="149"/>
      <c r="J27" s="142"/>
      <c r="K27" s="142"/>
      <c r="L27" s="142"/>
      <c r="M27" s="143"/>
      <c r="N27" s="143"/>
      <c r="O27" s="143"/>
      <c r="P27" s="143"/>
      <c r="Q27" s="143"/>
    </row>
    <row r="28" spans="1:17">
      <c r="A28" s="143"/>
      <c r="B28" s="142"/>
      <c r="C28" s="149"/>
      <c r="D28" s="149" t="s">
        <v>4992</v>
      </c>
      <c r="E28" s="149"/>
      <c r="F28" s="149"/>
      <c r="G28" s="149"/>
      <c r="H28" s="149"/>
      <c r="I28" s="149"/>
      <c r="J28" s="142"/>
      <c r="K28" s="142"/>
      <c r="L28" s="142"/>
      <c r="M28" s="143"/>
      <c r="N28" s="143"/>
      <c r="O28" s="143"/>
      <c r="P28" s="143"/>
      <c r="Q28" s="143"/>
    </row>
    <row r="29" spans="1:17">
      <c r="A29" s="143"/>
      <c r="B29" s="142"/>
      <c r="C29" s="149"/>
      <c r="D29" s="149" t="s">
        <v>4993</v>
      </c>
      <c r="E29" s="149"/>
      <c r="F29" s="149"/>
      <c r="G29" s="149"/>
      <c r="H29" s="149"/>
      <c r="I29" s="149"/>
      <c r="J29" s="142"/>
      <c r="K29" s="142"/>
      <c r="L29" s="142"/>
      <c r="M29" s="143"/>
      <c r="N29" s="143"/>
      <c r="O29" s="143"/>
      <c r="P29" s="143"/>
      <c r="Q29" s="143"/>
    </row>
    <row r="30" spans="1:17">
      <c r="A30" s="143"/>
      <c r="B30" s="142"/>
      <c r="C30" s="149"/>
      <c r="D30" s="149" t="s">
        <v>4994</v>
      </c>
      <c r="E30" s="149"/>
      <c r="F30" s="149"/>
      <c r="G30" s="149"/>
      <c r="H30" s="149"/>
      <c r="I30" s="149"/>
      <c r="J30" s="142"/>
      <c r="K30" s="142"/>
      <c r="L30" s="142"/>
      <c r="M30" s="143"/>
      <c r="N30" s="143"/>
      <c r="O30" s="143"/>
      <c r="P30" s="143"/>
      <c r="Q30" s="143"/>
    </row>
    <row r="31" spans="1:17">
      <c r="A31" s="143"/>
      <c r="B31" s="142"/>
      <c r="C31" s="149"/>
      <c r="D31" s="149" t="s">
        <v>4995</v>
      </c>
      <c r="E31" s="149"/>
      <c r="F31" s="149"/>
      <c r="G31" s="149"/>
      <c r="H31" s="149"/>
      <c r="I31" s="149"/>
      <c r="J31" s="142"/>
      <c r="K31" s="142"/>
      <c r="L31" s="142"/>
      <c r="M31" s="143"/>
      <c r="N31" s="143"/>
      <c r="O31" s="143"/>
      <c r="P31" s="143"/>
      <c r="Q31" s="143"/>
    </row>
    <row r="32" spans="1:17">
      <c r="A32" s="143"/>
      <c r="B32" s="142"/>
      <c r="C32" s="149"/>
      <c r="D32" s="149"/>
      <c r="E32" s="149"/>
      <c r="F32" s="149"/>
      <c r="G32" s="149"/>
      <c r="H32" s="149"/>
      <c r="I32" s="149"/>
      <c r="J32" s="142"/>
      <c r="K32" s="142"/>
      <c r="L32" s="142"/>
      <c r="M32" s="143"/>
      <c r="N32" s="143"/>
      <c r="O32" s="143"/>
      <c r="P32" s="143"/>
      <c r="Q32" s="143"/>
    </row>
    <row r="33" spans="1:17" ht="15.75">
      <c r="A33" s="143"/>
      <c r="B33" s="142"/>
      <c r="C33" s="153"/>
      <c r="D33" s="154" t="s">
        <v>4996</v>
      </c>
      <c r="E33" s="155"/>
      <c r="F33" s="149"/>
      <c r="G33" s="149"/>
      <c r="H33" s="149"/>
      <c r="I33" s="149"/>
      <c r="J33" s="142"/>
      <c r="K33" s="142"/>
      <c r="L33" s="142"/>
      <c r="M33" s="143"/>
      <c r="N33" s="143"/>
      <c r="O33" s="143"/>
      <c r="P33" s="143"/>
      <c r="Q33" s="143"/>
    </row>
    <row r="34" spans="1:17">
      <c r="A34" s="143"/>
      <c r="B34" s="142"/>
      <c r="C34" s="149"/>
      <c r="D34" s="156"/>
      <c r="E34" s="149"/>
      <c r="F34" s="149"/>
      <c r="G34" s="149"/>
      <c r="H34" s="149"/>
      <c r="I34" s="149"/>
      <c r="J34" s="142"/>
      <c r="K34" s="142"/>
      <c r="L34" s="142"/>
      <c r="M34" s="143"/>
      <c r="N34" s="143"/>
      <c r="O34" s="143"/>
      <c r="P34" s="143"/>
      <c r="Q34" s="143"/>
    </row>
    <row r="35" spans="1:17">
      <c r="A35" s="143"/>
      <c r="B35" s="142"/>
      <c r="C35" s="149"/>
      <c r="D35" s="149" t="s">
        <v>4997</v>
      </c>
      <c r="E35" s="149"/>
      <c r="F35" s="149"/>
      <c r="G35" s="149"/>
      <c r="H35" s="149"/>
      <c r="I35" s="149"/>
      <c r="J35" s="142"/>
      <c r="K35" s="142"/>
      <c r="L35" s="142"/>
      <c r="M35" s="143"/>
      <c r="N35" s="143"/>
      <c r="O35" s="143"/>
      <c r="P35" s="143"/>
      <c r="Q35" s="143"/>
    </row>
    <row r="36" spans="1:17">
      <c r="A36" s="143"/>
      <c r="B36" s="142"/>
      <c r="C36" s="149"/>
      <c r="D36" s="149" t="s">
        <v>4998</v>
      </c>
      <c r="E36" s="149"/>
      <c r="F36" s="149"/>
      <c r="G36" s="149"/>
      <c r="H36" s="149"/>
      <c r="I36" s="149"/>
      <c r="J36" s="142"/>
      <c r="K36" s="142"/>
      <c r="L36" s="142"/>
      <c r="M36" s="143"/>
      <c r="N36" s="143"/>
      <c r="O36" s="143"/>
      <c r="P36" s="143"/>
      <c r="Q36" s="143"/>
    </row>
    <row r="37" spans="1:17" ht="15.75">
      <c r="A37" s="143"/>
      <c r="B37" s="142"/>
      <c r="C37" s="153"/>
      <c r="D37" s="154" t="s">
        <v>4999</v>
      </c>
      <c r="E37" s="155"/>
      <c r="F37" s="149"/>
      <c r="G37" s="149"/>
      <c r="H37" s="149"/>
      <c r="I37" s="149"/>
      <c r="J37" s="142"/>
      <c r="K37" s="142"/>
      <c r="L37" s="142"/>
      <c r="M37" s="143"/>
      <c r="N37" s="143"/>
      <c r="O37" s="143"/>
      <c r="P37" s="143"/>
      <c r="Q37" s="143"/>
    </row>
    <row r="38" spans="1:17">
      <c r="A38" s="143"/>
      <c r="B38" s="142"/>
      <c r="C38" s="149"/>
      <c r="D38" s="149"/>
      <c r="E38" s="149"/>
      <c r="F38" s="149"/>
      <c r="G38" s="149"/>
      <c r="H38" s="149"/>
      <c r="I38" s="149"/>
      <c r="J38" s="142"/>
      <c r="K38" s="142"/>
      <c r="L38" s="142"/>
      <c r="M38" s="143"/>
      <c r="N38" s="143"/>
      <c r="O38" s="143"/>
      <c r="P38" s="143"/>
      <c r="Q38" s="143"/>
    </row>
    <row r="39" spans="1:17">
      <c r="A39" s="143"/>
      <c r="B39" s="142"/>
      <c r="C39" s="149"/>
      <c r="D39" s="157" t="s">
        <v>5000</v>
      </c>
      <c r="E39" s="149"/>
      <c r="F39" s="149"/>
      <c r="G39" s="149"/>
      <c r="H39" s="149"/>
      <c r="I39" s="149"/>
      <c r="J39" s="142"/>
      <c r="K39" s="142"/>
      <c r="L39" s="142"/>
      <c r="M39" s="143"/>
      <c r="N39" s="158"/>
      <c r="O39" s="158"/>
      <c r="P39" s="143"/>
      <c r="Q39" s="143"/>
    </row>
    <row r="40" spans="1:17" ht="15.75">
      <c r="A40" s="143"/>
      <c r="B40" s="158"/>
      <c r="C40" s="153"/>
      <c r="D40" s="159" t="s">
        <v>5001</v>
      </c>
      <c r="E40" s="159"/>
      <c r="F40" s="160"/>
      <c r="G40" s="149"/>
      <c r="H40" s="160"/>
      <c r="I40" s="149"/>
      <c r="J40" s="142"/>
      <c r="K40" s="142"/>
      <c r="L40" s="142"/>
      <c r="M40" s="143"/>
      <c r="N40" s="143"/>
      <c r="O40" s="143"/>
      <c r="P40" s="143"/>
      <c r="Q40" s="143"/>
    </row>
    <row r="41" spans="1:17">
      <c r="A41" s="143"/>
      <c r="B41" s="158"/>
      <c r="C41" s="161"/>
      <c r="D41" s="161"/>
      <c r="E41" s="160"/>
      <c r="F41" s="160"/>
      <c r="G41" s="149"/>
      <c r="H41" s="160"/>
      <c r="I41" s="149"/>
      <c r="J41" s="142"/>
      <c r="K41" s="142"/>
      <c r="L41" s="142"/>
      <c r="M41" s="143"/>
      <c r="N41" s="143"/>
      <c r="O41" s="143"/>
      <c r="P41" s="143"/>
      <c r="Q41" s="143"/>
    </row>
    <row r="42" spans="1:17" ht="20.25">
      <c r="A42" s="143"/>
      <c r="B42" s="158"/>
      <c r="C42" s="162"/>
      <c r="D42" s="163" t="s">
        <v>5002</v>
      </c>
      <c r="E42" s="159"/>
      <c r="F42" s="160"/>
      <c r="G42" s="149"/>
      <c r="H42" s="160"/>
      <c r="I42" s="149"/>
      <c r="J42" s="142"/>
      <c r="K42" s="142"/>
      <c r="L42" s="142"/>
      <c r="M42" s="143"/>
      <c r="N42" s="143"/>
      <c r="O42" s="143"/>
      <c r="P42" s="143"/>
      <c r="Q42" s="143"/>
    </row>
    <row r="43" spans="1:17">
      <c r="A43" s="143"/>
      <c r="B43" s="142"/>
      <c r="C43" s="149"/>
      <c r="D43" s="149"/>
      <c r="E43" s="149"/>
      <c r="F43" s="149"/>
      <c r="G43" s="149"/>
      <c r="H43" s="149"/>
      <c r="I43" s="149"/>
      <c r="J43" s="142"/>
      <c r="K43" s="142"/>
      <c r="L43" s="142"/>
      <c r="M43" s="143"/>
      <c r="N43" s="143"/>
      <c r="O43" s="143"/>
      <c r="P43" s="143"/>
      <c r="Q43" s="143"/>
    </row>
    <row r="44" spans="1:17">
      <c r="A44" s="143"/>
      <c r="B44" s="142"/>
      <c r="C44" s="149"/>
      <c r="D44" s="157" t="s">
        <v>5003</v>
      </c>
      <c r="E44" s="149"/>
      <c r="F44" s="149"/>
      <c r="G44" s="149"/>
      <c r="H44" s="149"/>
      <c r="I44" s="149"/>
      <c r="J44" s="142"/>
      <c r="K44" s="142"/>
      <c r="L44" s="142"/>
      <c r="M44" s="143"/>
      <c r="N44" s="143"/>
      <c r="O44" s="143"/>
      <c r="P44" s="143"/>
      <c r="Q44" s="143"/>
    </row>
    <row r="45" spans="1:17" ht="20.25">
      <c r="A45" s="143"/>
      <c r="B45" s="158"/>
      <c r="C45" s="164"/>
      <c r="D45" s="165" t="s">
        <v>5004</v>
      </c>
      <c r="E45" s="159"/>
      <c r="F45" s="160"/>
      <c r="G45" s="149"/>
      <c r="H45" s="160"/>
      <c r="I45" s="149"/>
      <c r="J45" s="142"/>
      <c r="K45" s="142"/>
      <c r="L45" s="142"/>
      <c r="M45" s="143"/>
      <c r="N45" s="143"/>
      <c r="O45" s="143"/>
      <c r="P45" s="143"/>
      <c r="Q45" s="143"/>
    </row>
    <row r="46" spans="1:17" ht="15.75" thickBot="1">
      <c r="A46" s="143"/>
      <c r="B46" s="142"/>
      <c r="C46" s="149"/>
      <c r="D46" s="149"/>
      <c r="E46" s="149"/>
      <c r="F46" s="149"/>
      <c r="G46" s="149"/>
      <c r="H46" s="149"/>
      <c r="I46" s="149"/>
      <c r="J46" s="142"/>
      <c r="K46" s="142"/>
      <c r="L46" s="142"/>
      <c r="M46" s="143"/>
      <c r="N46" s="143"/>
      <c r="O46" s="143"/>
      <c r="P46" s="143"/>
      <c r="Q46" s="143"/>
    </row>
    <row r="47" spans="1:17">
      <c r="A47" s="143"/>
      <c r="B47" s="142"/>
      <c r="C47" s="142"/>
      <c r="D47" s="142"/>
      <c r="E47" s="142"/>
      <c r="F47" s="142"/>
      <c r="G47" s="149"/>
      <c r="H47" s="149"/>
      <c r="I47" s="584" t="s">
        <v>5005</v>
      </c>
      <c r="J47" s="585"/>
      <c r="K47" s="585"/>
      <c r="L47" s="585"/>
      <c r="M47" s="585"/>
      <c r="N47" s="585"/>
      <c r="O47" s="585"/>
      <c r="P47" s="586"/>
      <c r="Q47" s="143"/>
    </row>
    <row r="48" spans="1:17" ht="15.75" thickBot="1">
      <c r="A48" s="143"/>
      <c r="B48" s="142"/>
      <c r="C48" s="142"/>
      <c r="D48" s="142"/>
      <c r="E48" s="142"/>
      <c r="F48" s="142"/>
      <c r="G48" s="149"/>
      <c r="H48" s="149"/>
      <c r="I48" s="569" t="s">
        <v>5006</v>
      </c>
      <c r="J48" s="570"/>
      <c r="K48" s="570"/>
      <c r="L48" s="571"/>
      <c r="M48" s="572" t="s">
        <v>5007</v>
      </c>
      <c r="N48" s="573"/>
      <c r="O48" s="573"/>
      <c r="P48" s="574"/>
      <c r="Q48" s="143"/>
    </row>
    <row r="49" spans="1:17" ht="15.75">
      <c r="A49" s="143"/>
      <c r="B49" s="142"/>
      <c r="C49" s="142"/>
      <c r="D49" s="142"/>
      <c r="E49" s="142"/>
      <c r="F49" s="142"/>
      <c r="G49" s="149"/>
      <c r="H49" s="149"/>
      <c r="I49" s="575" t="s">
        <v>5008</v>
      </c>
      <c r="J49" s="577" t="s">
        <v>5009</v>
      </c>
      <c r="K49" s="577" t="s">
        <v>5010</v>
      </c>
      <c r="L49" s="579" t="s">
        <v>5011</v>
      </c>
      <c r="M49" s="166" t="s">
        <v>5012</v>
      </c>
      <c r="N49" s="167" t="s">
        <v>5013</v>
      </c>
      <c r="O49" s="167" t="s">
        <v>5014</v>
      </c>
      <c r="P49" s="168" t="s">
        <v>5015</v>
      </c>
      <c r="Q49" s="143"/>
    </row>
    <row r="50" spans="1:17" ht="15.75">
      <c r="A50" s="143"/>
      <c r="B50" s="142"/>
      <c r="C50" s="142"/>
      <c r="D50" s="142"/>
      <c r="E50" s="142"/>
      <c r="F50" s="142"/>
      <c r="G50" s="149"/>
      <c r="H50" s="149"/>
      <c r="I50" s="576"/>
      <c r="J50" s="578"/>
      <c r="K50" s="578"/>
      <c r="L50" s="580"/>
      <c r="M50" s="169" t="s">
        <v>5016</v>
      </c>
      <c r="N50" s="170" t="s">
        <v>5017</v>
      </c>
      <c r="O50" s="170" t="s">
        <v>5018</v>
      </c>
      <c r="P50" s="171" t="s">
        <v>5019</v>
      </c>
      <c r="Q50" s="143"/>
    </row>
    <row r="51" spans="1:17" ht="15.75">
      <c r="A51" s="143"/>
      <c r="B51" s="142"/>
      <c r="C51" s="142"/>
      <c r="D51" s="142"/>
      <c r="E51" s="142"/>
      <c r="F51" s="142"/>
      <c r="G51" s="149"/>
      <c r="H51" s="149"/>
      <c r="I51" s="172" t="s">
        <v>5020</v>
      </c>
      <c r="J51" s="173" t="s">
        <v>5021</v>
      </c>
      <c r="K51" s="173" t="s">
        <v>5022</v>
      </c>
      <c r="L51" s="174" t="s">
        <v>5023</v>
      </c>
      <c r="M51" s="175">
        <v>1</v>
      </c>
      <c r="N51" s="176" t="s">
        <v>1767</v>
      </c>
      <c r="O51" s="176" t="s">
        <v>1767</v>
      </c>
      <c r="P51" s="177">
        <v>0</v>
      </c>
      <c r="Q51" s="143"/>
    </row>
    <row r="52" spans="1:17" ht="15.75">
      <c r="A52" s="143"/>
      <c r="B52" s="142"/>
      <c r="C52" s="142"/>
      <c r="D52" s="142"/>
      <c r="E52" s="142"/>
      <c r="F52" s="142"/>
      <c r="G52" s="149"/>
      <c r="H52" s="149"/>
      <c r="I52" s="172" t="s">
        <v>5024</v>
      </c>
      <c r="J52" s="173" t="s">
        <v>5025</v>
      </c>
      <c r="K52" s="173" t="s">
        <v>5026</v>
      </c>
      <c r="L52" s="174" t="s">
        <v>5027</v>
      </c>
      <c r="M52" s="175">
        <v>0</v>
      </c>
      <c r="N52" s="176">
        <v>5</v>
      </c>
      <c r="O52" s="176" t="s">
        <v>1767</v>
      </c>
      <c r="P52" s="177">
        <v>0</v>
      </c>
      <c r="Q52" s="143"/>
    </row>
    <row r="53" spans="1:17" ht="15.75">
      <c r="A53" s="143"/>
      <c r="B53" s="142"/>
      <c r="C53" s="142"/>
      <c r="D53" s="142"/>
      <c r="E53" s="142"/>
      <c r="F53" s="142"/>
      <c r="G53" s="149"/>
      <c r="H53" s="149"/>
      <c r="I53" s="172" t="s">
        <v>5028</v>
      </c>
      <c r="J53" s="173" t="s">
        <v>5029</v>
      </c>
      <c r="K53" s="173" t="s">
        <v>5030</v>
      </c>
      <c r="L53" s="174" t="s">
        <v>5031</v>
      </c>
      <c r="M53" s="175">
        <v>0</v>
      </c>
      <c r="N53" s="176">
        <v>2</v>
      </c>
      <c r="O53" s="176">
        <v>5</v>
      </c>
      <c r="P53" s="177">
        <v>0</v>
      </c>
      <c r="Q53" s="143"/>
    </row>
    <row r="54" spans="1:17" ht="15.75">
      <c r="A54" s="143"/>
      <c r="B54" s="142"/>
      <c r="C54" s="142"/>
      <c r="D54" s="142"/>
      <c r="E54" s="142"/>
      <c r="F54" s="142"/>
      <c r="G54" s="149"/>
      <c r="H54" s="149"/>
      <c r="I54" s="178" t="s">
        <v>5032</v>
      </c>
      <c r="J54" s="179" t="s">
        <v>5033</v>
      </c>
      <c r="K54" s="179" t="s">
        <v>5034</v>
      </c>
      <c r="L54" s="180" t="s">
        <v>5035</v>
      </c>
      <c r="M54" s="181">
        <v>0</v>
      </c>
      <c r="N54" s="182">
        <v>1</v>
      </c>
      <c r="O54" s="182">
        <v>2</v>
      </c>
      <c r="P54" s="183">
        <v>5</v>
      </c>
      <c r="Q54" s="143"/>
    </row>
    <row r="55" spans="1:17">
      <c r="A55" s="143"/>
      <c r="B55" s="142"/>
      <c r="C55" s="142"/>
      <c r="D55" s="142"/>
      <c r="E55" s="142"/>
      <c r="F55" s="142"/>
      <c r="G55" s="149"/>
      <c r="H55" s="149"/>
      <c r="I55" s="595" t="s">
        <v>5036</v>
      </c>
      <c r="J55" s="596"/>
      <c r="K55" s="596"/>
      <c r="L55" s="596"/>
      <c r="M55" s="596"/>
      <c r="N55" s="596"/>
      <c r="O55" s="596"/>
      <c r="P55" s="597"/>
      <c r="Q55" s="143"/>
    </row>
    <row r="56" spans="1:17" ht="15.75" thickBot="1">
      <c r="A56" s="143"/>
      <c r="B56" s="142"/>
      <c r="C56" s="142"/>
      <c r="D56" s="142"/>
      <c r="E56" s="142"/>
      <c r="F56" s="142"/>
      <c r="G56" s="142"/>
      <c r="H56" s="142"/>
      <c r="I56" s="598"/>
      <c r="J56" s="599"/>
      <c r="K56" s="599"/>
      <c r="L56" s="599"/>
      <c r="M56" s="599"/>
      <c r="N56" s="599"/>
      <c r="O56" s="599"/>
      <c r="P56" s="600"/>
      <c r="Q56" s="143"/>
    </row>
    <row r="57" spans="1:17">
      <c r="A57" s="143"/>
      <c r="B57" s="142"/>
      <c r="C57" s="142"/>
      <c r="D57" s="142"/>
      <c r="E57" s="142"/>
      <c r="F57" s="142"/>
      <c r="G57" s="142"/>
      <c r="H57" s="142"/>
      <c r="I57" s="142"/>
      <c r="J57" s="142"/>
      <c r="K57" s="142"/>
      <c r="L57" s="142"/>
      <c r="M57" s="142"/>
      <c r="N57" s="142"/>
      <c r="O57" s="142"/>
      <c r="P57" s="142"/>
      <c r="Q57" s="142"/>
    </row>
    <row r="58" spans="1:17" ht="15.75" thickBot="1">
      <c r="A58" s="143"/>
      <c r="B58" s="142"/>
      <c r="C58" s="142"/>
      <c r="D58" s="142"/>
      <c r="E58" s="142"/>
      <c r="F58" s="142"/>
      <c r="G58" s="142"/>
      <c r="H58" s="142"/>
      <c r="I58" s="142"/>
      <c r="J58" s="142"/>
      <c r="K58" s="142"/>
      <c r="L58" s="142"/>
      <c r="M58" s="142"/>
      <c r="N58" s="142"/>
      <c r="O58" s="142"/>
      <c r="P58" s="142"/>
      <c r="Q58" s="142"/>
    </row>
    <row r="59" spans="1:17">
      <c r="A59" s="143"/>
      <c r="B59" s="601" t="s">
        <v>5037</v>
      </c>
      <c r="C59" s="602"/>
      <c r="D59" s="602"/>
      <c r="E59" s="602"/>
      <c r="F59" s="602"/>
      <c r="G59" s="603"/>
      <c r="H59" s="142"/>
      <c r="I59" s="584" t="s">
        <v>5005</v>
      </c>
      <c r="J59" s="585"/>
      <c r="K59" s="585"/>
      <c r="L59" s="585"/>
      <c r="M59" s="586"/>
      <c r="N59" s="143"/>
      <c r="O59" s="144" t="s">
        <v>5038</v>
      </c>
      <c r="P59" s="147"/>
      <c r="Q59" s="142"/>
    </row>
    <row r="60" spans="1:17" ht="15.75">
      <c r="A60" s="143"/>
      <c r="B60" s="604"/>
      <c r="C60" s="605"/>
      <c r="D60" s="605"/>
      <c r="E60" s="605"/>
      <c r="F60" s="605"/>
      <c r="G60" s="606"/>
      <c r="H60" s="142"/>
      <c r="I60" s="572" t="s">
        <v>5007</v>
      </c>
      <c r="J60" s="573"/>
      <c r="K60" s="573"/>
      <c r="L60" s="573"/>
      <c r="M60" s="574"/>
      <c r="N60" s="143"/>
      <c r="O60" s="184">
        <v>2.5</v>
      </c>
      <c r="P60" s="185" t="s">
        <v>5016</v>
      </c>
      <c r="Q60" s="185" t="s">
        <v>5012</v>
      </c>
    </row>
    <row r="61" spans="1:17" ht="15.75">
      <c r="A61" s="143"/>
      <c r="B61" s="607" t="s">
        <v>5039</v>
      </c>
      <c r="C61" s="608"/>
      <c r="D61" s="608"/>
      <c r="E61" s="608"/>
      <c r="F61" s="608"/>
      <c r="G61" s="609"/>
      <c r="H61" s="142"/>
      <c r="I61" s="169" t="s">
        <v>5012</v>
      </c>
      <c r="J61" s="610" t="s">
        <v>5040</v>
      </c>
      <c r="K61" s="186" t="s">
        <v>5013</v>
      </c>
      <c r="L61" s="186" t="s">
        <v>5014</v>
      </c>
      <c r="M61" s="187" t="s">
        <v>5015</v>
      </c>
      <c r="N61" s="143"/>
      <c r="O61" s="188">
        <f>O60*10</f>
        <v>25</v>
      </c>
      <c r="P61" s="189" t="s">
        <v>5017</v>
      </c>
      <c r="Q61" s="189" t="s">
        <v>5013</v>
      </c>
    </row>
    <row r="62" spans="1:17" ht="15.75">
      <c r="A62" s="143"/>
      <c r="B62" s="607"/>
      <c r="C62" s="608"/>
      <c r="D62" s="608"/>
      <c r="E62" s="608"/>
      <c r="F62" s="608"/>
      <c r="G62" s="609"/>
      <c r="H62" s="142"/>
      <c r="I62" s="169" t="s">
        <v>5016</v>
      </c>
      <c r="J62" s="611"/>
      <c r="K62" s="186" t="s">
        <v>5017</v>
      </c>
      <c r="L62" s="186" t="s">
        <v>5018</v>
      </c>
      <c r="M62" s="187" t="s">
        <v>5019</v>
      </c>
      <c r="N62" s="143"/>
      <c r="O62" s="188">
        <f>O61*10</f>
        <v>250</v>
      </c>
      <c r="P62" s="189" t="s">
        <v>5018</v>
      </c>
      <c r="Q62" s="189" t="s">
        <v>5014</v>
      </c>
    </row>
    <row r="63" spans="1:17" ht="16.5" thickBot="1">
      <c r="A63" s="143"/>
      <c r="B63" s="190" t="s">
        <v>5041</v>
      </c>
      <c r="C63" s="587" t="s">
        <v>5042</v>
      </c>
      <c r="D63" s="587"/>
      <c r="E63" s="587"/>
      <c r="F63" s="587"/>
      <c r="G63" s="588"/>
      <c r="H63" s="142"/>
      <c r="I63" s="191" t="s">
        <v>1767</v>
      </c>
      <c r="J63" s="612"/>
      <c r="K63" s="192" t="s">
        <v>1767</v>
      </c>
      <c r="L63" s="192" t="s">
        <v>1767</v>
      </c>
      <c r="M63" s="193" t="s">
        <v>1781</v>
      </c>
      <c r="N63" s="143"/>
      <c r="O63" s="194">
        <f>O62*10</f>
        <v>2500</v>
      </c>
      <c r="P63" s="195" t="s">
        <v>5019</v>
      </c>
      <c r="Q63" s="195" t="s">
        <v>5015</v>
      </c>
    </row>
    <row r="64" spans="1:17" ht="15.75">
      <c r="A64" s="143"/>
      <c r="B64" s="190" t="s">
        <v>5041</v>
      </c>
      <c r="C64" s="587" t="s">
        <v>5043</v>
      </c>
      <c r="D64" s="587"/>
      <c r="E64" s="587"/>
      <c r="F64" s="587"/>
      <c r="G64" s="588"/>
      <c r="H64" s="142"/>
      <c r="I64" s="196" t="s">
        <v>5006</v>
      </c>
      <c r="J64" s="196"/>
      <c r="K64" s="196"/>
      <c r="L64" s="196"/>
      <c r="M64" s="196"/>
      <c r="N64" s="143"/>
      <c r="O64" s="143"/>
      <c r="P64" s="142"/>
      <c r="Q64" s="142"/>
    </row>
    <row r="65" spans="1:17" ht="15.75">
      <c r="A65" s="143"/>
      <c r="B65" s="190" t="s">
        <v>5041</v>
      </c>
      <c r="C65" s="587" t="s">
        <v>5044</v>
      </c>
      <c r="D65" s="587"/>
      <c r="E65" s="587"/>
      <c r="F65" s="587"/>
      <c r="G65" s="588"/>
      <c r="H65" s="142"/>
      <c r="I65" s="197" t="s">
        <v>5045</v>
      </c>
      <c r="J65" s="198"/>
      <c r="K65" s="198"/>
      <c r="L65" s="198"/>
      <c r="M65" s="198"/>
      <c r="N65" s="143"/>
      <c r="O65" s="143"/>
      <c r="P65" s="142"/>
      <c r="Q65" s="142"/>
    </row>
    <row r="66" spans="1:17" ht="15.75" thickBot="1">
      <c r="A66" s="143"/>
      <c r="B66" s="190" t="s">
        <v>5046</v>
      </c>
      <c r="C66" s="587" t="s">
        <v>5047</v>
      </c>
      <c r="D66" s="587"/>
      <c r="E66" s="587"/>
      <c r="F66" s="587"/>
      <c r="G66" s="588"/>
      <c r="H66" s="142"/>
      <c r="I66" s="199"/>
      <c r="J66" s="199"/>
      <c r="K66" s="199"/>
      <c r="L66" s="199"/>
      <c r="M66" s="199"/>
      <c r="N66" s="199"/>
      <c r="O66" s="142"/>
      <c r="P66" s="142"/>
      <c r="Q66" s="142"/>
    </row>
    <row r="67" spans="1:17">
      <c r="A67" s="143"/>
      <c r="B67" s="190" t="s">
        <v>5048</v>
      </c>
      <c r="C67" s="587" t="s">
        <v>5049</v>
      </c>
      <c r="D67" s="587"/>
      <c r="E67" s="587"/>
      <c r="F67" s="587"/>
      <c r="G67" s="588"/>
      <c r="H67" s="142"/>
      <c r="I67" s="589" t="s">
        <v>5050</v>
      </c>
      <c r="J67" s="590"/>
      <c r="K67" s="593" t="s">
        <v>5051</v>
      </c>
      <c r="L67" s="593"/>
      <c r="M67" s="613" t="s">
        <v>5052</v>
      </c>
      <c r="N67" s="615" t="s">
        <v>5053</v>
      </c>
      <c r="O67" s="143"/>
      <c r="P67" s="143"/>
      <c r="Q67" s="142"/>
    </row>
    <row r="68" spans="1:17">
      <c r="A68" s="143"/>
      <c r="B68" s="190" t="s">
        <v>5054</v>
      </c>
      <c r="C68" s="587" t="s">
        <v>5055</v>
      </c>
      <c r="D68" s="587"/>
      <c r="E68" s="587"/>
      <c r="F68" s="587"/>
      <c r="G68" s="588"/>
      <c r="H68" s="142"/>
      <c r="I68" s="591"/>
      <c r="J68" s="592"/>
      <c r="K68" s="594"/>
      <c r="L68" s="594"/>
      <c r="M68" s="614"/>
      <c r="N68" s="616"/>
      <c r="O68" s="143"/>
      <c r="P68" s="143"/>
      <c r="Q68" s="142"/>
    </row>
    <row r="69" spans="1:17">
      <c r="A69" s="143"/>
      <c r="B69" s="190" t="s">
        <v>5054</v>
      </c>
      <c r="C69" s="587" t="s">
        <v>5056</v>
      </c>
      <c r="D69" s="587"/>
      <c r="E69" s="587"/>
      <c r="F69" s="587"/>
      <c r="G69" s="588"/>
      <c r="H69" s="142"/>
      <c r="I69" s="617" t="s">
        <v>5057</v>
      </c>
      <c r="J69" s="618"/>
      <c r="K69" s="200" t="s">
        <v>5058</v>
      </c>
      <c r="L69" s="200"/>
      <c r="M69" s="201"/>
      <c r="N69" s="202"/>
      <c r="O69" s="143"/>
      <c r="P69" s="143"/>
      <c r="Q69" s="142"/>
    </row>
    <row r="70" spans="1:17">
      <c r="A70" s="143"/>
      <c r="B70" s="619" t="s">
        <v>5059</v>
      </c>
      <c r="C70" s="620" t="s">
        <v>5060</v>
      </c>
      <c r="D70" s="620"/>
      <c r="E70" s="620"/>
      <c r="F70" s="620"/>
      <c r="G70" s="621"/>
      <c r="H70" s="142"/>
      <c r="I70" s="622" t="s">
        <v>5061</v>
      </c>
      <c r="J70" s="623"/>
      <c r="K70" s="203" t="s">
        <v>5062</v>
      </c>
      <c r="L70" s="203"/>
      <c r="M70" s="188" t="s">
        <v>5063</v>
      </c>
      <c r="N70" s="204" t="s">
        <v>5064</v>
      </c>
      <c r="O70" s="143"/>
      <c r="P70" s="143"/>
      <c r="Q70" s="142"/>
    </row>
    <row r="71" spans="1:17">
      <c r="A71" s="143"/>
      <c r="B71" s="619"/>
      <c r="C71" s="620"/>
      <c r="D71" s="620"/>
      <c r="E71" s="620"/>
      <c r="F71" s="620"/>
      <c r="G71" s="621"/>
      <c r="H71" s="142"/>
      <c r="I71" s="622" t="s">
        <v>5065</v>
      </c>
      <c r="J71" s="623"/>
      <c r="K71" s="203" t="s">
        <v>5066</v>
      </c>
      <c r="L71" s="203"/>
      <c r="M71" s="188" t="s">
        <v>5067</v>
      </c>
      <c r="N71" s="204" t="s">
        <v>5068</v>
      </c>
      <c r="O71" s="143"/>
      <c r="P71" s="143"/>
      <c r="Q71" s="142"/>
    </row>
    <row r="72" spans="1:17">
      <c r="A72" s="143"/>
      <c r="B72" s="619" t="s">
        <v>5069</v>
      </c>
      <c r="C72" s="620" t="s">
        <v>5070</v>
      </c>
      <c r="D72" s="620"/>
      <c r="E72" s="620"/>
      <c r="F72" s="620"/>
      <c r="G72" s="621"/>
      <c r="H72" s="142"/>
      <c r="I72" s="622" t="s">
        <v>5071</v>
      </c>
      <c r="J72" s="623"/>
      <c r="K72" s="203" t="s">
        <v>5072</v>
      </c>
      <c r="L72" s="203"/>
      <c r="M72" s="188" t="s">
        <v>5073</v>
      </c>
      <c r="N72" s="204" t="s">
        <v>5074</v>
      </c>
      <c r="O72" s="143"/>
      <c r="P72" s="143"/>
      <c r="Q72" s="142"/>
    </row>
    <row r="73" spans="1:17" ht="15.75" thickBot="1">
      <c r="A73" s="143"/>
      <c r="B73" s="624"/>
      <c r="C73" s="625"/>
      <c r="D73" s="625"/>
      <c r="E73" s="625"/>
      <c r="F73" s="625"/>
      <c r="G73" s="626"/>
      <c r="H73" s="142"/>
      <c r="I73" s="627" t="s">
        <v>5075</v>
      </c>
      <c r="J73" s="628"/>
      <c r="K73" s="205" t="s">
        <v>5076</v>
      </c>
      <c r="L73" s="205"/>
      <c r="M73" s="206" t="s">
        <v>5077</v>
      </c>
      <c r="N73" s="207" t="s">
        <v>5078</v>
      </c>
      <c r="O73" s="143"/>
      <c r="P73" s="143"/>
      <c r="Q73" s="142"/>
    </row>
    <row r="74" spans="1:17" ht="15.75" thickBot="1">
      <c r="A74" s="143"/>
      <c r="B74" s="208"/>
      <c r="C74" s="208"/>
      <c r="D74" s="208"/>
      <c r="E74" s="208"/>
      <c r="F74" s="208"/>
      <c r="G74" s="208"/>
      <c r="H74" s="142"/>
      <c r="I74" s="188"/>
      <c r="J74" s="188"/>
      <c r="K74" s="203"/>
      <c r="L74" s="203"/>
      <c r="M74" s="188"/>
      <c r="N74" s="188"/>
      <c r="O74" s="143"/>
      <c r="P74" s="143"/>
      <c r="Q74" s="142"/>
    </row>
    <row r="75" spans="1:17" ht="31.5">
      <c r="A75" s="158"/>
      <c r="B75" s="209" t="s">
        <v>5079</v>
      </c>
      <c r="C75" s="210"/>
      <c r="D75" s="210"/>
      <c r="E75" s="211"/>
      <c r="F75" s="143"/>
      <c r="G75" s="143"/>
      <c r="H75" s="212" t="s">
        <v>5080</v>
      </c>
      <c r="I75" s="213"/>
      <c r="J75" s="214"/>
      <c r="K75" s="214"/>
      <c r="L75" s="214"/>
      <c r="M75" s="214"/>
      <c r="N75" s="215"/>
      <c r="O75" s="143"/>
      <c r="P75" s="143"/>
      <c r="Q75" s="143"/>
    </row>
    <row r="76" spans="1:17" ht="25.5">
      <c r="A76" s="158"/>
      <c r="B76" s="629" t="s">
        <v>5081</v>
      </c>
      <c r="C76" s="630"/>
      <c r="D76" s="633" t="s">
        <v>5082</v>
      </c>
      <c r="E76" s="635">
        <f>(B78*B81)+(C78*C81)+(D78*D81)+(E78*E81)</f>
        <v>228.85000000000002</v>
      </c>
      <c r="F76" s="143"/>
      <c r="G76" s="143"/>
      <c r="H76" s="216" t="s">
        <v>5083</v>
      </c>
      <c r="I76" s="217" t="s">
        <v>5084</v>
      </c>
      <c r="J76" s="217" t="s">
        <v>5085</v>
      </c>
      <c r="K76" s="217" t="s">
        <v>5086</v>
      </c>
      <c r="L76" s="217" t="s">
        <v>5087</v>
      </c>
      <c r="M76" s="217" t="s">
        <v>5088</v>
      </c>
      <c r="N76" s="218" t="s">
        <v>5089</v>
      </c>
      <c r="O76" s="143"/>
      <c r="P76" s="143"/>
      <c r="Q76" s="143"/>
    </row>
    <row r="77" spans="1:17">
      <c r="A77" s="158"/>
      <c r="B77" s="631"/>
      <c r="C77" s="632"/>
      <c r="D77" s="634"/>
      <c r="E77" s="636"/>
      <c r="F77" s="143"/>
      <c r="G77" s="143"/>
      <c r="H77" s="637">
        <v>0.12</v>
      </c>
      <c r="I77" s="638">
        <v>1</v>
      </c>
      <c r="J77" s="638">
        <v>0.11</v>
      </c>
      <c r="K77" s="638">
        <v>0</v>
      </c>
      <c r="L77" s="638">
        <v>0.01</v>
      </c>
      <c r="M77" s="638">
        <v>5.0000000000000001E-3</v>
      </c>
      <c r="N77" s="639">
        <f>SUM(H77:M77)</f>
        <v>1.2450000000000001</v>
      </c>
      <c r="O77" s="143"/>
      <c r="P77" s="143"/>
      <c r="Q77" s="143"/>
    </row>
    <row r="78" spans="1:17">
      <c r="A78" s="158"/>
      <c r="B78" s="640">
        <v>6.5000000000000002E-2</v>
      </c>
      <c r="C78" s="642">
        <v>7.4999999999999997E-2</v>
      </c>
      <c r="D78" s="642">
        <v>0.12</v>
      </c>
      <c r="E78" s="644">
        <v>0.15</v>
      </c>
      <c r="F78" s="143"/>
      <c r="G78" s="143"/>
      <c r="H78" s="637"/>
      <c r="I78" s="638"/>
      <c r="J78" s="638"/>
      <c r="K78" s="638"/>
      <c r="L78" s="638"/>
      <c r="M78" s="638"/>
      <c r="N78" s="639"/>
      <c r="O78" s="143"/>
      <c r="P78" s="143"/>
      <c r="Q78" s="143"/>
    </row>
    <row r="79" spans="1:17">
      <c r="A79" s="158"/>
      <c r="B79" s="641"/>
      <c r="C79" s="643"/>
      <c r="D79" s="643"/>
      <c r="E79" s="645"/>
      <c r="F79" s="143"/>
      <c r="G79" s="143"/>
      <c r="H79" s="646">
        <f>(H77/N77)*N79</f>
        <v>2.1204819277108431</v>
      </c>
      <c r="I79" s="647">
        <f>(I77/N77)*N79</f>
        <v>17.670682730923691</v>
      </c>
      <c r="J79" s="647">
        <f>(J77/N77)*N79</f>
        <v>1.9437751004016062</v>
      </c>
      <c r="K79" s="647">
        <f>(K77/N77)*N79</f>
        <v>0</v>
      </c>
      <c r="L79" s="647">
        <f>(L77/N77)*N79</f>
        <v>0.17670682730923692</v>
      </c>
      <c r="M79" s="647">
        <f>(M77/N77)*N79</f>
        <v>8.8353413654618462E-2</v>
      </c>
      <c r="N79" s="648">
        <v>22</v>
      </c>
      <c r="O79" s="143"/>
      <c r="P79" s="143"/>
      <c r="Q79" s="143"/>
    </row>
    <row r="80" spans="1:17">
      <c r="A80" s="158"/>
      <c r="B80" s="219" t="s">
        <v>5090</v>
      </c>
      <c r="C80" s="220" t="s">
        <v>5091</v>
      </c>
      <c r="D80" s="220" t="s">
        <v>5092</v>
      </c>
      <c r="E80" s="221" t="s">
        <v>5093</v>
      </c>
      <c r="F80" s="143"/>
      <c r="G80" s="143"/>
      <c r="H80" s="646"/>
      <c r="I80" s="647"/>
      <c r="J80" s="647"/>
      <c r="K80" s="647"/>
      <c r="L80" s="647"/>
      <c r="M80" s="647"/>
      <c r="N80" s="648"/>
      <c r="O80" s="143"/>
      <c r="P80" s="143"/>
      <c r="Q80" s="143"/>
    </row>
    <row r="81" spans="1:17">
      <c r="A81" s="158"/>
      <c r="B81" s="649">
        <v>920</v>
      </c>
      <c r="C81" s="651">
        <v>1700</v>
      </c>
      <c r="D81" s="651">
        <v>240</v>
      </c>
      <c r="E81" s="653">
        <v>85</v>
      </c>
      <c r="F81" s="143"/>
      <c r="G81" s="143"/>
      <c r="H81" s="655" t="s">
        <v>5094</v>
      </c>
      <c r="I81" s="656"/>
      <c r="J81" s="656"/>
      <c r="K81" s="656"/>
      <c r="L81" s="656"/>
      <c r="M81" s="656"/>
      <c r="N81" s="657"/>
      <c r="O81" s="143"/>
      <c r="P81" s="143"/>
      <c r="Q81" s="143"/>
    </row>
    <row r="82" spans="1:17">
      <c r="A82" s="158"/>
      <c r="B82" s="650"/>
      <c r="C82" s="652"/>
      <c r="D82" s="652"/>
      <c r="E82" s="654"/>
      <c r="F82" s="143"/>
      <c r="G82" s="143"/>
      <c r="H82" s="686">
        <f t="shared" ref="H82:M82" si="1">ROUNDUP(H79,2)</f>
        <v>2.13</v>
      </c>
      <c r="I82" s="687">
        <f t="shared" si="1"/>
        <v>17.680000000000003</v>
      </c>
      <c r="J82" s="687">
        <f t="shared" si="1"/>
        <v>1.95</v>
      </c>
      <c r="K82" s="687">
        <f t="shared" si="1"/>
        <v>0</v>
      </c>
      <c r="L82" s="687">
        <f t="shared" si="1"/>
        <v>0.18000000000000002</v>
      </c>
      <c r="M82" s="687">
        <f t="shared" si="1"/>
        <v>0.09</v>
      </c>
      <c r="N82" s="674">
        <f>SUM(H82:M82)</f>
        <v>22.03</v>
      </c>
      <c r="O82" s="143"/>
      <c r="P82" s="143"/>
      <c r="Q82" s="143"/>
    </row>
    <row r="83" spans="1:17">
      <c r="A83" s="158"/>
      <c r="B83" s="675" t="s">
        <v>5095</v>
      </c>
      <c r="C83" s="677">
        <f>SUM(B81:E81)</f>
        <v>2945</v>
      </c>
      <c r="D83" s="679" t="s">
        <v>5096</v>
      </c>
      <c r="E83" s="681">
        <f>IF(E76=0,0,E76/D78)</f>
        <v>1907.0833333333335</v>
      </c>
      <c r="F83" s="143"/>
      <c r="G83" s="143"/>
      <c r="H83" s="686"/>
      <c r="I83" s="687"/>
      <c r="J83" s="687"/>
      <c r="K83" s="687"/>
      <c r="L83" s="687"/>
      <c r="M83" s="687"/>
      <c r="N83" s="674"/>
      <c r="O83" s="143"/>
      <c r="P83" s="143"/>
      <c r="Q83" s="143"/>
    </row>
    <row r="84" spans="1:17" ht="15.75" thickBot="1">
      <c r="A84" s="158"/>
      <c r="B84" s="676"/>
      <c r="C84" s="678"/>
      <c r="D84" s="680"/>
      <c r="E84" s="682"/>
      <c r="F84" s="143"/>
      <c r="G84" s="143"/>
      <c r="H84" s="683" t="s">
        <v>5097</v>
      </c>
      <c r="I84" s="684"/>
      <c r="J84" s="684"/>
      <c r="K84" s="684"/>
      <c r="L84" s="684"/>
      <c r="M84" s="684"/>
      <c r="N84" s="685"/>
      <c r="O84" s="143"/>
      <c r="P84" s="143"/>
      <c r="Q84" s="143"/>
    </row>
    <row r="85" spans="1:17" ht="15.75" thickBot="1">
      <c r="A85" s="158"/>
      <c r="B85" s="658" t="s">
        <v>5097</v>
      </c>
      <c r="C85" s="659"/>
      <c r="D85" s="659"/>
      <c r="E85" s="660"/>
      <c r="F85" s="143"/>
      <c r="G85" s="143"/>
      <c r="H85" s="143"/>
      <c r="I85" s="142"/>
      <c r="J85" s="142"/>
      <c r="K85" s="142"/>
      <c r="L85" s="142"/>
      <c r="M85" s="143"/>
      <c r="N85" s="143"/>
      <c r="O85" s="143"/>
      <c r="P85" s="143"/>
      <c r="Q85" s="143"/>
    </row>
    <row r="86" spans="1:17">
      <c r="A86" s="143"/>
      <c r="B86" s="208"/>
      <c r="C86" s="208"/>
      <c r="D86" s="208"/>
      <c r="E86" s="208"/>
      <c r="F86" s="208"/>
      <c r="G86" s="208"/>
      <c r="H86" s="142"/>
      <c r="I86" s="188"/>
      <c r="J86" s="188"/>
      <c r="K86" s="203"/>
      <c r="L86" s="203"/>
      <c r="M86" s="188"/>
      <c r="N86" s="188"/>
      <c r="O86" s="143"/>
      <c r="P86" s="143"/>
      <c r="Q86" s="142"/>
    </row>
    <row r="87" spans="1:17" ht="20.25">
      <c r="A87" s="143"/>
      <c r="B87" s="142"/>
      <c r="C87" s="142"/>
      <c r="D87" s="661" t="s">
        <v>5098</v>
      </c>
      <c r="E87" s="661"/>
      <c r="F87" s="661"/>
      <c r="G87" s="661"/>
      <c r="H87" s="661"/>
      <c r="I87" s="661"/>
      <c r="J87" s="661"/>
      <c r="K87" s="661"/>
      <c r="L87" s="661"/>
      <c r="M87" s="661"/>
      <c r="N87" s="661"/>
      <c r="O87" s="661"/>
      <c r="P87" s="661"/>
      <c r="Q87" s="142"/>
    </row>
    <row r="88" spans="1:17">
      <c r="A88" s="143"/>
      <c r="B88" s="142"/>
      <c r="C88" s="142"/>
      <c r="D88" s="222"/>
      <c r="E88" s="223"/>
      <c r="F88" s="223"/>
      <c r="G88" s="223"/>
      <c r="H88" s="223"/>
      <c r="I88" s="223"/>
      <c r="J88" s="223"/>
      <c r="K88" s="223"/>
      <c r="L88" s="223"/>
      <c r="M88" s="223"/>
      <c r="N88" s="223"/>
      <c r="O88" s="223"/>
      <c r="P88" s="224"/>
      <c r="Q88" s="142"/>
    </row>
    <row r="89" spans="1:17" ht="18">
      <c r="A89" s="143"/>
      <c r="B89" s="142"/>
      <c r="C89" s="142"/>
      <c r="D89" s="662" t="s">
        <v>5099</v>
      </c>
      <c r="E89" s="663"/>
      <c r="F89" s="663"/>
      <c r="G89" s="663"/>
      <c r="H89" s="663"/>
      <c r="I89" s="663"/>
      <c r="J89" s="663"/>
      <c r="K89" s="663"/>
      <c r="L89" s="663"/>
      <c r="M89" s="663"/>
      <c r="N89" s="663"/>
      <c r="O89" s="663"/>
      <c r="P89" s="664"/>
      <c r="Q89" s="142"/>
    </row>
    <row r="90" spans="1:17" ht="18">
      <c r="A90" s="143"/>
      <c r="B90" s="142"/>
      <c r="C90" s="142"/>
      <c r="D90" s="225"/>
      <c r="E90" s="226"/>
      <c r="F90" s="226"/>
      <c r="G90" s="226"/>
      <c r="H90" s="226"/>
      <c r="I90" s="226"/>
      <c r="J90" s="226"/>
      <c r="K90" s="226"/>
      <c r="L90" s="226"/>
      <c r="M90" s="226"/>
      <c r="N90" s="226"/>
      <c r="O90" s="226"/>
      <c r="P90" s="227"/>
      <c r="Q90" s="142"/>
    </row>
    <row r="91" spans="1:17" ht="15.75">
      <c r="A91" s="143"/>
      <c r="B91" s="142"/>
      <c r="C91" s="142"/>
      <c r="D91" s="228"/>
      <c r="E91" s="229"/>
      <c r="F91" s="229"/>
      <c r="G91" s="230" t="s">
        <v>5100</v>
      </c>
      <c r="H91" s="231">
        <v>250</v>
      </c>
      <c r="I91" s="231">
        <v>620</v>
      </c>
      <c r="J91" s="231">
        <v>37</v>
      </c>
      <c r="K91" s="231">
        <v>14</v>
      </c>
      <c r="L91" s="232">
        <f>SUM(H91:K91)</f>
        <v>921</v>
      </c>
      <c r="M91" s="233" t="s">
        <v>5101</v>
      </c>
      <c r="N91" s="234"/>
      <c r="O91" s="235"/>
      <c r="P91" s="236"/>
      <c r="Q91" s="142"/>
    </row>
    <row r="92" spans="1:17" ht="15.75">
      <c r="A92" s="143"/>
      <c r="B92" s="142"/>
      <c r="C92" s="142"/>
      <c r="D92" s="228"/>
      <c r="E92" s="229"/>
      <c r="F92" s="229"/>
      <c r="G92" s="237" t="s">
        <v>5102</v>
      </c>
      <c r="H92" s="238">
        <v>4.4999999999999998E-2</v>
      </c>
      <c r="I92" s="238">
        <v>7.0000000000000007E-2</v>
      </c>
      <c r="J92" s="238">
        <v>0.11</v>
      </c>
      <c r="K92" s="239">
        <v>0.13</v>
      </c>
      <c r="L92" s="235"/>
      <c r="M92" s="240" t="s">
        <v>5103</v>
      </c>
      <c r="N92" s="241">
        <v>25</v>
      </c>
      <c r="O92" s="242" t="s">
        <v>5104</v>
      </c>
      <c r="P92" s="236"/>
      <c r="Q92" s="142"/>
    </row>
    <row r="93" spans="1:17" ht="15.75">
      <c r="A93" s="143"/>
      <c r="B93" s="142"/>
      <c r="C93" s="142"/>
      <c r="D93" s="228"/>
      <c r="E93" s="229"/>
      <c r="F93" s="229"/>
      <c r="G93" s="243" t="s">
        <v>5105</v>
      </c>
      <c r="H93" s="244" t="s">
        <v>5106</v>
      </c>
      <c r="I93" s="245" t="s">
        <v>5107</v>
      </c>
      <c r="J93" s="246" t="s">
        <v>5108</v>
      </c>
      <c r="K93" s="245" t="s">
        <v>5093</v>
      </c>
      <c r="L93" s="665" t="s">
        <v>5109</v>
      </c>
      <c r="M93" s="665"/>
      <c r="N93" s="665"/>
      <c r="O93" s="235"/>
      <c r="P93" s="236"/>
      <c r="Q93" s="142"/>
    </row>
    <row r="94" spans="1:17" ht="20.25">
      <c r="A94" s="143"/>
      <c r="B94" s="142"/>
      <c r="C94" s="247"/>
      <c r="D94" s="228"/>
      <c r="E94" s="229"/>
      <c r="F94" s="229"/>
      <c r="G94" s="248" t="s">
        <v>5110</v>
      </c>
      <c r="H94" s="249">
        <f>H92*H91</f>
        <v>11.25</v>
      </c>
      <c r="I94" s="249">
        <f>I92*I91</f>
        <v>43.400000000000006</v>
      </c>
      <c r="J94" s="249">
        <f>J92*J91</f>
        <v>4.07</v>
      </c>
      <c r="K94" s="250">
        <f>K92*K91</f>
        <v>1.82</v>
      </c>
      <c r="L94" s="251">
        <f>SUM(H94:K94)</f>
        <v>60.540000000000006</v>
      </c>
      <c r="M94" s="251"/>
      <c r="N94" s="252" t="s">
        <v>5111</v>
      </c>
      <c r="O94" s="235"/>
      <c r="P94" s="253"/>
      <c r="Q94" s="142"/>
    </row>
    <row r="95" spans="1:17" ht="18">
      <c r="A95" s="143"/>
      <c r="B95" s="142"/>
      <c r="C95" s="142"/>
      <c r="D95" s="228"/>
      <c r="E95" s="229"/>
      <c r="F95" s="229"/>
      <c r="G95" s="254" t="s">
        <v>5112</v>
      </c>
      <c r="H95" s="255">
        <f>H94/(100-N92)*100</f>
        <v>15</v>
      </c>
      <c r="I95" s="255">
        <f>I94/(100-N92)*100</f>
        <v>57.866666666666674</v>
      </c>
      <c r="J95" s="255">
        <f>J94/(100-N92)*100</f>
        <v>5.4266666666666667</v>
      </c>
      <c r="K95" s="256">
        <f>K94/(100-N92)*100</f>
        <v>2.4266666666666667</v>
      </c>
      <c r="L95" s="257">
        <f>SUM(H95:K95)</f>
        <v>80.72</v>
      </c>
      <c r="M95" s="258"/>
      <c r="N95" s="259" t="s">
        <v>5113</v>
      </c>
      <c r="O95" s="235"/>
      <c r="P95" s="253"/>
      <c r="Q95" s="142"/>
    </row>
    <row r="96" spans="1:17">
      <c r="A96" s="143"/>
      <c r="B96" s="142"/>
      <c r="C96" s="142"/>
      <c r="D96" s="228"/>
      <c r="E96" s="229"/>
      <c r="F96" s="229"/>
      <c r="G96" s="229"/>
      <c r="H96" s="229"/>
      <c r="I96" s="229"/>
      <c r="J96" s="229"/>
      <c r="K96" s="229"/>
      <c r="L96" s="260">
        <f>L95-L94</f>
        <v>20.179999999999993</v>
      </c>
      <c r="M96" s="260"/>
      <c r="N96" s="261" t="s">
        <v>5114</v>
      </c>
      <c r="O96" s="262"/>
      <c r="P96" s="236"/>
      <c r="Q96" s="142"/>
    </row>
    <row r="97" spans="1:17">
      <c r="A97" s="143"/>
      <c r="B97" s="142"/>
      <c r="C97" s="142"/>
      <c r="D97" s="228"/>
      <c r="E97" s="229"/>
      <c r="F97" s="229"/>
      <c r="G97" s="229"/>
      <c r="H97" s="229"/>
      <c r="I97" s="229"/>
      <c r="J97" s="229"/>
      <c r="K97" s="229"/>
      <c r="L97" s="263">
        <f>(L96/L91)*1000</f>
        <v>21.910966340933761</v>
      </c>
      <c r="M97" s="260"/>
      <c r="N97" s="261" t="s">
        <v>5115</v>
      </c>
      <c r="O97" s="262"/>
      <c r="P97" s="236"/>
      <c r="Q97" s="142"/>
    </row>
    <row r="98" spans="1:17">
      <c r="A98" s="143"/>
      <c r="B98" s="142"/>
      <c r="C98" s="142"/>
      <c r="D98" s="228"/>
      <c r="E98" s="264" t="s">
        <v>5104</v>
      </c>
      <c r="F98" s="265" t="s">
        <v>5116</v>
      </c>
      <c r="G98" s="229"/>
      <c r="H98" s="229"/>
      <c r="I98" s="229"/>
      <c r="J98" s="229"/>
      <c r="K98" s="229"/>
      <c r="L98" s="229"/>
      <c r="M98" s="229"/>
      <c r="N98" s="229"/>
      <c r="O98" s="229"/>
      <c r="P98" s="236"/>
      <c r="Q98" s="142"/>
    </row>
    <row r="99" spans="1:17">
      <c r="A99" s="143"/>
      <c r="B99" s="142"/>
      <c r="C99" s="142"/>
      <c r="D99" s="228"/>
      <c r="E99" s="266"/>
      <c r="F99" s="265" t="s">
        <v>5117</v>
      </c>
      <c r="G99" s="229"/>
      <c r="H99" s="229"/>
      <c r="I99" s="229"/>
      <c r="J99" s="229"/>
      <c r="K99" s="229"/>
      <c r="L99" s="229"/>
      <c r="M99" s="229"/>
      <c r="N99" s="229"/>
      <c r="O99" s="229"/>
      <c r="P99" s="236"/>
      <c r="Q99" s="142"/>
    </row>
    <row r="100" spans="1:17">
      <c r="A100" s="143"/>
      <c r="B100" s="142"/>
      <c r="C100" s="142"/>
      <c r="D100" s="267"/>
      <c r="E100" s="268"/>
      <c r="F100" s="268"/>
      <c r="G100" s="268"/>
      <c r="H100" s="268"/>
      <c r="I100" s="268"/>
      <c r="J100" s="268"/>
      <c r="K100" s="268"/>
      <c r="L100" s="268"/>
      <c r="M100" s="268"/>
      <c r="N100" s="268"/>
      <c r="O100" s="268"/>
      <c r="P100" s="269"/>
      <c r="Q100" s="142"/>
    </row>
    <row r="101" spans="1:17">
      <c r="A101" s="143"/>
      <c r="B101" s="142"/>
      <c r="C101" s="142"/>
      <c r="D101" s="142"/>
      <c r="E101" s="142"/>
      <c r="F101" s="142"/>
      <c r="G101" s="142"/>
      <c r="H101" s="142"/>
      <c r="I101" s="142"/>
      <c r="J101" s="142"/>
      <c r="K101" s="142"/>
      <c r="L101" s="142"/>
      <c r="M101" s="142"/>
      <c r="N101" s="142"/>
      <c r="O101" s="142"/>
      <c r="P101" s="142"/>
      <c r="Q101" s="142"/>
    </row>
    <row r="102" spans="1:17">
      <c r="A102" s="143"/>
      <c r="B102" s="142"/>
      <c r="C102" s="142"/>
      <c r="D102" s="142"/>
      <c r="E102" s="142"/>
      <c r="F102" s="142"/>
      <c r="G102" s="142"/>
      <c r="H102" s="142"/>
      <c r="I102" s="142"/>
      <c r="J102" s="142"/>
      <c r="K102" s="142"/>
      <c r="L102" s="142"/>
      <c r="M102" s="142"/>
      <c r="N102" s="142"/>
      <c r="O102" s="142"/>
      <c r="P102" s="142"/>
      <c r="Q102" s="142"/>
    </row>
    <row r="103" spans="1:17" ht="15.75">
      <c r="A103" s="143"/>
      <c r="B103" s="142"/>
      <c r="C103" s="666" t="s">
        <v>5118</v>
      </c>
      <c r="D103" s="667"/>
      <c r="E103" s="667"/>
      <c r="F103" s="667"/>
      <c r="G103" s="667"/>
      <c r="H103" s="667"/>
      <c r="I103" s="667"/>
      <c r="J103" s="667"/>
      <c r="K103" s="667"/>
      <c r="L103" s="668"/>
      <c r="M103" s="143"/>
      <c r="N103" s="143"/>
      <c r="O103" s="143"/>
      <c r="P103" s="143"/>
      <c r="Q103" s="143"/>
    </row>
    <row r="104" spans="1:17" ht="22.5">
      <c r="A104" s="143"/>
      <c r="B104" s="142"/>
      <c r="C104" s="669" t="s">
        <v>5119</v>
      </c>
      <c r="D104" s="670"/>
      <c r="E104" s="670"/>
      <c r="F104" s="270">
        <v>1</v>
      </c>
      <c r="G104" s="271">
        <f>F104</f>
        <v>1</v>
      </c>
      <c r="H104" s="671" t="s">
        <v>5120</v>
      </c>
      <c r="I104" s="671"/>
      <c r="J104" s="272" t="s">
        <v>5121</v>
      </c>
      <c r="K104" s="672" t="s">
        <v>5122</v>
      </c>
      <c r="L104" s="673"/>
      <c r="M104" s="143"/>
      <c r="N104" s="143"/>
      <c r="O104" s="143"/>
      <c r="P104" s="143"/>
      <c r="Q104" s="143"/>
    </row>
    <row r="105" spans="1:17">
      <c r="A105" s="143"/>
      <c r="B105" s="142"/>
      <c r="C105" s="688" t="s">
        <v>5123</v>
      </c>
      <c r="D105" s="689"/>
      <c r="E105" s="689"/>
      <c r="F105" s="273">
        <v>25</v>
      </c>
      <c r="G105" s="271">
        <f>G104</f>
        <v>1</v>
      </c>
      <c r="H105" s="690">
        <f t="shared" ref="H105:H111" si="2">(G105*F105)/100</f>
        <v>0.25</v>
      </c>
      <c r="I105" s="690"/>
      <c r="J105" s="274">
        <v>20</v>
      </c>
      <c r="K105" s="691">
        <f t="shared" ref="K105:K111" si="3">H105/(100-J105)*100</f>
        <v>0.3125</v>
      </c>
      <c r="L105" s="692"/>
      <c r="M105" s="143"/>
      <c r="N105" s="143"/>
      <c r="O105" s="143"/>
      <c r="P105" s="143"/>
      <c r="Q105" s="143"/>
    </row>
    <row r="106" spans="1:17">
      <c r="A106" s="143"/>
      <c r="B106" s="142"/>
      <c r="C106" s="688" t="s">
        <v>5124</v>
      </c>
      <c r="D106" s="689"/>
      <c r="E106" s="689"/>
      <c r="F106" s="273">
        <v>20</v>
      </c>
      <c r="G106" s="271">
        <f>G104</f>
        <v>1</v>
      </c>
      <c r="H106" s="690">
        <f t="shared" si="2"/>
        <v>0.2</v>
      </c>
      <c r="I106" s="690"/>
      <c r="J106" s="274">
        <v>25</v>
      </c>
      <c r="K106" s="691">
        <f t="shared" si="3"/>
        <v>0.26666666666666672</v>
      </c>
      <c r="L106" s="692"/>
      <c r="M106" s="143"/>
      <c r="N106" s="143"/>
      <c r="O106" s="143"/>
      <c r="P106" s="143"/>
      <c r="Q106" s="143"/>
    </row>
    <row r="107" spans="1:17">
      <c r="A107" s="143"/>
      <c r="B107" s="142"/>
      <c r="C107" s="688" t="s">
        <v>5125</v>
      </c>
      <c r="D107" s="689"/>
      <c r="E107" s="689"/>
      <c r="F107" s="273">
        <v>15</v>
      </c>
      <c r="G107" s="271">
        <f>G104</f>
        <v>1</v>
      </c>
      <c r="H107" s="690">
        <f t="shared" si="2"/>
        <v>0.15</v>
      </c>
      <c r="I107" s="690"/>
      <c r="J107" s="274">
        <v>20</v>
      </c>
      <c r="K107" s="691">
        <f t="shared" si="3"/>
        <v>0.1875</v>
      </c>
      <c r="L107" s="692"/>
      <c r="M107" s="143"/>
      <c r="N107" s="143"/>
      <c r="O107" s="143"/>
      <c r="P107" s="143"/>
      <c r="Q107" s="143"/>
    </row>
    <row r="108" spans="1:17">
      <c r="A108" s="143"/>
      <c r="B108" s="142"/>
      <c r="C108" s="688" t="s">
        <v>5126</v>
      </c>
      <c r="D108" s="689"/>
      <c r="E108" s="689"/>
      <c r="F108" s="273">
        <v>15</v>
      </c>
      <c r="G108" s="271">
        <f>G104</f>
        <v>1</v>
      </c>
      <c r="H108" s="690">
        <f t="shared" si="2"/>
        <v>0.15</v>
      </c>
      <c r="I108" s="690"/>
      <c r="J108" s="274">
        <v>0</v>
      </c>
      <c r="K108" s="691">
        <f t="shared" si="3"/>
        <v>0.15</v>
      </c>
      <c r="L108" s="692"/>
      <c r="M108" s="143"/>
      <c r="N108" s="143"/>
      <c r="O108" s="143"/>
      <c r="P108" s="143"/>
      <c r="Q108" s="143"/>
    </row>
    <row r="109" spans="1:17">
      <c r="A109" s="143"/>
      <c r="B109" s="142"/>
      <c r="C109" s="688" t="s">
        <v>5127</v>
      </c>
      <c r="D109" s="689"/>
      <c r="E109" s="689"/>
      <c r="F109" s="273">
        <v>10</v>
      </c>
      <c r="G109" s="271">
        <f>G104</f>
        <v>1</v>
      </c>
      <c r="H109" s="690">
        <f t="shared" si="2"/>
        <v>0.1</v>
      </c>
      <c r="I109" s="690"/>
      <c r="J109" s="274">
        <v>20</v>
      </c>
      <c r="K109" s="691">
        <f t="shared" si="3"/>
        <v>0.125</v>
      </c>
      <c r="L109" s="692"/>
      <c r="M109" s="143"/>
      <c r="N109" s="143"/>
      <c r="O109" s="143"/>
      <c r="P109" s="143"/>
      <c r="Q109" s="143"/>
    </row>
    <row r="110" spans="1:17">
      <c r="A110" s="143"/>
      <c r="B110" s="142"/>
      <c r="C110" s="688" t="s">
        <v>5128</v>
      </c>
      <c r="D110" s="689"/>
      <c r="E110" s="689"/>
      <c r="F110" s="273">
        <v>7.5</v>
      </c>
      <c r="G110" s="271">
        <f>G104</f>
        <v>1</v>
      </c>
      <c r="H110" s="690">
        <f t="shared" si="2"/>
        <v>7.4999999999999997E-2</v>
      </c>
      <c r="I110" s="690"/>
      <c r="J110" s="274">
        <v>20</v>
      </c>
      <c r="K110" s="691">
        <f t="shared" si="3"/>
        <v>9.375E-2</v>
      </c>
      <c r="L110" s="692"/>
      <c r="M110" s="143"/>
      <c r="N110" s="143"/>
      <c r="O110" s="143"/>
      <c r="P110" s="143"/>
      <c r="Q110" s="143"/>
    </row>
    <row r="111" spans="1:17">
      <c r="A111" s="143"/>
      <c r="B111" s="142"/>
      <c r="C111" s="688" t="s">
        <v>5129</v>
      </c>
      <c r="D111" s="689"/>
      <c r="E111" s="689"/>
      <c r="F111" s="273">
        <v>7.5</v>
      </c>
      <c r="G111" s="271">
        <f>G104</f>
        <v>1</v>
      </c>
      <c r="H111" s="690">
        <f t="shared" si="2"/>
        <v>7.4999999999999997E-2</v>
      </c>
      <c r="I111" s="690"/>
      <c r="J111" s="274">
        <v>20</v>
      </c>
      <c r="K111" s="691">
        <f t="shared" si="3"/>
        <v>9.375E-2</v>
      </c>
      <c r="L111" s="692"/>
      <c r="M111" s="143"/>
      <c r="N111" s="143"/>
      <c r="O111" s="143"/>
      <c r="P111" s="143"/>
      <c r="Q111" s="143"/>
    </row>
    <row r="112" spans="1:17">
      <c r="A112" s="143"/>
      <c r="B112" s="142"/>
      <c r="C112" s="693" t="s">
        <v>5130</v>
      </c>
      <c r="D112" s="694"/>
      <c r="E112" s="694"/>
      <c r="F112" s="275">
        <f>SUM(F105:F111)</f>
        <v>100</v>
      </c>
      <c r="G112" s="276"/>
      <c r="H112" s="277"/>
      <c r="I112" s="278"/>
      <c r="J112" s="277"/>
      <c r="K112" s="277"/>
      <c r="L112" s="279"/>
      <c r="M112" s="143"/>
      <c r="N112" s="143"/>
      <c r="O112" s="143"/>
      <c r="P112" s="143"/>
      <c r="Q112" s="143"/>
    </row>
    <row r="113" spans="1:17">
      <c r="A113" s="143"/>
      <c r="B113" s="142"/>
      <c r="C113" s="280"/>
      <c r="D113" s="281"/>
      <c r="E113" s="281"/>
      <c r="F113" s="282"/>
      <c r="G113" s="283"/>
      <c r="H113" s="283"/>
      <c r="I113" s="268"/>
      <c r="J113" s="283"/>
      <c r="K113" s="283"/>
      <c r="L113" s="269"/>
      <c r="M113" s="143"/>
      <c r="N113" s="143"/>
      <c r="O113" s="143"/>
      <c r="P113" s="143"/>
      <c r="Q113" s="143"/>
    </row>
    <row r="114" spans="1:17">
      <c r="A114" s="143"/>
      <c r="B114" s="142"/>
      <c r="C114" s="142"/>
      <c r="D114" s="142"/>
      <c r="E114" s="142"/>
      <c r="F114" s="142"/>
      <c r="G114" s="142"/>
      <c r="H114" s="142"/>
      <c r="I114" s="142"/>
      <c r="J114" s="142"/>
      <c r="K114" s="142"/>
      <c r="L114" s="142"/>
      <c r="M114" s="143"/>
      <c r="N114" s="143"/>
      <c r="O114" s="143"/>
      <c r="P114" s="143"/>
      <c r="Q114" s="143"/>
    </row>
    <row r="115" spans="1:17" ht="15.75" thickBot="1">
      <c r="A115" s="143"/>
      <c r="B115" s="142"/>
      <c r="C115" s="142"/>
      <c r="D115" s="142"/>
      <c r="E115" s="142"/>
      <c r="F115" s="142"/>
      <c r="G115" s="142"/>
      <c r="H115" s="142"/>
      <c r="I115" s="142"/>
      <c r="J115" s="142"/>
      <c r="K115" s="142"/>
      <c r="L115" s="142"/>
      <c r="M115" s="143"/>
      <c r="N115" s="143"/>
      <c r="O115" s="143"/>
      <c r="P115" s="143"/>
      <c r="Q115" s="143"/>
    </row>
    <row r="116" spans="1:17" ht="18.75">
      <c r="A116" s="143"/>
      <c r="B116" s="142"/>
      <c r="C116" s="695" t="s">
        <v>5131</v>
      </c>
      <c r="D116" s="696"/>
      <c r="E116" s="696"/>
      <c r="F116" s="696"/>
      <c r="G116" s="696"/>
      <c r="H116" s="696"/>
      <c r="I116" s="696"/>
      <c r="J116" s="696"/>
      <c r="K116" s="696"/>
      <c r="L116" s="697"/>
      <c r="M116" s="143"/>
      <c r="N116" s="143"/>
      <c r="O116" s="143"/>
      <c r="P116" s="143"/>
      <c r="Q116" s="143"/>
    </row>
    <row r="117" spans="1:17">
      <c r="A117" s="143"/>
      <c r="B117" s="142"/>
      <c r="C117" s="698" t="s">
        <v>5132</v>
      </c>
      <c r="D117" s="699"/>
      <c r="E117" s="699"/>
      <c r="F117" s="699"/>
      <c r="G117" s="699"/>
      <c r="H117" s="699"/>
      <c r="I117" s="699"/>
      <c r="J117" s="699"/>
      <c r="K117" s="699"/>
      <c r="L117" s="700"/>
      <c r="M117" s="143"/>
      <c r="N117" s="143"/>
      <c r="O117" s="143"/>
      <c r="P117" s="143"/>
      <c r="Q117" s="143"/>
    </row>
    <row r="118" spans="1:17" ht="18">
      <c r="A118" s="143"/>
      <c r="B118" s="142"/>
      <c r="C118" s="703" t="s">
        <v>5133</v>
      </c>
      <c r="D118" s="704"/>
      <c r="E118" s="704"/>
      <c r="F118" s="704"/>
      <c r="G118" s="704"/>
      <c r="H118" s="704"/>
      <c r="I118" s="704"/>
      <c r="J118" s="704"/>
      <c r="K118" s="704"/>
      <c r="L118" s="705"/>
      <c r="M118" s="143"/>
      <c r="N118" s="143"/>
      <c r="O118" s="143"/>
      <c r="P118" s="143"/>
      <c r="Q118" s="143"/>
    </row>
    <row r="119" spans="1:17">
      <c r="A119" s="143"/>
      <c r="B119" s="142"/>
      <c r="C119" s="706" t="str">
        <f ca="1">CELL("nomfichier")</f>
        <v xml:space="preserve">F:\Bureau\UPRT NOUVEATES\[liebig refonte en cours.xlsx]M.Emploi </v>
      </c>
      <c r="D119" s="707"/>
      <c r="E119" s="707"/>
      <c r="F119" s="707"/>
      <c r="G119" s="707"/>
      <c r="H119" s="707"/>
      <c r="I119" s="707"/>
      <c r="J119" s="707"/>
      <c r="K119" s="707"/>
      <c r="L119" s="708"/>
      <c r="M119" s="143"/>
      <c r="N119" s="143"/>
      <c r="O119" s="143"/>
      <c r="P119" s="143"/>
      <c r="Q119" s="143"/>
    </row>
    <row r="120" spans="1:17" ht="26.25">
      <c r="A120" s="143"/>
      <c r="B120" s="142"/>
      <c r="C120" s="709" t="s">
        <v>5134</v>
      </c>
      <c r="D120" s="710"/>
      <c r="E120" s="710"/>
      <c r="F120" s="710"/>
      <c r="G120" s="710"/>
      <c r="H120" s="710"/>
      <c r="I120" s="710"/>
      <c r="J120" s="710"/>
      <c r="K120" s="710"/>
      <c r="L120" s="711"/>
      <c r="M120" s="143"/>
      <c r="N120" s="143"/>
      <c r="O120" s="143"/>
      <c r="P120" s="143"/>
      <c r="Q120" s="143"/>
    </row>
    <row r="121" spans="1:17" ht="26.25">
      <c r="A121" s="143"/>
      <c r="B121" s="142"/>
      <c r="C121" s="284"/>
      <c r="D121" s="285"/>
      <c r="E121" s="285" t="s">
        <v>5135</v>
      </c>
      <c r="F121" s="278"/>
      <c r="G121" s="286">
        <f ca="1">TODAY()</f>
        <v>43066</v>
      </c>
      <c r="H121" s="287"/>
      <c r="I121" s="288"/>
      <c r="J121" s="289">
        <f ca="1">NOW()</f>
        <v>43066.375995717593</v>
      </c>
      <c r="K121" s="289"/>
      <c r="L121" s="290"/>
      <c r="M121" s="143"/>
      <c r="N121" s="143"/>
      <c r="O121" s="143"/>
      <c r="P121" s="143"/>
      <c r="Q121" s="143"/>
    </row>
    <row r="122" spans="1:17" ht="15.75">
      <c r="A122" s="143"/>
      <c r="B122" s="142"/>
      <c r="C122" s="701">
        <v>1</v>
      </c>
      <c r="D122" s="291" t="s">
        <v>5136</v>
      </c>
      <c r="E122" s="235"/>
      <c r="F122" s="278"/>
      <c r="G122" s="292"/>
      <c r="H122" s="292"/>
      <c r="I122" s="292"/>
      <c r="J122" s="292"/>
      <c r="K122" s="292"/>
      <c r="L122" s="293"/>
      <c r="M122" s="143"/>
      <c r="N122" s="143"/>
      <c r="O122" s="143"/>
      <c r="P122" s="143"/>
      <c r="Q122" s="143"/>
    </row>
    <row r="123" spans="1:17">
      <c r="A123" s="143"/>
      <c r="B123" s="142"/>
      <c r="C123" s="701"/>
      <c r="D123" s="712" t="s">
        <v>5137</v>
      </c>
      <c r="E123" s="712"/>
      <c r="F123" s="712"/>
      <c r="G123" s="294"/>
      <c r="H123" s="295" t="s">
        <v>5106</v>
      </c>
      <c r="I123" s="296" t="s">
        <v>5107</v>
      </c>
      <c r="J123" s="296" t="s">
        <v>5108</v>
      </c>
      <c r="K123" s="296" t="s">
        <v>5093</v>
      </c>
      <c r="L123" s="297" t="s">
        <v>5138</v>
      </c>
      <c r="M123" s="143"/>
      <c r="N123" s="143"/>
      <c r="O123" s="143"/>
      <c r="P123" s="143"/>
      <c r="Q123" s="143"/>
    </row>
    <row r="124" spans="1:17" ht="15.75">
      <c r="A124" s="143"/>
      <c r="B124" s="142"/>
      <c r="C124" s="701"/>
      <c r="D124" s="712" t="s">
        <v>5139</v>
      </c>
      <c r="E124" s="712"/>
      <c r="F124" s="712"/>
      <c r="G124" s="298">
        <f>SUM(H124:L124)</f>
        <v>2170</v>
      </c>
      <c r="H124" s="299">
        <v>550</v>
      </c>
      <c r="I124" s="299">
        <v>920</v>
      </c>
      <c r="J124" s="299">
        <v>340</v>
      </c>
      <c r="K124" s="299">
        <v>150</v>
      </c>
      <c r="L124" s="300">
        <v>210</v>
      </c>
      <c r="M124" s="143"/>
      <c r="N124" s="143"/>
      <c r="O124" s="143"/>
      <c r="P124" s="143"/>
      <c r="Q124" s="143"/>
    </row>
    <row r="125" spans="1:17" ht="15.75">
      <c r="A125" s="143"/>
      <c r="B125" s="142"/>
      <c r="C125" s="301"/>
      <c r="D125" s="302"/>
      <c r="E125" s="302"/>
      <c r="F125" s="302"/>
      <c r="G125" s="298"/>
      <c r="H125" s="303"/>
      <c r="I125" s="303"/>
      <c r="J125" s="303"/>
      <c r="K125" s="303"/>
      <c r="L125" s="304"/>
      <c r="M125" s="143"/>
      <c r="N125" s="143"/>
      <c r="O125" s="143"/>
      <c r="P125" s="143"/>
      <c r="Q125" s="143"/>
    </row>
    <row r="126" spans="1:17" ht="15.75">
      <c r="A126" s="143"/>
      <c r="B126" s="142"/>
      <c r="C126" s="701">
        <v>2</v>
      </c>
      <c r="D126" s="291" t="s">
        <v>5140</v>
      </c>
      <c r="E126" s="235"/>
      <c r="F126" s="278"/>
      <c r="G126" s="235"/>
      <c r="H126" s="235"/>
      <c r="I126" s="235"/>
      <c r="J126" s="235"/>
      <c r="K126" s="235"/>
      <c r="L126" s="305"/>
      <c r="M126" s="143"/>
      <c r="N126" s="143"/>
      <c r="O126" s="143"/>
      <c r="P126" s="143"/>
      <c r="Q126" s="143"/>
    </row>
    <row r="127" spans="1:17">
      <c r="A127" s="143"/>
      <c r="B127" s="142"/>
      <c r="C127" s="701"/>
      <c r="D127" s="702" t="s">
        <v>5141</v>
      </c>
      <c r="E127" s="702"/>
      <c r="F127" s="702"/>
      <c r="G127" s="306">
        <f>(H127*H124)+(I127*I124)+(J127*J124)+(K127*K124)+(L127*L124)</f>
        <v>1470</v>
      </c>
      <c r="H127" s="307">
        <v>0</v>
      </c>
      <c r="I127" s="307">
        <v>1</v>
      </c>
      <c r="J127" s="307">
        <v>1</v>
      </c>
      <c r="K127" s="307">
        <v>0</v>
      </c>
      <c r="L127" s="308">
        <v>1</v>
      </c>
      <c r="M127" s="143"/>
      <c r="N127" s="143"/>
      <c r="O127" s="143"/>
      <c r="P127" s="143"/>
      <c r="Q127" s="143"/>
    </row>
    <row r="128" spans="1:17">
      <c r="A128" s="143"/>
      <c r="B128" s="142"/>
      <c r="C128" s="701"/>
      <c r="D128" s="702" t="s">
        <v>5142</v>
      </c>
      <c r="E128" s="702"/>
      <c r="F128" s="702"/>
      <c r="G128" s="306">
        <f>(H128*H124)+(I128*I124)+(J128*J124)+(K128*K124)+(L128*L124)</f>
        <v>850</v>
      </c>
      <c r="H128" s="307">
        <v>1</v>
      </c>
      <c r="I128" s="307">
        <v>0</v>
      </c>
      <c r="J128" s="307">
        <v>0</v>
      </c>
      <c r="K128" s="307">
        <v>2</v>
      </c>
      <c r="L128" s="308">
        <v>0</v>
      </c>
      <c r="M128" s="143"/>
      <c r="N128" s="143"/>
      <c r="O128" s="143"/>
      <c r="P128" s="143"/>
      <c r="Q128" s="143"/>
    </row>
    <row r="129" spans="1:17">
      <c r="A129" s="143"/>
      <c r="B129" s="142"/>
      <c r="C129" s="701"/>
      <c r="D129" s="702" t="s">
        <v>5143</v>
      </c>
      <c r="E129" s="702"/>
      <c r="F129" s="702"/>
      <c r="G129" s="306">
        <f>(H129*H124)+(I129*I124)+(J129*J124)+(K129*K124)+(L129*L124)</f>
        <v>1895</v>
      </c>
      <c r="H129" s="309">
        <v>0.5</v>
      </c>
      <c r="I129" s="307">
        <v>1</v>
      </c>
      <c r="J129" s="307">
        <v>1</v>
      </c>
      <c r="K129" s="307">
        <v>1</v>
      </c>
      <c r="L129" s="308">
        <v>1</v>
      </c>
      <c r="M129" s="143"/>
      <c r="N129" s="143"/>
      <c r="O129" s="143"/>
      <c r="P129" s="143"/>
      <c r="Q129" s="143"/>
    </row>
    <row r="130" spans="1:17">
      <c r="A130" s="143"/>
      <c r="B130" s="142"/>
      <c r="C130" s="701"/>
      <c r="D130" s="702" t="s">
        <v>5144</v>
      </c>
      <c r="E130" s="702"/>
      <c r="F130" s="702"/>
      <c r="G130" s="306">
        <f>(H130*H124)+(I130*I124)+(J130*J124)+(K130*K124)+(L130*L124)</f>
        <v>1190</v>
      </c>
      <c r="H130" s="307">
        <v>0</v>
      </c>
      <c r="I130" s="307">
        <v>0</v>
      </c>
      <c r="J130" s="307">
        <v>2</v>
      </c>
      <c r="K130" s="307">
        <v>2</v>
      </c>
      <c r="L130" s="308">
        <v>1</v>
      </c>
      <c r="M130" s="143"/>
      <c r="N130" s="143"/>
      <c r="O130" s="143"/>
      <c r="P130" s="143"/>
      <c r="Q130" s="143"/>
    </row>
    <row r="131" spans="1:17">
      <c r="A131" s="143"/>
      <c r="B131" s="142"/>
      <c r="C131" s="701"/>
      <c r="D131" s="702" t="s">
        <v>5145</v>
      </c>
      <c r="E131" s="702"/>
      <c r="F131" s="702"/>
      <c r="G131" s="306">
        <f>(H131*H124)+(I131*I124)+(J131*J124)+(K131*K124)+(L131*L124)</f>
        <v>2540</v>
      </c>
      <c r="H131" s="307">
        <v>1</v>
      </c>
      <c r="I131" s="307">
        <v>2</v>
      </c>
      <c r="J131" s="307">
        <v>0</v>
      </c>
      <c r="K131" s="307">
        <v>1</v>
      </c>
      <c r="L131" s="308">
        <v>0</v>
      </c>
      <c r="M131" s="143"/>
      <c r="N131" s="143"/>
      <c r="O131" s="143"/>
      <c r="P131" s="143"/>
      <c r="Q131" s="143"/>
    </row>
    <row r="132" spans="1:17" ht="15.75">
      <c r="A132" s="143"/>
      <c r="B132" s="142"/>
      <c r="C132" s="301"/>
      <c r="D132" s="310"/>
      <c r="E132" s="235"/>
      <c r="F132" s="278"/>
      <c r="G132" s="306"/>
      <c r="H132" s="295" t="s">
        <v>5106</v>
      </c>
      <c r="I132" s="296" t="s">
        <v>5107</v>
      </c>
      <c r="J132" s="296" t="s">
        <v>5108</v>
      </c>
      <c r="K132" s="296" t="s">
        <v>5093</v>
      </c>
      <c r="L132" s="297" t="s">
        <v>5138</v>
      </c>
      <c r="M132" s="143"/>
      <c r="N132" s="143"/>
      <c r="O132" s="143"/>
      <c r="P132" s="143"/>
      <c r="Q132" s="143"/>
    </row>
    <row r="133" spans="1:17" ht="15.75">
      <c r="A133" s="143"/>
      <c r="B133" s="142"/>
      <c r="C133" s="301"/>
      <c r="D133" s="310"/>
      <c r="E133" s="235"/>
      <c r="F133" s="278"/>
      <c r="G133" s="311" t="s">
        <v>5146</v>
      </c>
      <c r="H133" s="312">
        <f>SUM(H127:H132)</f>
        <v>2.5</v>
      </c>
      <c r="I133" s="312">
        <f>SUM(I127:I132)</f>
        <v>4</v>
      </c>
      <c r="J133" s="312">
        <f>SUM(J127:J132)</f>
        <v>4</v>
      </c>
      <c r="K133" s="312">
        <f>SUM(K127:K132)</f>
        <v>6</v>
      </c>
      <c r="L133" s="313">
        <f>SUM(L127:L132)</f>
        <v>3</v>
      </c>
      <c r="M133" s="143"/>
      <c r="N133" s="143"/>
      <c r="O133" s="143"/>
      <c r="P133" s="143"/>
      <c r="Q133" s="143"/>
    </row>
    <row r="134" spans="1:17">
      <c r="A134" s="143"/>
      <c r="B134" s="142"/>
      <c r="C134" s="314"/>
      <c r="D134" s="310"/>
      <c r="E134" s="235"/>
      <c r="F134" s="278"/>
      <c r="G134" s="315"/>
      <c r="H134" s="316"/>
      <c r="I134" s="316"/>
      <c r="J134" s="316"/>
      <c r="K134" s="316"/>
      <c r="L134" s="317"/>
      <c r="M134" s="143"/>
      <c r="N134" s="143"/>
      <c r="O134" s="143"/>
      <c r="P134" s="143"/>
      <c r="Q134" s="143"/>
    </row>
    <row r="135" spans="1:17" ht="15.75">
      <c r="A135" s="143"/>
      <c r="B135" s="142"/>
      <c r="C135" s="318">
        <v>3</v>
      </c>
      <c r="D135" s="702" t="s">
        <v>5147</v>
      </c>
      <c r="E135" s="702"/>
      <c r="F135" s="702"/>
      <c r="G135" s="319">
        <f>(H135*H124)+(I135*I124)+(J135*J124)+(K135*K124)+(L135*L124)</f>
        <v>208.60000000000002</v>
      </c>
      <c r="H135" s="320">
        <v>0.06</v>
      </c>
      <c r="I135" s="320">
        <v>0.08</v>
      </c>
      <c r="J135" s="320">
        <v>0.15</v>
      </c>
      <c r="K135" s="320">
        <v>0.2</v>
      </c>
      <c r="L135" s="321">
        <v>0.1</v>
      </c>
      <c r="M135" s="143"/>
      <c r="N135" s="143"/>
      <c r="O135" s="143"/>
      <c r="P135" s="143"/>
      <c r="Q135" s="143"/>
    </row>
    <row r="136" spans="1:17">
      <c r="A136" s="143"/>
      <c r="B136" s="142"/>
      <c r="C136" s="314"/>
      <c r="D136" s="322"/>
      <c r="E136" s="323"/>
      <c r="F136" s="324"/>
      <c r="G136" s="306"/>
      <c r="H136" s="316"/>
      <c r="I136" s="316"/>
      <c r="J136" s="316"/>
      <c r="K136" s="316"/>
      <c r="L136" s="317"/>
      <c r="M136" s="143"/>
      <c r="N136" s="143"/>
      <c r="O136" s="143"/>
      <c r="P136" s="143"/>
      <c r="Q136" s="143"/>
    </row>
    <row r="137" spans="1:17" ht="15.75">
      <c r="A137" s="143"/>
      <c r="B137" s="142"/>
      <c r="C137" s="318">
        <v>4</v>
      </c>
      <c r="D137" s="702" t="s">
        <v>5148</v>
      </c>
      <c r="E137" s="702"/>
      <c r="F137" s="702"/>
      <c r="G137" s="319">
        <f>(H137*H124)+(I137*I124)+(J137*J124)+(K137*K124)+(L137*L124)</f>
        <v>213.5</v>
      </c>
      <c r="H137" s="320">
        <v>0.06</v>
      </c>
      <c r="I137" s="320">
        <v>0.1</v>
      </c>
      <c r="J137" s="320">
        <v>0.12</v>
      </c>
      <c r="K137" s="320">
        <v>0.15</v>
      </c>
      <c r="L137" s="321">
        <v>0.12</v>
      </c>
      <c r="M137" s="143"/>
      <c r="N137" s="143"/>
      <c r="O137" s="143"/>
      <c r="P137" s="143"/>
      <c r="Q137" s="143"/>
    </row>
    <row r="138" spans="1:17">
      <c r="A138" s="143"/>
      <c r="B138" s="142"/>
      <c r="C138" s="314"/>
      <c r="D138" s="322"/>
      <c r="E138" s="323"/>
      <c r="F138" s="324"/>
      <c r="G138" s="306"/>
      <c r="H138" s="316"/>
      <c r="I138" s="316"/>
      <c r="J138" s="316"/>
      <c r="K138" s="316"/>
      <c r="L138" s="317"/>
      <c r="M138" s="143"/>
      <c r="N138" s="143"/>
      <c r="O138" s="143"/>
      <c r="P138" s="143"/>
      <c r="Q138" s="143"/>
    </row>
    <row r="139" spans="1:17" ht="15.75">
      <c r="A139" s="143"/>
      <c r="B139" s="142"/>
      <c r="C139" s="318">
        <v>5</v>
      </c>
      <c r="D139" s="702" t="s">
        <v>5075</v>
      </c>
      <c r="E139" s="702"/>
      <c r="F139" s="702"/>
      <c r="G139" s="319">
        <f>(H139*H124)+(I139*I124)+(J139*J124)+(K139*K124)+(L139*L124)</f>
        <v>237.5</v>
      </c>
      <c r="H139" s="320">
        <v>0.06</v>
      </c>
      <c r="I139" s="320">
        <v>0.1</v>
      </c>
      <c r="J139" s="320">
        <v>0.15</v>
      </c>
      <c r="K139" s="320">
        <v>0.2</v>
      </c>
      <c r="L139" s="321">
        <v>0.15</v>
      </c>
      <c r="M139" s="143"/>
      <c r="N139" s="143"/>
      <c r="O139" s="143"/>
      <c r="P139" s="143"/>
      <c r="Q139" s="143"/>
    </row>
    <row r="140" spans="1:17" ht="15.75" thickBot="1">
      <c r="A140" s="143"/>
      <c r="B140" s="142"/>
      <c r="C140" s="325"/>
      <c r="D140" s="326"/>
      <c r="E140" s="327"/>
      <c r="F140" s="328"/>
      <c r="G140" s="329"/>
      <c r="H140" s="330"/>
      <c r="I140" s="330"/>
      <c r="J140" s="327"/>
      <c r="K140" s="327"/>
      <c r="L140" s="331"/>
      <c r="M140" s="143"/>
      <c r="N140" s="143"/>
      <c r="O140" s="143"/>
      <c r="P140" s="143"/>
      <c r="Q140" s="143"/>
    </row>
    <row r="141" spans="1:17">
      <c r="A141" s="143"/>
      <c r="B141" s="142"/>
      <c r="C141" s="142"/>
      <c r="D141" s="142"/>
      <c r="E141" s="142"/>
      <c r="F141" s="142"/>
      <c r="G141" s="142"/>
      <c r="H141" s="142"/>
      <c r="I141" s="142"/>
      <c r="J141" s="142"/>
      <c r="K141" s="142"/>
      <c r="L141" s="142"/>
      <c r="M141" s="143"/>
      <c r="N141" s="143"/>
      <c r="O141" s="143"/>
      <c r="P141" s="143"/>
      <c r="Q141" s="143"/>
    </row>
    <row r="142" spans="1:17" ht="15.75" thickBot="1">
      <c r="A142" s="143"/>
      <c r="B142" s="142"/>
      <c r="C142" s="142"/>
      <c r="D142" s="142"/>
      <c r="E142" s="142"/>
      <c r="F142" s="142"/>
      <c r="G142" s="142"/>
      <c r="H142" s="142"/>
      <c r="I142" s="142"/>
      <c r="J142" s="142"/>
      <c r="K142" s="142"/>
      <c r="L142" s="142"/>
      <c r="M142" s="143"/>
      <c r="N142" s="143"/>
      <c r="O142" s="143"/>
      <c r="P142" s="143"/>
      <c r="Q142" s="143"/>
    </row>
    <row r="143" spans="1:17" ht="18">
      <c r="A143" s="143"/>
      <c r="B143" s="142"/>
      <c r="C143" s="718" t="s">
        <v>5149</v>
      </c>
      <c r="D143" s="719"/>
      <c r="E143" s="719"/>
      <c r="F143" s="719"/>
      <c r="G143" s="719"/>
      <c r="H143" s="719"/>
      <c r="I143" s="719"/>
      <c r="J143" s="719"/>
      <c r="K143" s="719"/>
      <c r="L143" s="720"/>
      <c r="M143" s="143"/>
      <c r="N143" s="143"/>
      <c r="O143" s="143"/>
      <c r="P143" s="143"/>
      <c r="Q143" s="143"/>
    </row>
    <row r="144" spans="1:17">
      <c r="A144" s="143"/>
      <c r="B144" s="142"/>
      <c r="C144" s="332" t="s">
        <v>5150</v>
      </c>
      <c r="D144" s="333"/>
      <c r="E144" s="333"/>
      <c r="F144" s="333"/>
      <c r="G144" s="333"/>
      <c r="H144" s="333"/>
      <c r="I144" s="333"/>
      <c r="J144" s="334"/>
      <c r="K144" s="334"/>
      <c r="L144" s="335"/>
      <c r="M144" s="143"/>
      <c r="N144" s="143"/>
      <c r="O144" s="143"/>
      <c r="P144" s="143"/>
      <c r="Q144" s="143"/>
    </row>
    <row r="145" spans="1:17">
      <c r="A145" s="143"/>
      <c r="B145" s="142"/>
      <c r="C145" s="721" t="s">
        <v>5151</v>
      </c>
      <c r="D145" s="722"/>
      <c r="E145" s="722"/>
      <c r="F145" s="722"/>
      <c r="G145" s="722"/>
      <c r="H145" s="722"/>
      <c r="I145" s="722"/>
      <c r="J145" s="722"/>
      <c r="K145" s="722"/>
      <c r="L145" s="723"/>
      <c r="M145" s="143"/>
      <c r="N145" s="143"/>
      <c r="O145" s="143"/>
      <c r="P145" s="143"/>
      <c r="Q145" s="143"/>
    </row>
    <row r="146" spans="1:17">
      <c r="A146" s="143"/>
      <c r="B146" s="142"/>
      <c r="C146" s="721"/>
      <c r="D146" s="722"/>
      <c r="E146" s="722"/>
      <c r="F146" s="722"/>
      <c r="G146" s="722"/>
      <c r="H146" s="722"/>
      <c r="I146" s="722"/>
      <c r="J146" s="722"/>
      <c r="K146" s="722"/>
      <c r="L146" s="723"/>
      <c r="M146" s="143"/>
      <c r="N146" s="143"/>
      <c r="O146" s="143"/>
      <c r="P146" s="143"/>
      <c r="Q146" s="143"/>
    </row>
    <row r="147" spans="1:17">
      <c r="A147" s="143"/>
      <c r="B147" s="142"/>
      <c r="C147" s="721"/>
      <c r="D147" s="722"/>
      <c r="E147" s="722"/>
      <c r="F147" s="722"/>
      <c r="G147" s="722"/>
      <c r="H147" s="722"/>
      <c r="I147" s="722"/>
      <c r="J147" s="722"/>
      <c r="K147" s="722"/>
      <c r="L147" s="723"/>
      <c r="M147" s="143"/>
      <c r="N147" s="143"/>
      <c r="O147" s="143"/>
      <c r="P147" s="143"/>
      <c r="Q147" s="143"/>
    </row>
    <row r="148" spans="1:17">
      <c r="A148" s="143"/>
      <c r="B148" s="142"/>
      <c r="C148" s="721"/>
      <c r="D148" s="722"/>
      <c r="E148" s="722"/>
      <c r="F148" s="722"/>
      <c r="G148" s="722"/>
      <c r="H148" s="722"/>
      <c r="I148" s="722"/>
      <c r="J148" s="722"/>
      <c r="K148" s="722"/>
      <c r="L148" s="723"/>
      <c r="M148" s="143"/>
      <c r="N148" s="143"/>
      <c r="O148" s="143"/>
      <c r="P148" s="143"/>
      <c r="Q148" s="143"/>
    </row>
    <row r="149" spans="1:17">
      <c r="A149" s="143"/>
      <c r="B149" s="142"/>
      <c r="C149" s="721" t="s">
        <v>5152</v>
      </c>
      <c r="D149" s="722"/>
      <c r="E149" s="722"/>
      <c r="F149" s="722"/>
      <c r="G149" s="722"/>
      <c r="H149" s="722"/>
      <c r="I149" s="722"/>
      <c r="J149" s="722"/>
      <c r="K149" s="722"/>
      <c r="L149" s="723"/>
      <c r="M149" s="143"/>
      <c r="N149" s="143"/>
      <c r="O149" s="143"/>
      <c r="P149" s="143"/>
      <c r="Q149" s="143"/>
    </row>
    <row r="150" spans="1:17">
      <c r="A150" s="143"/>
      <c r="B150" s="142"/>
      <c r="C150" s="721"/>
      <c r="D150" s="722"/>
      <c r="E150" s="722"/>
      <c r="F150" s="722"/>
      <c r="G150" s="722"/>
      <c r="H150" s="722"/>
      <c r="I150" s="722"/>
      <c r="J150" s="722"/>
      <c r="K150" s="722"/>
      <c r="L150" s="723"/>
      <c r="M150" s="143"/>
      <c r="N150" s="143"/>
      <c r="O150" s="143"/>
      <c r="P150" s="143"/>
      <c r="Q150" s="143"/>
    </row>
    <row r="151" spans="1:17">
      <c r="A151" s="143"/>
      <c r="B151" s="142"/>
      <c r="C151" s="721"/>
      <c r="D151" s="722"/>
      <c r="E151" s="722"/>
      <c r="F151" s="722"/>
      <c r="G151" s="722"/>
      <c r="H151" s="722"/>
      <c r="I151" s="722"/>
      <c r="J151" s="722"/>
      <c r="K151" s="722"/>
      <c r="L151" s="723"/>
      <c r="M151" s="143"/>
      <c r="N151" s="143"/>
      <c r="O151" s="143"/>
      <c r="P151" s="143"/>
      <c r="Q151" s="143"/>
    </row>
    <row r="152" spans="1:17">
      <c r="A152" s="143"/>
      <c r="B152" s="142"/>
      <c r="C152" s="724"/>
      <c r="D152" s="725"/>
      <c r="E152" s="725"/>
      <c r="F152" s="725"/>
      <c r="G152" s="725"/>
      <c r="H152" s="725"/>
      <c r="I152" s="725"/>
      <c r="J152" s="725"/>
      <c r="K152" s="725"/>
      <c r="L152" s="726"/>
      <c r="M152" s="143"/>
      <c r="N152" s="143"/>
      <c r="O152" s="143"/>
      <c r="P152" s="143"/>
      <c r="Q152" s="143"/>
    </row>
    <row r="153" spans="1:17">
      <c r="A153" s="143"/>
      <c r="B153" s="142"/>
      <c r="C153" s="730" t="s">
        <v>5153</v>
      </c>
      <c r="D153" s="731"/>
      <c r="E153" s="731"/>
      <c r="F153" s="731"/>
      <c r="G153" s="732" t="s">
        <v>5154</v>
      </c>
      <c r="H153" s="732"/>
      <c r="I153" s="733">
        <v>0.09</v>
      </c>
      <c r="J153" s="734" t="s">
        <v>5155</v>
      </c>
      <c r="K153" s="734"/>
      <c r="L153" s="713">
        <v>0.12</v>
      </c>
      <c r="M153" s="143"/>
      <c r="N153" s="143"/>
      <c r="O153" s="143"/>
      <c r="P153" s="143"/>
      <c r="Q153" s="143"/>
    </row>
    <row r="154" spans="1:17">
      <c r="A154" s="143"/>
      <c r="B154" s="142"/>
      <c r="C154" s="730"/>
      <c r="D154" s="731"/>
      <c r="E154" s="731"/>
      <c r="F154" s="731"/>
      <c r="G154" s="732"/>
      <c r="H154" s="732"/>
      <c r="I154" s="733"/>
      <c r="J154" s="734"/>
      <c r="K154" s="734"/>
      <c r="L154" s="713"/>
      <c r="M154" s="143"/>
      <c r="N154" s="143"/>
      <c r="O154" s="143"/>
      <c r="P154" s="143"/>
      <c r="Q154" s="143"/>
    </row>
    <row r="155" spans="1:17" ht="18">
      <c r="A155" s="143"/>
      <c r="B155" s="142"/>
      <c r="C155" s="336"/>
      <c r="D155" s="337"/>
      <c r="E155" s="337"/>
      <c r="F155" s="337"/>
      <c r="G155" s="338"/>
      <c r="H155" s="338"/>
      <c r="I155" s="339"/>
      <c r="J155" s="340"/>
      <c r="K155" s="340"/>
      <c r="L155" s="341"/>
      <c r="M155" s="143"/>
      <c r="N155" s="143"/>
      <c r="O155" s="143"/>
      <c r="P155" s="143"/>
      <c r="Q155" s="143"/>
    </row>
    <row r="156" spans="1:17">
      <c r="A156" s="143"/>
      <c r="B156" s="142"/>
      <c r="C156" s="714" t="str">
        <f>IF(E156="","produit à servir","produits entiers à couper en ")</f>
        <v xml:space="preserve">produits entiers à couper en </v>
      </c>
      <c r="D156" s="715"/>
      <c r="E156" s="716">
        <f>IF(K163=1,"",K163)</f>
        <v>1.5</v>
      </c>
      <c r="F156" s="717">
        <f>LARGE(F164:F168,1)</f>
        <v>3</v>
      </c>
      <c r="G156" s="717" t="s">
        <v>5156</v>
      </c>
      <c r="H156" s="717" t="s">
        <v>5157</v>
      </c>
      <c r="I156" s="717">
        <f>LARGE(G164:G168,1)</f>
        <v>2</v>
      </c>
      <c r="J156" s="717" t="s">
        <v>5158</v>
      </c>
      <c r="K156" s="342"/>
      <c r="L156" s="343"/>
      <c r="M156" s="143"/>
      <c r="N156" s="143"/>
      <c r="O156" s="143"/>
      <c r="P156" s="143"/>
      <c r="Q156" s="143"/>
    </row>
    <row r="157" spans="1:17">
      <c r="A157" s="143"/>
      <c r="B157" s="142"/>
      <c r="C157" s="714"/>
      <c r="D157" s="715"/>
      <c r="E157" s="716"/>
      <c r="F157" s="717"/>
      <c r="G157" s="717"/>
      <c r="H157" s="717"/>
      <c r="I157" s="717"/>
      <c r="J157" s="717"/>
      <c r="K157" s="342"/>
      <c r="L157" s="343"/>
      <c r="M157" s="143"/>
      <c r="N157" s="143"/>
      <c r="O157" s="143"/>
      <c r="P157" s="143"/>
      <c r="Q157" s="143"/>
    </row>
    <row r="158" spans="1:17" ht="15.75">
      <c r="A158" s="143"/>
      <c r="B158" s="142"/>
      <c r="C158" s="344"/>
      <c r="D158" s="345"/>
      <c r="E158" s="346"/>
      <c r="F158" s="232"/>
      <c r="G158" s="232"/>
      <c r="H158" s="232"/>
      <c r="I158" s="232"/>
      <c r="J158" s="347"/>
      <c r="K158" s="348"/>
      <c r="L158" s="349"/>
      <c r="M158" s="143"/>
      <c r="N158" s="143"/>
      <c r="O158" s="143"/>
      <c r="P158" s="143"/>
      <c r="Q158" s="143"/>
    </row>
    <row r="159" spans="1:17">
      <c r="A159" s="143"/>
      <c r="B159" s="142"/>
      <c r="C159" s="727" t="str">
        <f>IF(D159="","MOINS","Servir ")</f>
        <v xml:space="preserve">Servir </v>
      </c>
      <c r="D159" s="728">
        <f>IF(F156-1=0,"",F156-1)</f>
        <v>2</v>
      </c>
      <c r="E159" s="729" t="str">
        <f>IF(D159="","",IF(G159=1,"produits entiers de","produits coupés en "))</f>
        <v>produits entiers de</v>
      </c>
      <c r="F159" s="729"/>
      <c r="G159" s="728">
        <f>IF(D159="","",I156/D159)</f>
        <v>1</v>
      </c>
      <c r="H159" s="717" t="str">
        <f>IF(D159="","","parts")</f>
        <v>parts</v>
      </c>
      <c r="I159" s="729" t="str">
        <f>IF(D159="","","grammage unitaire")</f>
        <v>grammage unitaire</v>
      </c>
      <c r="J159" s="729"/>
      <c r="K159" s="749">
        <f>IF(D159="","",I153/G159)</f>
        <v>0.09</v>
      </c>
      <c r="L159" s="750"/>
      <c r="M159" s="143"/>
      <c r="N159" s="143"/>
      <c r="O159" s="143"/>
      <c r="P159" s="143"/>
      <c r="Q159" s="143"/>
    </row>
    <row r="160" spans="1:17">
      <c r="A160" s="143"/>
      <c r="B160" s="142"/>
      <c r="C160" s="727"/>
      <c r="D160" s="728"/>
      <c r="E160" s="729"/>
      <c r="F160" s="729"/>
      <c r="G160" s="728"/>
      <c r="H160" s="717"/>
      <c r="I160" s="729"/>
      <c r="J160" s="729"/>
      <c r="K160" s="749"/>
      <c r="L160" s="750"/>
      <c r="M160" s="143"/>
      <c r="N160" s="143"/>
      <c r="O160" s="143"/>
      <c r="P160" s="143"/>
      <c r="Q160" s="143"/>
    </row>
    <row r="161" spans="1:17">
      <c r="A161" s="143"/>
      <c r="B161" s="142"/>
      <c r="C161" s="727" t="str">
        <f>IF(D159="","","plus")</f>
        <v>plus</v>
      </c>
      <c r="D161" s="751">
        <f>IF(D159="","",F156-D159)</f>
        <v>1</v>
      </c>
      <c r="E161" s="729" t="str">
        <f>IF(D161="","","produit coupé en ")</f>
        <v xml:space="preserve">produit coupé en </v>
      </c>
      <c r="F161" s="729"/>
      <c r="G161" s="751">
        <f>IF(E161="","",I156)</f>
        <v>2</v>
      </c>
      <c r="H161" s="717" t="str">
        <f>IF(E161="","","parts")</f>
        <v>parts</v>
      </c>
      <c r="I161" s="350"/>
      <c r="J161" s="752" t="str">
        <f>IF(D161="","moins"," de")</f>
        <v xml:space="preserve"> de</v>
      </c>
      <c r="K161" s="749">
        <f>IF(E161="",I153-L153,I153/G161)</f>
        <v>4.4999999999999998E-2</v>
      </c>
      <c r="L161" s="750"/>
      <c r="M161" s="143"/>
      <c r="N161" s="143"/>
      <c r="O161" s="143"/>
      <c r="P161" s="143"/>
      <c r="Q161" s="143"/>
    </row>
    <row r="162" spans="1:17">
      <c r="A162" s="143"/>
      <c r="B162" s="142"/>
      <c r="C162" s="727"/>
      <c r="D162" s="751"/>
      <c r="E162" s="729"/>
      <c r="F162" s="729"/>
      <c r="G162" s="751"/>
      <c r="H162" s="717"/>
      <c r="I162" s="350"/>
      <c r="J162" s="752"/>
      <c r="K162" s="749"/>
      <c r="L162" s="750"/>
      <c r="M162" s="143"/>
      <c r="N162" s="143"/>
      <c r="O162" s="143"/>
      <c r="P162" s="143"/>
      <c r="Q162" s="143"/>
    </row>
    <row r="163" spans="1:17" ht="22.5">
      <c r="A163" s="143"/>
      <c r="B163" s="142"/>
      <c r="C163" s="351" t="s">
        <v>5159</v>
      </c>
      <c r="D163" s="352" t="s">
        <v>5160</v>
      </c>
      <c r="E163" s="352" t="s">
        <v>5161</v>
      </c>
      <c r="F163" s="353" t="s">
        <v>5162</v>
      </c>
      <c r="G163" s="353"/>
      <c r="H163" s="354" t="s">
        <v>5163</v>
      </c>
      <c r="I163" s="355" t="s">
        <v>5157</v>
      </c>
      <c r="J163" s="355"/>
      <c r="K163" s="356">
        <f>LARGE(L164:L168,1)</f>
        <v>1.5</v>
      </c>
      <c r="L163" s="357">
        <f>SMALL(E164:E168,COUNTIF(E164:E168,0)+1)</f>
        <v>3.0000000000000027E-2</v>
      </c>
      <c r="M163" s="143"/>
      <c r="N163" s="143"/>
      <c r="O163" s="143"/>
      <c r="P163" s="143"/>
      <c r="Q163" s="143"/>
    </row>
    <row r="164" spans="1:17">
      <c r="A164" s="143"/>
      <c r="B164" s="142"/>
      <c r="C164" s="358">
        <f>L153*I164</f>
        <v>0</v>
      </c>
      <c r="D164" s="359">
        <f>I153*H164</f>
        <v>0.09</v>
      </c>
      <c r="E164" s="359">
        <f>D164-C164</f>
        <v>0.09</v>
      </c>
      <c r="F164" s="360">
        <f>IF(E164=L163,H164,0)</f>
        <v>0</v>
      </c>
      <c r="G164" s="360">
        <f>IF(F164&gt;0,I164,0)</f>
        <v>0</v>
      </c>
      <c r="H164" s="356">
        <v>1</v>
      </c>
      <c r="I164" s="361">
        <f>INT(J164)</f>
        <v>0</v>
      </c>
      <c r="J164" s="361">
        <f>D164/L153</f>
        <v>0.75</v>
      </c>
      <c r="K164" s="356">
        <f>IF(F164=0,0,F164/G164)</f>
        <v>0</v>
      </c>
      <c r="L164" s="362">
        <f>ROUNDDOWN(K164,1)</f>
        <v>0</v>
      </c>
      <c r="M164" s="143"/>
      <c r="N164" s="143"/>
      <c r="O164" s="143"/>
      <c r="P164" s="143"/>
      <c r="Q164" s="143"/>
    </row>
    <row r="165" spans="1:17">
      <c r="A165" s="143"/>
      <c r="B165" s="142"/>
      <c r="C165" s="358">
        <f>L153*I165</f>
        <v>0.12</v>
      </c>
      <c r="D165" s="359">
        <f>I153*H165</f>
        <v>0.18</v>
      </c>
      <c r="E165" s="359">
        <f>D165-C165</f>
        <v>0.06</v>
      </c>
      <c r="F165" s="360">
        <f>IF(E165=L163,H165,0)</f>
        <v>0</v>
      </c>
      <c r="G165" s="360">
        <f>IF(F165&gt;0,I165,0)</f>
        <v>0</v>
      </c>
      <c r="H165" s="356">
        <v>2</v>
      </c>
      <c r="I165" s="361">
        <f>INT(J165)</f>
        <v>1</v>
      </c>
      <c r="J165" s="361">
        <f>D165/L153</f>
        <v>1.5</v>
      </c>
      <c r="K165" s="356">
        <f>IF(F165=0,0,F165/G165)</f>
        <v>0</v>
      </c>
      <c r="L165" s="362">
        <f>ROUNDDOWN(K165,1)</f>
        <v>0</v>
      </c>
      <c r="M165" s="143"/>
      <c r="N165" s="143"/>
      <c r="O165" s="143"/>
      <c r="P165" s="143"/>
      <c r="Q165" s="143"/>
    </row>
    <row r="166" spans="1:17">
      <c r="A166" s="143"/>
      <c r="B166" s="142"/>
      <c r="C166" s="358">
        <f>L153*I166</f>
        <v>0.24</v>
      </c>
      <c r="D166" s="359">
        <f>I153*H166</f>
        <v>0.27</v>
      </c>
      <c r="E166" s="359">
        <f>D166-C166</f>
        <v>3.0000000000000027E-2</v>
      </c>
      <c r="F166" s="360">
        <f>IF(E166=L163,H166,0)</f>
        <v>3</v>
      </c>
      <c r="G166" s="360">
        <f>IF(F166&gt;0,I166,0)</f>
        <v>2</v>
      </c>
      <c r="H166" s="356">
        <v>3</v>
      </c>
      <c r="I166" s="361">
        <f>INT(J166)</f>
        <v>2</v>
      </c>
      <c r="J166" s="361">
        <f>D166/L153</f>
        <v>2.2500000000000004</v>
      </c>
      <c r="K166" s="356">
        <f>IF(F166=0,0,F166/G166)</f>
        <v>1.5</v>
      </c>
      <c r="L166" s="362">
        <f>ROUNDDOWN(K166,1)</f>
        <v>1.5</v>
      </c>
      <c r="M166" s="143"/>
      <c r="N166" s="143"/>
      <c r="O166" s="143"/>
      <c r="P166" s="143"/>
      <c r="Q166" s="143"/>
    </row>
    <row r="167" spans="1:17">
      <c r="A167" s="143"/>
      <c r="B167" s="142"/>
      <c r="C167" s="358">
        <f>L153*I167</f>
        <v>0.36</v>
      </c>
      <c r="D167" s="359">
        <f>I153*H167</f>
        <v>0.36</v>
      </c>
      <c r="E167" s="359">
        <f>D167-C167</f>
        <v>0</v>
      </c>
      <c r="F167" s="360">
        <f>IF(E167=L163,H167,0)</f>
        <v>0</v>
      </c>
      <c r="G167" s="360">
        <f>IF(F167&gt;0,I167,0)</f>
        <v>0</v>
      </c>
      <c r="H167" s="356">
        <v>4</v>
      </c>
      <c r="I167" s="361">
        <f>INT(J167)</f>
        <v>3</v>
      </c>
      <c r="J167" s="361">
        <f>D167/L153</f>
        <v>3</v>
      </c>
      <c r="K167" s="356">
        <f>IF(F167=0,0,F167/G167)</f>
        <v>0</v>
      </c>
      <c r="L167" s="362">
        <f>ROUNDDOWN(K167,1)</f>
        <v>0</v>
      </c>
      <c r="M167" s="143"/>
      <c r="N167" s="143"/>
      <c r="O167" s="143"/>
      <c r="P167" s="143"/>
      <c r="Q167" s="143"/>
    </row>
    <row r="168" spans="1:17" ht="15.75" thickBot="1">
      <c r="A168" s="143"/>
      <c r="B168" s="142"/>
      <c r="C168" s="363">
        <f>L153*I168</f>
        <v>0.36</v>
      </c>
      <c r="D168" s="364">
        <f>I153*H168</f>
        <v>0.44999999999999996</v>
      </c>
      <c r="E168" s="364">
        <f>D168-C168</f>
        <v>8.9999999999999969E-2</v>
      </c>
      <c r="F168" s="365">
        <f>IF(E168=L163,H168,0)</f>
        <v>0</v>
      </c>
      <c r="G168" s="365">
        <f>IF(F168&gt;0,I168,0)</f>
        <v>0</v>
      </c>
      <c r="H168" s="366">
        <v>5</v>
      </c>
      <c r="I168" s="367">
        <f>INT(J168)</f>
        <v>3</v>
      </c>
      <c r="J168" s="367">
        <f>D168/L153</f>
        <v>3.7499999999999996</v>
      </c>
      <c r="K168" s="366">
        <f>IF(F168=0,0,F168/G168)</f>
        <v>0</v>
      </c>
      <c r="L168" s="368">
        <f>ROUNDDOWN(K168,1)</f>
        <v>0</v>
      </c>
      <c r="M168" s="143"/>
      <c r="N168" s="143"/>
      <c r="O168" s="143"/>
      <c r="P168" s="143"/>
      <c r="Q168" s="143"/>
    </row>
    <row r="169" spans="1:17">
      <c r="A169" s="143"/>
      <c r="B169" s="142"/>
      <c r="C169" s="142"/>
      <c r="D169" s="142"/>
      <c r="E169" s="142"/>
      <c r="F169" s="142"/>
      <c r="G169" s="142"/>
      <c r="H169" s="142"/>
      <c r="I169" s="142"/>
      <c r="J169" s="142"/>
      <c r="K169" s="142"/>
      <c r="L169" s="142"/>
      <c r="M169" s="143"/>
      <c r="N169" s="143"/>
      <c r="O169" s="143"/>
      <c r="P169" s="143"/>
      <c r="Q169" s="143"/>
    </row>
    <row r="170" spans="1:17">
      <c r="A170" s="143"/>
      <c r="B170" s="142"/>
      <c r="C170" s="142"/>
      <c r="D170" s="142"/>
      <c r="E170" s="142"/>
      <c r="F170" s="142"/>
      <c r="G170" s="142"/>
      <c r="H170" s="142"/>
      <c r="I170" s="142"/>
      <c r="J170" s="142"/>
      <c r="K170" s="142"/>
      <c r="L170" s="142"/>
      <c r="M170" s="143"/>
      <c r="N170" s="143"/>
      <c r="O170" s="143"/>
      <c r="P170" s="143"/>
      <c r="Q170" s="143"/>
    </row>
    <row r="171" spans="1:17" ht="18">
      <c r="A171" s="143"/>
      <c r="B171" s="142"/>
      <c r="C171" s="735" t="s">
        <v>5164</v>
      </c>
      <c r="D171" s="736"/>
      <c r="E171" s="736"/>
      <c r="F171" s="736"/>
      <c r="G171" s="736"/>
      <c r="H171" s="736"/>
      <c r="I171" s="736"/>
      <c r="J171" s="736"/>
      <c r="K171" s="736"/>
      <c r="L171" s="736"/>
      <c r="M171" s="737"/>
      <c r="N171" s="143"/>
      <c r="O171" s="143"/>
      <c r="P171" s="143"/>
      <c r="Q171" s="143"/>
    </row>
    <row r="172" spans="1:17" ht="15.75">
      <c r="A172" s="143"/>
      <c r="B172" s="142"/>
      <c r="C172" s="738" t="s">
        <v>5165</v>
      </c>
      <c r="D172" s="739"/>
      <c r="E172" s="739"/>
      <c r="F172" s="739"/>
      <c r="G172" s="739"/>
      <c r="H172" s="739"/>
      <c r="I172" s="739"/>
      <c r="J172" s="739"/>
      <c r="K172" s="739"/>
      <c r="L172" s="739"/>
      <c r="M172" s="740"/>
      <c r="N172" s="143"/>
      <c r="O172" s="143"/>
      <c r="P172" s="143"/>
      <c r="Q172" s="143"/>
    </row>
    <row r="173" spans="1:17" ht="15.75">
      <c r="A173" s="143"/>
      <c r="B173" s="142"/>
      <c r="C173" s="369"/>
      <c r="D173" s="370"/>
      <c r="E173" s="741" t="s">
        <v>5166</v>
      </c>
      <c r="F173" s="741"/>
      <c r="G173" s="741"/>
      <c r="H173" s="741"/>
      <c r="I173" s="741"/>
      <c r="J173" s="741"/>
      <c r="K173" s="741"/>
      <c r="L173" s="741"/>
      <c r="M173" s="742"/>
      <c r="N173" s="143"/>
      <c r="O173" s="143"/>
      <c r="P173" s="143"/>
      <c r="Q173" s="143"/>
    </row>
    <row r="174" spans="1:17">
      <c r="A174" s="143"/>
      <c r="B174" s="142"/>
      <c r="C174" s="743" t="s">
        <v>5167</v>
      </c>
      <c r="D174" s="744"/>
      <c r="E174" s="744"/>
      <c r="F174" s="744"/>
      <c r="G174" s="744"/>
      <c r="H174" s="744"/>
      <c r="I174" s="744"/>
      <c r="J174" s="744"/>
      <c r="K174" s="744"/>
      <c r="L174" s="744"/>
      <c r="M174" s="745"/>
      <c r="N174" s="143"/>
      <c r="O174" s="143"/>
      <c r="P174" s="143"/>
      <c r="Q174" s="143"/>
    </row>
    <row r="175" spans="1:17">
      <c r="A175" s="143"/>
      <c r="B175" s="142"/>
      <c r="C175" s="746" t="s">
        <v>5168</v>
      </c>
      <c r="D175" s="747"/>
      <c r="E175" s="748" t="s">
        <v>5169</v>
      </c>
      <c r="F175" s="748"/>
      <c r="G175" s="235"/>
      <c r="H175" s="278"/>
      <c r="I175" s="278"/>
      <c r="J175" s="235"/>
      <c r="K175" s="371"/>
      <c r="L175" s="235"/>
      <c r="M175" s="253"/>
      <c r="N175" s="143"/>
      <c r="O175" s="143"/>
      <c r="P175" s="143"/>
      <c r="Q175" s="143"/>
    </row>
    <row r="176" spans="1:17">
      <c r="A176" s="143"/>
      <c r="B176" s="142"/>
      <c r="C176" s="746"/>
      <c r="D176" s="747"/>
      <c r="E176" s="748"/>
      <c r="F176" s="748"/>
      <c r="G176" s="235"/>
      <c r="H176" s="278"/>
      <c r="I176" s="278"/>
      <c r="J176" s="235"/>
      <c r="K176" s="371"/>
      <c r="L176" s="235"/>
      <c r="M176" s="253"/>
      <c r="N176" s="143"/>
      <c r="O176" s="143"/>
      <c r="P176" s="143"/>
      <c r="Q176" s="143"/>
    </row>
    <row r="177" spans="1:17">
      <c r="A177" s="143"/>
      <c r="B177" s="142"/>
      <c r="C177" s="755">
        <v>10</v>
      </c>
      <c r="D177" s="756"/>
      <c r="E177" s="756">
        <v>0.1</v>
      </c>
      <c r="F177" s="756"/>
      <c r="G177" s="235"/>
      <c r="H177" s="278"/>
      <c r="I177" s="278"/>
      <c r="J177" s="235"/>
      <c r="K177" s="372" t="s">
        <v>5170</v>
      </c>
      <c r="L177" s="373">
        <f>C177/E177</f>
        <v>100</v>
      </c>
      <c r="M177" s="253"/>
      <c r="N177" s="143"/>
      <c r="O177" s="143"/>
      <c r="P177" s="143"/>
      <c r="Q177" s="143"/>
    </row>
    <row r="178" spans="1:17">
      <c r="A178" s="143"/>
      <c r="B178" s="142"/>
      <c r="C178" s="755">
        <v>1</v>
      </c>
      <c r="D178" s="756"/>
      <c r="E178" s="756">
        <v>7.0000000000000007E-2</v>
      </c>
      <c r="F178" s="756"/>
      <c r="G178" s="235"/>
      <c r="H178" s="278"/>
      <c r="I178" s="278"/>
      <c r="J178" s="235"/>
      <c r="K178" s="372" t="s">
        <v>5170</v>
      </c>
      <c r="L178" s="373">
        <f>C178/E178</f>
        <v>14.285714285714285</v>
      </c>
      <c r="M178" s="253"/>
      <c r="N178" s="143"/>
      <c r="O178" s="143"/>
      <c r="P178" s="143"/>
      <c r="Q178" s="143"/>
    </row>
    <row r="179" spans="1:17">
      <c r="A179" s="143"/>
      <c r="B179" s="142"/>
      <c r="C179" s="374"/>
      <c r="D179" s="375"/>
      <c r="E179" s="376"/>
      <c r="F179" s="375"/>
      <c r="G179" s="235"/>
      <c r="H179" s="278"/>
      <c r="I179" s="278"/>
      <c r="J179" s="235"/>
      <c r="K179" s="235"/>
      <c r="L179" s="235"/>
      <c r="M179" s="253"/>
      <c r="N179" s="143"/>
      <c r="O179" s="143"/>
      <c r="P179" s="143"/>
      <c r="Q179" s="143"/>
    </row>
    <row r="180" spans="1:17" ht="15.75">
      <c r="A180" s="143"/>
      <c r="B180" s="142"/>
      <c r="C180" s="759" t="s">
        <v>5165</v>
      </c>
      <c r="D180" s="760"/>
      <c r="E180" s="760"/>
      <c r="F180" s="760"/>
      <c r="G180" s="760"/>
      <c r="H180" s="760"/>
      <c r="I180" s="760"/>
      <c r="J180" s="760"/>
      <c r="K180" s="760"/>
      <c r="L180" s="760"/>
      <c r="M180" s="761"/>
      <c r="N180" s="143"/>
      <c r="O180" s="143"/>
      <c r="P180" s="143"/>
      <c r="Q180" s="143"/>
    </row>
    <row r="181" spans="1:17" ht="15.75">
      <c r="A181" s="143"/>
      <c r="B181" s="142"/>
      <c r="C181" s="377"/>
      <c r="D181" s="378"/>
      <c r="E181" s="762" t="s">
        <v>5171</v>
      </c>
      <c r="F181" s="762"/>
      <c r="G181" s="762"/>
      <c r="H181" s="762"/>
      <c r="I181" s="762"/>
      <c r="J181" s="762"/>
      <c r="K181" s="762"/>
      <c r="L181" s="762"/>
      <c r="M181" s="763"/>
      <c r="N181" s="143"/>
      <c r="O181" s="143"/>
      <c r="P181" s="143"/>
      <c r="Q181" s="143"/>
    </row>
    <row r="182" spans="1:17">
      <c r="A182" s="143"/>
      <c r="B182" s="142"/>
      <c r="C182" s="746" t="s">
        <v>5168</v>
      </c>
      <c r="D182" s="747"/>
      <c r="E182" s="748" t="s">
        <v>5172</v>
      </c>
      <c r="F182" s="748"/>
      <c r="G182" s="753" t="s">
        <v>5173</v>
      </c>
      <c r="H182" s="753"/>
      <c r="I182" s="753"/>
      <c r="J182" s="379"/>
      <c r="K182" s="379"/>
      <c r="L182" s="379"/>
      <c r="M182" s="754" t="s">
        <v>5174</v>
      </c>
      <c r="N182" s="143"/>
      <c r="O182" s="143"/>
      <c r="P182" s="143"/>
      <c r="Q182" s="143"/>
    </row>
    <row r="183" spans="1:17">
      <c r="A183" s="143"/>
      <c r="B183" s="142"/>
      <c r="C183" s="746"/>
      <c r="D183" s="747"/>
      <c r="E183" s="748"/>
      <c r="F183" s="748"/>
      <c r="G183" s="753"/>
      <c r="H183" s="753"/>
      <c r="I183" s="753"/>
      <c r="J183" s="379"/>
      <c r="K183" s="379"/>
      <c r="L183" s="379"/>
      <c r="M183" s="754"/>
      <c r="N183" s="143"/>
      <c r="O183" s="143"/>
      <c r="P183" s="143"/>
      <c r="Q183" s="143"/>
    </row>
    <row r="184" spans="1:17">
      <c r="A184" s="143"/>
      <c r="B184" s="142"/>
      <c r="C184" s="755">
        <v>0.9</v>
      </c>
      <c r="D184" s="756"/>
      <c r="E184" s="757">
        <v>7</v>
      </c>
      <c r="F184" s="757"/>
      <c r="G184" s="758" t="s">
        <v>5175</v>
      </c>
      <c r="H184" s="758"/>
      <c r="I184" s="758"/>
      <c r="J184" s="380">
        <f>C184</f>
        <v>0.9</v>
      </c>
      <c r="K184" s="306" t="s">
        <v>5157</v>
      </c>
      <c r="L184" s="381">
        <f>E184</f>
        <v>7</v>
      </c>
      <c r="M184" s="382">
        <f>C184/E184</f>
        <v>0.12857142857142859</v>
      </c>
      <c r="N184" s="143"/>
      <c r="O184" s="143"/>
      <c r="P184" s="143"/>
      <c r="Q184" s="143"/>
    </row>
    <row r="185" spans="1:17">
      <c r="A185" s="143"/>
      <c r="B185" s="142"/>
      <c r="C185" s="755">
        <v>3.5</v>
      </c>
      <c r="D185" s="756"/>
      <c r="E185" s="757">
        <v>20</v>
      </c>
      <c r="F185" s="757"/>
      <c r="G185" s="758" t="s">
        <v>5176</v>
      </c>
      <c r="H185" s="758"/>
      <c r="I185" s="758"/>
      <c r="J185" s="380">
        <f>C185</f>
        <v>3.5</v>
      </c>
      <c r="K185" s="306" t="s">
        <v>5157</v>
      </c>
      <c r="L185" s="381">
        <f>E185</f>
        <v>20</v>
      </c>
      <c r="M185" s="382">
        <f>C185/E185</f>
        <v>0.17499999999999999</v>
      </c>
      <c r="N185" s="143"/>
      <c r="O185" s="143"/>
      <c r="P185" s="143"/>
      <c r="Q185" s="143"/>
    </row>
    <row r="186" spans="1:17">
      <c r="A186" s="143"/>
      <c r="B186" s="142"/>
      <c r="C186" s="383"/>
      <c r="D186" s="384"/>
      <c r="E186" s="281"/>
      <c r="F186" s="384"/>
      <c r="G186" s="281"/>
      <c r="H186" s="384"/>
      <c r="I186" s="384"/>
      <c r="J186" s="281"/>
      <c r="K186" s="281"/>
      <c r="L186" s="281"/>
      <c r="M186" s="385"/>
      <c r="N186" s="143"/>
      <c r="O186" s="143"/>
      <c r="P186" s="143"/>
      <c r="Q186" s="143"/>
    </row>
    <row r="187" spans="1:17">
      <c r="A187" s="143"/>
      <c r="B187" s="142"/>
      <c r="C187" s="143"/>
      <c r="D187" s="143"/>
      <c r="E187" s="143"/>
      <c r="F187" s="143"/>
      <c r="G187" s="143"/>
      <c r="H187" s="143"/>
      <c r="I187" s="143"/>
      <c r="J187" s="143"/>
      <c r="K187" s="143"/>
      <c r="L187" s="142"/>
      <c r="M187" s="143"/>
      <c r="N187" s="143"/>
      <c r="O187" s="143"/>
      <c r="P187" s="143"/>
      <c r="Q187" s="143"/>
    </row>
    <row r="188" spans="1:17" ht="15.75" thickBot="1">
      <c r="A188" s="143"/>
      <c r="B188" s="142"/>
      <c r="C188" s="143"/>
      <c r="D188" s="143"/>
      <c r="E188" s="143"/>
      <c r="F188" s="143"/>
      <c r="G188" s="143"/>
      <c r="H188" s="143"/>
      <c r="I188" s="143"/>
      <c r="J188" s="143"/>
      <c r="K188" s="143"/>
      <c r="L188" s="142"/>
      <c r="M188" s="143"/>
      <c r="N188" s="143"/>
      <c r="O188" s="143"/>
      <c r="P188" s="143"/>
      <c r="Q188" s="143"/>
    </row>
    <row r="189" spans="1:17">
      <c r="A189" s="143"/>
      <c r="B189" s="142"/>
      <c r="C189" s="776" t="s">
        <v>5177</v>
      </c>
      <c r="D189" s="777"/>
      <c r="E189" s="780" t="s">
        <v>5178</v>
      </c>
      <c r="F189" s="780"/>
      <c r="G189" s="782" t="s">
        <v>5179</v>
      </c>
      <c r="H189" s="784" t="s">
        <v>5167</v>
      </c>
      <c r="I189" s="784"/>
      <c r="J189" s="784"/>
      <c r="K189" s="784"/>
      <c r="L189" s="784"/>
      <c r="M189" s="785"/>
      <c r="N189" s="143"/>
      <c r="O189" s="143"/>
      <c r="P189" s="143"/>
      <c r="Q189" s="143"/>
    </row>
    <row r="190" spans="1:17">
      <c r="A190" s="143"/>
      <c r="B190" s="142"/>
      <c r="C190" s="778"/>
      <c r="D190" s="779"/>
      <c r="E190" s="781"/>
      <c r="F190" s="781"/>
      <c r="G190" s="783"/>
      <c r="H190" s="386"/>
      <c r="I190" s="386"/>
      <c r="J190" s="386"/>
      <c r="K190" s="386"/>
      <c r="L190" s="386"/>
      <c r="M190" s="387"/>
      <c r="N190" s="143"/>
      <c r="O190" s="143"/>
      <c r="P190" s="143"/>
      <c r="Q190" s="143"/>
    </row>
    <row r="191" spans="1:17">
      <c r="A191" s="143"/>
      <c r="B191" s="142"/>
      <c r="C191" s="764">
        <v>32</v>
      </c>
      <c r="D191" s="765"/>
      <c r="E191" s="766">
        <v>1.45</v>
      </c>
      <c r="F191" s="766"/>
      <c r="G191" s="767">
        <f>C191/E191</f>
        <v>22.068965517241381</v>
      </c>
      <c r="H191" s="768" t="s">
        <v>5180</v>
      </c>
      <c r="I191" s="768"/>
      <c r="J191" s="768"/>
      <c r="K191" s="768"/>
      <c r="L191" s="768"/>
      <c r="M191" s="769"/>
      <c r="N191" s="143"/>
      <c r="O191" s="143"/>
      <c r="P191" s="143"/>
      <c r="Q191" s="143"/>
    </row>
    <row r="192" spans="1:17">
      <c r="A192" s="143"/>
      <c r="B192" s="142"/>
      <c r="C192" s="764"/>
      <c r="D192" s="765"/>
      <c r="E192" s="766"/>
      <c r="F192" s="766"/>
      <c r="G192" s="767"/>
      <c r="H192" s="768"/>
      <c r="I192" s="768"/>
      <c r="J192" s="768"/>
      <c r="K192" s="768"/>
      <c r="L192" s="768"/>
      <c r="M192" s="769"/>
      <c r="N192" s="143"/>
      <c r="O192" s="143"/>
      <c r="P192" s="143"/>
      <c r="Q192" s="143"/>
    </row>
    <row r="193" spans="1:17" ht="15.75">
      <c r="A193" s="143"/>
      <c r="B193" s="142"/>
      <c r="C193" s="770" t="s">
        <v>5181</v>
      </c>
      <c r="D193" s="771"/>
      <c r="E193" s="771"/>
      <c r="F193" s="771"/>
      <c r="G193" s="771"/>
      <c r="H193" s="771"/>
      <c r="I193" s="771"/>
      <c r="J193" s="771"/>
      <c r="K193" s="771"/>
      <c r="L193" s="771"/>
      <c r="M193" s="772"/>
      <c r="N193" s="143"/>
      <c r="O193" s="143"/>
      <c r="P193" s="143"/>
      <c r="Q193" s="143"/>
    </row>
    <row r="194" spans="1:17" ht="15.75">
      <c r="A194" s="143"/>
      <c r="B194" s="142"/>
      <c r="C194" s="773">
        <v>32</v>
      </c>
      <c r="D194" s="774"/>
      <c r="E194" s="775">
        <v>1.2</v>
      </c>
      <c r="F194" s="775"/>
      <c r="G194" s="388">
        <f t="shared" ref="G194:G205" si="4">C194/E194</f>
        <v>26.666666666666668</v>
      </c>
      <c r="H194" s="389" t="s">
        <v>5182</v>
      </c>
      <c r="I194" s="390"/>
      <c r="J194" s="390"/>
      <c r="K194" s="390"/>
      <c r="L194" s="391"/>
      <c r="M194" s="392"/>
      <c r="N194" s="143"/>
      <c r="O194" s="143"/>
      <c r="P194" s="143"/>
      <c r="Q194" s="143"/>
    </row>
    <row r="195" spans="1:17" ht="15.75">
      <c r="A195" s="143"/>
      <c r="B195" s="142"/>
      <c r="C195" s="773">
        <v>12</v>
      </c>
      <c r="D195" s="774"/>
      <c r="E195" s="775">
        <v>1</v>
      </c>
      <c r="F195" s="775"/>
      <c r="G195" s="388">
        <f t="shared" si="4"/>
        <v>12</v>
      </c>
      <c r="H195" s="389" t="s">
        <v>5183</v>
      </c>
      <c r="I195" s="390"/>
      <c r="J195" s="390"/>
      <c r="K195" s="390"/>
      <c r="L195" s="391"/>
      <c r="M195" s="392"/>
      <c r="N195" s="143"/>
      <c r="O195" s="143"/>
      <c r="P195" s="143"/>
      <c r="Q195" s="143"/>
    </row>
    <row r="196" spans="1:17" ht="15.75">
      <c r="A196" s="143"/>
      <c r="B196" s="142"/>
      <c r="C196" s="773">
        <v>32</v>
      </c>
      <c r="D196" s="774"/>
      <c r="E196" s="775">
        <v>2</v>
      </c>
      <c r="F196" s="775"/>
      <c r="G196" s="388">
        <f t="shared" si="4"/>
        <v>16</v>
      </c>
      <c r="H196" s="389" t="s">
        <v>5184</v>
      </c>
      <c r="I196" s="390"/>
      <c r="J196" s="390"/>
      <c r="K196" s="390"/>
      <c r="L196" s="391"/>
      <c r="M196" s="392"/>
      <c r="N196" s="143"/>
      <c r="O196" s="143"/>
      <c r="P196" s="143"/>
      <c r="Q196" s="143"/>
    </row>
    <row r="197" spans="1:17" ht="15.75">
      <c r="A197" s="143"/>
      <c r="B197" s="142"/>
      <c r="C197" s="773">
        <v>32</v>
      </c>
      <c r="D197" s="774"/>
      <c r="E197" s="775">
        <v>1.2</v>
      </c>
      <c r="F197" s="775"/>
      <c r="G197" s="388">
        <f t="shared" si="4"/>
        <v>26.666666666666668</v>
      </c>
      <c r="H197" s="389" t="s">
        <v>5184</v>
      </c>
      <c r="I197" s="390"/>
      <c r="J197" s="390"/>
      <c r="K197" s="390"/>
      <c r="L197" s="391"/>
      <c r="M197" s="392"/>
      <c r="N197" s="143"/>
      <c r="O197" s="143"/>
      <c r="P197" s="143"/>
      <c r="Q197" s="143"/>
    </row>
    <row r="198" spans="1:17" ht="15.75">
      <c r="A198" s="143"/>
      <c r="B198" s="142"/>
      <c r="C198" s="773">
        <v>33</v>
      </c>
      <c r="D198" s="774"/>
      <c r="E198" s="775">
        <v>1.3</v>
      </c>
      <c r="F198" s="775"/>
      <c r="G198" s="388">
        <f t="shared" si="4"/>
        <v>25.384615384615383</v>
      </c>
      <c r="H198" s="389" t="s">
        <v>5185</v>
      </c>
      <c r="I198" s="390"/>
      <c r="J198" s="390"/>
      <c r="K198" s="390"/>
      <c r="L198" s="391"/>
      <c r="M198" s="392"/>
      <c r="N198" s="143"/>
      <c r="O198" s="143"/>
      <c r="P198" s="143"/>
      <c r="Q198" s="143"/>
    </row>
    <row r="199" spans="1:17" ht="15.75">
      <c r="A199" s="143"/>
      <c r="B199" s="142"/>
      <c r="C199" s="773">
        <v>33</v>
      </c>
      <c r="D199" s="774"/>
      <c r="E199" s="775">
        <v>1.5</v>
      </c>
      <c r="F199" s="775"/>
      <c r="G199" s="388">
        <f t="shared" si="4"/>
        <v>22</v>
      </c>
      <c r="H199" s="389" t="s">
        <v>5186</v>
      </c>
      <c r="I199" s="390"/>
      <c r="J199" s="390"/>
      <c r="K199" s="390"/>
      <c r="L199" s="391"/>
      <c r="M199" s="392"/>
      <c r="N199" s="143"/>
      <c r="O199" s="143"/>
      <c r="P199" s="143"/>
      <c r="Q199" s="143"/>
    </row>
    <row r="200" spans="1:17" ht="15.75">
      <c r="A200" s="143"/>
      <c r="B200" s="142"/>
      <c r="C200" s="773">
        <v>30</v>
      </c>
      <c r="D200" s="774"/>
      <c r="E200" s="775">
        <v>1.2</v>
      </c>
      <c r="F200" s="775"/>
      <c r="G200" s="388">
        <f t="shared" si="4"/>
        <v>25</v>
      </c>
      <c r="H200" s="389" t="s">
        <v>5187</v>
      </c>
      <c r="I200" s="390"/>
      <c r="J200" s="390"/>
      <c r="K200" s="390"/>
      <c r="L200" s="391"/>
      <c r="M200" s="392"/>
      <c r="N200" s="143"/>
      <c r="O200" s="143"/>
      <c r="P200" s="143"/>
      <c r="Q200" s="143"/>
    </row>
    <row r="201" spans="1:17" ht="15.75">
      <c r="A201" s="143"/>
      <c r="B201" s="142"/>
      <c r="C201" s="773">
        <v>33</v>
      </c>
      <c r="D201" s="774"/>
      <c r="E201" s="775">
        <v>1.6</v>
      </c>
      <c r="F201" s="775"/>
      <c r="G201" s="388">
        <f t="shared" si="4"/>
        <v>20.625</v>
      </c>
      <c r="H201" s="389" t="s">
        <v>5188</v>
      </c>
      <c r="I201" s="390"/>
      <c r="J201" s="390"/>
      <c r="K201" s="390"/>
      <c r="L201" s="391"/>
      <c r="M201" s="392"/>
      <c r="N201" s="143"/>
      <c r="O201" s="143"/>
      <c r="P201" s="143"/>
      <c r="Q201" s="143"/>
    </row>
    <row r="202" spans="1:17" ht="15.75">
      <c r="A202" s="143"/>
      <c r="B202" s="142"/>
      <c r="C202" s="773">
        <v>33</v>
      </c>
      <c r="D202" s="774"/>
      <c r="E202" s="775">
        <v>2</v>
      </c>
      <c r="F202" s="775"/>
      <c r="G202" s="388">
        <f t="shared" si="4"/>
        <v>16.5</v>
      </c>
      <c r="H202" s="389" t="s">
        <v>5189</v>
      </c>
      <c r="I202" s="390"/>
      <c r="J202" s="390"/>
      <c r="K202" s="390"/>
      <c r="L202" s="391"/>
      <c r="M202" s="392"/>
      <c r="N202" s="143"/>
      <c r="O202" s="143"/>
      <c r="P202" s="143"/>
      <c r="Q202" s="143"/>
    </row>
    <row r="203" spans="1:17" ht="15.75">
      <c r="A203" s="143"/>
      <c r="B203" s="142"/>
      <c r="C203" s="773">
        <v>48</v>
      </c>
      <c r="D203" s="774"/>
      <c r="E203" s="775">
        <v>6</v>
      </c>
      <c r="F203" s="775"/>
      <c r="G203" s="388">
        <f t="shared" si="4"/>
        <v>8</v>
      </c>
      <c r="H203" s="389" t="s">
        <v>5190</v>
      </c>
      <c r="I203" s="390"/>
      <c r="J203" s="390"/>
      <c r="K203" s="390"/>
      <c r="L203" s="391"/>
      <c r="M203" s="392"/>
      <c r="N203" s="143"/>
      <c r="O203" s="143"/>
      <c r="P203" s="143"/>
      <c r="Q203" s="143"/>
    </row>
    <row r="204" spans="1:17" ht="15.75">
      <c r="A204" s="143"/>
      <c r="B204" s="142"/>
      <c r="C204" s="773">
        <v>1</v>
      </c>
      <c r="D204" s="774"/>
      <c r="E204" s="775">
        <v>0.25</v>
      </c>
      <c r="F204" s="775"/>
      <c r="G204" s="388">
        <f t="shared" si="4"/>
        <v>4</v>
      </c>
      <c r="H204" s="389" t="s">
        <v>5191</v>
      </c>
      <c r="I204" s="390"/>
      <c r="J204" s="390"/>
      <c r="K204" s="390"/>
      <c r="L204" s="391"/>
      <c r="M204" s="392"/>
      <c r="N204" s="143"/>
      <c r="O204" s="143"/>
      <c r="P204" s="143"/>
      <c r="Q204" s="143"/>
    </row>
    <row r="205" spans="1:17" ht="15.75">
      <c r="A205" s="143"/>
      <c r="B205" s="142"/>
      <c r="C205" s="773">
        <v>25</v>
      </c>
      <c r="D205" s="774"/>
      <c r="E205" s="775">
        <v>1</v>
      </c>
      <c r="F205" s="775"/>
      <c r="G205" s="388">
        <f t="shared" si="4"/>
        <v>25</v>
      </c>
      <c r="H205" s="389" t="s">
        <v>5192</v>
      </c>
      <c r="I205" s="390"/>
      <c r="J205" s="390"/>
      <c r="K205" s="390"/>
      <c r="L205" s="391"/>
      <c r="M205" s="392"/>
      <c r="N205" s="143"/>
      <c r="O205" s="143"/>
      <c r="P205" s="143"/>
      <c r="Q205" s="143"/>
    </row>
    <row r="206" spans="1:17" ht="15.75">
      <c r="A206" s="143"/>
      <c r="B206" s="142"/>
      <c r="C206" s="393"/>
      <c r="D206" s="394"/>
      <c r="E206" s="395"/>
      <c r="F206" s="395"/>
      <c r="G206" s="388"/>
      <c r="H206" s="389"/>
      <c r="I206" s="390"/>
      <c r="J206" s="390"/>
      <c r="K206" s="390"/>
      <c r="L206" s="391"/>
      <c r="M206" s="392"/>
      <c r="N206" s="143"/>
      <c r="O206" s="143"/>
      <c r="P206" s="143"/>
      <c r="Q206" s="143"/>
    </row>
    <row r="207" spans="1:17" ht="15.75">
      <c r="A207" s="143"/>
      <c r="B207" s="142"/>
      <c r="C207" s="396" t="s">
        <v>5193</v>
      </c>
      <c r="D207" s="394"/>
      <c r="E207" s="395"/>
      <c r="F207" s="395"/>
      <c r="G207" s="388"/>
      <c r="H207" s="389"/>
      <c r="I207" s="390"/>
      <c r="J207" s="390"/>
      <c r="K207" s="390"/>
      <c r="L207" s="391"/>
      <c r="M207" s="392"/>
      <c r="N207" s="143"/>
      <c r="O207" s="143"/>
      <c r="P207" s="143"/>
      <c r="Q207" s="143"/>
    </row>
    <row r="208" spans="1:17">
      <c r="A208" s="143"/>
      <c r="B208" s="142"/>
      <c r="C208" s="786" t="s">
        <v>5194</v>
      </c>
      <c r="D208" s="787"/>
      <c r="E208" s="787"/>
      <c r="F208" s="787"/>
      <c r="G208" s="787"/>
      <c r="H208" s="787"/>
      <c r="I208" s="787"/>
      <c r="J208" s="787"/>
      <c r="K208" s="787"/>
      <c r="L208" s="787"/>
      <c r="M208" s="788"/>
      <c r="N208" s="143"/>
      <c r="O208" s="143"/>
      <c r="P208" s="143"/>
      <c r="Q208" s="143"/>
    </row>
    <row r="209" spans="1:17">
      <c r="A209" s="143"/>
      <c r="B209" s="142"/>
      <c r="C209" s="786"/>
      <c r="D209" s="787"/>
      <c r="E209" s="787"/>
      <c r="F209" s="787"/>
      <c r="G209" s="787"/>
      <c r="H209" s="787"/>
      <c r="I209" s="787"/>
      <c r="J209" s="787"/>
      <c r="K209" s="787"/>
      <c r="L209" s="787"/>
      <c r="M209" s="788"/>
      <c r="N209" s="143"/>
      <c r="O209" s="143"/>
      <c r="P209" s="143"/>
      <c r="Q209" s="143"/>
    </row>
    <row r="210" spans="1:17" ht="15.75" thickBot="1">
      <c r="A210" s="143"/>
      <c r="B210" s="142"/>
      <c r="C210" s="789"/>
      <c r="D210" s="790"/>
      <c r="E210" s="790"/>
      <c r="F210" s="790"/>
      <c r="G210" s="790"/>
      <c r="H210" s="790"/>
      <c r="I210" s="790"/>
      <c r="J210" s="790"/>
      <c r="K210" s="790"/>
      <c r="L210" s="790"/>
      <c r="M210" s="791"/>
      <c r="N210" s="143"/>
      <c r="O210" s="143"/>
      <c r="P210" s="143"/>
      <c r="Q210" s="143"/>
    </row>
    <row r="211" spans="1:17">
      <c r="A211" s="143"/>
      <c r="B211" s="142"/>
      <c r="C211" s="142"/>
      <c r="D211" s="142"/>
      <c r="E211" s="142"/>
      <c r="F211" s="142"/>
      <c r="G211" s="142"/>
      <c r="H211" s="142"/>
      <c r="I211" s="142"/>
      <c r="J211" s="142"/>
      <c r="K211" s="142"/>
      <c r="L211" s="142"/>
      <c r="M211" s="143"/>
      <c r="N211" s="143"/>
      <c r="O211" s="143"/>
      <c r="P211" s="143"/>
      <c r="Q211" s="143"/>
    </row>
    <row r="212" spans="1:17">
      <c r="A212" s="143"/>
      <c r="B212" s="142"/>
      <c r="C212" s="142"/>
      <c r="D212" s="142"/>
      <c r="E212" s="142"/>
      <c r="F212" s="142"/>
      <c r="G212" s="142"/>
      <c r="H212" s="142"/>
      <c r="I212" s="142"/>
      <c r="J212" s="142"/>
      <c r="K212" s="142"/>
      <c r="L212" s="142"/>
      <c r="M212" s="143"/>
      <c r="N212" s="143"/>
      <c r="O212" s="143"/>
      <c r="P212" s="143"/>
      <c r="Q212" s="143"/>
    </row>
    <row r="213" spans="1:17" ht="15.75" thickBot="1">
      <c r="A213" s="143"/>
      <c r="B213" s="142"/>
      <c r="C213" s="142"/>
      <c r="D213" s="142"/>
      <c r="E213" s="142"/>
      <c r="F213" s="142"/>
      <c r="G213" s="142"/>
      <c r="H213" s="142"/>
      <c r="I213" s="142"/>
      <c r="J213" s="142"/>
      <c r="K213" s="142"/>
      <c r="L213" s="142"/>
      <c r="M213" s="143"/>
      <c r="N213" s="143"/>
      <c r="O213" s="143"/>
      <c r="P213" s="143"/>
      <c r="Q213" s="143"/>
    </row>
    <row r="214" spans="1:17">
      <c r="A214" s="792" t="s">
        <v>5195</v>
      </c>
      <c r="B214" s="793"/>
      <c r="C214" s="793"/>
      <c r="D214" s="793"/>
      <c r="E214" s="793"/>
      <c r="F214" s="793"/>
      <c r="G214" s="793"/>
      <c r="H214" s="793"/>
      <c r="I214" s="793"/>
      <c r="J214" s="793"/>
      <c r="K214" s="793"/>
      <c r="L214" s="793"/>
      <c r="M214" s="793"/>
      <c r="N214" s="793"/>
      <c r="O214" s="143"/>
      <c r="P214" s="143"/>
      <c r="Q214" s="143"/>
    </row>
    <row r="215" spans="1:17" ht="15.75" thickBot="1">
      <c r="A215" s="794"/>
      <c r="B215" s="795"/>
      <c r="C215" s="795"/>
      <c r="D215" s="795"/>
      <c r="E215" s="795"/>
      <c r="F215" s="795"/>
      <c r="G215" s="795"/>
      <c r="H215" s="795"/>
      <c r="I215" s="795"/>
      <c r="J215" s="795"/>
      <c r="K215" s="795"/>
      <c r="L215" s="795"/>
      <c r="M215" s="795"/>
      <c r="N215" s="795"/>
      <c r="O215" s="143"/>
      <c r="P215" s="143"/>
      <c r="Q215" s="143"/>
    </row>
    <row r="216" spans="1:17" ht="23.25">
      <c r="A216" s="397"/>
      <c r="B216" s="796" t="s">
        <v>5196</v>
      </c>
      <c r="C216" s="796"/>
      <c r="D216" s="796"/>
      <c r="E216" s="796"/>
      <c r="F216" s="796"/>
      <c r="G216" s="796"/>
      <c r="H216" s="796"/>
      <c r="I216" s="796"/>
      <c r="J216" s="796"/>
      <c r="K216" s="796"/>
      <c r="L216" s="796"/>
      <c r="M216" s="796"/>
      <c r="N216" s="796"/>
      <c r="O216" s="143"/>
      <c r="P216" s="143"/>
      <c r="Q216" s="143"/>
    </row>
    <row r="217" spans="1:17" ht="23.25">
      <c r="A217" s="397"/>
      <c r="B217" s="797"/>
      <c r="C217" s="797"/>
      <c r="D217" s="797"/>
      <c r="E217" s="797"/>
      <c r="F217" s="797"/>
      <c r="G217" s="797"/>
      <c r="H217" s="797"/>
      <c r="I217" s="797"/>
      <c r="J217" s="797"/>
      <c r="K217" s="797"/>
      <c r="L217" s="797"/>
      <c r="M217" s="797"/>
      <c r="N217" s="797"/>
      <c r="O217" s="143"/>
      <c r="P217" s="143"/>
      <c r="Q217" s="143"/>
    </row>
    <row r="218" spans="1:17" ht="15.75" thickBot="1">
      <c r="A218" s="158"/>
      <c r="B218" s="158"/>
      <c r="C218" s="158"/>
      <c r="D218" s="158"/>
      <c r="E218" s="158"/>
      <c r="F218" s="158"/>
      <c r="G218" s="158"/>
      <c r="H218" s="158"/>
      <c r="I218" s="158"/>
      <c r="J218" s="158"/>
      <c r="K218" s="158"/>
      <c r="L218" s="158"/>
      <c r="M218" s="158"/>
      <c r="N218" s="158"/>
      <c r="O218" s="143"/>
      <c r="P218" s="143"/>
      <c r="Q218" s="143"/>
    </row>
    <row r="219" spans="1:17">
      <c r="A219" s="798" t="s">
        <v>5197</v>
      </c>
      <c r="B219" s="800" t="s">
        <v>5198</v>
      </c>
      <c r="C219" s="801"/>
      <c r="D219" s="801"/>
      <c r="E219" s="801"/>
      <c r="F219" s="801"/>
      <c r="G219" s="801"/>
      <c r="H219" s="801"/>
      <c r="I219" s="801"/>
      <c r="J219" s="801"/>
      <c r="K219" s="801"/>
      <c r="L219" s="801"/>
      <c r="M219" s="801"/>
      <c r="N219" s="804">
        <v>1</v>
      </c>
      <c r="O219" s="143"/>
      <c r="P219" s="143"/>
      <c r="Q219" s="143"/>
    </row>
    <row r="220" spans="1:17">
      <c r="A220" s="799"/>
      <c r="B220" s="802"/>
      <c r="C220" s="803"/>
      <c r="D220" s="803"/>
      <c r="E220" s="803"/>
      <c r="F220" s="803"/>
      <c r="G220" s="803"/>
      <c r="H220" s="803"/>
      <c r="I220" s="803"/>
      <c r="J220" s="803"/>
      <c r="K220" s="803"/>
      <c r="L220" s="803"/>
      <c r="M220" s="803"/>
      <c r="N220" s="805"/>
      <c r="O220" s="143"/>
      <c r="P220" s="143"/>
      <c r="Q220" s="143"/>
    </row>
    <row r="221" spans="1:17" ht="20.25">
      <c r="A221" s="806"/>
      <c r="B221" s="807" t="s">
        <v>5199</v>
      </c>
      <c r="C221" s="808"/>
      <c r="D221" s="808"/>
      <c r="E221" s="808"/>
      <c r="F221" s="808"/>
      <c r="G221" s="808"/>
      <c r="H221" s="808"/>
      <c r="I221" s="808"/>
      <c r="J221" s="808"/>
      <c r="K221" s="808"/>
      <c r="L221" s="808"/>
      <c r="M221" s="808"/>
      <c r="N221" s="809"/>
      <c r="O221" s="143"/>
      <c r="P221" s="143"/>
      <c r="Q221" s="143"/>
    </row>
    <row r="222" spans="1:17">
      <c r="A222" s="806"/>
      <c r="B222" s="810" t="s">
        <v>5200</v>
      </c>
      <c r="C222" s="811"/>
      <c r="D222" s="811"/>
      <c r="E222" s="811"/>
      <c r="F222" s="811"/>
      <c r="G222" s="811"/>
      <c r="H222" s="811"/>
      <c r="I222" s="811"/>
      <c r="J222" s="811"/>
      <c r="K222" s="811"/>
      <c r="L222" s="811"/>
      <c r="M222" s="811"/>
      <c r="N222" s="812"/>
      <c r="O222" s="143"/>
      <c r="P222" s="143"/>
      <c r="Q222" s="143"/>
    </row>
    <row r="223" spans="1:17">
      <c r="A223" s="806"/>
      <c r="B223" s="810"/>
      <c r="C223" s="811"/>
      <c r="D223" s="811"/>
      <c r="E223" s="811"/>
      <c r="F223" s="811"/>
      <c r="G223" s="811"/>
      <c r="H223" s="811"/>
      <c r="I223" s="811"/>
      <c r="J223" s="811"/>
      <c r="K223" s="811"/>
      <c r="L223" s="811"/>
      <c r="M223" s="811"/>
      <c r="N223" s="812"/>
      <c r="O223" s="143"/>
      <c r="P223" s="143"/>
      <c r="Q223" s="143"/>
    </row>
    <row r="224" spans="1:17">
      <c r="A224" s="806"/>
      <c r="B224" s="810"/>
      <c r="C224" s="811"/>
      <c r="D224" s="811"/>
      <c r="E224" s="811"/>
      <c r="F224" s="811"/>
      <c r="G224" s="811"/>
      <c r="H224" s="811"/>
      <c r="I224" s="811"/>
      <c r="J224" s="811"/>
      <c r="K224" s="811"/>
      <c r="L224" s="811"/>
      <c r="M224" s="811"/>
      <c r="N224" s="812"/>
      <c r="O224" s="143"/>
      <c r="P224" s="143"/>
      <c r="Q224" s="143"/>
    </row>
    <row r="225" spans="1:17">
      <c r="A225" s="806"/>
      <c r="B225" s="810"/>
      <c r="C225" s="811"/>
      <c r="D225" s="811"/>
      <c r="E225" s="811"/>
      <c r="F225" s="811"/>
      <c r="G225" s="811"/>
      <c r="H225" s="811"/>
      <c r="I225" s="811"/>
      <c r="J225" s="811"/>
      <c r="K225" s="811"/>
      <c r="L225" s="811"/>
      <c r="M225" s="811"/>
      <c r="N225" s="812"/>
      <c r="O225" s="143"/>
      <c r="P225" s="143"/>
      <c r="Q225" s="143"/>
    </row>
    <row r="226" spans="1:17">
      <c r="A226" s="806"/>
      <c r="B226" s="813"/>
      <c r="C226" s="814"/>
      <c r="D226" s="814"/>
      <c r="E226" s="814"/>
      <c r="F226" s="814"/>
      <c r="G226" s="814"/>
      <c r="H226" s="814"/>
      <c r="I226" s="814"/>
      <c r="J226" s="814"/>
      <c r="K226" s="814"/>
      <c r="L226" s="814"/>
      <c r="M226" s="814"/>
      <c r="N226" s="815"/>
      <c r="O226" s="143"/>
      <c r="P226" s="143"/>
      <c r="Q226" s="143"/>
    </row>
    <row r="227" spans="1:17">
      <c r="A227" s="806"/>
      <c r="B227" s="398"/>
      <c r="C227" s="399"/>
      <c r="D227" s="399"/>
      <c r="E227" s="399"/>
      <c r="F227" s="399"/>
      <c r="G227" s="399"/>
      <c r="H227" s="399"/>
      <c r="I227" s="399"/>
      <c r="J227" s="399"/>
      <c r="K227" s="399"/>
      <c r="L227" s="816" t="s">
        <v>5201</v>
      </c>
      <c r="M227" s="816"/>
      <c r="N227" s="400"/>
      <c r="O227" s="143"/>
      <c r="P227" s="143"/>
      <c r="Q227" s="143"/>
    </row>
    <row r="228" spans="1:17" ht="15.75">
      <c r="A228" s="806"/>
      <c r="B228" s="399"/>
      <c r="C228" s="399"/>
      <c r="D228" s="399"/>
      <c r="E228" s="399"/>
      <c r="F228" s="399"/>
      <c r="G228" s="399"/>
      <c r="H228" s="399"/>
      <c r="I228" s="399"/>
      <c r="J228" s="399"/>
      <c r="K228" s="401" t="s">
        <v>5202</v>
      </c>
      <c r="L228" s="817" t="s">
        <v>5203</v>
      </c>
      <c r="M228" s="818"/>
      <c r="N228" s="400"/>
      <c r="O228" s="143"/>
      <c r="P228" s="143"/>
      <c r="Q228" s="143"/>
    </row>
    <row r="229" spans="1:17">
      <c r="A229" s="806"/>
      <c r="B229" s="398"/>
      <c r="C229" s="399"/>
      <c r="D229" s="399"/>
      <c r="E229" s="399"/>
      <c r="F229" s="399"/>
      <c r="G229" s="399"/>
      <c r="H229" s="399"/>
      <c r="I229" s="399"/>
      <c r="J229" s="399"/>
      <c r="K229" s="399"/>
      <c r="L229" s="399"/>
      <c r="M229" s="402"/>
      <c r="N229" s="400"/>
      <c r="O229" s="143"/>
      <c r="P229" s="143"/>
      <c r="Q229" s="143"/>
    </row>
    <row r="230" spans="1:17" ht="18">
      <c r="A230" s="806"/>
      <c r="B230" s="398"/>
      <c r="C230" s="399"/>
      <c r="D230" s="399"/>
      <c r="E230" s="399"/>
      <c r="F230" s="403" t="s">
        <v>5137</v>
      </c>
      <c r="G230" s="404" t="s">
        <v>5106</v>
      </c>
      <c r="H230" s="405" t="s">
        <v>5107</v>
      </c>
      <c r="I230" s="406" t="s">
        <v>5108</v>
      </c>
      <c r="J230" s="405" t="s">
        <v>5093</v>
      </c>
      <c r="K230" s="405" t="s">
        <v>5204</v>
      </c>
      <c r="L230" s="399"/>
      <c r="M230" s="399"/>
      <c r="N230" s="400"/>
      <c r="O230" s="143"/>
      <c r="P230" s="143"/>
      <c r="Q230" s="143"/>
    </row>
    <row r="231" spans="1:17" ht="18.75">
      <c r="A231" s="806"/>
      <c r="B231" s="398"/>
      <c r="C231" s="399"/>
      <c r="D231" s="399"/>
      <c r="E231" s="399"/>
      <c r="F231" s="407" t="s">
        <v>5100</v>
      </c>
      <c r="G231" s="408">
        <v>50</v>
      </c>
      <c r="H231" s="408">
        <v>500</v>
      </c>
      <c r="I231" s="408">
        <v>150</v>
      </c>
      <c r="J231" s="408">
        <v>13</v>
      </c>
      <c r="K231" s="408">
        <v>13</v>
      </c>
      <c r="L231" s="232">
        <f>SUM(G231:K231)</f>
        <v>726</v>
      </c>
      <c r="M231" s="409" t="s">
        <v>5101</v>
      </c>
      <c r="N231" s="400"/>
      <c r="O231" s="143"/>
      <c r="P231" s="143"/>
      <c r="Q231" s="143"/>
    </row>
    <row r="232" spans="1:17" ht="18.75">
      <c r="A232" s="806"/>
      <c r="B232" s="398"/>
      <c r="C232" s="399"/>
      <c r="D232" s="399"/>
      <c r="E232" s="399"/>
      <c r="F232" s="410" t="s">
        <v>5205</v>
      </c>
      <c r="G232" s="411">
        <v>0.5</v>
      </c>
      <c r="H232" s="411">
        <v>1</v>
      </c>
      <c r="I232" s="411">
        <v>1</v>
      </c>
      <c r="J232" s="411">
        <v>2</v>
      </c>
      <c r="K232" s="411">
        <v>1</v>
      </c>
      <c r="L232" s="412">
        <f>SUM(G232:K232)/COUNTIF(G232:K232,"&gt;0")</f>
        <v>1.1000000000000001</v>
      </c>
      <c r="M232" s="409" t="s">
        <v>5206</v>
      </c>
      <c r="N232" s="400"/>
      <c r="O232" s="143"/>
      <c r="P232" s="143"/>
      <c r="Q232" s="143"/>
    </row>
    <row r="233" spans="1:17" ht="18">
      <c r="A233" s="806"/>
      <c r="B233" s="398"/>
      <c r="C233" s="399"/>
      <c r="D233" s="399"/>
      <c r="E233" s="399"/>
      <c r="F233" s="413" t="s">
        <v>5207</v>
      </c>
      <c r="G233" s="414">
        <f>G232*G231</f>
        <v>25</v>
      </c>
      <c r="H233" s="415">
        <f>H232*H231</f>
        <v>500</v>
      </c>
      <c r="I233" s="415">
        <f>I232*I231</f>
        <v>150</v>
      </c>
      <c r="J233" s="415">
        <f>J232*J231</f>
        <v>26</v>
      </c>
      <c r="K233" s="415">
        <f>K232*K231</f>
        <v>13</v>
      </c>
      <c r="L233" s="232">
        <f>SUM(G233:K233)</f>
        <v>714</v>
      </c>
      <c r="M233" s="409" t="str">
        <f>L228</f>
        <v>pommes</v>
      </c>
      <c r="N233" s="400"/>
      <c r="O233" s="143"/>
      <c r="P233" s="143"/>
      <c r="Q233" s="143"/>
    </row>
    <row r="234" spans="1:17">
      <c r="A234" s="806"/>
      <c r="B234" s="398"/>
      <c r="C234" s="399"/>
      <c r="D234" s="399"/>
      <c r="E234" s="399"/>
      <c r="F234" s="399"/>
      <c r="G234" s="416" t="str">
        <f>L228</f>
        <v>pommes</v>
      </c>
      <c r="H234" s="416" t="str">
        <f>L228</f>
        <v>pommes</v>
      </c>
      <c r="I234" s="416" t="str">
        <f>L228</f>
        <v>pommes</v>
      </c>
      <c r="J234" s="416" t="str">
        <f>L228</f>
        <v>pommes</v>
      </c>
      <c r="K234" s="416" t="str">
        <f>L228</f>
        <v>pommes</v>
      </c>
      <c r="L234" s="399"/>
      <c r="M234" s="402"/>
      <c r="N234" s="400"/>
      <c r="O234" s="143"/>
      <c r="P234" s="143"/>
      <c r="Q234" s="143"/>
    </row>
    <row r="235" spans="1:17" ht="18">
      <c r="A235" s="806"/>
      <c r="B235" s="417"/>
      <c r="C235" s="418" t="s">
        <v>5103</v>
      </c>
      <c r="D235" s="419">
        <v>10</v>
      </c>
      <c r="E235" s="420" t="s">
        <v>5208</v>
      </c>
      <c r="F235" s="421"/>
      <c r="G235" s="421"/>
      <c r="H235" s="399"/>
      <c r="I235" s="399"/>
      <c r="J235" s="399"/>
      <c r="K235" s="399"/>
      <c r="L235" s="399"/>
      <c r="M235" s="402"/>
      <c r="N235" s="400"/>
      <c r="O235" s="143"/>
      <c r="P235" s="143"/>
      <c r="Q235" s="143"/>
    </row>
    <row r="236" spans="1:17" ht="18">
      <c r="A236" s="806"/>
      <c r="B236" s="398"/>
      <c r="C236" s="399"/>
      <c r="D236" s="399"/>
      <c r="E236" s="399"/>
      <c r="F236" s="413" t="s">
        <v>5112</v>
      </c>
      <c r="G236" s="422">
        <f>G233/(100-D235)*100</f>
        <v>27.777777777777779</v>
      </c>
      <c r="H236" s="422">
        <f>H233/(100-D235)*100</f>
        <v>555.55555555555554</v>
      </c>
      <c r="I236" s="422">
        <f>I233/(100-D235)*100</f>
        <v>166.66666666666669</v>
      </c>
      <c r="J236" s="422">
        <f>J233/(100-D235)*100</f>
        <v>28.888888888888886</v>
      </c>
      <c r="K236" s="422">
        <f>K233/(100-D235)*100</f>
        <v>14.444444444444443</v>
      </c>
      <c r="L236" s="423">
        <f>SUM(G236:K236)</f>
        <v>793.33333333333337</v>
      </c>
      <c r="M236" s="409" t="str">
        <f>L228</f>
        <v>pommes</v>
      </c>
      <c r="N236" s="400"/>
      <c r="O236" s="143"/>
      <c r="P236" s="143"/>
      <c r="Q236" s="143"/>
    </row>
    <row r="237" spans="1:17" ht="18">
      <c r="A237" s="806"/>
      <c r="B237" s="398"/>
      <c r="C237" s="399"/>
      <c r="D237" s="399"/>
      <c r="E237" s="399"/>
      <c r="F237" s="413"/>
      <c r="G237" s="424" t="str">
        <f>L228</f>
        <v>pommes</v>
      </c>
      <c r="H237" s="424" t="str">
        <f>L228</f>
        <v>pommes</v>
      </c>
      <c r="I237" s="424" t="str">
        <f>L228</f>
        <v>pommes</v>
      </c>
      <c r="J237" s="424" t="str">
        <f>L228</f>
        <v>pommes</v>
      </c>
      <c r="K237" s="424" t="str">
        <f>L228</f>
        <v>pommes</v>
      </c>
      <c r="L237" s="232"/>
      <c r="M237" s="409"/>
      <c r="N237" s="400"/>
      <c r="O237" s="143"/>
      <c r="P237" s="143"/>
      <c r="Q237" s="143"/>
    </row>
    <row r="238" spans="1:17">
      <c r="A238" s="806"/>
      <c r="B238" s="425"/>
      <c r="C238" s="426"/>
      <c r="D238" s="426"/>
      <c r="E238" s="426"/>
      <c r="F238" s="426"/>
      <c r="G238" s="426"/>
      <c r="H238" s="426"/>
      <c r="I238" s="426"/>
      <c r="J238" s="426"/>
      <c r="K238" s="426"/>
      <c r="L238" s="426"/>
      <c r="M238" s="426"/>
      <c r="N238" s="427"/>
      <c r="O238" s="143"/>
      <c r="P238" s="143"/>
      <c r="Q238" s="143"/>
    </row>
    <row r="239" spans="1:17" ht="18.75">
      <c r="A239" s="806"/>
      <c r="B239" s="428" t="s">
        <v>5201</v>
      </c>
      <c r="C239" s="429" t="s">
        <v>5209</v>
      </c>
      <c r="D239" s="430"/>
      <c r="E239" s="430"/>
      <c r="F239" s="430"/>
      <c r="G239" s="430"/>
      <c r="H239" s="430"/>
      <c r="I239" s="430"/>
      <c r="J239" s="430"/>
      <c r="K239" s="430"/>
      <c r="L239" s="430"/>
      <c r="M239" s="430"/>
      <c r="N239" s="431"/>
      <c r="O239" s="143"/>
      <c r="P239" s="143"/>
      <c r="Q239" s="143"/>
    </row>
    <row r="240" spans="1:17" ht="18.75">
      <c r="A240" s="806"/>
      <c r="B240" s="432"/>
      <c r="C240" s="817" t="s">
        <v>5210</v>
      </c>
      <c r="D240" s="818"/>
      <c r="E240" s="433"/>
      <c r="F240" s="817" t="s">
        <v>5012</v>
      </c>
      <c r="G240" s="818"/>
      <c r="H240" s="433"/>
      <c r="I240" s="817" t="s">
        <v>5211</v>
      </c>
      <c r="J240" s="818"/>
      <c r="K240" s="433"/>
      <c r="L240" s="817" t="s">
        <v>5212</v>
      </c>
      <c r="M240" s="818"/>
      <c r="N240" s="434"/>
      <c r="O240" s="143"/>
      <c r="P240" s="143"/>
      <c r="Q240" s="143"/>
    </row>
    <row r="241" spans="1:17" ht="18.75">
      <c r="A241" s="806"/>
      <c r="B241" s="435" t="s">
        <v>5208</v>
      </c>
      <c r="C241" s="436" t="s">
        <v>5213</v>
      </c>
      <c r="D241" s="433"/>
      <c r="E241" s="433"/>
      <c r="F241" s="433"/>
      <c r="G241" s="433"/>
      <c r="H241" s="433"/>
      <c r="I241" s="433"/>
      <c r="J241" s="433"/>
      <c r="K241" s="433"/>
      <c r="L241" s="433"/>
      <c r="M241" s="433"/>
      <c r="N241" s="434"/>
      <c r="O241" s="143"/>
      <c r="P241" s="143"/>
      <c r="Q241" s="143"/>
    </row>
    <row r="242" spans="1:17">
      <c r="A242" s="806"/>
      <c r="B242" s="820" t="s">
        <v>5214</v>
      </c>
      <c r="C242" s="821"/>
      <c r="D242" s="821"/>
      <c r="E242" s="821"/>
      <c r="F242" s="821"/>
      <c r="G242" s="821"/>
      <c r="H242" s="821"/>
      <c r="I242" s="821"/>
      <c r="J242" s="821"/>
      <c r="K242" s="821"/>
      <c r="L242" s="821"/>
      <c r="M242" s="821"/>
      <c r="N242" s="822"/>
      <c r="O242" s="143"/>
      <c r="P242" s="143"/>
      <c r="Q242" s="143"/>
    </row>
    <row r="243" spans="1:17">
      <c r="A243" s="806"/>
      <c r="B243" s="823"/>
      <c r="C243" s="824"/>
      <c r="D243" s="824"/>
      <c r="E243" s="824"/>
      <c r="F243" s="824"/>
      <c r="G243" s="824"/>
      <c r="H243" s="824"/>
      <c r="I243" s="824"/>
      <c r="J243" s="824"/>
      <c r="K243" s="824"/>
      <c r="L243" s="824"/>
      <c r="M243" s="824"/>
      <c r="N243" s="825"/>
      <c r="O243" s="143"/>
      <c r="P243" s="143"/>
      <c r="Q243" s="143"/>
    </row>
    <row r="244" spans="1:17">
      <c r="A244" s="806"/>
      <c r="B244" s="437" t="s">
        <v>5215</v>
      </c>
      <c r="C244" s="826" t="str">
        <f ca="1">CELL("nomfichier")</f>
        <v xml:space="preserve">F:\Bureau\UPRT NOUVEATES\[liebig refonte en cours.xlsx]M.Emploi </v>
      </c>
      <c r="D244" s="826"/>
      <c r="E244" s="826"/>
      <c r="F244" s="826"/>
      <c r="G244" s="826"/>
      <c r="H244" s="826"/>
      <c r="I244" s="826"/>
      <c r="J244" s="826"/>
      <c r="K244" s="826"/>
      <c r="L244" s="826"/>
      <c r="M244" s="826"/>
      <c r="N244" s="827"/>
      <c r="O244" s="143"/>
      <c r="P244" s="143"/>
      <c r="Q244" s="143"/>
    </row>
    <row r="245" spans="1:17">
      <c r="A245" s="806"/>
      <c r="B245" s="438" t="s">
        <v>5216</v>
      </c>
      <c r="C245" s="842" t="s">
        <v>5217</v>
      </c>
      <c r="D245" s="842"/>
      <c r="E245" s="842"/>
      <c r="F245" s="842"/>
      <c r="G245" s="842"/>
      <c r="H245" s="842"/>
      <c r="I245" s="842"/>
      <c r="J245" s="842"/>
      <c r="K245" s="842"/>
      <c r="L245" s="842"/>
      <c r="M245" s="842"/>
      <c r="N245" s="843"/>
      <c r="O245" s="143"/>
      <c r="P245" s="143"/>
      <c r="Q245" s="143"/>
    </row>
    <row r="246" spans="1:17" ht="15.75" thickBot="1">
      <c r="A246" s="806"/>
      <c r="B246" s="844" t="s">
        <v>5218</v>
      </c>
      <c r="C246" s="845"/>
      <c r="D246" s="845"/>
      <c r="E246" s="845"/>
      <c r="F246" s="845"/>
      <c r="G246" s="845"/>
      <c r="H246" s="845"/>
      <c r="I246" s="845"/>
      <c r="J246" s="845"/>
      <c r="K246" s="845"/>
      <c r="L246" s="845"/>
      <c r="M246" s="845"/>
      <c r="N246" s="846"/>
      <c r="O246" s="143"/>
      <c r="P246" s="143"/>
      <c r="Q246" s="143"/>
    </row>
    <row r="247" spans="1:17" ht="15.75" thickBot="1">
      <c r="A247" s="158"/>
      <c r="B247" s="158"/>
      <c r="C247" s="158"/>
      <c r="D247" s="158"/>
      <c r="E247" s="158"/>
      <c r="F247" s="158"/>
      <c r="G247" s="158"/>
      <c r="H247" s="158"/>
      <c r="I247" s="158"/>
      <c r="J247" s="158"/>
      <c r="K247" s="158"/>
      <c r="L247" s="158"/>
      <c r="M247" s="158"/>
      <c r="N247" s="158"/>
      <c r="O247" s="143"/>
      <c r="P247" s="143"/>
      <c r="Q247" s="143"/>
    </row>
    <row r="248" spans="1:17">
      <c r="A248" s="798" t="s">
        <v>5197</v>
      </c>
      <c r="B248" s="800" t="s">
        <v>5219</v>
      </c>
      <c r="C248" s="801"/>
      <c r="D248" s="801"/>
      <c r="E248" s="801"/>
      <c r="F248" s="801"/>
      <c r="G248" s="801"/>
      <c r="H248" s="801"/>
      <c r="I248" s="801"/>
      <c r="J248" s="801"/>
      <c r="K248" s="801"/>
      <c r="L248" s="801"/>
      <c r="M248" s="801"/>
      <c r="N248" s="804">
        <v>2</v>
      </c>
      <c r="O248" s="143"/>
      <c r="P248" s="143"/>
      <c r="Q248" s="143"/>
    </row>
    <row r="249" spans="1:17">
      <c r="A249" s="799"/>
      <c r="B249" s="802"/>
      <c r="C249" s="803"/>
      <c r="D249" s="803"/>
      <c r="E249" s="803"/>
      <c r="F249" s="803"/>
      <c r="G249" s="803"/>
      <c r="H249" s="803"/>
      <c r="I249" s="803"/>
      <c r="J249" s="803"/>
      <c r="K249" s="803"/>
      <c r="L249" s="803"/>
      <c r="M249" s="803"/>
      <c r="N249" s="805"/>
      <c r="O249" s="143"/>
      <c r="P249" s="143"/>
      <c r="Q249" s="143"/>
    </row>
    <row r="250" spans="1:17" ht="20.25">
      <c r="A250" s="806"/>
      <c r="B250" s="807" t="s">
        <v>5199</v>
      </c>
      <c r="C250" s="808"/>
      <c r="D250" s="808"/>
      <c r="E250" s="808"/>
      <c r="F250" s="808"/>
      <c r="G250" s="808"/>
      <c r="H250" s="808"/>
      <c r="I250" s="808"/>
      <c r="J250" s="808"/>
      <c r="K250" s="808"/>
      <c r="L250" s="808"/>
      <c r="M250" s="808"/>
      <c r="N250" s="809"/>
      <c r="O250" s="143"/>
      <c r="P250" s="143"/>
      <c r="Q250" s="143"/>
    </row>
    <row r="251" spans="1:17">
      <c r="A251" s="806"/>
      <c r="B251" s="810" t="s">
        <v>5220</v>
      </c>
      <c r="C251" s="811"/>
      <c r="D251" s="811"/>
      <c r="E251" s="811"/>
      <c r="F251" s="811"/>
      <c r="G251" s="811"/>
      <c r="H251" s="811"/>
      <c r="I251" s="811"/>
      <c r="J251" s="811"/>
      <c r="K251" s="811"/>
      <c r="L251" s="811"/>
      <c r="M251" s="811"/>
      <c r="N251" s="812"/>
      <c r="O251" s="143"/>
      <c r="P251" s="143"/>
      <c r="Q251" s="143"/>
    </row>
    <row r="252" spans="1:17">
      <c r="A252" s="806"/>
      <c r="B252" s="810"/>
      <c r="C252" s="811"/>
      <c r="D252" s="811"/>
      <c r="E252" s="811"/>
      <c r="F252" s="811"/>
      <c r="G252" s="811"/>
      <c r="H252" s="811"/>
      <c r="I252" s="811"/>
      <c r="J252" s="811"/>
      <c r="K252" s="811"/>
      <c r="L252" s="811"/>
      <c r="M252" s="811"/>
      <c r="N252" s="812"/>
      <c r="O252" s="143"/>
      <c r="P252" s="143"/>
      <c r="Q252" s="143"/>
    </row>
    <row r="253" spans="1:17">
      <c r="A253" s="806"/>
      <c r="B253" s="810"/>
      <c r="C253" s="811"/>
      <c r="D253" s="811"/>
      <c r="E253" s="811"/>
      <c r="F253" s="811"/>
      <c r="G253" s="811"/>
      <c r="H253" s="811"/>
      <c r="I253" s="811"/>
      <c r="J253" s="811"/>
      <c r="K253" s="811"/>
      <c r="L253" s="811"/>
      <c r="M253" s="811"/>
      <c r="N253" s="812"/>
      <c r="O253" s="143"/>
      <c r="P253" s="143"/>
      <c r="Q253" s="143"/>
    </row>
    <row r="254" spans="1:17">
      <c r="A254" s="806"/>
      <c r="B254" s="810"/>
      <c r="C254" s="811"/>
      <c r="D254" s="811"/>
      <c r="E254" s="811"/>
      <c r="F254" s="811"/>
      <c r="G254" s="811"/>
      <c r="H254" s="811"/>
      <c r="I254" s="811"/>
      <c r="J254" s="811"/>
      <c r="K254" s="811"/>
      <c r="L254" s="811"/>
      <c r="M254" s="811"/>
      <c r="N254" s="812"/>
      <c r="O254" s="143"/>
      <c r="P254" s="143"/>
      <c r="Q254" s="143"/>
    </row>
    <row r="255" spans="1:17">
      <c r="A255" s="806"/>
      <c r="B255" s="813"/>
      <c r="C255" s="814"/>
      <c r="D255" s="814"/>
      <c r="E255" s="814"/>
      <c r="F255" s="814"/>
      <c r="G255" s="814"/>
      <c r="H255" s="814"/>
      <c r="I255" s="814"/>
      <c r="J255" s="814"/>
      <c r="K255" s="814"/>
      <c r="L255" s="814"/>
      <c r="M255" s="814"/>
      <c r="N255" s="815"/>
      <c r="O255" s="143"/>
      <c r="P255" s="143"/>
      <c r="Q255" s="143"/>
    </row>
    <row r="256" spans="1:17">
      <c r="A256" s="806"/>
      <c r="B256" s="439"/>
      <c r="C256" s="440"/>
      <c r="D256" s="440"/>
      <c r="E256" s="440"/>
      <c r="F256" s="440"/>
      <c r="G256" s="440"/>
      <c r="H256" s="440"/>
      <c r="I256" s="440"/>
      <c r="J256" s="440"/>
      <c r="K256" s="440"/>
      <c r="L256" s="819" t="s">
        <v>5201</v>
      </c>
      <c r="M256" s="819"/>
      <c r="N256" s="441"/>
      <c r="O256" s="143"/>
      <c r="P256" s="143"/>
      <c r="Q256" s="143"/>
    </row>
    <row r="257" spans="1:17" ht="18">
      <c r="A257" s="806"/>
      <c r="B257" s="439"/>
      <c r="C257" s="440"/>
      <c r="D257" s="440"/>
      <c r="E257" s="440"/>
      <c r="F257" s="440"/>
      <c r="G257" s="440"/>
      <c r="H257" s="440"/>
      <c r="I257" s="440"/>
      <c r="J257" s="442"/>
      <c r="K257" s="413" t="s">
        <v>5221</v>
      </c>
      <c r="L257" s="851">
        <v>2.4</v>
      </c>
      <c r="M257" s="851"/>
      <c r="N257" s="441"/>
      <c r="O257" s="143"/>
      <c r="P257" s="143"/>
      <c r="Q257" s="143"/>
    </row>
    <row r="258" spans="1:17">
      <c r="A258" s="806"/>
      <c r="B258" s="443"/>
      <c r="C258" s="444"/>
      <c r="D258" s="444"/>
      <c r="E258" s="444"/>
      <c r="F258" s="440"/>
      <c r="G258" s="440"/>
      <c r="H258" s="440"/>
      <c r="I258" s="440"/>
      <c r="J258" s="440"/>
      <c r="K258" s="445"/>
      <c r="L258" s="851"/>
      <c r="M258" s="851"/>
      <c r="N258" s="441"/>
      <c r="O258" s="143"/>
      <c r="P258" s="143"/>
      <c r="Q258" s="143"/>
    </row>
    <row r="259" spans="1:17">
      <c r="A259" s="806"/>
      <c r="B259" s="439"/>
      <c r="C259" s="440"/>
      <c r="D259" s="440"/>
      <c r="E259" s="440"/>
      <c r="F259" s="440"/>
      <c r="G259" s="440"/>
      <c r="H259" s="440"/>
      <c r="I259" s="440"/>
      <c r="J259" s="440"/>
      <c r="K259" s="440"/>
      <c r="L259" s="440"/>
      <c r="M259" s="440"/>
      <c r="N259" s="441"/>
      <c r="O259" s="143"/>
      <c r="P259" s="143"/>
      <c r="Q259" s="143"/>
    </row>
    <row r="260" spans="1:17" ht="18">
      <c r="A260" s="806"/>
      <c r="B260" s="439"/>
      <c r="C260" s="440"/>
      <c r="D260" s="440"/>
      <c r="E260" s="440"/>
      <c r="F260" s="446" t="s">
        <v>5137</v>
      </c>
      <c r="G260" s="447" t="s">
        <v>5106</v>
      </c>
      <c r="H260" s="447" t="s">
        <v>5107</v>
      </c>
      <c r="I260" s="448" t="s">
        <v>5108</v>
      </c>
      <c r="J260" s="447" t="s">
        <v>5093</v>
      </c>
      <c r="K260" s="447" t="s">
        <v>5204</v>
      </c>
      <c r="L260" s="440"/>
      <c r="M260" s="440"/>
      <c r="N260" s="441"/>
      <c r="O260" s="143"/>
      <c r="P260" s="143"/>
      <c r="Q260" s="143"/>
    </row>
    <row r="261" spans="1:17" ht="18">
      <c r="A261" s="806"/>
      <c r="B261" s="439"/>
      <c r="C261" s="440"/>
      <c r="D261" s="440"/>
      <c r="E261" s="440"/>
      <c r="F261" s="410" t="s">
        <v>5222</v>
      </c>
      <c r="G261" s="449">
        <v>0.05</v>
      </c>
      <c r="H261" s="449">
        <v>0.08</v>
      </c>
      <c r="I261" s="449">
        <v>0.11</v>
      </c>
      <c r="J261" s="449">
        <v>0.125</v>
      </c>
      <c r="K261" s="449">
        <v>7.0000000000000007E-2</v>
      </c>
      <c r="L261" s="412">
        <f>SUM(G261:K261)/COUNTIF(G261:K261,"&gt;0")</f>
        <v>8.6999999999999994E-2</v>
      </c>
      <c r="M261" s="409" t="s">
        <v>5206</v>
      </c>
      <c r="N261" s="441"/>
      <c r="O261" s="143"/>
      <c r="P261" s="143"/>
      <c r="Q261" s="143"/>
    </row>
    <row r="262" spans="1:17" ht="18.75">
      <c r="A262" s="806"/>
      <c r="B262" s="439"/>
      <c r="C262" s="440"/>
      <c r="D262" s="440"/>
      <c r="E262" s="440"/>
      <c r="F262" s="413" t="s">
        <v>5223</v>
      </c>
      <c r="G262" s="450">
        <f>L257/G261</f>
        <v>47.999999999999993</v>
      </c>
      <c r="H262" s="450">
        <f>L257/H261</f>
        <v>30</v>
      </c>
      <c r="I262" s="450">
        <f>L257/I261</f>
        <v>21.818181818181817</v>
      </c>
      <c r="J262" s="450">
        <f>L257/J261</f>
        <v>19.2</v>
      </c>
      <c r="K262" s="450">
        <f>L257/K261</f>
        <v>34.285714285714285</v>
      </c>
      <c r="L262" s="347" t="s">
        <v>5224</v>
      </c>
      <c r="M262" s="409"/>
      <c r="N262" s="441"/>
      <c r="O262" s="143"/>
      <c r="P262" s="143"/>
      <c r="Q262" s="143"/>
    </row>
    <row r="263" spans="1:17" ht="18.75">
      <c r="A263" s="806"/>
      <c r="B263" s="451" t="s">
        <v>5201</v>
      </c>
      <c r="C263" s="452" t="s">
        <v>5225</v>
      </c>
      <c r="D263" s="440"/>
      <c r="E263" s="440"/>
      <c r="F263" s="413"/>
      <c r="G263" s="453"/>
      <c r="H263" s="453"/>
      <c r="I263" s="453"/>
      <c r="J263" s="453"/>
      <c r="K263" s="453"/>
      <c r="L263" s="347"/>
      <c r="M263" s="409"/>
      <c r="N263" s="441"/>
      <c r="O263" s="143"/>
      <c r="P263" s="143"/>
      <c r="Q263" s="143"/>
    </row>
    <row r="264" spans="1:17">
      <c r="A264" s="806"/>
      <c r="B264" s="852" t="s">
        <v>5226</v>
      </c>
      <c r="C264" s="853"/>
      <c r="D264" s="853"/>
      <c r="E264" s="853"/>
      <c r="F264" s="853"/>
      <c r="G264" s="853"/>
      <c r="H264" s="853"/>
      <c r="I264" s="853"/>
      <c r="J264" s="853"/>
      <c r="K264" s="853"/>
      <c r="L264" s="853"/>
      <c r="M264" s="853"/>
      <c r="N264" s="854"/>
      <c r="O264" s="143"/>
      <c r="P264" s="143"/>
      <c r="Q264" s="143"/>
    </row>
    <row r="265" spans="1:17" ht="15.75">
      <c r="A265" s="806"/>
      <c r="B265" s="454"/>
      <c r="C265" s="455"/>
      <c r="D265" s="455"/>
      <c r="E265" s="455"/>
      <c r="F265" s="440"/>
      <c r="G265" s="440"/>
      <c r="H265" s="232"/>
      <c r="I265" s="232"/>
      <c r="J265" s="232"/>
      <c r="K265" s="232"/>
      <c r="L265" s="855" t="s">
        <v>5208</v>
      </c>
      <c r="M265" s="855"/>
      <c r="N265" s="441"/>
      <c r="O265" s="143"/>
      <c r="P265" s="143"/>
      <c r="Q265" s="143"/>
    </row>
    <row r="266" spans="1:17" ht="15.75">
      <c r="A266" s="806"/>
      <c r="B266" s="454"/>
      <c r="C266" s="455"/>
      <c r="D266" s="455"/>
      <c r="E266" s="455"/>
      <c r="F266" s="440"/>
      <c r="G266" s="440"/>
      <c r="H266" s="232"/>
      <c r="I266" s="232"/>
      <c r="J266" s="232"/>
      <c r="K266" s="456" t="s">
        <v>5202</v>
      </c>
      <c r="L266" s="856" t="s">
        <v>5012</v>
      </c>
      <c r="M266" s="857"/>
      <c r="N266" s="441"/>
      <c r="O266" s="143"/>
      <c r="P266" s="143"/>
      <c r="Q266" s="143"/>
    </row>
    <row r="267" spans="1:17" ht="18">
      <c r="A267" s="806"/>
      <c r="B267" s="439"/>
      <c r="C267" s="440"/>
      <c r="D267" s="232"/>
      <c r="E267" s="232"/>
      <c r="F267" s="232"/>
      <c r="G267" s="232"/>
      <c r="H267" s="232"/>
      <c r="I267" s="232"/>
      <c r="J267" s="232"/>
      <c r="K267" s="232"/>
      <c r="L267" s="232"/>
      <c r="M267" s="409"/>
      <c r="N267" s="441"/>
      <c r="O267" s="143"/>
      <c r="P267" s="143"/>
      <c r="Q267" s="143"/>
    </row>
    <row r="268" spans="1:17" ht="18.75">
      <c r="A268" s="806"/>
      <c r="B268" s="439"/>
      <c r="C268" s="440"/>
      <c r="D268" s="440"/>
      <c r="E268" s="440"/>
      <c r="F268" s="407" t="s">
        <v>5100</v>
      </c>
      <c r="G268" s="408">
        <v>50</v>
      </c>
      <c r="H268" s="408">
        <v>500</v>
      </c>
      <c r="I268" s="408">
        <v>150</v>
      </c>
      <c r="J268" s="408">
        <v>13</v>
      </c>
      <c r="K268" s="408">
        <v>13</v>
      </c>
      <c r="L268" s="232">
        <f>SUM(G268:K268)</f>
        <v>726</v>
      </c>
      <c r="M268" s="409" t="s">
        <v>5101</v>
      </c>
      <c r="N268" s="441"/>
      <c r="O268" s="143"/>
      <c r="P268" s="143"/>
      <c r="Q268" s="143"/>
    </row>
    <row r="269" spans="1:17" ht="18.75">
      <c r="A269" s="806"/>
      <c r="B269" s="439"/>
      <c r="C269" s="440"/>
      <c r="D269" s="440"/>
      <c r="E269" s="440"/>
      <c r="F269" s="413" t="s">
        <v>5227</v>
      </c>
      <c r="G269" s="457">
        <f>G261*G268</f>
        <v>2.5</v>
      </c>
      <c r="H269" s="457">
        <f>H261*H268</f>
        <v>40</v>
      </c>
      <c r="I269" s="457">
        <f>I261*I268</f>
        <v>16.5</v>
      </c>
      <c r="J269" s="457">
        <f>J261*J268</f>
        <v>1.625</v>
      </c>
      <c r="K269" s="457">
        <f>K261*K268</f>
        <v>0.91000000000000014</v>
      </c>
      <c r="L269" s="232">
        <f>SUM(G269:K269)</f>
        <v>61.534999999999997</v>
      </c>
      <c r="M269" s="409" t="str">
        <f>L266</f>
        <v>Kg</v>
      </c>
      <c r="N269" s="441"/>
      <c r="O269" s="143"/>
      <c r="P269" s="143"/>
      <c r="Q269" s="143"/>
    </row>
    <row r="270" spans="1:17">
      <c r="A270" s="806"/>
      <c r="B270" s="439"/>
      <c r="C270" s="440"/>
      <c r="D270" s="440"/>
      <c r="E270" s="440"/>
      <c r="F270" s="440"/>
      <c r="G270" s="416" t="str">
        <f>L266</f>
        <v>Kg</v>
      </c>
      <c r="H270" s="416" t="str">
        <f>L266</f>
        <v>Kg</v>
      </c>
      <c r="I270" s="416" t="str">
        <f>L266</f>
        <v>Kg</v>
      </c>
      <c r="J270" s="416" t="str">
        <f>L266</f>
        <v>Kg</v>
      </c>
      <c r="K270" s="416" t="str">
        <f>L266</f>
        <v>Kg</v>
      </c>
      <c r="L270" s="440"/>
      <c r="M270" s="458"/>
      <c r="N270" s="441"/>
      <c r="O270" s="143"/>
      <c r="P270" s="143"/>
      <c r="Q270" s="143"/>
    </row>
    <row r="271" spans="1:17" ht="18">
      <c r="A271" s="806"/>
      <c r="B271" s="284"/>
      <c r="C271" s="418" t="s">
        <v>5103</v>
      </c>
      <c r="D271" s="419">
        <v>50</v>
      </c>
      <c r="E271" s="420" t="s">
        <v>5228</v>
      </c>
      <c r="F271" s="442"/>
      <c r="G271" s="442"/>
      <c r="H271" s="440"/>
      <c r="I271" s="440"/>
      <c r="J271" s="440"/>
      <c r="K271" s="440"/>
      <c r="L271" s="440"/>
      <c r="M271" s="458"/>
      <c r="N271" s="441"/>
      <c r="O271" s="143"/>
      <c r="P271" s="143"/>
      <c r="Q271" s="143"/>
    </row>
    <row r="272" spans="1:17" ht="18">
      <c r="A272" s="806"/>
      <c r="B272" s="439"/>
      <c r="C272" s="440"/>
      <c r="D272" s="440"/>
      <c r="E272" s="440"/>
      <c r="F272" s="413" t="s">
        <v>5112</v>
      </c>
      <c r="G272" s="422">
        <f>G269/(100-D271)*100</f>
        <v>5</v>
      </c>
      <c r="H272" s="422">
        <f>H269/(100-D271)*100</f>
        <v>80</v>
      </c>
      <c r="I272" s="422">
        <f>I269/(100-D271)*100</f>
        <v>33</v>
      </c>
      <c r="J272" s="422">
        <f>J269/(100-D271)*100</f>
        <v>3.25</v>
      </c>
      <c r="K272" s="422">
        <f>K269/(100-D271)*100</f>
        <v>1.8200000000000005</v>
      </c>
      <c r="L272" s="232">
        <f>SUM(G272:K272)</f>
        <v>123.07000000000001</v>
      </c>
      <c r="M272" s="409" t="str">
        <f>L266</f>
        <v>Kg</v>
      </c>
      <c r="N272" s="441"/>
      <c r="O272" s="143"/>
      <c r="P272" s="143"/>
      <c r="Q272" s="143"/>
    </row>
    <row r="273" spans="1:17" ht="18">
      <c r="A273" s="806"/>
      <c r="B273" s="439"/>
      <c r="C273" s="440"/>
      <c r="D273" s="440"/>
      <c r="E273" s="440"/>
      <c r="F273" s="413"/>
      <c r="G273" s="424" t="str">
        <f>L266</f>
        <v>Kg</v>
      </c>
      <c r="H273" s="424" t="str">
        <f>L266</f>
        <v>Kg</v>
      </c>
      <c r="I273" s="424" t="str">
        <f>L266</f>
        <v>Kg</v>
      </c>
      <c r="J273" s="424" t="str">
        <f>L266</f>
        <v>Kg</v>
      </c>
      <c r="K273" s="424" t="str">
        <f>L266</f>
        <v>Kg</v>
      </c>
      <c r="L273" s="232"/>
      <c r="M273" s="409"/>
      <c r="N273" s="441"/>
      <c r="O273" s="143"/>
      <c r="P273" s="143"/>
      <c r="Q273" s="143"/>
    </row>
    <row r="274" spans="1:17" ht="15.75">
      <c r="A274" s="806"/>
      <c r="B274" s="459" t="s">
        <v>5228</v>
      </c>
      <c r="C274" s="436" t="s">
        <v>5213</v>
      </c>
      <c r="D274" s="460"/>
      <c r="E274" s="460"/>
      <c r="F274" s="460"/>
      <c r="G274" s="460"/>
      <c r="H274" s="460"/>
      <c r="I274" s="460"/>
      <c r="J274" s="460"/>
      <c r="K274" s="460"/>
      <c r="L274" s="460"/>
      <c r="M274" s="460"/>
      <c r="N274" s="461"/>
      <c r="O274" s="143"/>
      <c r="P274" s="143"/>
      <c r="Q274" s="143"/>
    </row>
    <row r="275" spans="1:17" ht="18.75">
      <c r="A275" s="806"/>
      <c r="B275" s="462" t="s">
        <v>5208</v>
      </c>
      <c r="C275" s="463" t="s">
        <v>5209</v>
      </c>
      <c r="D275" s="430"/>
      <c r="E275" s="430"/>
      <c r="F275" s="430"/>
      <c r="G275" s="430"/>
      <c r="H275" s="430"/>
      <c r="I275" s="430"/>
      <c r="J275" s="430"/>
      <c r="K275" s="430"/>
      <c r="L275" s="430"/>
      <c r="M275" s="430"/>
      <c r="N275" s="431"/>
      <c r="O275" s="143"/>
      <c r="P275" s="143"/>
      <c r="Q275" s="143"/>
    </row>
    <row r="276" spans="1:17" ht="18.75">
      <c r="A276" s="806"/>
      <c r="B276" s="432"/>
      <c r="C276" s="856" t="s">
        <v>5012</v>
      </c>
      <c r="D276" s="857"/>
      <c r="E276" s="433"/>
      <c r="F276" s="856" t="s">
        <v>5211</v>
      </c>
      <c r="G276" s="857"/>
      <c r="H276" s="433"/>
      <c r="I276" s="856" t="s">
        <v>5212</v>
      </c>
      <c r="J276" s="857"/>
      <c r="K276" s="433"/>
      <c r="L276" s="856" t="s">
        <v>5210</v>
      </c>
      <c r="M276" s="857"/>
      <c r="N276" s="434"/>
      <c r="O276" s="143"/>
      <c r="P276" s="143"/>
      <c r="Q276" s="143"/>
    </row>
    <row r="277" spans="1:17" ht="18.75">
      <c r="A277" s="806"/>
      <c r="B277" s="432"/>
      <c r="C277" s="433"/>
      <c r="D277" s="433"/>
      <c r="E277" s="433"/>
      <c r="F277" s="433"/>
      <c r="G277" s="433"/>
      <c r="H277" s="433"/>
      <c r="I277" s="433"/>
      <c r="J277" s="433"/>
      <c r="K277" s="433"/>
      <c r="L277" s="433"/>
      <c r="M277" s="433"/>
      <c r="N277" s="434"/>
      <c r="O277" s="143"/>
      <c r="P277" s="143"/>
      <c r="Q277" s="143"/>
    </row>
    <row r="278" spans="1:17">
      <c r="A278" s="806"/>
      <c r="B278" s="820" t="s">
        <v>5214</v>
      </c>
      <c r="C278" s="821"/>
      <c r="D278" s="821"/>
      <c r="E278" s="821"/>
      <c r="F278" s="821"/>
      <c r="G278" s="821"/>
      <c r="H278" s="821"/>
      <c r="I278" s="821"/>
      <c r="J278" s="821"/>
      <c r="K278" s="821"/>
      <c r="L278" s="821"/>
      <c r="M278" s="821"/>
      <c r="N278" s="822"/>
      <c r="O278" s="143"/>
      <c r="P278" s="143"/>
      <c r="Q278" s="143"/>
    </row>
    <row r="279" spans="1:17">
      <c r="A279" s="806"/>
      <c r="B279" s="823"/>
      <c r="C279" s="824"/>
      <c r="D279" s="824"/>
      <c r="E279" s="824"/>
      <c r="F279" s="824"/>
      <c r="G279" s="824"/>
      <c r="H279" s="824"/>
      <c r="I279" s="824"/>
      <c r="J279" s="824"/>
      <c r="K279" s="824"/>
      <c r="L279" s="824"/>
      <c r="M279" s="824"/>
      <c r="N279" s="825"/>
      <c r="O279" s="143"/>
      <c r="P279" s="143"/>
      <c r="Q279" s="143"/>
    </row>
    <row r="280" spans="1:17">
      <c r="A280" s="806"/>
      <c r="B280" s="437" t="s">
        <v>5215</v>
      </c>
      <c r="C280" s="826" t="str">
        <f ca="1">CELL("nomfichier")</f>
        <v xml:space="preserve">F:\Bureau\UPRT NOUVEATES\[liebig refonte en cours.xlsx]M.Emploi </v>
      </c>
      <c r="D280" s="826"/>
      <c r="E280" s="826"/>
      <c r="F280" s="826"/>
      <c r="G280" s="826"/>
      <c r="H280" s="826"/>
      <c r="I280" s="826"/>
      <c r="J280" s="826"/>
      <c r="K280" s="826"/>
      <c r="L280" s="826"/>
      <c r="M280" s="826"/>
      <c r="N280" s="827"/>
      <c r="O280" s="143"/>
      <c r="P280" s="143"/>
      <c r="Q280" s="143"/>
    </row>
    <row r="281" spans="1:17">
      <c r="A281" s="806"/>
      <c r="B281" s="438" t="s">
        <v>5216</v>
      </c>
      <c r="C281" s="842" t="s">
        <v>5217</v>
      </c>
      <c r="D281" s="842"/>
      <c r="E281" s="842"/>
      <c r="F281" s="842"/>
      <c r="G281" s="842"/>
      <c r="H281" s="842"/>
      <c r="I281" s="842"/>
      <c r="J281" s="842"/>
      <c r="K281" s="842"/>
      <c r="L281" s="842"/>
      <c r="M281" s="842"/>
      <c r="N281" s="843"/>
      <c r="O281" s="143"/>
      <c r="P281" s="143"/>
      <c r="Q281" s="143"/>
    </row>
    <row r="282" spans="1:17" ht="15.75" thickBot="1">
      <c r="A282" s="806"/>
      <c r="B282" s="844" t="s">
        <v>5218</v>
      </c>
      <c r="C282" s="845"/>
      <c r="D282" s="845"/>
      <c r="E282" s="845"/>
      <c r="F282" s="845"/>
      <c r="G282" s="845"/>
      <c r="H282" s="845"/>
      <c r="I282" s="845"/>
      <c r="J282" s="845"/>
      <c r="K282" s="845"/>
      <c r="L282" s="845"/>
      <c r="M282" s="845"/>
      <c r="N282" s="846"/>
      <c r="O282" s="143"/>
      <c r="P282" s="143"/>
      <c r="Q282" s="143"/>
    </row>
    <row r="283" spans="1:17">
      <c r="A283" s="143"/>
      <c r="B283" s="142"/>
      <c r="C283" s="142"/>
      <c r="D283" s="142"/>
      <c r="E283" s="142"/>
      <c r="F283" s="142"/>
      <c r="G283" s="142"/>
      <c r="H283" s="142"/>
      <c r="I283" s="142"/>
      <c r="J283" s="142"/>
      <c r="K283" s="142"/>
      <c r="L283" s="142"/>
      <c r="M283" s="143"/>
      <c r="N283" s="143"/>
      <c r="O283" s="143"/>
      <c r="P283" s="143"/>
      <c r="Q283" s="143"/>
    </row>
    <row r="284" spans="1:17" ht="16.5" thickBot="1">
      <c r="A284" s="143"/>
      <c r="B284" s="464"/>
      <c r="C284" s="465"/>
      <c r="D284" s="465"/>
      <c r="E284" s="465"/>
      <c r="F284" s="465"/>
      <c r="G284" s="465"/>
      <c r="H284" s="142"/>
      <c r="I284" s="142"/>
      <c r="J284" s="142"/>
      <c r="K284" s="142"/>
      <c r="L284" s="142"/>
      <c r="M284" s="143"/>
      <c r="N284" s="143"/>
      <c r="O284" s="143"/>
      <c r="P284" s="143"/>
      <c r="Q284" s="143"/>
    </row>
    <row r="285" spans="1:17" ht="15.75">
      <c r="A285" s="158"/>
      <c r="B285" s="466"/>
      <c r="C285" s="467"/>
      <c r="D285" s="467"/>
      <c r="E285" s="467"/>
      <c r="F285" s="467"/>
      <c r="G285" s="467"/>
      <c r="H285" s="467"/>
      <c r="I285" s="467"/>
      <c r="J285" s="468" t="s">
        <v>5229</v>
      </c>
      <c r="K285" s="142"/>
      <c r="L285" s="142"/>
      <c r="M285" s="143"/>
      <c r="N285" s="143"/>
      <c r="O285" s="143"/>
      <c r="P285" s="143"/>
      <c r="Q285" s="143"/>
    </row>
    <row r="286" spans="1:17">
      <c r="A286" s="158"/>
      <c r="B286" s="469"/>
      <c r="C286" s="470" t="s">
        <v>5230</v>
      </c>
      <c r="D286" s="471">
        <v>0.44</v>
      </c>
      <c r="E286" s="142"/>
      <c r="F286" s="472" t="s">
        <v>5230</v>
      </c>
      <c r="G286" s="471">
        <v>100</v>
      </c>
      <c r="H286" s="142"/>
      <c r="I286" s="473" t="s">
        <v>5231</v>
      </c>
      <c r="J286" s="474">
        <v>115</v>
      </c>
      <c r="K286" s="142"/>
      <c r="L286" s="142"/>
      <c r="M286" s="143"/>
      <c r="N286" s="143"/>
      <c r="O286" s="143"/>
      <c r="P286" s="143"/>
      <c r="Q286" s="143"/>
    </row>
    <row r="287" spans="1:17" ht="45">
      <c r="A287" s="158"/>
      <c r="B287" s="475"/>
      <c r="C287" s="476" t="s">
        <v>5232</v>
      </c>
      <c r="D287" s="477">
        <v>60</v>
      </c>
      <c r="E287" s="142"/>
      <c r="F287" s="476" t="s">
        <v>5233</v>
      </c>
      <c r="G287" s="478">
        <v>10</v>
      </c>
      <c r="H287" s="142"/>
      <c r="I287" s="472" t="s">
        <v>5230</v>
      </c>
      <c r="J287" s="479">
        <v>133</v>
      </c>
      <c r="K287" s="142"/>
      <c r="L287" s="142"/>
      <c r="M287" s="143"/>
      <c r="N287" s="143"/>
      <c r="O287" s="143"/>
      <c r="P287" s="143"/>
      <c r="Q287" s="143"/>
    </row>
    <row r="288" spans="1:17">
      <c r="A288" s="158"/>
      <c r="B288" s="480"/>
      <c r="C288" s="481" t="s">
        <v>5233</v>
      </c>
      <c r="D288" s="482">
        <f>D286*D287%</f>
        <v>0.26400000000000001</v>
      </c>
      <c r="E288" s="142"/>
      <c r="F288" s="483" t="s">
        <v>5231</v>
      </c>
      <c r="G288" s="482">
        <f>IF(G286=0,0,G286+G287)</f>
        <v>110</v>
      </c>
      <c r="H288" s="142"/>
      <c r="I288" s="481" t="s">
        <v>5233</v>
      </c>
      <c r="J288" s="484">
        <f>IF(J286=0,0,IF(J287=0,0,J286-J287))</f>
        <v>-18</v>
      </c>
      <c r="K288" s="142"/>
      <c r="L288" s="142"/>
      <c r="M288" s="143"/>
      <c r="N288" s="143"/>
      <c r="O288" s="143"/>
      <c r="P288" s="143"/>
      <c r="Q288" s="143"/>
    </row>
    <row r="289" spans="1:17">
      <c r="A289" s="158"/>
      <c r="B289" s="485"/>
      <c r="C289" s="483" t="s">
        <v>5231</v>
      </c>
      <c r="D289" s="482">
        <f>((D286*D287)/100)+D286</f>
        <v>0.70399999999999996</v>
      </c>
      <c r="E289" s="278"/>
      <c r="F289" s="486" t="s">
        <v>5232</v>
      </c>
      <c r="G289" s="487">
        <f>IF(G286=0,0,IF(ISBLANK(G286),0,(G287/G286)*100))</f>
        <v>10</v>
      </c>
      <c r="H289" s="278"/>
      <c r="I289" s="486" t="s">
        <v>5232</v>
      </c>
      <c r="J289" s="488">
        <f>IF(J287=0,0,IF(ISBLANK(J287),0,(J288/J287)*100))</f>
        <v>-13.533834586466165</v>
      </c>
      <c r="K289" s="142"/>
      <c r="L289" s="142"/>
      <c r="M289" s="143"/>
      <c r="N289" s="143"/>
      <c r="O289" s="143"/>
      <c r="P289" s="143"/>
      <c r="Q289" s="143"/>
    </row>
    <row r="290" spans="1:17">
      <c r="A290" s="158"/>
      <c r="B290" s="489"/>
      <c r="C290" s="490"/>
      <c r="D290" s="491"/>
      <c r="E290" s="492"/>
      <c r="F290" s="493"/>
      <c r="G290" s="494"/>
      <c r="H290" s="492"/>
      <c r="I290" s="493"/>
      <c r="J290" s="495"/>
      <c r="K290" s="142"/>
      <c r="L290" s="142"/>
      <c r="M290" s="143"/>
      <c r="N290" s="143"/>
      <c r="O290" s="143"/>
      <c r="P290" s="143"/>
      <c r="Q290" s="143"/>
    </row>
    <row r="291" spans="1:17">
      <c r="A291" s="158"/>
      <c r="B291" s="469"/>
      <c r="C291" s="472" t="s">
        <v>5230</v>
      </c>
      <c r="D291" s="471">
        <v>5.8970000000000002</v>
      </c>
      <c r="E291" s="142"/>
      <c r="F291" s="473" t="s">
        <v>5231</v>
      </c>
      <c r="G291" s="478">
        <v>9.64</v>
      </c>
      <c r="H291" s="142"/>
      <c r="I291" s="473" t="s">
        <v>5231</v>
      </c>
      <c r="J291" s="474">
        <v>100</v>
      </c>
      <c r="K291" s="142"/>
      <c r="L291" s="142"/>
      <c r="M291" s="143"/>
      <c r="N291" s="143"/>
      <c r="O291" s="143"/>
      <c r="P291" s="143"/>
      <c r="Q291" s="143"/>
    </row>
    <row r="292" spans="1:17" ht="45">
      <c r="A292" s="158"/>
      <c r="B292" s="496"/>
      <c r="C292" s="473" t="s">
        <v>5231</v>
      </c>
      <c r="D292" s="478">
        <v>9.64</v>
      </c>
      <c r="E292" s="142"/>
      <c r="F292" s="476" t="s">
        <v>5232</v>
      </c>
      <c r="G292" s="497">
        <v>63.5</v>
      </c>
      <c r="H292" s="142"/>
      <c r="I292" s="476" t="s">
        <v>5233</v>
      </c>
      <c r="J292" s="474">
        <v>50</v>
      </c>
      <c r="K292" s="142"/>
      <c r="L292" s="142"/>
      <c r="M292" s="143"/>
      <c r="N292" s="143"/>
      <c r="O292" s="143"/>
      <c r="P292" s="143"/>
      <c r="Q292" s="143"/>
    </row>
    <row r="293" spans="1:17">
      <c r="A293" s="158"/>
      <c r="B293" s="480"/>
      <c r="C293" s="481" t="s">
        <v>5233</v>
      </c>
      <c r="D293" s="482">
        <f>IF(D291=0,0,IF(D292=0,0,D292-D291))</f>
        <v>3.7430000000000003</v>
      </c>
      <c r="E293" s="142"/>
      <c r="F293" s="481" t="s">
        <v>5233</v>
      </c>
      <c r="G293" s="482">
        <f>G291-G294</f>
        <v>3.7439755351681958</v>
      </c>
      <c r="H293" s="142"/>
      <c r="I293" s="483" t="s">
        <v>5230</v>
      </c>
      <c r="J293" s="484">
        <f>IF(J291=0,0,IF(ISBLANK(J291),0,J291-J292))</f>
        <v>50</v>
      </c>
      <c r="K293" s="142"/>
      <c r="L293" s="142"/>
      <c r="M293" s="143"/>
      <c r="N293" s="143"/>
      <c r="O293" s="143"/>
      <c r="P293" s="143"/>
      <c r="Q293" s="143"/>
    </row>
    <row r="294" spans="1:17">
      <c r="A294" s="158"/>
      <c r="B294" s="498"/>
      <c r="C294" s="499" t="s">
        <v>5232</v>
      </c>
      <c r="D294" s="500">
        <f>IF(D291=0,0,IF(ISBLANK(D291),0,(D293/D291)*100))</f>
        <v>63.472952348651859</v>
      </c>
      <c r="E294" s="142"/>
      <c r="F294" s="501" t="s">
        <v>5230</v>
      </c>
      <c r="G294" s="502">
        <f>(G291/(100+G292)*100)</f>
        <v>5.8960244648318048</v>
      </c>
      <c r="H294" s="142"/>
      <c r="I294" s="499" t="s">
        <v>5232</v>
      </c>
      <c r="J294" s="503">
        <f>IF(J293=0,0,IF(ISBLANK(J292),0,(J292/J293)*100))</f>
        <v>100</v>
      </c>
      <c r="K294" s="142"/>
      <c r="L294" s="142"/>
      <c r="M294" s="143"/>
      <c r="N294" s="143"/>
      <c r="O294" s="143"/>
      <c r="P294" s="143"/>
      <c r="Q294" s="143"/>
    </row>
    <row r="295" spans="1:17">
      <c r="A295" s="158"/>
      <c r="B295" s="847" t="s">
        <v>5097</v>
      </c>
      <c r="C295" s="848"/>
      <c r="D295" s="848"/>
      <c r="E295" s="848"/>
      <c r="F295" s="848"/>
      <c r="G295" s="848"/>
      <c r="H295" s="848"/>
      <c r="I295" s="848"/>
      <c r="J295" s="848"/>
      <c r="K295" s="142"/>
      <c r="L295" s="142"/>
      <c r="M295" s="143"/>
      <c r="N295" s="143"/>
      <c r="O295" s="143"/>
      <c r="P295" s="143"/>
      <c r="Q295" s="143"/>
    </row>
    <row r="296" spans="1:17" ht="15.75" thickBot="1">
      <c r="A296" s="158"/>
      <c r="B296" s="504"/>
      <c r="C296" s="504"/>
      <c r="D296" s="504"/>
      <c r="E296" s="504"/>
      <c r="F296" s="504"/>
      <c r="G296" s="504"/>
      <c r="H296" s="504"/>
      <c r="I296" s="504"/>
      <c r="J296" s="504"/>
      <c r="K296" s="142"/>
      <c r="L296" s="142"/>
      <c r="M296" s="143"/>
      <c r="N296" s="143"/>
      <c r="O296" s="143"/>
      <c r="P296" s="143"/>
      <c r="Q296" s="143"/>
    </row>
    <row r="297" spans="1:17" ht="18">
      <c r="A297" s="158"/>
      <c r="B297" s="505" t="s">
        <v>5234</v>
      </c>
      <c r="C297" s="467"/>
      <c r="D297" s="467"/>
      <c r="E297" s="467"/>
      <c r="F297" s="467"/>
      <c r="G297" s="467"/>
      <c r="H297" s="467"/>
      <c r="I297" s="467"/>
      <c r="J297" s="468" t="s">
        <v>5235</v>
      </c>
      <c r="K297" s="142"/>
      <c r="L297" s="142"/>
      <c r="M297" s="143"/>
      <c r="N297" s="143"/>
      <c r="O297" s="143"/>
      <c r="P297" s="143"/>
      <c r="Q297" s="143"/>
    </row>
    <row r="298" spans="1:17">
      <c r="A298" s="158"/>
      <c r="B298" s="469"/>
      <c r="C298" s="472" t="s">
        <v>5236</v>
      </c>
      <c r="D298" s="506">
        <v>1</v>
      </c>
      <c r="E298" s="472"/>
      <c r="F298" s="472" t="s">
        <v>5236</v>
      </c>
      <c r="G298" s="506">
        <v>10</v>
      </c>
      <c r="H298" s="472"/>
      <c r="I298" s="472" t="s">
        <v>5237</v>
      </c>
      <c r="J298" s="507">
        <v>10</v>
      </c>
      <c r="K298" s="142"/>
      <c r="L298" s="142"/>
      <c r="M298" s="143"/>
      <c r="N298" s="143"/>
      <c r="O298" s="143"/>
      <c r="P298" s="143"/>
      <c r="Q298" s="143"/>
    </row>
    <row r="299" spans="1:17">
      <c r="A299" s="158"/>
      <c r="B299" s="496"/>
      <c r="C299" s="473" t="s">
        <v>5238</v>
      </c>
      <c r="D299" s="508">
        <v>50</v>
      </c>
      <c r="E299" s="473"/>
      <c r="F299" s="473" t="s">
        <v>5239</v>
      </c>
      <c r="G299" s="509">
        <v>2</v>
      </c>
      <c r="H299" s="473"/>
      <c r="I299" s="473" t="s">
        <v>5236</v>
      </c>
      <c r="J299" s="510">
        <v>3.2</v>
      </c>
      <c r="K299" s="142"/>
      <c r="L299" s="142"/>
      <c r="M299" s="143"/>
      <c r="N299" s="143"/>
      <c r="O299" s="143"/>
      <c r="P299" s="143"/>
      <c r="Q299" s="143"/>
    </row>
    <row r="300" spans="1:17">
      <c r="A300" s="158"/>
      <c r="B300" s="485"/>
      <c r="C300" s="483" t="s">
        <v>5240</v>
      </c>
      <c r="D300" s="511">
        <f>D301*D299%</f>
        <v>1</v>
      </c>
      <c r="E300" s="483"/>
      <c r="F300" s="483" t="s">
        <v>5241</v>
      </c>
      <c r="G300" s="511">
        <f>IF(G298=0,0,G298+G299)</f>
        <v>12</v>
      </c>
      <c r="H300" s="483"/>
      <c r="I300" s="483" t="s">
        <v>5240</v>
      </c>
      <c r="J300" s="512">
        <f>IF(J298=0,0,IF(J299=0,0,J298-J299))</f>
        <v>6.8</v>
      </c>
      <c r="K300" s="142"/>
      <c r="L300" s="142"/>
      <c r="M300" s="143"/>
      <c r="N300" s="143"/>
      <c r="O300" s="143"/>
      <c r="P300" s="143"/>
      <c r="Q300" s="143"/>
    </row>
    <row r="301" spans="1:17">
      <c r="A301" s="158"/>
      <c r="B301" s="513"/>
      <c r="C301" s="501" t="s">
        <v>5237</v>
      </c>
      <c r="D301" s="514">
        <f>D298/(100-D299)*100</f>
        <v>2</v>
      </c>
      <c r="E301" s="501"/>
      <c r="F301" s="501" t="s">
        <v>5238</v>
      </c>
      <c r="G301" s="515">
        <f>IF(G298=0,0,G299/G300)</f>
        <v>0.16666666666666666</v>
      </c>
      <c r="H301" s="501"/>
      <c r="I301" s="501" t="s">
        <v>5238</v>
      </c>
      <c r="J301" s="516">
        <f>IF(J298=0,0,J300/J298)</f>
        <v>0.67999999999999994</v>
      </c>
      <c r="K301" s="142"/>
      <c r="L301" s="142"/>
      <c r="M301" s="143"/>
      <c r="N301" s="143"/>
      <c r="O301" s="143"/>
      <c r="P301" s="143"/>
      <c r="Q301" s="143"/>
    </row>
    <row r="302" spans="1:17">
      <c r="A302" s="158"/>
      <c r="B302" s="489"/>
      <c r="C302" s="490"/>
      <c r="D302" s="491"/>
      <c r="E302" s="492"/>
      <c r="F302" s="493"/>
      <c r="G302" s="494"/>
      <c r="H302" s="492"/>
      <c r="I302" s="493"/>
      <c r="J302" s="495"/>
      <c r="K302" s="142"/>
      <c r="L302" s="142"/>
      <c r="M302" s="143"/>
      <c r="N302" s="143"/>
      <c r="O302" s="143"/>
      <c r="P302" s="143"/>
      <c r="Q302" s="143"/>
    </row>
    <row r="303" spans="1:17">
      <c r="A303" s="158"/>
      <c r="B303" s="517"/>
      <c r="C303" s="518" t="s">
        <v>5236</v>
      </c>
      <c r="D303" s="506">
        <v>100</v>
      </c>
      <c r="E303" s="518"/>
      <c r="F303" s="518" t="s">
        <v>5237</v>
      </c>
      <c r="G303" s="506">
        <v>183</v>
      </c>
      <c r="H303" s="518"/>
      <c r="I303" s="518" t="s">
        <v>5237</v>
      </c>
      <c r="J303" s="519">
        <v>100</v>
      </c>
      <c r="K303" s="142"/>
      <c r="L303" s="142"/>
      <c r="M303" s="143"/>
      <c r="N303" s="143"/>
      <c r="O303" s="143"/>
      <c r="P303" s="143"/>
      <c r="Q303" s="143"/>
    </row>
    <row r="304" spans="1:17">
      <c r="A304" s="158"/>
      <c r="B304" s="496"/>
      <c r="C304" s="473" t="s">
        <v>5237</v>
      </c>
      <c r="D304" s="509">
        <v>150</v>
      </c>
      <c r="E304" s="473"/>
      <c r="F304" s="473" t="s">
        <v>5238</v>
      </c>
      <c r="G304" s="508">
        <v>40</v>
      </c>
      <c r="H304" s="473"/>
      <c r="I304" s="473" t="s">
        <v>5239</v>
      </c>
      <c r="J304" s="510">
        <v>15</v>
      </c>
      <c r="K304" s="142"/>
      <c r="L304" s="142"/>
      <c r="M304" s="143"/>
      <c r="N304" s="143"/>
      <c r="O304" s="143"/>
      <c r="P304" s="143"/>
      <c r="Q304" s="143"/>
    </row>
    <row r="305" spans="1:17">
      <c r="A305" s="158"/>
      <c r="B305" s="485"/>
      <c r="C305" s="483" t="s">
        <v>5240</v>
      </c>
      <c r="D305" s="511">
        <f>IF(D303=0,0,IF(D304=0,0,D304-D303))</f>
        <v>50</v>
      </c>
      <c r="E305" s="483"/>
      <c r="F305" s="483" t="s">
        <v>5240</v>
      </c>
      <c r="G305" s="520">
        <f>G303*G304%</f>
        <v>73.2</v>
      </c>
      <c r="H305" s="483"/>
      <c r="I305" s="483" t="s">
        <v>5242</v>
      </c>
      <c r="J305" s="512">
        <f>IF(J303=0,0,IF(J304=0,0,J303-J304))</f>
        <v>85</v>
      </c>
      <c r="K305" s="142"/>
      <c r="L305" s="142"/>
      <c r="M305" s="143"/>
      <c r="N305" s="143"/>
      <c r="O305" s="143"/>
      <c r="P305" s="143"/>
      <c r="Q305" s="143"/>
    </row>
    <row r="306" spans="1:17">
      <c r="A306" s="158"/>
      <c r="B306" s="513"/>
      <c r="C306" s="501" t="s">
        <v>5238</v>
      </c>
      <c r="D306" s="515">
        <f>IF(D303=0,0,IF(D304=0,0,D305/D304))</f>
        <v>0.33333333333333331</v>
      </c>
      <c r="E306" s="501"/>
      <c r="F306" s="501" t="s">
        <v>5236</v>
      </c>
      <c r="G306" s="514">
        <f>G303-G305</f>
        <v>109.8</v>
      </c>
      <c r="H306" s="501"/>
      <c r="I306" s="501" t="s">
        <v>5238</v>
      </c>
      <c r="J306" s="516">
        <f>IF(J303=0,0,IF(J304=0,0,J304/J303))</f>
        <v>0.15</v>
      </c>
      <c r="K306" s="142"/>
      <c r="L306" s="142"/>
      <c r="M306" s="143"/>
      <c r="N306" s="143"/>
      <c r="O306" s="143"/>
      <c r="P306" s="143"/>
      <c r="Q306" s="143"/>
    </row>
    <row r="307" spans="1:17">
      <c r="A307" s="158"/>
      <c r="B307" s="849" t="s">
        <v>5097</v>
      </c>
      <c r="C307" s="850"/>
      <c r="D307" s="850"/>
      <c r="E307" s="850"/>
      <c r="F307" s="850"/>
      <c r="G307" s="850"/>
      <c r="H307" s="850"/>
      <c r="I307" s="850"/>
      <c r="J307" s="850"/>
      <c r="K307" s="142"/>
      <c r="L307" s="142"/>
      <c r="M307" s="143"/>
      <c r="N307" s="143"/>
      <c r="O307" s="143"/>
      <c r="P307" s="143"/>
      <c r="Q307" s="143"/>
    </row>
    <row r="308" spans="1:17" ht="15.75" thickBot="1">
      <c r="A308" s="143"/>
      <c r="B308" s="142"/>
      <c r="C308" s="142"/>
      <c r="D308" s="142"/>
      <c r="E308" s="142"/>
      <c r="F308" s="142"/>
      <c r="G308" s="142"/>
      <c r="H308" s="142"/>
      <c r="I308" s="142"/>
      <c r="J308" s="142"/>
      <c r="K308" s="142"/>
      <c r="L308" s="142"/>
      <c r="M308" s="143"/>
      <c r="N308" s="143"/>
      <c r="O308" s="143"/>
      <c r="P308" s="143"/>
      <c r="Q308" s="143"/>
    </row>
    <row r="309" spans="1:17">
      <c r="A309" s="828" t="s">
        <v>5243</v>
      </c>
      <c r="B309" s="829"/>
      <c r="C309" s="829"/>
      <c r="D309" s="829"/>
      <c r="E309" s="829"/>
      <c r="F309" s="829"/>
      <c r="G309" s="829"/>
      <c r="H309" s="829"/>
      <c r="I309" s="829"/>
      <c r="J309" s="829"/>
      <c r="K309" s="829"/>
      <c r="L309" s="829"/>
      <c r="M309" s="829"/>
      <c r="N309" s="829"/>
      <c r="O309" s="143"/>
      <c r="P309" s="143"/>
      <c r="Q309" s="143"/>
    </row>
    <row r="310" spans="1:17" ht="15.75" thickBot="1">
      <c r="A310" s="830"/>
      <c r="B310" s="831"/>
      <c r="C310" s="831"/>
      <c r="D310" s="831"/>
      <c r="E310" s="831"/>
      <c r="F310" s="831"/>
      <c r="G310" s="831"/>
      <c r="H310" s="831"/>
      <c r="I310" s="831"/>
      <c r="J310" s="831"/>
      <c r="K310" s="831"/>
      <c r="L310" s="831"/>
      <c r="M310" s="831"/>
      <c r="N310" s="831"/>
      <c r="O310" s="143"/>
      <c r="P310" s="143"/>
      <c r="Q310" s="143"/>
    </row>
    <row r="311" spans="1:17">
      <c r="A311" s="143"/>
      <c r="B311" s="143"/>
      <c r="C311" s="143"/>
      <c r="D311" s="143"/>
      <c r="E311" s="143"/>
      <c r="F311" s="143"/>
      <c r="G311" s="143"/>
      <c r="H311" s="143"/>
      <c r="I311" s="143"/>
      <c r="J311" s="143"/>
      <c r="K311" s="143"/>
      <c r="L311" s="143"/>
      <c r="M311" s="143"/>
      <c r="N311" s="143"/>
      <c r="O311" s="143"/>
      <c r="P311" s="143"/>
      <c r="Q311" s="143"/>
    </row>
    <row r="312" spans="1:17" ht="15.75">
      <c r="A312" s="143"/>
      <c r="B312" s="143"/>
      <c r="C312" s="143"/>
      <c r="D312" s="143"/>
      <c r="E312" s="521" t="s">
        <v>5244</v>
      </c>
      <c r="F312" s="521"/>
      <c r="G312" s="521"/>
      <c r="H312" s="143"/>
      <c r="I312" s="143"/>
      <c r="J312" s="143"/>
      <c r="K312" s="143"/>
      <c r="L312" s="143"/>
      <c r="M312" s="143"/>
      <c r="N312" s="143"/>
      <c r="O312" s="143"/>
      <c r="P312" s="143"/>
      <c r="Q312" s="143"/>
    </row>
    <row r="313" spans="1:17" ht="15.75">
      <c r="A313" s="143"/>
      <c r="B313" s="143"/>
      <c r="C313" s="143"/>
      <c r="D313" s="143"/>
      <c r="E313" s="521"/>
      <c r="F313" s="521" t="s">
        <v>5245</v>
      </c>
      <c r="G313" s="521"/>
      <c r="H313" s="143"/>
      <c r="I313" s="143"/>
      <c r="J313" s="143"/>
      <c r="K313" s="143"/>
      <c r="L313" s="143"/>
      <c r="M313" s="143"/>
      <c r="N313" s="143"/>
      <c r="O313" s="143"/>
      <c r="P313" s="143"/>
      <c r="Q313" s="143"/>
    </row>
    <row r="314" spans="1:17" ht="15.75">
      <c r="A314" s="143"/>
      <c r="B314" s="143"/>
      <c r="C314" s="143"/>
      <c r="D314" s="143"/>
      <c r="E314" s="521"/>
      <c r="F314" s="521" t="s">
        <v>5246</v>
      </c>
      <c r="G314" s="521"/>
      <c r="H314" s="143"/>
      <c r="I314" s="143"/>
      <c r="J314" s="143"/>
      <c r="K314" s="143"/>
      <c r="L314" s="143"/>
      <c r="M314" s="143"/>
      <c r="N314" s="143"/>
      <c r="O314" s="143"/>
      <c r="P314" s="143"/>
      <c r="Q314" s="143"/>
    </row>
    <row r="315" spans="1:17" ht="15.75">
      <c r="A315" s="143"/>
      <c r="B315" s="143"/>
      <c r="C315" s="143"/>
      <c r="D315" s="143"/>
      <c r="E315" s="521"/>
      <c r="F315" s="521" t="s">
        <v>5247</v>
      </c>
      <c r="G315" s="521"/>
      <c r="H315" s="143"/>
      <c r="I315" s="143"/>
      <c r="J315" s="143"/>
      <c r="K315" s="143"/>
      <c r="L315" s="143"/>
      <c r="M315" s="143"/>
      <c r="N315" s="143"/>
      <c r="O315" s="143"/>
      <c r="P315" s="143"/>
      <c r="Q315" s="143"/>
    </row>
    <row r="316" spans="1:17" ht="15.75">
      <c r="A316" s="143"/>
      <c r="B316" s="143"/>
      <c r="C316" s="143"/>
      <c r="D316" s="143"/>
      <c r="E316" s="143"/>
      <c r="F316" s="521" t="s">
        <v>5248</v>
      </c>
      <c r="G316" s="143"/>
      <c r="H316" s="143"/>
      <c r="I316" s="143"/>
      <c r="J316" s="143"/>
      <c r="K316" s="143"/>
      <c r="L316" s="143"/>
      <c r="M316" s="143"/>
      <c r="N316" s="143"/>
      <c r="O316" s="143"/>
      <c r="P316" s="143"/>
      <c r="Q316" s="143"/>
    </row>
    <row r="317" spans="1:17" ht="15.75">
      <c r="A317" s="143"/>
      <c r="B317" s="143"/>
      <c r="C317" s="143"/>
      <c r="D317" s="143"/>
      <c r="E317" s="521" t="s">
        <v>5249</v>
      </c>
      <c r="F317" s="143"/>
      <c r="G317" s="143"/>
      <c r="H317" s="143"/>
      <c r="I317" s="143"/>
      <c r="J317" s="143"/>
      <c r="K317" s="143"/>
      <c r="L317" s="143"/>
      <c r="M317" s="143"/>
      <c r="N317" s="143"/>
      <c r="O317" s="143"/>
      <c r="P317" s="143"/>
      <c r="Q317" s="143"/>
    </row>
    <row r="318" spans="1:17">
      <c r="A318" s="143"/>
      <c r="B318" s="143"/>
      <c r="C318" s="143"/>
      <c r="D318" s="143"/>
      <c r="E318" s="143"/>
      <c r="F318" s="143"/>
      <c r="G318" s="143"/>
      <c r="H318" s="143"/>
      <c r="I318" s="143"/>
      <c r="J318" s="143"/>
      <c r="K318" s="143"/>
      <c r="L318" s="143"/>
      <c r="M318" s="143"/>
      <c r="N318" s="143"/>
      <c r="O318" s="143"/>
      <c r="P318" s="143"/>
      <c r="Q318" s="143"/>
    </row>
    <row r="319" spans="1:17" ht="21">
      <c r="A319" s="143"/>
      <c r="B319" s="143"/>
      <c r="C319" s="522" t="s">
        <v>5250</v>
      </c>
      <c r="D319" s="522"/>
      <c r="E319" s="522"/>
      <c r="F319" s="522"/>
      <c r="G319" s="522"/>
      <c r="H319" s="522"/>
      <c r="I319" s="522" t="s">
        <v>5251</v>
      </c>
      <c r="J319" s="143"/>
      <c r="K319" s="143"/>
      <c r="L319" s="143"/>
      <c r="M319" s="143"/>
      <c r="N319" s="143"/>
      <c r="O319" s="143"/>
      <c r="P319" s="143"/>
      <c r="Q319" s="143"/>
    </row>
    <row r="320" spans="1:17">
      <c r="A320" s="143"/>
      <c r="B320" s="143"/>
      <c r="C320" s="143"/>
      <c r="D320" s="143"/>
      <c r="E320" s="143"/>
      <c r="F320" s="143"/>
      <c r="G320" s="143"/>
      <c r="H320" s="143"/>
      <c r="I320" s="143"/>
      <c r="J320" s="143"/>
      <c r="K320" s="143"/>
      <c r="L320" s="143"/>
      <c r="M320" s="143"/>
      <c r="N320" s="143"/>
      <c r="O320" s="143"/>
      <c r="P320" s="143"/>
      <c r="Q320" s="143"/>
    </row>
    <row r="321" spans="1:17" ht="21">
      <c r="A321" s="143"/>
      <c r="B321" s="143"/>
      <c r="C321" s="143"/>
      <c r="D321" s="522" t="s">
        <v>5252</v>
      </c>
      <c r="E321" s="143"/>
      <c r="F321" s="143"/>
      <c r="G321" s="143"/>
      <c r="H321" s="143"/>
      <c r="I321" s="522"/>
      <c r="J321" s="143"/>
      <c r="K321" s="143"/>
      <c r="L321" s="143"/>
      <c r="M321" s="143"/>
      <c r="N321" s="143"/>
      <c r="O321" s="143"/>
      <c r="P321" s="143"/>
      <c r="Q321" s="143"/>
    </row>
    <row r="322" spans="1:17" ht="21">
      <c r="A322" s="143"/>
      <c r="B322" s="143"/>
      <c r="C322" s="143"/>
      <c r="D322" s="522" t="s">
        <v>5253</v>
      </c>
      <c r="E322" s="143"/>
      <c r="F322" s="143"/>
      <c r="G322" s="143"/>
      <c r="H322" s="523" t="s">
        <v>626</v>
      </c>
      <c r="I322" s="522"/>
      <c r="J322" s="143"/>
      <c r="K322" s="143"/>
      <c r="L322" s="143"/>
      <c r="M322" s="143"/>
      <c r="N322" s="143"/>
      <c r="O322" s="143"/>
      <c r="P322" s="143"/>
      <c r="Q322" s="143"/>
    </row>
    <row r="323" spans="1:17" ht="21">
      <c r="A323" s="143"/>
      <c r="B323" s="143"/>
      <c r="C323" s="143"/>
      <c r="D323" s="522" t="s">
        <v>5254</v>
      </c>
      <c r="E323" s="143"/>
      <c r="F323" s="143"/>
      <c r="G323" s="143"/>
      <c r="H323" s="524"/>
      <c r="I323" s="524" t="s">
        <v>5255</v>
      </c>
      <c r="J323" s="143"/>
      <c r="K323" s="143"/>
      <c r="L323" s="143"/>
      <c r="M323" s="143"/>
      <c r="N323" s="143"/>
      <c r="O323" s="143"/>
      <c r="P323" s="143"/>
      <c r="Q323" s="143"/>
    </row>
    <row r="324" spans="1:17" ht="21">
      <c r="A324" s="143"/>
      <c r="B324" s="143"/>
      <c r="C324" s="143"/>
      <c r="D324" s="522" t="s">
        <v>626</v>
      </c>
      <c r="E324" s="143"/>
      <c r="F324" s="143"/>
      <c r="G324" s="143"/>
      <c r="H324" s="524"/>
      <c r="I324" s="524" t="s">
        <v>5256</v>
      </c>
      <c r="J324" s="143"/>
      <c r="K324" s="143"/>
      <c r="L324" s="143"/>
      <c r="M324" s="143"/>
      <c r="N324" s="143"/>
      <c r="O324" s="143"/>
      <c r="P324" s="143"/>
      <c r="Q324" s="143"/>
    </row>
    <row r="325" spans="1:17" ht="21">
      <c r="A325" s="143"/>
      <c r="B325" s="143"/>
      <c r="C325" s="143"/>
      <c r="D325" s="522" t="s">
        <v>5257</v>
      </c>
      <c r="E325" s="143"/>
      <c r="F325" s="143"/>
      <c r="G325" s="143"/>
      <c r="H325" s="523" t="s">
        <v>5258</v>
      </c>
      <c r="I325" s="143"/>
      <c r="J325" s="143"/>
      <c r="K325" s="143"/>
      <c r="L325" s="143"/>
      <c r="M325" s="143"/>
      <c r="N325" s="143"/>
      <c r="O325" s="143"/>
      <c r="P325" s="143"/>
      <c r="Q325" s="143"/>
    </row>
    <row r="326" spans="1:17" ht="21">
      <c r="A326" s="143"/>
      <c r="B326" s="143"/>
      <c r="C326" s="143"/>
      <c r="D326" s="522" t="s">
        <v>5259</v>
      </c>
      <c r="E326" s="143"/>
      <c r="F326" s="143"/>
      <c r="G326" s="143"/>
      <c r="H326" s="524"/>
      <c r="I326" s="524" t="s">
        <v>5260</v>
      </c>
      <c r="J326" s="143"/>
      <c r="K326" s="143"/>
      <c r="L326" s="522"/>
      <c r="M326" s="143"/>
      <c r="N326" s="143"/>
      <c r="O326" s="143"/>
      <c r="P326" s="143"/>
      <c r="Q326" s="143"/>
    </row>
    <row r="327" spans="1:17" ht="21">
      <c r="A327" s="143"/>
      <c r="B327" s="143"/>
      <c r="C327" s="143"/>
      <c r="D327" s="143"/>
      <c r="E327" s="143"/>
      <c r="F327" s="143"/>
      <c r="G327" s="143"/>
      <c r="H327" s="523" t="s">
        <v>5261</v>
      </c>
      <c r="I327" s="522"/>
      <c r="J327" s="522"/>
      <c r="K327" s="143"/>
      <c r="L327" s="522"/>
      <c r="M327" s="143"/>
      <c r="N327" s="143"/>
      <c r="O327" s="143"/>
      <c r="P327" s="143"/>
      <c r="Q327" s="143"/>
    </row>
    <row r="328" spans="1:17" ht="21">
      <c r="A328" s="143"/>
      <c r="B328" s="143"/>
      <c r="C328" s="143"/>
      <c r="D328" s="522" t="s">
        <v>5262</v>
      </c>
      <c r="E328" s="143"/>
      <c r="F328" s="143"/>
      <c r="G328" s="143"/>
      <c r="H328" s="524"/>
      <c r="I328" s="524" t="s">
        <v>5263</v>
      </c>
      <c r="J328" s="524"/>
      <c r="K328" s="143"/>
      <c r="L328" s="522"/>
      <c r="M328" s="143"/>
      <c r="N328" s="143"/>
      <c r="O328" s="143"/>
      <c r="P328" s="143"/>
      <c r="Q328" s="143"/>
    </row>
    <row r="329" spans="1:17" ht="21">
      <c r="A329" s="143"/>
      <c r="B329" s="143"/>
      <c r="C329" s="143"/>
      <c r="D329" s="522" t="s">
        <v>5253</v>
      </c>
      <c r="E329" s="143"/>
      <c r="F329" s="143"/>
      <c r="G329" s="143"/>
      <c r="H329" s="523" t="s">
        <v>5264</v>
      </c>
      <c r="I329" s="522"/>
      <c r="J329" s="143"/>
      <c r="K329" s="143"/>
      <c r="L329" s="522"/>
      <c r="M329" s="143"/>
      <c r="N329" s="143"/>
      <c r="O329" s="143"/>
      <c r="P329" s="143"/>
      <c r="Q329" s="143"/>
    </row>
    <row r="330" spans="1:17" ht="21">
      <c r="A330" s="143"/>
      <c r="B330" s="143"/>
      <c r="C330" s="143"/>
      <c r="D330" s="522" t="s">
        <v>5254</v>
      </c>
      <c r="E330" s="143"/>
      <c r="F330" s="143"/>
      <c r="G330" s="143"/>
      <c r="H330" s="524"/>
      <c r="I330" s="524" t="s">
        <v>5265</v>
      </c>
      <c r="J330" s="143"/>
      <c r="K330" s="143"/>
      <c r="L330" s="522"/>
      <c r="M330" s="143"/>
      <c r="N330" s="143"/>
      <c r="O330" s="143"/>
      <c r="P330" s="143"/>
      <c r="Q330" s="143"/>
    </row>
    <row r="331" spans="1:17" ht="21">
      <c r="A331" s="143"/>
      <c r="B331" s="143"/>
      <c r="C331" s="143"/>
      <c r="D331" s="522" t="s">
        <v>626</v>
      </c>
      <c r="E331" s="143"/>
      <c r="F331" s="143"/>
      <c r="G331" s="143"/>
      <c r="H331" s="523" t="s">
        <v>5266</v>
      </c>
      <c r="I331" s="522"/>
      <c r="J331" s="143"/>
      <c r="K331" s="143"/>
      <c r="L331" s="522"/>
      <c r="M331" s="143"/>
      <c r="N331" s="143"/>
      <c r="O331" s="143"/>
      <c r="P331" s="143"/>
      <c r="Q331" s="143"/>
    </row>
    <row r="332" spans="1:17" ht="21">
      <c r="A332" s="143"/>
      <c r="B332" s="143"/>
      <c r="C332" s="143"/>
      <c r="D332" s="522" t="s">
        <v>5257</v>
      </c>
      <c r="E332" s="143"/>
      <c r="F332" s="143"/>
      <c r="G332" s="143"/>
      <c r="H332" s="524"/>
      <c r="I332" s="524" t="s">
        <v>5267</v>
      </c>
      <c r="J332" s="143"/>
      <c r="K332" s="143"/>
      <c r="L332" s="522"/>
      <c r="M332" s="143"/>
      <c r="N332" s="143"/>
      <c r="O332" s="143"/>
      <c r="P332" s="143"/>
      <c r="Q332" s="143"/>
    </row>
    <row r="333" spans="1:17" ht="21">
      <c r="A333" s="143"/>
      <c r="B333" s="143"/>
      <c r="C333" s="143"/>
      <c r="D333" s="522" t="s">
        <v>5259</v>
      </c>
      <c r="E333" s="143"/>
      <c r="F333" s="143"/>
      <c r="G333" s="143"/>
      <c r="H333" s="523" t="s">
        <v>5268</v>
      </c>
      <c r="I333" s="522"/>
      <c r="J333" s="143"/>
      <c r="K333" s="143"/>
      <c r="L333" s="143"/>
      <c r="M333" s="143"/>
      <c r="N333" s="143"/>
      <c r="O333" s="143"/>
      <c r="P333" s="143"/>
      <c r="Q333" s="143"/>
    </row>
    <row r="334" spans="1:17" ht="21">
      <c r="A334" s="143"/>
      <c r="B334" s="143"/>
      <c r="C334" s="143"/>
      <c r="D334" s="522"/>
      <c r="E334" s="143"/>
      <c r="F334" s="143"/>
      <c r="G334" s="143"/>
      <c r="H334" s="524"/>
      <c r="I334" s="524" t="s">
        <v>5269</v>
      </c>
      <c r="J334" s="143"/>
      <c r="K334" s="143"/>
      <c r="L334" s="522"/>
      <c r="M334" s="143"/>
      <c r="N334" s="143"/>
      <c r="O334" s="143"/>
      <c r="P334" s="143"/>
      <c r="Q334" s="143"/>
    </row>
    <row r="335" spans="1:17" ht="21">
      <c r="A335" s="143"/>
      <c r="B335" s="143"/>
      <c r="C335" s="143"/>
      <c r="D335" s="522" t="s">
        <v>5270</v>
      </c>
      <c r="E335" s="143"/>
      <c r="F335" s="143"/>
      <c r="G335" s="143"/>
      <c r="H335" s="524"/>
      <c r="I335" s="524" t="s">
        <v>5271</v>
      </c>
      <c r="J335" s="143"/>
      <c r="K335" s="143"/>
      <c r="L335" s="143"/>
      <c r="M335" s="143"/>
      <c r="N335" s="143"/>
      <c r="O335" s="143"/>
      <c r="P335" s="143"/>
      <c r="Q335" s="143"/>
    </row>
    <row r="336" spans="1:17" ht="21">
      <c r="A336" s="143"/>
      <c r="B336" s="143"/>
      <c r="C336" s="143"/>
      <c r="D336" s="522" t="s">
        <v>5253</v>
      </c>
      <c r="E336" s="143"/>
      <c r="F336" s="143"/>
      <c r="G336" s="143"/>
      <c r="H336" s="524"/>
      <c r="I336" s="524" t="s">
        <v>5272</v>
      </c>
      <c r="J336" s="143"/>
      <c r="K336" s="143"/>
      <c r="L336" s="143"/>
      <c r="M336" s="143"/>
      <c r="N336" s="143"/>
      <c r="O336" s="143"/>
      <c r="P336" s="143"/>
      <c r="Q336" s="143"/>
    </row>
    <row r="337" spans="1:17" ht="21">
      <c r="A337" s="143"/>
      <c r="B337" s="143"/>
      <c r="C337" s="143"/>
      <c r="D337" s="522" t="s">
        <v>5254</v>
      </c>
      <c r="E337" s="143"/>
      <c r="F337" s="143"/>
      <c r="G337" s="143"/>
      <c r="H337" s="524"/>
      <c r="I337" s="524" t="s">
        <v>5273</v>
      </c>
      <c r="J337" s="143"/>
      <c r="K337" s="143"/>
      <c r="L337" s="143"/>
      <c r="M337" s="143"/>
      <c r="N337" s="143"/>
      <c r="O337" s="143"/>
      <c r="P337" s="143"/>
      <c r="Q337" s="143"/>
    </row>
    <row r="338" spans="1:17" ht="21">
      <c r="A338" s="143"/>
      <c r="B338" s="143"/>
      <c r="C338" s="143"/>
      <c r="D338" s="522" t="s">
        <v>626</v>
      </c>
      <c r="E338" s="143"/>
      <c r="F338" s="143"/>
      <c r="G338" s="143"/>
      <c r="H338" s="143"/>
      <c r="I338" s="143"/>
      <c r="J338" s="143"/>
      <c r="K338" s="143"/>
      <c r="L338" s="143"/>
      <c r="M338" s="143"/>
      <c r="N338" s="143"/>
      <c r="O338" s="143"/>
      <c r="P338" s="143"/>
      <c r="Q338" s="143"/>
    </row>
    <row r="339" spans="1:17">
      <c r="A339" s="143"/>
      <c r="B339" s="143"/>
      <c r="C339" s="143"/>
      <c r="D339" s="525" t="s">
        <v>5274</v>
      </c>
      <c r="E339" s="525"/>
      <c r="F339" s="143"/>
      <c r="G339" s="143"/>
      <c r="H339" s="143"/>
      <c r="I339" s="143"/>
      <c r="J339" s="143"/>
      <c r="K339" s="143"/>
      <c r="L339" s="143"/>
      <c r="M339" s="143"/>
      <c r="N339" s="143"/>
      <c r="O339" s="143"/>
      <c r="P339" s="143"/>
      <c r="Q339" s="143"/>
    </row>
    <row r="340" spans="1:17" ht="21">
      <c r="A340" s="143"/>
      <c r="B340" s="143"/>
      <c r="C340" s="143"/>
      <c r="D340" s="522" t="s">
        <v>5257</v>
      </c>
      <c r="E340" s="143"/>
      <c r="F340" s="143"/>
      <c r="G340" s="143"/>
      <c r="H340" s="143"/>
      <c r="I340" s="143"/>
      <c r="J340" s="143"/>
      <c r="K340" s="143"/>
      <c r="L340" s="143"/>
      <c r="M340" s="143"/>
      <c r="N340" s="143"/>
      <c r="O340" s="143"/>
      <c r="P340" s="143"/>
      <c r="Q340" s="143"/>
    </row>
    <row r="341" spans="1:17" ht="21">
      <c r="A341" s="143"/>
      <c r="B341" s="143"/>
      <c r="C341" s="143"/>
      <c r="D341" s="522" t="s">
        <v>5259</v>
      </c>
      <c r="E341" s="143"/>
      <c r="F341" s="143"/>
      <c r="G341" s="143"/>
      <c r="H341" s="143"/>
      <c r="I341" s="143"/>
      <c r="J341" s="143"/>
      <c r="K341" s="143"/>
      <c r="L341" s="143"/>
      <c r="M341" s="143"/>
      <c r="N341" s="143"/>
      <c r="O341" s="143"/>
      <c r="P341" s="143"/>
      <c r="Q341" s="143"/>
    </row>
    <row r="342" spans="1:17" ht="21">
      <c r="A342" s="143"/>
      <c r="B342" s="143"/>
      <c r="C342" s="143"/>
      <c r="D342" s="522"/>
      <c r="E342" s="143"/>
      <c r="F342" s="143"/>
      <c r="G342" s="143"/>
      <c r="H342" s="143"/>
      <c r="I342" s="143"/>
      <c r="J342" s="143"/>
      <c r="K342" s="143"/>
      <c r="L342" s="143"/>
      <c r="M342" s="143"/>
      <c r="N342" s="143"/>
      <c r="O342" s="143"/>
      <c r="P342" s="143"/>
      <c r="Q342" s="143"/>
    </row>
    <row r="343" spans="1:17" ht="21">
      <c r="A343" s="143"/>
      <c r="B343" s="143"/>
      <c r="C343" s="143"/>
      <c r="D343" s="522" t="s">
        <v>5275</v>
      </c>
      <c r="E343" s="143"/>
      <c r="F343" s="143"/>
      <c r="G343" s="143"/>
      <c r="H343" s="143"/>
      <c r="I343" s="143"/>
      <c r="J343" s="143"/>
      <c r="K343" s="143"/>
      <c r="L343" s="143"/>
      <c r="M343" s="143"/>
      <c r="N343" s="143"/>
      <c r="O343" s="143"/>
      <c r="P343" s="143"/>
      <c r="Q343" s="143"/>
    </row>
    <row r="344" spans="1:17" ht="21">
      <c r="A344" s="143"/>
      <c r="B344" s="143"/>
      <c r="C344" s="143"/>
      <c r="D344" s="522" t="s">
        <v>5253</v>
      </c>
      <c r="E344" s="143"/>
      <c r="F344" s="143"/>
      <c r="G344" s="143"/>
      <c r="H344" s="143"/>
      <c r="I344" s="143"/>
      <c r="J344" s="143"/>
      <c r="K344" s="143"/>
      <c r="L344" s="143"/>
      <c r="M344" s="143"/>
      <c r="N344" s="143"/>
      <c r="O344" s="143"/>
      <c r="P344" s="143"/>
      <c r="Q344" s="143"/>
    </row>
    <row r="345" spans="1:17" ht="21">
      <c r="A345" s="143"/>
      <c r="B345" s="143"/>
      <c r="C345" s="143"/>
      <c r="D345" s="522" t="s">
        <v>5254</v>
      </c>
      <c r="E345" s="143"/>
      <c r="F345" s="143"/>
      <c r="G345" s="143"/>
      <c r="H345" s="143"/>
      <c r="I345" s="143"/>
      <c r="J345" s="143"/>
      <c r="K345" s="143"/>
      <c r="L345" s="143"/>
      <c r="M345" s="143"/>
      <c r="N345" s="143"/>
      <c r="O345" s="143"/>
      <c r="P345" s="143"/>
      <c r="Q345" s="143"/>
    </row>
    <row r="346" spans="1:17" ht="21">
      <c r="A346" s="143"/>
      <c r="B346" s="143"/>
      <c r="C346" s="143"/>
      <c r="D346" s="522" t="s">
        <v>626</v>
      </c>
      <c r="E346" s="143"/>
      <c r="F346" s="143"/>
      <c r="G346" s="143"/>
      <c r="H346" s="143"/>
      <c r="I346" s="143"/>
      <c r="J346" s="143"/>
      <c r="K346" s="143"/>
      <c r="L346" s="143"/>
      <c r="M346" s="143"/>
      <c r="N346" s="143"/>
      <c r="O346" s="143"/>
      <c r="P346" s="143"/>
      <c r="Q346" s="143"/>
    </row>
    <row r="347" spans="1:17" ht="21">
      <c r="A347" s="143"/>
      <c r="B347" s="143"/>
      <c r="C347" s="143"/>
      <c r="D347" s="522" t="s">
        <v>5257</v>
      </c>
      <c r="E347" s="143"/>
      <c r="F347" s="143"/>
      <c r="G347" s="143"/>
      <c r="H347" s="143"/>
      <c r="I347" s="143"/>
      <c r="J347" s="143"/>
      <c r="K347" s="143"/>
      <c r="L347" s="143"/>
      <c r="M347" s="143"/>
      <c r="N347" s="143"/>
      <c r="O347" s="143"/>
      <c r="P347" s="143"/>
      <c r="Q347" s="143"/>
    </row>
    <row r="348" spans="1:17" ht="21">
      <c r="A348" s="143"/>
      <c r="B348" s="143"/>
      <c r="C348" s="143"/>
      <c r="D348" s="522" t="s">
        <v>5259</v>
      </c>
      <c r="E348" s="143"/>
      <c r="F348" s="143"/>
      <c r="G348" s="143"/>
      <c r="H348" s="143"/>
      <c r="I348" s="143"/>
      <c r="J348" s="143"/>
      <c r="K348" s="143"/>
      <c r="L348" s="143"/>
      <c r="M348" s="143"/>
      <c r="N348" s="143"/>
      <c r="O348" s="143"/>
      <c r="P348" s="143"/>
      <c r="Q348" s="143"/>
    </row>
    <row r="349" spans="1:17" ht="21">
      <c r="A349" s="143"/>
      <c r="B349" s="143"/>
      <c r="C349" s="143"/>
      <c r="D349" s="522"/>
      <c r="E349" s="143"/>
      <c r="F349" s="143"/>
      <c r="G349" s="143"/>
      <c r="H349" s="143"/>
      <c r="I349" s="143"/>
      <c r="J349" s="143"/>
      <c r="K349" s="143"/>
      <c r="L349" s="143"/>
      <c r="M349" s="143"/>
      <c r="N349" s="143"/>
      <c r="O349" s="143"/>
      <c r="P349" s="143"/>
      <c r="Q349" s="143"/>
    </row>
    <row r="350" spans="1:17" ht="21">
      <c r="A350" s="143"/>
      <c r="B350" s="143"/>
      <c r="C350" s="143"/>
      <c r="D350" s="522"/>
      <c r="E350" s="143"/>
      <c r="F350" s="143"/>
      <c r="G350" s="143"/>
      <c r="H350" s="143"/>
      <c r="I350" s="143"/>
      <c r="J350" s="143"/>
      <c r="K350" s="143"/>
      <c r="L350" s="143"/>
      <c r="M350" s="143"/>
      <c r="N350" s="143"/>
      <c r="O350" s="143"/>
      <c r="P350" s="143"/>
      <c r="Q350" s="143"/>
    </row>
    <row r="351" spans="1:17">
      <c r="A351" s="143"/>
      <c r="B351" s="142"/>
      <c r="C351" s="142"/>
      <c r="D351" s="142"/>
      <c r="E351" s="142"/>
      <c r="F351" s="142"/>
      <c r="G351" s="142"/>
      <c r="H351" s="142"/>
      <c r="I351" s="142"/>
      <c r="J351" s="142"/>
      <c r="K351" s="142"/>
      <c r="L351" s="142"/>
      <c r="M351" s="143"/>
      <c r="N351" s="143"/>
      <c r="O351" s="143"/>
      <c r="P351" s="143"/>
      <c r="Q351" s="143"/>
    </row>
    <row r="352" spans="1:17" s="158" customFormat="1" ht="21">
      <c r="A352" s="526"/>
      <c r="B352" s="527" t="s">
        <v>5276</v>
      </c>
      <c r="C352" s="528"/>
      <c r="D352" s="529"/>
      <c r="E352" s="528"/>
      <c r="F352" s="528"/>
      <c r="G352" s="528"/>
      <c r="H352" s="528"/>
      <c r="I352" s="528"/>
      <c r="J352" s="528"/>
      <c r="K352" s="528"/>
      <c r="L352" s="528"/>
      <c r="M352" s="528"/>
      <c r="N352" s="528"/>
      <c r="O352" s="530"/>
      <c r="P352" s="530"/>
      <c r="Q352" s="530"/>
    </row>
    <row r="353" spans="1:17" s="158" customFormat="1" ht="21">
      <c r="A353" s="526"/>
      <c r="B353" s="531" t="s">
        <v>5277</v>
      </c>
      <c r="C353" s="532"/>
      <c r="D353" s="533"/>
      <c r="E353" s="532"/>
      <c r="F353" s="532"/>
      <c r="G353" s="532"/>
      <c r="H353" s="532"/>
      <c r="I353" s="532"/>
      <c r="J353" s="532"/>
      <c r="K353" s="532"/>
      <c r="L353" s="532"/>
      <c r="M353" s="532"/>
      <c r="N353" s="532"/>
      <c r="O353" s="530"/>
      <c r="P353" s="530"/>
      <c r="Q353" s="530"/>
    </row>
    <row r="354" spans="1:17" s="158" customFormat="1" ht="15" customHeight="1">
      <c r="A354" s="526"/>
      <c r="B354" s="534" t="s">
        <v>5278</v>
      </c>
      <c r="C354" s="535" t="s">
        <v>5279</v>
      </c>
      <c r="D354" s="533"/>
      <c r="E354" s="532"/>
      <c r="F354" s="532"/>
      <c r="G354" s="532"/>
      <c r="H354" s="532"/>
      <c r="I354" s="532"/>
      <c r="J354" s="532"/>
      <c r="K354" s="532"/>
      <c r="L354" s="532"/>
      <c r="M354" s="536">
        <f>LEN(C354)</f>
        <v>83</v>
      </c>
      <c r="N354" s="537" t="s">
        <v>5280</v>
      </c>
      <c r="O354" s="530"/>
      <c r="P354" s="530"/>
      <c r="Q354" s="530"/>
    </row>
    <row r="355" spans="1:17" s="158" customFormat="1" ht="21" customHeight="1">
      <c r="A355" s="526"/>
      <c r="B355" s="832" t="s">
        <v>5281</v>
      </c>
      <c r="C355" s="832"/>
      <c r="D355" s="832"/>
      <c r="E355" s="832"/>
      <c r="F355" s="832"/>
      <c r="G355" s="832"/>
      <c r="H355" s="832"/>
      <c r="I355" s="832"/>
      <c r="J355" s="832"/>
      <c r="K355" s="832"/>
      <c r="L355" s="832"/>
      <c r="M355" s="832"/>
      <c r="N355" s="832"/>
      <c r="O355" s="530"/>
      <c r="P355" s="530"/>
      <c r="Q355" s="530"/>
    </row>
    <row r="356" spans="1:17" s="158" customFormat="1" ht="21" customHeight="1">
      <c r="A356" s="526"/>
      <c r="B356" s="832"/>
      <c r="C356" s="832"/>
      <c r="D356" s="832"/>
      <c r="E356" s="832"/>
      <c r="F356" s="832"/>
      <c r="G356" s="832"/>
      <c r="H356" s="832"/>
      <c r="I356" s="832"/>
      <c r="J356" s="832"/>
      <c r="K356" s="832"/>
      <c r="L356" s="832"/>
      <c r="M356" s="832"/>
      <c r="N356" s="832"/>
      <c r="O356" s="530"/>
      <c r="P356" s="530"/>
      <c r="Q356" s="530"/>
    </row>
    <row r="357" spans="1:17" s="158" customFormat="1" ht="21">
      <c r="A357" s="526"/>
      <c r="B357" s="534" t="s">
        <v>5282</v>
      </c>
      <c r="C357" s="538" t="str">
        <f>TRIM(C354)</f>
        <v>•Contamination microbiologique (B) •Multiplication des germes (B)</v>
      </c>
      <c r="D357" s="533"/>
      <c r="E357" s="532"/>
      <c r="F357" s="532"/>
      <c r="G357" s="532"/>
      <c r="H357" s="532"/>
      <c r="I357" s="532"/>
      <c r="J357" s="532"/>
      <c r="K357" s="532"/>
      <c r="L357" s="532"/>
      <c r="M357" s="536">
        <f>LEN(C357)</f>
        <v>65</v>
      </c>
      <c r="N357" s="537" t="s">
        <v>5280</v>
      </c>
      <c r="O357" s="530"/>
      <c r="P357" s="530"/>
      <c r="Q357" s="530"/>
    </row>
    <row r="358" spans="1:17" s="158" customFormat="1" ht="21">
      <c r="A358" s="526"/>
      <c r="B358" s="526"/>
      <c r="C358" s="526"/>
      <c r="D358" s="539"/>
      <c r="E358" s="526"/>
      <c r="F358" s="526"/>
      <c r="G358" s="526"/>
      <c r="H358" s="526"/>
      <c r="I358" s="526"/>
      <c r="J358" s="526"/>
      <c r="K358" s="526"/>
      <c r="L358" s="526"/>
      <c r="M358" s="526"/>
      <c r="N358" s="526"/>
      <c r="O358" s="530"/>
      <c r="P358" s="530"/>
      <c r="Q358" s="530"/>
    </row>
    <row r="359" spans="1:17" s="158" customFormat="1" ht="18.75">
      <c r="A359" s="530"/>
      <c r="B359" s="540" t="s">
        <v>5283</v>
      </c>
      <c r="C359" s="541"/>
      <c r="D359" s="542" t="s">
        <v>5284</v>
      </c>
      <c r="E359" s="542" t="s">
        <v>5285</v>
      </c>
      <c r="F359" s="542" t="s">
        <v>5286</v>
      </c>
      <c r="G359" s="543"/>
      <c r="H359" s="544"/>
      <c r="I359" s="544"/>
      <c r="J359" s="544"/>
      <c r="K359" s="541"/>
      <c r="L359" s="541"/>
      <c r="M359" s="541"/>
      <c r="N359" s="541"/>
      <c r="O359" s="541"/>
      <c r="P359" s="541"/>
      <c r="Q359" s="541"/>
    </row>
    <row r="360" spans="1:17" s="158" customFormat="1">
      <c r="A360" s="530"/>
      <c r="B360" s="541"/>
      <c r="C360" s="541"/>
      <c r="D360" s="541"/>
      <c r="E360" s="541"/>
      <c r="F360" s="541"/>
      <c r="G360" s="541"/>
      <c r="H360" s="541"/>
      <c r="I360" s="541"/>
      <c r="J360" s="541"/>
      <c r="K360" s="541"/>
      <c r="L360" s="541"/>
      <c r="M360" s="541"/>
      <c r="N360" s="541"/>
      <c r="O360" s="541"/>
      <c r="P360" s="541"/>
      <c r="Q360" s="541"/>
    </row>
    <row r="361" spans="1:17" s="158" customFormat="1" ht="18">
      <c r="A361" s="530"/>
      <c r="B361" s="541"/>
      <c r="C361" s="545" t="s">
        <v>5287</v>
      </c>
      <c r="D361" s="541"/>
      <c r="E361" s="541"/>
      <c r="F361" s="541"/>
      <c r="G361" s="541"/>
      <c r="H361" s="541"/>
      <c r="I361" s="541"/>
      <c r="J361" s="541"/>
      <c r="K361" s="541"/>
      <c r="L361" s="541"/>
      <c r="M361" s="541"/>
      <c r="N361" s="541"/>
      <c r="O361" s="541"/>
      <c r="P361" s="541"/>
      <c r="Q361" s="541"/>
    </row>
    <row r="362" spans="1:17" s="158" customFormat="1">
      <c r="A362" s="530"/>
      <c r="B362" s="541"/>
      <c r="C362" s="541"/>
      <c r="D362" s="541"/>
      <c r="E362" s="541"/>
      <c r="F362" s="541"/>
      <c r="G362" s="541"/>
      <c r="H362" s="541"/>
      <c r="I362" s="541"/>
      <c r="J362" s="541"/>
      <c r="K362" s="541"/>
      <c r="L362" s="541"/>
      <c r="M362" s="530"/>
      <c r="N362" s="530"/>
      <c r="O362" s="530"/>
      <c r="P362" s="530"/>
      <c r="Q362" s="530"/>
    </row>
  </sheetData>
  <mergeCells count="252">
    <mergeCell ref="A309:N310"/>
    <mergeCell ref="B355:N356"/>
    <mergeCell ref="B2:Q2"/>
    <mergeCell ref="B3:Q3"/>
    <mergeCell ref="B4:Q4"/>
    <mergeCell ref="B5:Q5"/>
    <mergeCell ref="B6:Q6"/>
    <mergeCell ref="B278:N279"/>
    <mergeCell ref="C280:N280"/>
    <mergeCell ref="C281:N281"/>
    <mergeCell ref="B282:N282"/>
    <mergeCell ref="B295:J295"/>
    <mergeCell ref="B307:J307"/>
    <mergeCell ref="L257:M258"/>
    <mergeCell ref="B264:N264"/>
    <mergeCell ref="L265:M265"/>
    <mergeCell ref="L266:M266"/>
    <mergeCell ref="C276:D276"/>
    <mergeCell ref="F276:G276"/>
    <mergeCell ref="I276:J276"/>
    <mergeCell ref="L276:M276"/>
    <mergeCell ref="C245:N245"/>
    <mergeCell ref="B246:N246"/>
    <mergeCell ref="A248:A249"/>
    <mergeCell ref="B248:M249"/>
    <mergeCell ref="N248:N249"/>
    <mergeCell ref="A250:A282"/>
    <mergeCell ref="B250:N250"/>
    <mergeCell ref="B251:N254"/>
    <mergeCell ref="B255:N255"/>
    <mergeCell ref="L256:M256"/>
    <mergeCell ref="C240:D240"/>
    <mergeCell ref="F240:G240"/>
    <mergeCell ref="I240:J240"/>
    <mergeCell ref="L240:M240"/>
    <mergeCell ref="B242:N243"/>
    <mergeCell ref="C244:N244"/>
    <mergeCell ref="B216:N217"/>
    <mergeCell ref="A219:A220"/>
    <mergeCell ref="B219:M220"/>
    <mergeCell ref="N219:N220"/>
    <mergeCell ref="A221:A246"/>
    <mergeCell ref="B221:N221"/>
    <mergeCell ref="B222:N225"/>
    <mergeCell ref="B226:N226"/>
    <mergeCell ref="L227:M227"/>
    <mergeCell ref="L228:M228"/>
    <mergeCell ref="C204:D204"/>
    <mergeCell ref="E204:F204"/>
    <mergeCell ref="C205:D205"/>
    <mergeCell ref="E205:F205"/>
    <mergeCell ref="C208:M210"/>
    <mergeCell ref="A214:N215"/>
    <mergeCell ref="C201:D201"/>
    <mergeCell ref="E201:F201"/>
    <mergeCell ref="C202:D202"/>
    <mergeCell ref="E202:F202"/>
    <mergeCell ref="C203:D203"/>
    <mergeCell ref="E203:F203"/>
    <mergeCell ref="C198:D198"/>
    <mergeCell ref="E198:F198"/>
    <mergeCell ref="C199:D199"/>
    <mergeCell ref="E199:F199"/>
    <mergeCell ref="C200:D200"/>
    <mergeCell ref="E200:F200"/>
    <mergeCell ref="C195:D195"/>
    <mergeCell ref="E195:F195"/>
    <mergeCell ref="C196:D196"/>
    <mergeCell ref="E196:F196"/>
    <mergeCell ref="C197:D197"/>
    <mergeCell ref="E197:F197"/>
    <mergeCell ref="C191:D192"/>
    <mergeCell ref="E191:F192"/>
    <mergeCell ref="G191:G192"/>
    <mergeCell ref="H191:M192"/>
    <mergeCell ref="C193:M193"/>
    <mergeCell ref="C194:D194"/>
    <mergeCell ref="E194:F194"/>
    <mergeCell ref="C185:D185"/>
    <mergeCell ref="E185:F185"/>
    <mergeCell ref="G185:I185"/>
    <mergeCell ref="C189:D190"/>
    <mergeCell ref="E189:F190"/>
    <mergeCell ref="G189:G190"/>
    <mergeCell ref="H189:M189"/>
    <mergeCell ref="C182:D183"/>
    <mergeCell ref="E182:F183"/>
    <mergeCell ref="G182:I183"/>
    <mergeCell ref="M182:M183"/>
    <mergeCell ref="C184:D184"/>
    <mergeCell ref="E184:F184"/>
    <mergeCell ref="G184:I184"/>
    <mergeCell ref="C177:D177"/>
    <mergeCell ref="E177:F177"/>
    <mergeCell ref="C178:D178"/>
    <mergeCell ref="E178:F178"/>
    <mergeCell ref="C180:M180"/>
    <mergeCell ref="E181:M181"/>
    <mergeCell ref="C171:M171"/>
    <mergeCell ref="C172:M172"/>
    <mergeCell ref="E173:M173"/>
    <mergeCell ref="C174:M174"/>
    <mergeCell ref="C175:D176"/>
    <mergeCell ref="E175:F176"/>
    <mergeCell ref="K159:L160"/>
    <mergeCell ref="C161:C162"/>
    <mergeCell ref="D161:D162"/>
    <mergeCell ref="E161:F162"/>
    <mergeCell ref="G161:G162"/>
    <mergeCell ref="H161:H162"/>
    <mergeCell ref="J161:J162"/>
    <mergeCell ref="K161:L162"/>
    <mergeCell ref="C159:C160"/>
    <mergeCell ref="D159:D160"/>
    <mergeCell ref="E159:F160"/>
    <mergeCell ref="G159:G160"/>
    <mergeCell ref="H159:H160"/>
    <mergeCell ref="I159:J160"/>
    <mergeCell ref="C153:F154"/>
    <mergeCell ref="G153:H154"/>
    <mergeCell ref="I153:I154"/>
    <mergeCell ref="J153:K154"/>
    <mergeCell ref="L153:L154"/>
    <mergeCell ref="C156:D157"/>
    <mergeCell ref="E156:E157"/>
    <mergeCell ref="F156:F157"/>
    <mergeCell ref="G156:G157"/>
    <mergeCell ref="H156:H157"/>
    <mergeCell ref="D135:F135"/>
    <mergeCell ref="D137:F137"/>
    <mergeCell ref="D139:F139"/>
    <mergeCell ref="C143:L143"/>
    <mergeCell ref="C145:L148"/>
    <mergeCell ref="C149:L152"/>
    <mergeCell ref="I156:I157"/>
    <mergeCell ref="J156:J157"/>
    <mergeCell ref="C126:C131"/>
    <mergeCell ref="D127:F127"/>
    <mergeCell ref="D128:F128"/>
    <mergeCell ref="D129:F129"/>
    <mergeCell ref="D130:F130"/>
    <mergeCell ref="D131:F131"/>
    <mergeCell ref="C118:L118"/>
    <mergeCell ref="C119:L119"/>
    <mergeCell ref="C120:L120"/>
    <mergeCell ref="C122:C124"/>
    <mergeCell ref="D123:F123"/>
    <mergeCell ref="D124:F124"/>
    <mergeCell ref="C111:E111"/>
    <mergeCell ref="H111:I111"/>
    <mergeCell ref="K111:L111"/>
    <mergeCell ref="C112:E112"/>
    <mergeCell ref="C116:L116"/>
    <mergeCell ref="C117:L117"/>
    <mergeCell ref="C109:E109"/>
    <mergeCell ref="H109:I109"/>
    <mergeCell ref="K109:L109"/>
    <mergeCell ref="C110:E110"/>
    <mergeCell ref="H110:I110"/>
    <mergeCell ref="K110:L110"/>
    <mergeCell ref="C107:E107"/>
    <mergeCell ref="H107:I107"/>
    <mergeCell ref="K107:L107"/>
    <mergeCell ref="C108:E108"/>
    <mergeCell ref="H108:I108"/>
    <mergeCell ref="K108:L108"/>
    <mergeCell ref="C105:E105"/>
    <mergeCell ref="H105:I105"/>
    <mergeCell ref="K105:L105"/>
    <mergeCell ref="C106:E106"/>
    <mergeCell ref="H106:I106"/>
    <mergeCell ref="K106:L106"/>
    <mergeCell ref="C103:L103"/>
    <mergeCell ref="C104:E104"/>
    <mergeCell ref="H104:I104"/>
    <mergeCell ref="K104:L104"/>
    <mergeCell ref="N82:N83"/>
    <mergeCell ref="B83:B84"/>
    <mergeCell ref="C83:C84"/>
    <mergeCell ref="D83:D84"/>
    <mergeCell ref="E83:E84"/>
    <mergeCell ref="H84:N84"/>
    <mergeCell ref="H82:H83"/>
    <mergeCell ref="I82:I83"/>
    <mergeCell ref="J82:J83"/>
    <mergeCell ref="K82:K83"/>
    <mergeCell ref="L82:L83"/>
    <mergeCell ref="M82:M83"/>
    <mergeCell ref="B81:B82"/>
    <mergeCell ref="C81:C82"/>
    <mergeCell ref="D81:D82"/>
    <mergeCell ref="E81:E82"/>
    <mergeCell ref="H81:N81"/>
    <mergeCell ref="B85:E85"/>
    <mergeCell ref="D87:P87"/>
    <mergeCell ref="D89:P89"/>
    <mergeCell ref="L93:N93"/>
    <mergeCell ref="N77:N78"/>
    <mergeCell ref="B78:B79"/>
    <mergeCell ref="C78:C79"/>
    <mergeCell ref="D78:D79"/>
    <mergeCell ref="E78:E79"/>
    <mergeCell ref="H79:H80"/>
    <mergeCell ref="I79:I80"/>
    <mergeCell ref="J79:J80"/>
    <mergeCell ref="K79:K80"/>
    <mergeCell ref="L79:L80"/>
    <mergeCell ref="M79:M80"/>
    <mergeCell ref="N79:N80"/>
    <mergeCell ref="B76:C77"/>
    <mergeCell ref="D76:D77"/>
    <mergeCell ref="E76:E77"/>
    <mergeCell ref="H77:H78"/>
    <mergeCell ref="I77:I78"/>
    <mergeCell ref="J77:J78"/>
    <mergeCell ref="K77:K78"/>
    <mergeCell ref="L77:L78"/>
    <mergeCell ref="M77:M78"/>
    <mergeCell ref="C69:G69"/>
    <mergeCell ref="I69:J69"/>
    <mergeCell ref="B70:B71"/>
    <mergeCell ref="C70:G71"/>
    <mergeCell ref="I70:J70"/>
    <mergeCell ref="I71:J71"/>
    <mergeCell ref="B72:B73"/>
    <mergeCell ref="C72:G73"/>
    <mergeCell ref="I72:J72"/>
    <mergeCell ref="I73:J73"/>
    <mergeCell ref="C65:G65"/>
    <mergeCell ref="C66:G66"/>
    <mergeCell ref="C67:G67"/>
    <mergeCell ref="I67:J68"/>
    <mergeCell ref="K67:L68"/>
    <mergeCell ref="I55:P56"/>
    <mergeCell ref="B59:G60"/>
    <mergeCell ref="I59:M59"/>
    <mergeCell ref="I60:M60"/>
    <mergeCell ref="B61:G62"/>
    <mergeCell ref="J61:J63"/>
    <mergeCell ref="C63:G63"/>
    <mergeCell ref="M67:M68"/>
    <mergeCell ref="N67:N68"/>
    <mergeCell ref="C68:G68"/>
    <mergeCell ref="I48:L48"/>
    <mergeCell ref="M48:P48"/>
    <mergeCell ref="I49:I50"/>
    <mergeCell ref="J49:J50"/>
    <mergeCell ref="K49:K50"/>
    <mergeCell ref="L49:L50"/>
    <mergeCell ref="B9:Q9"/>
    <mergeCell ref="I47:P47"/>
    <mergeCell ref="C64:G64"/>
  </mergeCells>
  <hyperlinks>
    <hyperlink ref="D33" r:id="rId1"/>
    <hyperlink ref="D37" r:id="rId2"/>
    <hyperlink ref="D40" r:id="rId3"/>
    <hyperlink ref="D42" r:id="rId4"/>
    <hyperlink ref="D45" r:id="rId5"/>
    <hyperlink ref="I55" r:id="rId6"/>
    <hyperlink ref="D359" r:id="rId7" display="la seconde LA"/>
    <hyperlink ref="E359" r:id="rId8"/>
    <hyperlink ref="F359" r:id="rId9" display="le site ICI"/>
    <hyperlink ref="B6:Q6" r:id="rId10" display="Les unités pifométriques"/>
  </hyperlinks>
  <pageMargins left="0.7" right="0.7" top="0.75" bottom="0.75" header="0.3" footer="0.3"/>
  <drawing r:id="rId11"/>
  <legacy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
  <sheetViews>
    <sheetView workbookViewId="0">
      <selection activeCell="G6" sqref="G6"/>
    </sheetView>
  </sheetViews>
  <sheetFormatPr baseColWidth="10" defaultRowHeight="15"/>
  <cols>
    <col min="1" max="1" width="8.7109375" customWidth="1"/>
    <col min="2" max="2" width="30.7109375" style="76" customWidth="1"/>
    <col min="3" max="3" width="31.42578125" customWidth="1"/>
    <col min="4" max="4" width="110" customWidth="1"/>
    <col min="5" max="5" width="34.7109375" customWidth="1"/>
    <col min="6" max="6" width="22.7109375" customWidth="1"/>
  </cols>
  <sheetData>
    <row r="1" spans="1:13">
      <c r="A1" s="115">
        <v>8</v>
      </c>
      <c r="B1" s="115">
        <v>26</v>
      </c>
      <c r="C1" s="115">
        <v>33</v>
      </c>
      <c r="D1" s="115">
        <v>59</v>
      </c>
      <c r="E1" s="115">
        <v>34</v>
      </c>
      <c r="F1" s="92">
        <v>22</v>
      </c>
      <c r="G1" s="93" t="s">
        <v>1702</v>
      </c>
    </row>
    <row r="2" spans="1:13" ht="30">
      <c r="A2" s="858" t="s">
        <v>1778</v>
      </c>
      <c r="B2" s="858"/>
      <c r="C2" s="858"/>
      <c r="D2" s="858"/>
      <c r="E2" s="858"/>
      <c r="F2" s="858"/>
    </row>
    <row r="3" spans="1:13" ht="30">
      <c r="A3" s="858" t="s">
        <v>1711</v>
      </c>
      <c r="B3" s="858"/>
      <c r="C3" s="858"/>
      <c r="D3" s="858"/>
      <c r="E3" s="858"/>
      <c r="F3" s="858"/>
    </row>
    <row r="4" spans="1:13" ht="30" customHeight="1">
      <c r="A4" s="859" t="s">
        <v>1704</v>
      </c>
      <c r="B4" s="859"/>
      <c r="C4" s="859"/>
      <c r="D4" s="859"/>
      <c r="E4" s="859"/>
      <c r="F4" s="859"/>
    </row>
    <row r="5" spans="1:13" ht="30" customHeight="1">
      <c r="A5" s="859"/>
      <c r="B5" s="859"/>
      <c r="C5" s="859"/>
      <c r="D5" s="859"/>
      <c r="E5" s="859"/>
      <c r="F5" s="859"/>
    </row>
    <row r="6" spans="1:13" ht="20.100000000000001" customHeight="1">
      <c r="A6" s="70" t="s">
        <v>1710</v>
      </c>
      <c r="B6" s="70" t="s">
        <v>1657</v>
      </c>
      <c r="C6" s="70" t="s">
        <v>1520</v>
      </c>
      <c r="D6" s="70" t="s">
        <v>1521</v>
      </c>
      <c r="E6" s="70" t="s">
        <v>1519</v>
      </c>
      <c r="F6" s="70" t="s">
        <v>1774</v>
      </c>
      <c r="G6" s="114" t="s">
        <v>1777</v>
      </c>
      <c r="H6" s="114"/>
      <c r="I6" s="114"/>
      <c r="J6" s="114"/>
      <c r="K6" s="114"/>
      <c r="L6" s="114"/>
      <c r="M6" s="114"/>
    </row>
    <row r="7" spans="1:13" ht="30" customHeight="1">
      <c r="A7" s="70">
        <v>69</v>
      </c>
      <c r="B7" s="105" t="s">
        <v>1665</v>
      </c>
      <c r="C7" s="106" t="s">
        <v>1749</v>
      </c>
      <c r="D7" s="107" t="s">
        <v>224</v>
      </c>
      <c r="E7" s="108" t="s">
        <v>1504</v>
      </c>
      <c r="F7" s="105" t="s">
        <v>1712</v>
      </c>
    </row>
    <row r="8" spans="1:13" ht="30" customHeight="1">
      <c r="A8" s="70">
        <v>6</v>
      </c>
      <c r="B8" s="105" t="s">
        <v>1666</v>
      </c>
      <c r="C8" s="106" t="s">
        <v>1714</v>
      </c>
      <c r="D8" s="107" t="s">
        <v>589</v>
      </c>
      <c r="E8" s="108" t="s">
        <v>1614</v>
      </c>
      <c r="F8" s="105" t="s">
        <v>1712</v>
      </c>
    </row>
    <row r="9" spans="1:13" ht="30" customHeight="1">
      <c r="A9" s="70">
        <v>51</v>
      </c>
      <c r="B9" s="105" t="s">
        <v>1666</v>
      </c>
      <c r="C9" s="106" t="s">
        <v>1748</v>
      </c>
      <c r="D9" s="107" t="s">
        <v>332</v>
      </c>
      <c r="E9" s="108" t="s">
        <v>1518</v>
      </c>
      <c r="F9" s="105" t="s">
        <v>1712</v>
      </c>
    </row>
    <row r="10" spans="1:13" ht="30" customHeight="1">
      <c r="A10" s="70">
        <v>83</v>
      </c>
      <c r="B10" s="105" t="s">
        <v>1766</v>
      </c>
      <c r="C10" s="106" t="s">
        <v>1750</v>
      </c>
      <c r="D10" s="107" t="s">
        <v>152</v>
      </c>
      <c r="E10" s="108" t="s">
        <v>1511</v>
      </c>
      <c r="F10" s="105" t="s">
        <v>1712</v>
      </c>
    </row>
    <row r="11" spans="1:13" ht="30" customHeight="1">
      <c r="A11" s="70">
        <v>61</v>
      </c>
      <c r="B11" s="105" t="s">
        <v>1668</v>
      </c>
      <c r="C11" s="106" t="s">
        <v>1751</v>
      </c>
      <c r="D11" s="107" t="s">
        <v>263</v>
      </c>
      <c r="E11" s="108" t="s">
        <v>1654</v>
      </c>
      <c r="F11" s="105" t="s">
        <v>1712</v>
      </c>
    </row>
    <row r="12" spans="1:13" ht="30" customHeight="1">
      <c r="A12" s="70">
        <v>62</v>
      </c>
      <c r="B12" s="105" t="s">
        <v>1668</v>
      </c>
      <c r="C12" s="106" t="s">
        <v>1751</v>
      </c>
      <c r="D12" s="107" t="s">
        <v>258</v>
      </c>
      <c r="E12" s="108" t="s">
        <v>1655</v>
      </c>
      <c r="F12" s="105" t="s">
        <v>1712</v>
      </c>
    </row>
    <row r="13" spans="1:13" ht="30" customHeight="1">
      <c r="A13" s="70">
        <v>75</v>
      </c>
      <c r="B13" s="105" t="s">
        <v>1668</v>
      </c>
      <c r="C13" s="106" t="s">
        <v>1751</v>
      </c>
      <c r="D13" s="107" t="s">
        <v>185</v>
      </c>
      <c r="E13" s="108" t="s">
        <v>1507</v>
      </c>
      <c r="F13" s="105" t="s">
        <v>1712</v>
      </c>
    </row>
    <row r="14" spans="1:13" ht="30" customHeight="1">
      <c r="A14" s="70">
        <v>82</v>
      </c>
      <c r="B14" s="105" t="s">
        <v>1668</v>
      </c>
      <c r="C14" s="106" t="s">
        <v>1717</v>
      </c>
      <c r="D14" s="107" t="s">
        <v>136</v>
      </c>
      <c r="E14" s="108" t="s">
        <v>1510</v>
      </c>
      <c r="F14" s="105" t="s">
        <v>1712</v>
      </c>
    </row>
    <row r="15" spans="1:13" ht="30" customHeight="1">
      <c r="A15" s="70">
        <v>10</v>
      </c>
      <c r="B15" s="105" t="s">
        <v>1671</v>
      </c>
      <c r="C15" s="106" t="s">
        <v>1718</v>
      </c>
      <c r="D15" s="107" t="s">
        <v>1610</v>
      </c>
      <c r="E15" s="108" t="s">
        <v>1620</v>
      </c>
      <c r="F15" s="105" t="s">
        <v>1712</v>
      </c>
    </row>
    <row r="16" spans="1:13" ht="30" customHeight="1">
      <c r="A16" s="70">
        <v>59</v>
      </c>
      <c r="B16" s="105" t="s">
        <v>1669</v>
      </c>
      <c r="C16" s="106" t="s">
        <v>1752</v>
      </c>
      <c r="D16" s="107" t="s">
        <v>277</v>
      </c>
      <c r="E16" s="108" t="s">
        <v>1653</v>
      </c>
      <c r="F16" s="105" t="s">
        <v>1712</v>
      </c>
    </row>
    <row r="17" spans="1:6" ht="30" customHeight="1">
      <c r="A17" s="70">
        <v>14</v>
      </c>
      <c r="B17" s="105" t="s">
        <v>1670</v>
      </c>
      <c r="C17" s="106" t="s">
        <v>1740</v>
      </c>
      <c r="D17" s="107" t="s">
        <v>549</v>
      </c>
      <c r="E17" s="108" t="s">
        <v>1621</v>
      </c>
      <c r="F17" s="105" t="s">
        <v>1712</v>
      </c>
    </row>
    <row r="18" spans="1:6" ht="30" customHeight="1">
      <c r="A18" s="70">
        <v>40</v>
      </c>
      <c r="B18" s="105" t="s">
        <v>1672</v>
      </c>
      <c r="C18" s="106" t="s">
        <v>1753</v>
      </c>
      <c r="D18" s="107" t="s">
        <v>395</v>
      </c>
      <c r="E18" s="108" t="s">
        <v>1637</v>
      </c>
      <c r="F18" s="105" t="s">
        <v>1712</v>
      </c>
    </row>
    <row r="19" spans="1:6" ht="30" customHeight="1">
      <c r="A19" s="70">
        <v>42</v>
      </c>
      <c r="B19" s="105" t="s">
        <v>1672</v>
      </c>
      <c r="C19" s="106" t="s">
        <v>1754</v>
      </c>
      <c r="D19" s="107" t="s">
        <v>383</v>
      </c>
      <c r="E19" s="108" t="s">
        <v>1641</v>
      </c>
      <c r="F19" s="105" t="s">
        <v>1712</v>
      </c>
    </row>
    <row r="20" spans="1:6" ht="30" customHeight="1">
      <c r="A20" s="70">
        <v>45</v>
      </c>
      <c r="B20" s="105" t="s">
        <v>1672</v>
      </c>
      <c r="C20" s="106" t="s">
        <v>1755</v>
      </c>
      <c r="D20" s="107" t="s">
        <v>354</v>
      </c>
      <c r="E20" s="108" t="s">
        <v>1644</v>
      </c>
      <c r="F20" s="105" t="s">
        <v>1712</v>
      </c>
    </row>
    <row r="21" spans="1:6" ht="30" customHeight="1">
      <c r="A21" s="70">
        <v>46</v>
      </c>
      <c r="B21" s="105" t="s">
        <v>1672</v>
      </c>
      <c r="C21" s="106" t="s">
        <v>1755</v>
      </c>
      <c r="D21" s="107" t="s">
        <v>352</v>
      </c>
      <c r="E21" s="108" t="s">
        <v>1645</v>
      </c>
      <c r="F21" s="105" t="s">
        <v>1712</v>
      </c>
    </row>
    <row r="22" spans="1:6" ht="30" customHeight="1">
      <c r="A22" s="70">
        <v>77</v>
      </c>
      <c r="B22" s="105" t="s">
        <v>1672</v>
      </c>
      <c r="C22" s="106" t="s">
        <v>1693</v>
      </c>
      <c r="D22" s="107" t="s">
        <v>172</v>
      </c>
      <c r="E22" s="108" t="s">
        <v>1509</v>
      </c>
      <c r="F22" s="105" t="s">
        <v>1712</v>
      </c>
    </row>
    <row r="23" spans="1:6" ht="30" customHeight="1">
      <c r="A23" s="70">
        <v>89</v>
      </c>
      <c r="B23" s="105" t="s">
        <v>1672</v>
      </c>
      <c r="C23" s="106" t="s">
        <v>1731</v>
      </c>
      <c r="D23" s="107" t="s">
        <v>117</v>
      </c>
      <c r="E23" s="108" t="s">
        <v>1514</v>
      </c>
      <c r="F23" s="105" t="s">
        <v>1712</v>
      </c>
    </row>
    <row r="24" spans="1:6" ht="30" customHeight="1">
      <c r="A24" s="70">
        <v>9</v>
      </c>
      <c r="B24" s="105" t="s">
        <v>1673</v>
      </c>
      <c r="C24" s="106" t="s">
        <v>1756</v>
      </c>
      <c r="D24" s="107" t="s">
        <v>573</v>
      </c>
      <c r="E24" s="108" t="s">
        <v>1617</v>
      </c>
      <c r="F24" s="105" t="s">
        <v>1712</v>
      </c>
    </row>
    <row r="25" spans="1:6" ht="30" customHeight="1">
      <c r="A25" s="70">
        <v>18</v>
      </c>
      <c r="B25" s="105" t="s">
        <v>1673</v>
      </c>
      <c r="C25" s="106" t="s">
        <v>1757</v>
      </c>
      <c r="D25" s="107" t="s">
        <v>536</v>
      </c>
      <c r="E25" s="108" t="s">
        <v>1625</v>
      </c>
      <c r="F25" s="105" t="s">
        <v>1712</v>
      </c>
    </row>
    <row r="26" spans="1:6" ht="30" customHeight="1">
      <c r="A26" s="70">
        <v>27</v>
      </c>
      <c r="B26" s="105" t="s">
        <v>1673</v>
      </c>
      <c r="C26" s="106" t="s">
        <v>1757</v>
      </c>
      <c r="D26" s="107" t="s">
        <v>478</v>
      </c>
      <c r="E26" s="108" t="s">
        <v>1628</v>
      </c>
      <c r="F26" s="105" t="s">
        <v>1712</v>
      </c>
    </row>
    <row r="27" spans="1:6" ht="30" customHeight="1">
      <c r="A27" s="70">
        <v>41</v>
      </c>
      <c r="B27" s="105" t="s">
        <v>1673</v>
      </c>
      <c r="C27" s="106" t="s">
        <v>1756</v>
      </c>
      <c r="D27" s="107" t="s">
        <v>388</v>
      </c>
      <c r="E27" s="108" t="s">
        <v>1638</v>
      </c>
      <c r="F27" s="105" t="s">
        <v>1712</v>
      </c>
    </row>
    <row r="28" spans="1:6" ht="30" customHeight="1">
      <c r="A28" s="70">
        <v>84</v>
      </c>
      <c r="B28" s="105" t="s">
        <v>1673</v>
      </c>
      <c r="C28" s="106" t="s">
        <v>1758</v>
      </c>
      <c r="D28" s="107" t="s">
        <v>146</v>
      </c>
      <c r="E28" s="108" t="s">
        <v>1512</v>
      </c>
      <c r="F28" s="105" t="s">
        <v>1712</v>
      </c>
    </row>
    <row r="29" spans="1:6" ht="30" customHeight="1">
      <c r="A29" s="70">
        <v>1</v>
      </c>
      <c r="B29" s="105" t="s">
        <v>1674</v>
      </c>
      <c r="C29" s="106" t="s">
        <v>1744</v>
      </c>
      <c r="D29" s="107" t="s">
        <v>607</v>
      </c>
      <c r="E29" s="108" t="s">
        <v>1611</v>
      </c>
      <c r="F29" s="105" t="s">
        <v>1712</v>
      </c>
    </row>
    <row r="30" spans="1:6" ht="30" customHeight="1">
      <c r="A30" s="70">
        <v>19</v>
      </c>
      <c r="B30" s="105" t="s">
        <v>1674</v>
      </c>
      <c r="C30" s="106" t="s">
        <v>1744</v>
      </c>
      <c r="D30" s="107" t="s">
        <v>531</v>
      </c>
      <c r="E30" s="108" t="s">
        <v>1626</v>
      </c>
      <c r="F30" s="105" t="s">
        <v>1712</v>
      </c>
    </row>
    <row r="31" spans="1:6" ht="30" customHeight="1">
      <c r="A31" s="70">
        <v>47</v>
      </c>
      <c r="B31" s="105" t="s">
        <v>1674</v>
      </c>
      <c r="C31" s="106" t="s">
        <v>1759</v>
      </c>
      <c r="D31" s="107" t="s">
        <v>348</v>
      </c>
      <c r="E31" s="108" t="s">
        <v>1648</v>
      </c>
      <c r="F31" s="105" t="s">
        <v>1712</v>
      </c>
    </row>
    <row r="32" spans="1:6" ht="39" customHeight="1">
      <c r="A32" s="75" t="s">
        <v>1710</v>
      </c>
      <c r="B32" s="75" t="s">
        <v>1657</v>
      </c>
      <c r="C32" s="75" t="s">
        <v>1520</v>
      </c>
      <c r="D32" s="75" t="s">
        <v>1521</v>
      </c>
      <c r="E32" s="75" t="s">
        <v>1519</v>
      </c>
      <c r="F32" s="75" t="s">
        <v>1774</v>
      </c>
    </row>
    <row r="33" spans="1:6" ht="30" customHeight="1">
      <c r="A33" s="70">
        <v>63</v>
      </c>
      <c r="B33" s="105" t="s">
        <v>1551</v>
      </c>
      <c r="C33" s="106" t="s">
        <v>1694</v>
      </c>
      <c r="D33" s="107" t="s">
        <v>254</v>
      </c>
      <c r="E33" s="108" t="s">
        <v>1559</v>
      </c>
      <c r="F33" s="105" t="s">
        <v>1775</v>
      </c>
    </row>
    <row r="34" spans="1:6" ht="30" customHeight="1">
      <c r="A34" s="70">
        <v>72</v>
      </c>
      <c r="B34" s="105" t="s">
        <v>1551</v>
      </c>
      <c r="C34" s="106" t="s">
        <v>1694</v>
      </c>
      <c r="D34" s="107" t="s">
        <v>202</v>
      </c>
      <c r="E34" s="108" t="s">
        <v>1560</v>
      </c>
      <c r="F34" s="105" t="s">
        <v>1775</v>
      </c>
    </row>
    <row r="35" spans="1:6" ht="30" customHeight="1">
      <c r="A35" s="70">
        <v>91</v>
      </c>
      <c r="B35" s="105" t="s">
        <v>1551</v>
      </c>
      <c r="C35" s="106" t="s">
        <v>1694</v>
      </c>
      <c r="D35" s="107" t="s">
        <v>110</v>
      </c>
      <c r="E35" s="108" t="s">
        <v>1561</v>
      </c>
      <c r="F35" s="105" t="s">
        <v>1775</v>
      </c>
    </row>
    <row r="36" spans="1:6" ht="30" customHeight="1">
      <c r="A36" s="70">
        <v>94</v>
      </c>
      <c r="B36" s="105" t="s">
        <v>1551</v>
      </c>
      <c r="C36" s="106" t="s">
        <v>1694</v>
      </c>
      <c r="D36" s="107" t="s">
        <v>90</v>
      </c>
      <c r="E36" s="108" t="s">
        <v>1563</v>
      </c>
      <c r="F36" s="105" t="s">
        <v>1775</v>
      </c>
    </row>
    <row r="37" spans="1:6" ht="30" customHeight="1">
      <c r="A37" s="70">
        <v>96</v>
      </c>
      <c r="B37" s="105" t="s">
        <v>1551</v>
      </c>
      <c r="C37" s="106" t="s">
        <v>1694</v>
      </c>
      <c r="D37" s="107" t="s">
        <v>76</v>
      </c>
      <c r="E37" s="108" t="s">
        <v>1567</v>
      </c>
      <c r="F37" s="105" t="s">
        <v>1775</v>
      </c>
    </row>
    <row r="38" spans="1:6" ht="30" customHeight="1">
      <c r="A38" s="70">
        <v>60</v>
      </c>
      <c r="B38" s="105" t="s">
        <v>1761</v>
      </c>
      <c r="C38" s="106" t="s">
        <v>1724</v>
      </c>
      <c r="D38" s="107" t="s">
        <v>271</v>
      </c>
      <c r="E38" s="108" t="s">
        <v>1558</v>
      </c>
      <c r="F38" s="105" t="s">
        <v>1775</v>
      </c>
    </row>
    <row r="39" spans="1:6" ht="30" customHeight="1">
      <c r="A39" s="70">
        <v>100</v>
      </c>
      <c r="B39" s="105" t="s">
        <v>1761</v>
      </c>
      <c r="C39" s="106" t="s">
        <v>1724</v>
      </c>
      <c r="D39" s="107" t="s">
        <v>55</v>
      </c>
      <c r="E39" s="108" t="s">
        <v>1572</v>
      </c>
      <c r="F39" s="105" t="s">
        <v>1775</v>
      </c>
    </row>
    <row r="40" spans="1:6" ht="30" customHeight="1">
      <c r="A40" s="70">
        <v>11</v>
      </c>
      <c r="B40" s="70" t="s">
        <v>1667</v>
      </c>
      <c r="C40" s="106" t="s">
        <v>1725</v>
      </c>
      <c r="D40" s="107" t="s">
        <v>563</v>
      </c>
      <c r="E40" s="108" t="s">
        <v>1528</v>
      </c>
      <c r="F40" s="105" t="s">
        <v>1775</v>
      </c>
    </row>
    <row r="41" spans="1:6" ht="30" customHeight="1">
      <c r="A41" s="70">
        <v>95</v>
      </c>
      <c r="B41" s="105" t="s">
        <v>1565</v>
      </c>
      <c r="C41" s="106" t="s">
        <v>1726</v>
      </c>
      <c r="D41" s="107" t="s">
        <v>83</v>
      </c>
      <c r="E41" s="108" t="s">
        <v>1566</v>
      </c>
      <c r="F41" s="105" t="s">
        <v>1775</v>
      </c>
    </row>
    <row r="42" spans="1:6" ht="30" customHeight="1">
      <c r="A42" s="70">
        <v>95</v>
      </c>
      <c r="B42" s="105" t="s">
        <v>1565</v>
      </c>
      <c r="C42" s="106" t="s">
        <v>1726</v>
      </c>
      <c r="D42" s="107" t="s">
        <v>83</v>
      </c>
      <c r="E42" s="108" t="s">
        <v>1566</v>
      </c>
      <c r="F42" s="105" t="s">
        <v>1775</v>
      </c>
    </row>
    <row r="43" spans="1:6" ht="30" customHeight="1">
      <c r="A43" s="70">
        <v>24</v>
      </c>
      <c r="B43" s="105" t="s">
        <v>1671</v>
      </c>
      <c r="C43" s="106" t="s">
        <v>1727</v>
      </c>
      <c r="D43" s="107" t="s">
        <v>866</v>
      </c>
      <c r="E43" s="108" t="s">
        <v>1540</v>
      </c>
      <c r="F43" s="105" t="s">
        <v>1775</v>
      </c>
    </row>
    <row r="44" spans="1:6" ht="30" customHeight="1">
      <c r="A44" s="70">
        <v>30</v>
      </c>
      <c r="B44" s="105" t="s">
        <v>1671</v>
      </c>
      <c r="C44" s="106" t="s">
        <v>1727</v>
      </c>
      <c r="D44" s="107" t="s">
        <v>458</v>
      </c>
      <c r="E44" s="108" t="s">
        <v>1546</v>
      </c>
      <c r="F44" s="105" t="s">
        <v>1775</v>
      </c>
    </row>
    <row r="45" spans="1:6" ht="30" customHeight="1">
      <c r="A45" s="70">
        <v>2</v>
      </c>
      <c r="B45" s="105" t="s">
        <v>1669</v>
      </c>
      <c r="C45" s="106" t="s">
        <v>1728</v>
      </c>
      <c r="D45" s="107" t="s">
        <v>600</v>
      </c>
      <c r="E45" s="108" t="s">
        <v>1524</v>
      </c>
      <c r="F45" s="105" t="s">
        <v>1775</v>
      </c>
    </row>
    <row r="46" spans="1:6" ht="30" customHeight="1">
      <c r="A46" s="70">
        <v>17</v>
      </c>
      <c r="B46" s="105" t="s">
        <v>1669</v>
      </c>
      <c r="C46" s="106" t="s">
        <v>1729</v>
      </c>
      <c r="D46" s="107" t="s">
        <v>541</v>
      </c>
      <c r="E46" s="108" t="s">
        <v>1533</v>
      </c>
      <c r="F46" s="105" t="s">
        <v>1775</v>
      </c>
    </row>
    <row r="47" spans="1:6" ht="30" customHeight="1">
      <c r="A47" s="70">
        <v>21</v>
      </c>
      <c r="B47" s="105" t="s">
        <v>1669</v>
      </c>
      <c r="C47" s="106" t="s">
        <v>1728</v>
      </c>
      <c r="D47" s="107" t="s">
        <v>504</v>
      </c>
      <c r="E47" s="108" t="s">
        <v>1534</v>
      </c>
      <c r="F47" s="105" t="s">
        <v>1775</v>
      </c>
    </row>
    <row r="48" spans="1:6" ht="30" customHeight="1">
      <c r="A48" s="70">
        <v>23</v>
      </c>
      <c r="B48" s="105" t="s">
        <v>1669</v>
      </c>
      <c r="C48" s="106" t="s">
        <v>1730</v>
      </c>
      <c r="D48" s="107" t="s">
        <v>492</v>
      </c>
      <c r="E48" s="108" t="s">
        <v>1537</v>
      </c>
      <c r="F48" s="105" t="s">
        <v>1775</v>
      </c>
    </row>
    <row r="49" spans="1:6" ht="30" customHeight="1">
      <c r="A49" s="70">
        <v>28</v>
      </c>
      <c r="B49" s="105" t="s">
        <v>1669</v>
      </c>
      <c r="C49" s="106" t="s">
        <v>1728</v>
      </c>
      <c r="D49" s="107" t="s">
        <v>473</v>
      </c>
      <c r="E49" s="108" t="s">
        <v>1542</v>
      </c>
      <c r="F49" s="105" t="s">
        <v>1775</v>
      </c>
    </row>
    <row r="50" spans="1:6" ht="30" customHeight="1">
      <c r="A50" s="70">
        <v>5</v>
      </c>
      <c r="B50" s="105" t="s">
        <v>1672</v>
      </c>
      <c r="C50" s="106" t="s">
        <v>1731</v>
      </c>
      <c r="D50" s="107" t="s">
        <v>546</v>
      </c>
      <c r="E50" s="108" t="s">
        <v>1525</v>
      </c>
      <c r="F50" s="105" t="s">
        <v>1775</v>
      </c>
    </row>
    <row r="51" spans="1:6" ht="30" customHeight="1">
      <c r="A51" s="70">
        <v>8</v>
      </c>
      <c r="B51" s="105" t="s">
        <v>1672</v>
      </c>
      <c r="C51" s="106" t="s">
        <v>1731</v>
      </c>
      <c r="D51" s="107" t="s">
        <v>576</v>
      </c>
      <c r="E51" s="108" t="s">
        <v>1526</v>
      </c>
      <c r="F51" s="105" t="s">
        <v>1775</v>
      </c>
    </row>
    <row r="52" spans="1:6" ht="30" customHeight="1">
      <c r="A52" s="70">
        <v>12</v>
      </c>
      <c r="B52" s="105" t="s">
        <v>1672</v>
      </c>
      <c r="C52" s="106" t="s">
        <v>1731</v>
      </c>
      <c r="D52" s="107" t="s">
        <v>558</v>
      </c>
      <c r="E52" s="108" t="s">
        <v>1529</v>
      </c>
      <c r="F52" s="105" t="s">
        <v>1775</v>
      </c>
    </row>
    <row r="53" spans="1:6" ht="30" customHeight="1">
      <c r="A53" s="70">
        <v>15</v>
      </c>
      <c r="B53" s="105" t="s">
        <v>1672</v>
      </c>
      <c r="C53" s="106" t="s">
        <v>1731</v>
      </c>
      <c r="D53" s="107" t="s">
        <v>546</v>
      </c>
      <c r="E53" s="108" t="s">
        <v>1530</v>
      </c>
      <c r="F53" s="105" t="s">
        <v>1775</v>
      </c>
    </row>
    <row r="54" spans="1:6" ht="30" customHeight="1">
      <c r="A54" s="70">
        <v>22</v>
      </c>
      <c r="B54" s="105" t="s">
        <v>1672</v>
      </c>
      <c r="C54" s="106" t="s">
        <v>1731</v>
      </c>
      <c r="D54" s="107" t="s">
        <v>498</v>
      </c>
      <c r="E54" s="108" t="s">
        <v>1535</v>
      </c>
      <c r="F54" s="105" t="s">
        <v>1775</v>
      </c>
    </row>
    <row r="55" spans="1:6" ht="30" customHeight="1">
      <c r="A55" s="70">
        <v>25</v>
      </c>
      <c r="B55" s="105" t="s">
        <v>1672</v>
      </c>
      <c r="C55" s="106" t="s">
        <v>1731</v>
      </c>
      <c r="D55" s="107" t="s">
        <v>637</v>
      </c>
      <c r="E55" s="108" t="s">
        <v>872</v>
      </c>
      <c r="F55" s="105" t="s">
        <v>1775</v>
      </c>
    </row>
    <row r="56" spans="1:6" ht="30" customHeight="1">
      <c r="A56" s="70">
        <v>26</v>
      </c>
      <c r="B56" s="105" t="s">
        <v>1672</v>
      </c>
      <c r="C56" s="106" t="s">
        <v>1731</v>
      </c>
      <c r="D56" s="107" t="s">
        <v>479</v>
      </c>
      <c r="E56" s="108" t="s">
        <v>1541</v>
      </c>
      <c r="F56" s="105" t="s">
        <v>1775</v>
      </c>
    </row>
    <row r="57" spans="1:6" ht="30" customHeight="1">
      <c r="A57" s="70">
        <v>29</v>
      </c>
      <c r="B57" s="105" t="s">
        <v>1672</v>
      </c>
      <c r="C57" s="106" t="s">
        <v>1732</v>
      </c>
      <c r="D57" s="107" t="s">
        <v>468</v>
      </c>
      <c r="E57" s="108" t="s">
        <v>1545</v>
      </c>
      <c r="F57" s="105" t="s">
        <v>1775</v>
      </c>
    </row>
    <row r="58" spans="1:6" ht="30" customHeight="1">
      <c r="A58" s="70">
        <v>35</v>
      </c>
      <c r="B58" s="105" t="s">
        <v>1672</v>
      </c>
      <c r="C58" s="106" t="s">
        <v>1731</v>
      </c>
      <c r="D58" s="107" t="s">
        <v>923</v>
      </c>
      <c r="E58" s="108" t="s">
        <v>1547</v>
      </c>
      <c r="F58" s="105" t="s">
        <v>1775</v>
      </c>
    </row>
    <row r="59" spans="1:6" ht="30" customHeight="1">
      <c r="A59" s="70">
        <v>48</v>
      </c>
      <c r="B59" s="105" t="s">
        <v>1672</v>
      </c>
      <c r="C59" s="106" t="s">
        <v>1731</v>
      </c>
      <c r="D59" s="107" t="s">
        <v>341</v>
      </c>
      <c r="E59" s="108" t="s">
        <v>1548</v>
      </c>
      <c r="F59" s="105" t="s">
        <v>1775</v>
      </c>
    </row>
    <row r="60" spans="1:6" ht="30" customHeight="1">
      <c r="A60" s="70">
        <v>50</v>
      </c>
      <c r="B60" s="105" t="s">
        <v>1672</v>
      </c>
      <c r="C60" s="106" t="s">
        <v>1731</v>
      </c>
      <c r="D60" s="107" t="s">
        <v>336</v>
      </c>
      <c r="E60" s="108" t="s">
        <v>1549</v>
      </c>
      <c r="F60" s="105" t="s">
        <v>1775</v>
      </c>
    </row>
    <row r="61" spans="1:6" ht="30" customHeight="1">
      <c r="A61" s="70">
        <v>93</v>
      </c>
      <c r="B61" s="105" t="s">
        <v>1672</v>
      </c>
      <c r="C61" s="106" t="s">
        <v>1731</v>
      </c>
      <c r="D61" s="107" t="s">
        <v>97</v>
      </c>
      <c r="E61" s="108" t="s">
        <v>1562</v>
      </c>
      <c r="F61" s="105" t="s">
        <v>1775</v>
      </c>
    </row>
    <row r="62" spans="1:6" ht="30" customHeight="1">
      <c r="A62" s="70">
        <v>55</v>
      </c>
      <c r="B62" s="105" t="s">
        <v>1699</v>
      </c>
      <c r="C62" s="106" t="s">
        <v>1733</v>
      </c>
      <c r="D62" s="107" t="s">
        <v>313</v>
      </c>
      <c r="E62" s="108" t="s">
        <v>1555</v>
      </c>
      <c r="F62" s="105" t="s">
        <v>1775</v>
      </c>
    </row>
    <row r="63" spans="1:6" ht="30" customHeight="1">
      <c r="A63" s="70">
        <v>99</v>
      </c>
      <c r="B63" s="105" t="s">
        <v>1699</v>
      </c>
      <c r="C63" s="106" t="s">
        <v>1733</v>
      </c>
      <c r="D63" s="107" t="s">
        <v>61</v>
      </c>
      <c r="E63" s="108" t="s">
        <v>1571</v>
      </c>
      <c r="F63" s="105" t="s">
        <v>1775</v>
      </c>
    </row>
    <row r="64" spans="1:6" ht="30" customHeight="1">
      <c r="A64" s="70">
        <v>97</v>
      </c>
      <c r="B64" s="105" t="s">
        <v>1762</v>
      </c>
      <c r="C64" s="106" t="s">
        <v>1734</v>
      </c>
      <c r="D64" s="107" t="s">
        <v>46</v>
      </c>
      <c r="E64" s="108" t="s">
        <v>1570</v>
      </c>
      <c r="F64" s="105" t="s">
        <v>1775</v>
      </c>
    </row>
    <row r="65" spans="1:13" ht="39" customHeight="1">
      <c r="A65" s="75" t="s">
        <v>1710</v>
      </c>
      <c r="B65" s="75" t="s">
        <v>1657</v>
      </c>
      <c r="C65" s="75" t="s">
        <v>1520</v>
      </c>
      <c r="D65" s="75" t="s">
        <v>1521</v>
      </c>
      <c r="E65" s="75" t="s">
        <v>1519</v>
      </c>
      <c r="F65" s="75" t="s">
        <v>1774</v>
      </c>
    </row>
    <row r="66" spans="1:13" s="1" customFormat="1" ht="30" customHeight="1">
      <c r="A66" s="70">
        <v>66</v>
      </c>
      <c r="B66" s="105" t="s">
        <v>1665</v>
      </c>
      <c r="C66" s="106" t="s">
        <v>1691</v>
      </c>
      <c r="D66" s="107" t="s">
        <v>235</v>
      </c>
      <c r="E66" s="108" t="s">
        <v>1502</v>
      </c>
      <c r="F66" s="105" t="s">
        <v>1776</v>
      </c>
      <c r="G66"/>
      <c r="H66"/>
      <c r="I66"/>
      <c r="J66"/>
      <c r="K66"/>
      <c r="L66"/>
      <c r="M66"/>
    </row>
    <row r="67" spans="1:13" s="1" customFormat="1" ht="30" customHeight="1">
      <c r="A67" s="70">
        <v>53</v>
      </c>
      <c r="B67" s="105" t="s">
        <v>1551</v>
      </c>
      <c r="C67" s="106" t="s">
        <v>1694</v>
      </c>
      <c r="D67" s="107" t="s">
        <v>324</v>
      </c>
      <c r="E67" s="108" t="s">
        <v>1552</v>
      </c>
      <c r="F67" s="105" t="s">
        <v>1776</v>
      </c>
      <c r="G67"/>
      <c r="H67"/>
      <c r="I67"/>
      <c r="J67"/>
      <c r="K67"/>
      <c r="L67"/>
      <c r="M67"/>
    </row>
    <row r="68" spans="1:13" s="1" customFormat="1" ht="30" customHeight="1">
      <c r="A68" s="70">
        <v>36</v>
      </c>
      <c r="B68" s="105" t="s">
        <v>1682</v>
      </c>
      <c r="C68" s="106" t="s">
        <v>1735</v>
      </c>
      <c r="D68" s="107" t="s">
        <v>420</v>
      </c>
      <c r="E68" s="108" t="s">
        <v>1585</v>
      </c>
      <c r="F68" s="105" t="s">
        <v>1776</v>
      </c>
    </row>
    <row r="69" spans="1:13" s="1" customFormat="1" ht="30" customHeight="1">
      <c r="A69" s="70">
        <v>38</v>
      </c>
      <c r="B69" s="105" t="s">
        <v>1682</v>
      </c>
      <c r="C69" s="106" t="s">
        <v>1735</v>
      </c>
      <c r="D69" s="107" t="s">
        <v>409</v>
      </c>
      <c r="E69" s="108" t="s">
        <v>1587</v>
      </c>
      <c r="F69" s="105" t="s">
        <v>1776</v>
      </c>
    </row>
    <row r="70" spans="1:13" s="1" customFormat="1" ht="30" customHeight="1">
      <c r="A70" s="70">
        <v>31</v>
      </c>
      <c r="B70" s="105" t="s">
        <v>1565</v>
      </c>
      <c r="C70" s="106" t="s">
        <v>1736</v>
      </c>
      <c r="D70" s="107" t="s">
        <v>454</v>
      </c>
      <c r="E70" s="108" t="s">
        <v>1579</v>
      </c>
      <c r="F70" s="105" t="s">
        <v>1776</v>
      </c>
    </row>
    <row r="71" spans="1:13" s="1" customFormat="1" ht="30" customHeight="1">
      <c r="A71" s="70">
        <v>79</v>
      </c>
      <c r="B71" s="105" t="s">
        <v>1671</v>
      </c>
      <c r="C71" s="106" t="s">
        <v>1737</v>
      </c>
      <c r="D71" s="107" t="s">
        <v>167</v>
      </c>
      <c r="E71" s="108" t="s">
        <v>1600</v>
      </c>
      <c r="F71" s="105" t="s">
        <v>1776</v>
      </c>
    </row>
    <row r="72" spans="1:13" s="1" customFormat="1" ht="30" customHeight="1">
      <c r="A72" s="70">
        <v>58</v>
      </c>
      <c r="B72" s="105" t="s">
        <v>1763</v>
      </c>
      <c r="C72" s="106" t="s">
        <v>1738</v>
      </c>
      <c r="D72" s="107" t="s">
        <v>292</v>
      </c>
      <c r="E72" s="108" t="s">
        <v>1596</v>
      </c>
      <c r="F72" s="105" t="s">
        <v>1776</v>
      </c>
    </row>
    <row r="73" spans="1:13" s="1" customFormat="1" ht="30" customHeight="1">
      <c r="A73" s="70">
        <v>67</v>
      </c>
      <c r="B73" s="105" t="s">
        <v>1763</v>
      </c>
      <c r="C73" s="106" t="s">
        <v>1719</v>
      </c>
      <c r="D73" s="107" t="s">
        <v>231</v>
      </c>
      <c r="E73" s="108" t="s">
        <v>1503</v>
      </c>
      <c r="F73" s="105" t="s">
        <v>1776</v>
      </c>
    </row>
    <row r="74" spans="1:13" s="1" customFormat="1" ht="30" customHeight="1">
      <c r="A74" s="70">
        <v>88</v>
      </c>
      <c r="B74" s="105" t="s">
        <v>1763</v>
      </c>
      <c r="C74" s="106" t="s">
        <v>1739</v>
      </c>
      <c r="D74" s="107" t="s">
        <v>123</v>
      </c>
      <c r="E74" s="108" t="s">
        <v>1607</v>
      </c>
      <c r="F74" s="105" t="s">
        <v>1776</v>
      </c>
    </row>
    <row r="75" spans="1:13" s="1" customFormat="1" ht="30" customHeight="1">
      <c r="A75" s="70">
        <v>92</v>
      </c>
      <c r="B75" s="105" t="s">
        <v>1763</v>
      </c>
      <c r="C75" s="106" t="s">
        <v>1739</v>
      </c>
      <c r="D75" s="107" t="s">
        <v>105</v>
      </c>
      <c r="E75" s="108" t="s">
        <v>1609</v>
      </c>
      <c r="F75" s="105" t="s">
        <v>1776</v>
      </c>
    </row>
    <row r="76" spans="1:13" s="1" customFormat="1" ht="30" customHeight="1">
      <c r="A76" s="70">
        <v>34</v>
      </c>
      <c r="B76" s="105" t="s">
        <v>1670</v>
      </c>
      <c r="C76" s="106" t="s">
        <v>1740</v>
      </c>
      <c r="D76" s="107" t="s">
        <v>431</v>
      </c>
      <c r="E76" s="108" t="s">
        <v>1582</v>
      </c>
      <c r="F76" s="105" t="s">
        <v>1776</v>
      </c>
    </row>
    <row r="77" spans="1:13" s="1" customFormat="1" ht="30" customHeight="1">
      <c r="A77" s="70">
        <v>37</v>
      </c>
      <c r="B77" s="105" t="s">
        <v>1670</v>
      </c>
      <c r="C77" s="106" t="s">
        <v>1740</v>
      </c>
      <c r="D77" s="107" t="s">
        <v>415</v>
      </c>
      <c r="E77" s="108" t="s">
        <v>1586</v>
      </c>
      <c r="F77" s="105" t="s">
        <v>1776</v>
      </c>
    </row>
    <row r="78" spans="1:13" s="1" customFormat="1" ht="30" customHeight="1">
      <c r="A78" s="70">
        <v>43</v>
      </c>
      <c r="B78" s="105" t="s">
        <v>1670</v>
      </c>
      <c r="C78" s="106" t="s">
        <v>1740</v>
      </c>
      <c r="D78" s="107" t="s">
        <v>373</v>
      </c>
      <c r="E78" s="108" t="s">
        <v>1588</v>
      </c>
      <c r="F78" s="105" t="s">
        <v>1776</v>
      </c>
    </row>
    <row r="79" spans="1:13" s="1" customFormat="1" ht="30" customHeight="1">
      <c r="A79" s="70">
        <v>54</v>
      </c>
      <c r="B79" s="105" t="s">
        <v>1670</v>
      </c>
      <c r="C79" s="106" t="s">
        <v>1740</v>
      </c>
      <c r="D79" s="107" t="s">
        <v>319</v>
      </c>
      <c r="E79" s="108" t="s">
        <v>1592</v>
      </c>
      <c r="F79" s="105" t="s">
        <v>1776</v>
      </c>
    </row>
    <row r="80" spans="1:13" s="1" customFormat="1" ht="30" customHeight="1">
      <c r="A80" s="70">
        <v>56</v>
      </c>
      <c r="B80" s="105" t="s">
        <v>1670</v>
      </c>
      <c r="C80" s="106" t="s">
        <v>1740</v>
      </c>
      <c r="D80" s="107" t="s">
        <v>307</v>
      </c>
      <c r="E80" s="108" t="s">
        <v>1593</v>
      </c>
      <c r="F80" s="105" t="s">
        <v>1776</v>
      </c>
    </row>
    <row r="81" spans="1:6" s="1" customFormat="1" ht="30" customHeight="1">
      <c r="A81" s="70">
        <v>74</v>
      </c>
      <c r="B81" s="105" t="s">
        <v>1670</v>
      </c>
      <c r="C81" s="106" t="s">
        <v>1740</v>
      </c>
      <c r="D81" s="107" t="s">
        <v>196</v>
      </c>
      <c r="E81" s="108" t="s">
        <v>1597</v>
      </c>
      <c r="F81" s="105" t="s">
        <v>1776</v>
      </c>
    </row>
    <row r="82" spans="1:6" s="1" customFormat="1" ht="30" customHeight="1">
      <c r="A82" s="70">
        <v>90</v>
      </c>
      <c r="B82" s="105" t="s">
        <v>1670</v>
      </c>
      <c r="C82" s="106" t="s">
        <v>1740</v>
      </c>
      <c r="D82" s="107" t="s">
        <v>115</v>
      </c>
      <c r="E82" s="108" t="s">
        <v>1608</v>
      </c>
      <c r="F82" s="105" t="s">
        <v>1776</v>
      </c>
    </row>
    <row r="83" spans="1:6" s="1" customFormat="1" ht="30" customHeight="1">
      <c r="A83" s="70">
        <v>85</v>
      </c>
      <c r="B83" s="105" t="s">
        <v>1672</v>
      </c>
      <c r="C83" s="106" t="s">
        <v>1693</v>
      </c>
      <c r="D83" s="107" t="s">
        <v>141</v>
      </c>
      <c r="E83" s="108" t="s">
        <v>1604</v>
      </c>
      <c r="F83" s="105" t="s">
        <v>1776</v>
      </c>
    </row>
    <row r="84" spans="1:6" ht="30" customHeight="1">
      <c r="A84" s="70">
        <v>9</v>
      </c>
      <c r="B84" s="105" t="s">
        <v>1673</v>
      </c>
      <c r="C84" s="106" t="s">
        <v>1741</v>
      </c>
      <c r="D84" s="107" t="s">
        <v>573</v>
      </c>
      <c r="E84" s="108" t="s">
        <v>1617</v>
      </c>
      <c r="F84" s="105" t="s">
        <v>1776</v>
      </c>
    </row>
    <row r="85" spans="1:6" s="1" customFormat="1" ht="30" customHeight="1">
      <c r="A85" s="70">
        <v>41</v>
      </c>
      <c r="B85" s="105" t="s">
        <v>1673</v>
      </c>
      <c r="C85" s="106" t="s">
        <v>1741</v>
      </c>
      <c r="D85" s="107" t="s">
        <v>388</v>
      </c>
      <c r="E85" s="108" t="s">
        <v>1638</v>
      </c>
      <c r="F85" s="105" t="s">
        <v>1776</v>
      </c>
    </row>
    <row r="86" spans="1:6" s="1" customFormat="1" ht="30" customHeight="1">
      <c r="A86" s="70">
        <v>52</v>
      </c>
      <c r="B86" s="105" t="s">
        <v>1764</v>
      </c>
      <c r="C86" s="106" t="s">
        <v>1742</v>
      </c>
      <c r="D86" s="107" t="s">
        <v>329</v>
      </c>
      <c r="E86" s="108" t="s">
        <v>1516</v>
      </c>
      <c r="F86" s="105" t="s">
        <v>1776</v>
      </c>
    </row>
    <row r="87" spans="1:6" s="1" customFormat="1" ht="30" customHeight="1">
      <c r="A87" s="70">
        <v>64</v>
      </c>
      <c r="B87" s="105" t="s">
        <v>1764</v>
      </c>
      <c r="C87" s="106" t="s">
        <v>1742</v>
      </c>
      <c r="D87" s="107" t="s">
        <v>249</v>
      </c>
      <c r="E87" s="108" t="s">
        <v>1690</v>
      </c>
      <c r="F87" s="105" t="s">
        <v>1776</v>
      </c>
    </row>
    <row r="88" spans="1:6" s="1" customFormat="1" ht="30" customHeight="1">
      <c r="A88" s="70">
        <v>44</v>
      </c>
      <c r="B88" s="105" t="s">
        <v>1765</v>
      </c>
      <c r="C88" s="106" t="s">
        <v>1743</v>
      </c>
      <c r="D88" s="107" t="s">
        <v>366</v>
      </c>
      <c r="E88" s="108" t="s">
        <v>1591</v>
      </c>
      <c r="F88" s="105" t="s">
        <v>1776</v>
      </c>
    </row>
    <row r="89" spans="1:6" ht="30" customHeight="1">
      <c r="A89" s="70">
        <v>3</v>
      </c>
      <c r="B89" s="105" t="s">
        <v>1674</v>
      </c>
      <c r="C89" s="106" t="s">
        <v>1744</v>
      </c>
      <c r="D89" s="107" t="s">
        <v>594</v>
      </c>
      <c r="E89" s="108" t="s">
        <v>1680</v>
      </c>
      <c r="F89" s="105" t="s">
        <v>1776</v>
      </c>
    </row>
    <row r="90" spans="1:6" ht="30" customHeight="1">
      <c r="A90" s="70">
        <v>7</v>
      </c>
      <c r="B90" s="105" t="s">
        <v>1674</v>
      </c>
      <c r="C90" s="106" t="s">
        <v>1744</v>
      </c>
      <c r="D90" s="107" t="s">
        <v>583</v>
      </c>
      <c r="E90" s="108" t="s">
        <v>1573</v>
      </c>
      <c r="F90" s="105" t="s">
        <v>1776</v>
      </c>
    </row>
    <row r="91" spans="1:6" ht="30" customHeight="1">
      <c r="A91" s="70">
        <v>13</v>
      </c>
      <c r="B91" s="105" t="s">
        <v>1674</v>
      </c>
      <c r="C91" s="106" t="s">
        <v>1745</v>
      </c>
      <c r="D91" s="107" t="s">
        <v>557</v>
      </c>
      <c r="E91" s="108" t="s">
        <v>1576</v>
      </c>
      <c r="F91" s="105" t="s">
        <v>1776</v>
      </c>
    </row>
    <row r="92" spans="1:6" s="1" customFormat="1" ht="30" customHeight="1">
      <c r="A92" s="70">
        <v>71</v>
      </c>
      <c r="B92" s="105" t="s">
        <v>1674</v>
      </c>
      <c r="C92" s="106" t="s">
        <v>1744</v>
      </c>
      <c r="D92" s="107" t="s">
        <v>1156</v>
      </c>
      <c r="E92" s="108" t="s">
        <v>1506</v>
      </c>
      <c r="F92" s="105" t="s">
        <v>1776</v>
      </c>
    </row>
    <row r="93" spans="1:6" s="1" customFormat="1" ht="30" customHeight="1">
      <c r="A93" s="70">
        <v>80</v>
      </c>
      <c r="B93" s="105" t="s">
        <v>1674</v>
      </c>
      <c r="C93" s="106" t="s">
        <v>1746</v>
      </c>
      <c r="D93" s="107" t="s">
        <v>161</v>
      </c>
      <c r="E93" s="108" t="s">
        <v>1603</v>
      </c>
      <c r="F93" s="105" t="s">
        <v>1776</v>
      </c>
    </row>
    <row r="94" spans="1:6" s="1" customFormat="1" ht="30" customHeight="1">
      <c r="A94" s="70">
        <v>87</v>
      </c>
      <c r="B94" s="105" t="s">
        <v>1674</v>
      </c>
      <c r="C94" s="106" t="s">
        <v>1747</v>
      </c>
      <c r="D94" s="107" t="s">
        <v>133</v>
      </c>
      <c r="E94" s="108" t="s">
        <v>1513</v>
      </c>
      <c r="F94" s="105" t="s">
        <v>1776</v>
      </c>
    </row>
    <row r="95" spans="1:6" ht="39" customHeight="1">
      <c r="A95" s="75" t="s">
        <v>1710</v>
      </c>
      <c r="B95" s="75" t="s">
        <v>1657</v>
      </c>
      <c r="C95" s="75" t="s">
        <v>1520</v>
      </c>
      <c r="D95" s="75" t="s">
        <v>1521</v>
      </c>
      <c r="E95" s="75" t="s">
        <v>1519</v>
      </c>
      <c r="F95" s="75" t="s">
        <v>1774</v>
      </c>
    </row>
    <row r="96" spans="1:6" ht="30" customHeight="1">
      <c r="A96" s="70">
        <v>6</v>
      </c>
      <c r="B96" s="105" t="s">
        <v>1666</v>
      </c>
      <c r="C96" s="106" t="s">
        <v>1714</v>
      </c>
      <c r="D96" s="107" t="s">
        <v>589</v>
      </c>
      <c r="E96" s="108" t="s">
        <v>1614</v>
      </c>
      <c r="F96" s="105" t="s">
        <v>1669</v>
      </c>
    </row>
    <row r="97" spans="1:13" ht="30" customHeight="1">
      <c r="A97" s="70">
        <v>32</v>
      </c>
      <c r="B97" s="70" t="s">
        <v>1667</v>
      </c>
      <c r="C97" s="106" t="s">
        <v>1715</v>
      </c>
      <c r="D97" s="107" t="s">
        <v>443</v>
      </c>
      <c r="E97" s="108" t="s">
        <v>1631</v>
      </c>
      <c r="F97" s="105" t="s">
        <v>1669</v>
      </c>
    </row>
    <row r="98" spans="1:13" ht="30" customHeight="1">
      <c r="A98" s="70">
        <v>16</v>
      </c>
      <c r="B98" s="70" t="s">
        <v>1668</v>
      </c>
      <c r="C98" s="106" t="s">
        <v>1716</v>
      </c>
      <c r="D98" s="107" t="s">
        <v>544</v>
      </c>
      <c r="E98" s="108" t="s">
        <v>1622</v>
      </c>
      <c r="F98" s="105" t="s">
        <v>1669</v>
      </c>
    </row>
    <row r="99" spans="1:13" ht="30" customHeight="1">
      <c r="A99" s="70">
        <v>39</v>
      </c>
      <c r="B99" s="70" t="s">
        <v>1668</v>
      </c>
      <c r="C99" s="106" t="s">
        <v>1717</v>
      </c>
      <c r="D99" s="107" t="s">
        <v>23</v>
      </c>
      <c r="E99" s="108" t="s">
        <v>1634</v>
      </c>
      <c r="F99" s="105" t="s">
        <v>1669</v>
      </c>
    </row>
    <row r="100" spans="1:13" ht="30" customHeight="1">
      <c r="A100" s="70">
        <v>10</v>
      </c>
      <c r="B100" s="70" t="s">
        <v>1671</v>
      </c>
      <c r="C100" s="106" t="s">
        <v>1718</v>
      </c>
      <c r="D100" s="107" t="s">
        <v>1610</v>
      </c>
      <c r="E100" s="108" t="s">
        <v>1620</v>
      </c>
      <c r="F100" s="105" t="s">
        <v>1669</v>
      </c>
    </row>
    <row r="101" spans="1:13" ht="30" customHeight="1">
      <c r="A101" s="70">
        <v>33</v>
      </c>
      <c r="B101" s="70" t="s">
        <v>1669</v>
      </c>
      <c r="C101" s="106" t="s">
        <v>1719</v>
      </c>
      <c r="D101" s="107" t="s">
        <v>439</v>
      </c>
      <c r="E101" s="108" t="s">
        <v>1633</v>
      </c>
      <c r="F101" s="105" t="s">
        <v>1669</v>
      </c>
    </row>
    <row r="102" spans="1:13" ht="30" customHeight="1">
      <c r="A102" s="70">
        <v>57</v>
      </c>
      <c r="B102" s="70" t="s">
        <v>1669</v>
      </c>
      <c r="C102" s="106" t="s">
        <v>1720</v>
      </c>
      <c r="D102" s="107" t="s">
        <v>304</v>
      </c>
      <c r="E102" s="108" t="s">
        <v>1652</v>
      </c>
      <c r="F102" s="105" t="s">
        <v>1669</v>
      </c>
    </row>
    <row r="103" spans="1:13" ht="30" customHeight="1">
      <c r="A103" s="70">
        <v>49</v>
      </c>
      <c r="B103" s="70" t="s">
        <v>1760</v>
      </c>
      <c r="C103" s="106" t="s">
        <v>1721</v>
      </c>
      <c r="D103" s="107" t="s">
        <v>339</v>
      </c>
      <c r="E103" s="108" t="s">
        <v>1651</v>
      </c>
      <c r="F103" s="105" t="s">
        <v>1669</v>
      </c>
    </row>
    <row r="104" spans="1:13" ht="30" customHeight="1">
      <c r="A104" s="70">
        <v>14</v>
      </c>
      <c r="B104" s="70" t="s">
        <v>1670</v>
      </c>
      <c r="C104" s="106" t="s">
        <v>1722</v>
      </c>
      <c r="D104" s="107" t="s">
        <v>549</v>
      </c>
      <c r="E104" s="108" t="s">
        <v>1621</v>
      </c>
      <c r="F104" s="105" t="s">
        <v>1669</v>
      </c>
    </row>
    <row r="105" spans="1:13" ht="30" customHeight="1">
      <c r="A105" s="70">
        <v>18</v>
      </c>
      <c r="B105" s="70" t="s">
        <v>1673</v>
      </c>
      <c r="C105" s="106" t="s">
        <v>1723</v>
      </c>
      <c r="D105" s="107" t="s">
        <v>536</v>
      </c>
      <c r="E105" s="108" t="s">
        <v>1625</v>
      </c>
      <c r="F105" s="105" t="s">
        <v>1669</v>
      </c>
    </row>
    <row r="106" spans="1:13" ht="30" customHeight="1">
      <c r="A106" s="70">
        <v>27</v>
      </c>
      <c r="B106" s="70" t="s">
        <v>1673</v>
      </c>
      <c r="C106" s="106" t="s">
        <v>1723</v>
      </c>
      <c r="D106" s="107" t="s">
        <v>478</v>
      </c>
      <c r="E106" s="108" t="s">
        <v>1628</v>
      </c>
      <c r="F106" s="105" t="s">
        <v>1669</v>
      </c>
    </row>
    <row r="107" spans="1:13" ht="39" customHeight="1">
      <c r="A107" s="75" t="s">
        <v>1710</v>
      </c>
      <c r="B107" s="75" t="s">
        <v>1657</v>
      </c>
      <c r="C107" s="75" t="s">
        <v>1520</v>
      </c>
      <c r="D107" s="75" t="s">
        <v>1521</v>
      </c>
      <c r="E107" s="75" t="s">
        <v>1519</v>
      </c>
      <c r="F107" s="75" t="s">
        <v>1774</v>
      </c>
    </row>
    <row r="108" spans="1:13" s="1" customFormat="1" ht="31.5" customHeight="1">
      <c r="A108" s="70">
        <v>20</v>
      </c>
      <c r="B108" s="70" t="s">
        <v>1663</v>
      </c>
      <c r="C108" s="106" t="s">
        <v>1389</v>
      </c>
      <c r="D108" s="107" t="s">
        <v>523</v>
      </c>
      <c r="E108" s="108" t="s">
        <v>1627</v>
      </c>
      <c r="F108" s="105" t="s">
        <v>1713</v>
      </c>
      <c r="G108"/>
      <c r="H108"/>
      <c r="I108"/>
      <c r="J108"/>
      <c r="K108"/>
      <c r="L108"/>
      <c r="M108"/>
    </row>
    <row r="109" spans="1:13" s="1" customFormat="1" ht="31.5" customHeight="1">
      <c r="A109" s="70">
        <v>65</v>
      </c>
      <c r="B109" s="105" t="s">
        <v>1666</v>
      </c>
      <c r="C109" s="106" t="s">
        <v>1748</v>
      </c>
      <c r="D109" s="107" t="s">
        <v>241</v>
      </c>
      <c r="E109" s="108" t="s">
        <v>1700</v>
      </c>
      <c r="F109" s="105" t="s">
        <v>1713</v>
      </c>
      <c r="G109"/>
      <c r="H109"/>
      <c r="I109"/>
      <c r="J109"/>
      <c r="K109"/>
      <c r="L109"/>
      <c r="M109"/>
    </row>
  </sheetData>
  <autoFilter ref="A6:F109"/>
  <mergeCells count="3">
    <mergeCell ref="A2:F2"/>
    <mergeCell ref="A3:F3"/>
    <mergeCell ref="A4:F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91"/>
  <sheetViews>
    <sheetView workbookViewId="0">
      <selection activeCell="R13" sqref="R13"/>
    </sheetView>
  </sheetViews>
  <sheetFormatPr baseColWidth="10" defaultRowHeight="15"/>
  <cols>
    <col min="1" max="1" width="4.42578125" customWidth="1"/>
    <col min="2" max="2" width="10" customWidth="1"/>
    <col min="3" max="3" width="6.85546875" customWidth="1"/>
    <col min="4" max="4" width="3.42578125" customWidth="1"/>
    <col min="5" max="5" width="80.5703125" customWidth="1"/>
    <col min="6" max="6" width="5.85546875" customWidth="1"/>
    <col min="7" max="7" width="8.5703125" customWidth="1"/>
    <col min="8" max="8" width="8.7109375" customWidth="1"/>
    <col min="9" max="9" width="26.7109375" style="76" customWidth="1"/>
    <col min="10" max="10" width="33.7109375" customWidth="1"/>
    <col min="11" max="11" width="59.7109375" customWidth="1"/>
    <col min="12" max="12" width="34.7109375" customWidth="1"/>
  </cols>
  <sheetData>
    <row r="1" spans="1:20" ht="15.75">
      <c r="A1" s="88">
        <v>3.71</v>
      </c>
      <c r="B1" s="88">
        <v>9.2899999999999991</v>
      </c>
      <c r="C1" s="88">
        <v>6.14</v>
      </c>
      <c r="D1" s="89">
        <v>2.7</v>
      </c>
      <c r="E1" s="91">
        <v>79.86</v>
      </c>
      <c r="F1" s="88">
        <v>5.14</v>
      </c>
      <c r="G1" s="90">
        <v>7.86</v>
      </c>
      <c r="H1" s="115">
        <v>8</v>
      </c>
      <c r="I1" s="115">
        <v>26</v>
      </c>
      <c r="J1" s="115">
        <v>33</v>
      </c>
      <c r="K1" s="115">
        <v>59</v>
      </c>
      <c r="L1" s="115">
        <v>34</v>
      </c>
      <c r="M1" s="93" t="s">
        <v>1702</v>
      </c>
    </row>
    <row r="2" spans="1:20" ht="30" customHeight="1">
      <c r="A2" s="858" t="s">
        <v>1773</v>
      </c>
      <c r="B2" s="858"/>
      <c r="C2" s="858"/>
      <c r="D2" s="858"/>
      <c r="E2" s="858"/>
      <c r="F2" s="858"/>
      <c r="G2" s="109"/>
      <c r="H2" s="112"/>
      <c r="I2" s="859" t="s">
        <v>1704</v>
      </c>
      <c r="J2" s="859"/>
      <c r="K2" s="859"/>
      <c r="L2" s="859"/>
    </row>
    <row r="3" spans="1:20" ht="30" customHeight="1">
      <c r="A3" s="110"/>
      <c r="B3" s="110"/>
      <c r="C3" s="110"/>
      <c r="D3" s="110"/>
      <c r="E3" s="111" t="s">
        <v>1711</v>
      </c>
      <c r="F3" s="110"/>
      <c r="G3" s="110"/>
      <c r="H3" s="113"/>
      <c r="I3" s="859"/>
      <c r="J3" s="859"/>
      <c r="K3" s="859"/>
      <c r="L3" s="859"/>
    </row>
    <row r="4" spans="1:20" ht="20.100000000000001" customHeight="1">
      <c r="A4" s="100" t="s">
        <v>1710</v>
      </c>
      <c r="B4" s="103"/>
      <c r="C4" s="103"/>
      <c r="D4" s="103"/>
      <c r="E4" s="104"/>
      <c r="F4" s="103"/>
      <c r="G4" s="103"/>
      <c r="H4" s="70" t="s">
        <v>1710</v>
      </c>
      <c r="I4" s="70" t="s">
        <v>1657</v>
      </c>
      <c r="J4" s="70" t="s">
        <v>1520</v>
      </c>
      <c r="K4" s="70" t="s">
        <v>1521</v>
      </c>
      <c r="L4" s="70" t="s">
        <v>1519</v>
      </c>
      <c r="M4" s="114" t="s">
        <v>1769</v>
      </c>
      <c r="N4" s="114"/>
      <c r="O4" s="114"/>
      <c r="P4" s="114"/>
      <c r="Q4" s="114"/>
      <c r="R4" s="114"/>
      <c r="S4" s="114"/>
      <c r="T4" s="114"/>
    </row>
    <row r="5" spans="1:20" ht="30" customHeight="1">
      <c r="A5" s="100">
        <v>69</v>
      </c>
      <c r="B5" s="118"/>
      <c r="C5" s="118"/>
      <c r="D5" s="118"/>
      <c r="E5" s="118"/>
      <c r="F5" s="118"/>
      <c r="G5" s="118" t="s">
        <v>1769</v>
      </c>
      <c r="H5" s="70">
        <v>69</v>
      </c>
      <c r="I5" s="105" t="s">
        <v>1665</v>
      </c>
      <c r="J5" s="106" t="s">
        <v>1749</v>
      </c>
      <c r="K5" s="107" t="s">
        <v>224</v>
      </c>
      <c r="L5" s="108" t="s">
        <v>1504</v>
      </c>
      <c r="M5" s="117" t="s">
        <v>1772</v>
      </c>
      <c r="N5" s="116"/>
      <c r="O5" s="116"/>
      <c r="P5" s="116"/>
      <c r="Q5" s="116"/>
      <c r="R5" s="116"/>
      <c r="S5" s="116"/>
      <c r="T5" s="116"/>
    </row>
    <row r="6" spans="1:20" ht="30" customHeight="1">
      <c r="A6" s="100">
        <v>6</v>
      </c>
      <c r="B6" s="103"/>
      <c r="C6" s="103"/>
      <c r="D6" s="103"/>
      <c r="E6" s="104"/>
      <c r="F6" s="103"/>
      <c r="G6" s="103"/>
      <c r="H6" s="70">
        <v>6</v>
      </c>
      <c r="I6" s="105" t="s">
        <v>1666</v>
      </c>
      <c r="J6" s="106" t="s">
        <v>1714</v>
      </c>
      <c r="K6" s="107" t="s">
        <v>589</v>
      </c>
      <c r="L6" s="108" t="s">
        <v>1614</v>
      </c>
    </row>
    <row r="7" spans="1:20" ht="30" customHeight="1">
      <c r="A7" s="100">
        <v>51</v>
      </c>
      <c r="B7" s="103"/>
      <c r="C7" s="103"/>
      <c r="D7" s="103"/>
      <c r="E7" s="104"/>
      <c r="F7" s="103"/>
      <c r="G7" s="103"/>
      <c r="H7" s="70">
        <v>51</v>
      </c>
      <c r="I7" s="105" t="s">
        <v>1666</v>
      </c>
      <c r="J7" s="106" t="s">
        <v>1748</v>
      </c>
      <c r="K7" s="107" t="s">
        <v>332</v>
      </c>
      <c r="L7" s="108" t="s">
        <v>1518</v>
      </c>
    </row>
    <row r="8" spans="1:20" ht="30" customHeight="1">
      <c r="A8" s="100">
        <v>83</v>
      </c>
      <c r="B8" s="103"/>
      <c r="C8" s="103"/>
      <c r="D8" s="103"/>
      <c r="E8" s="104"/>
      <c r="F8" s="103"/>
      <c r="G8" s="103"/>
      <c r="H8" s="70">
        <v>83</v>
      </c>
      <c r="I8" s="105" t="s">
        <v>1766</v>
      </c>
      <c r="J8" s="106" t="s">
        <v>1750</v>
      </c>
      <c r="K8" s="107" t="s">
        <v>152</v>
      </c>
      <c r="L8" s="108" t="s">
        <v>1511</v>
      </c>
    </row>
    <row r="9" spans="1:20" ht="30" customHeight="1">
      <c r="A9" s="100">
        <v>61</v>
      </c>
      <c r="B9" s="103"/>
      <c r="C9" s="103"/>
      <c r="D9" s="103"/>
      <c r="E9" s="104"/>
      <c r="F9" s="103"/>
      <c r="G9" s="103"/>
      <c r="H9" s="70">
        <v>61</v>
      </c>
      <c r="I9" s="105" t="s">
        <v>1668</v>
      </c>
      <c r="J9" s="106" t="s">
        <v>1751</v>
      </c>
      <c r="K9" s="107" t="s">
        <v>263</v>
      </c>
      <c r="L9" s="108" t="s">
        <v>1654</v>
      </c>
    </row>
    <row r="10" spans="1:20" ht="30" customHeight="1">
      <c r="A10" s="100">
        <v>62</v>
      </c>
      <c r="B10" s="103"/>
      <c r="C10" s="103"/>
      <c r="D10" s="103"/>
      <c r="E10" s="104"/>
      <c r="F10" s="103"/>
      <c r="G10" s="103"/>
      <c r="H10" s="70">
        <v>62</v>
      </c>
      <c r="I10" s="105" t="s">
        <v>1668</v>
      </c>
      <c r="J10" s="106" t="s">
        <v>1751</v>
      </c>
      <c r="K10" s="107" t="s">
        <v>258</v>
      </c>
      <c r="L10" s="108" t="s">
        <v>1655</v>
      </c>
    </row>
    <row r="11" spans="1:20" ht="30" customHeight="1">
      <c r="A11" s="100">
        <v>75</v>
      </c>
      <c r="B11" s="103"/>
      <c r="C11" s="103"/>
      <c r="D11" s="103"/>
      <c r="E11" s="104"/>
      <c r="F11" s="103"/>
      <c r="G11" s="103"/>
      <c r="H11" s="70">
        <v>75</v>
      </c>
      <c r="I11" s="105" t="s">
        <v>1668</v>
      </c>
      <c r="J11" s="106" t="s">
        <v>1751</v>
      </c>
      <c r="K11" s="107" t="s">
        <v>185</v>
      </c>
      <c r="L11" s="108" t="s">
        <v>1507</v>
      </c>
    </row>
    <row r="12" spans="1:20" ht="30" customHeight="1">
      <c r="A12" s="100">
        <v>82</v>
      </c>
      <c r="B12" s="103"/>
      <c r="C12" s="103"/>
      <c r="D12" s="103"/>
      <c r="E12" s="104"/>
      <c r="F12" s="103"/>
      <c r="G12" s="103"/>
      <c r="H12" s="70">
        <v>82</v>
      </c>
      <c r="I12" s="105" t="s">
        <v>1668</v>
      </c>
      <c r="J12" s="106" t="s">
        <v>1717</v>
      </c>
      <c r="K12" s="107" t="s">
        <v>136</v>
      </c>
      <c r="L12" s="108" t="s">
        <v>1510</v>
      </c>
    </row>
    <row r="13" spans="1:20" ht="30" customHeight="1">
      <c r="A13" s="100">
        <v>10</v>
      </c>
      <c r="B13" s="103"/>
      <c r="C13" s="103"/>
      <c r="D13" s="103"/>
      <c r="E13" s="104"/>
      <c r="F13" s="103"/>
      <c r="G13" s="103"/>
      <c r="H13" s="70">
        <v>10</v>
      </c>
      <c r="I13" s="105" t="s">
        <v>1671</v>
      </c>
      <c r="J13" s="106" t="s">
        <v>1718</v>
      </c>
      <c r="K13" s="107" t="s">
        <v>1610</v>
      </c>
      <c r="L13" s="108" t="s">
        <v>1620</v>
      </c>
    </row>
    <row r="14" spans="1:20" ht="30" customHeight="1">
      <c r="A14" s="100">
        <v>59</v>
      </c>
      <c r="B14" s="103"/>
      <c r="C14" s="103"/>
      <c r="D14" s="103"/>
      <c r="E14" s="104"/>
      <c r="F14" s="103"/>
      <c r="G14" s="103"/>
      <c r="H14" s="70">
        <v>59</v>
      </c>
      <c r="I14" s="105" t="s">
        <v>1669</v>
      </c>
      <c r="J14" s="106" t="s">
        <v>1752</v>
      </c>
      <c r="K14" s="107" t="s">
        <v>277</v>
      </c>
      <c r="L14" s="108" t="s">
        <v>1653</v>
      </c>
    </row>
    <row r="15" spans="1:20" ht="30" customHeight="1">
      <c r="A15" s="100">
        <v>14</v>
      </c>
      <c r="B15" s="103"/>
      <c r="C15" s="103"/>
      <c r="D15" s="103"/>
      <c r="E15" s="104"/>
      <c r="F15" s="103"/>
      <c r="G15" s="103"/>
      <c r="H15" s="70">
        <v>14</v>
      </c>
      <c r="I15" s="105" t="s">
        <v>1670</v>
      </c>
      <c r="J15" s="106" t="s">
        <v>1740</v>
      </c>
      <c r="K15" s="107" t="s">
        <v>549</v>
      </c>
      <c r="L15" s="108" t="s">
        <v>1621</v>
      </c>
    </row>
    <row r="16" spans="1:20" ht="30" customHeight="1">
      <c r="A16" s="100">
        <v>40</v>
      </c>
      <c r="B16" s="103"/>
      <c r="C16" s="103"/>
      <c r="D16" s="103"/>
      <c r="E16" s="104"/>
      <c r="F16" s="103"/>
      <c r="G16" s="103"/>
      <c r="H16" s="70">
        <v>40</v>
      </c>
      <c r="I16" s="105" t="s">
        <v>1672</v>
      </c>
      <c r="J16" s="106" t="s">
        <v>1753</v>
      </c>
      <c r="K16" s="107" t="s">
        <v>395</v>
      </c>
      <c r="L16" s="108" t="s">
        <v>1637</v>
      </c>
    </row>
    <row r="17" spans="1:12" ht="30" customHeight="1">
      <c r="A17" s="100">
        <v>42</v>
      </c>
      <c r="B17" s="103"/>
      <c r="C17" s="103"/>
      <c r="D17" s="103"/>
      <c r="E17" s="104"/>
      <c r="F17" s="103"/>
      <c r="G17" s="103"/>
      <c r="H17" s="70">
        <v>42</v>
      </c>
      <c r="I17" s="105" t="s">
        <v>1672</v>
      </c>
      <c r="J17" s="106" t="s">
        <v>1754</v>
      </c>
      <c r="K17" s="107" t="s">
        <v>383</v>
      </c>
      <c r="L17" s="108" t="s">
        <v>1641</v>
      </c>
    </row>
    <row r="18" spans="1:12" ht="30" customHeight="1">
      <c r="A18" s="100">
        <v>45</v>
      </c>
      <c r="B18" s="103"/>
      <c r="C18" s="103"/>
      <c r="D18" s="103"/>
      <c r="E18" s="104"/>
      <c r="F18" s="103"/>
      <c r="G18" s="103"/>
      <c r="H18" s="70">
        <v>45</v>
      </c>
      <c r="I18" s="105" t="s">
        <v>1672</v>
      </c>
      <c r="J18" s="106" t="s">
        <v>1755</v>
      </c>
      <c r="K18" s="107" t="s">
        <v>354</v>
      </c>
      <c r="L18" s="108" t="s">
        <v>1644</v>
      </c>
    </row>
    <row r="19" spans="1:12" ht="30" customHeight="1">
      <c r="A19" s="100">
        <v>46</v>
      </c>
      <c r="B19" s="103"/>
      <c r="C19" s="103"/>
      <c r="D19" s="103"/>
      <c r="E19" s="104"/>
      <c r="F19" s="103"/>
      <c r="G19" s="103"/>
      <c r="H19" s="70">
        <v>46</v>
      </c>
      <c r="I19" s="105" t="s">
        <v>1672</v>
      </c>
      <c r="J19" s="106" t="s">
        <v>1755</v>
      </c>
      <c r="K19" s="107" t="s">
        <v>352</v>
      </c>
      <c r="L19" s="108" t="s">
        <v>1645</v>
      </c>
    </row>
    <row r="20" spans="1:12" ht="30" customHeight="1">
      <c r="A20" s="100">
        <v>77</v>
      </c>
      <c r="B20" s="103"/>
      <c r="C20" s="103"/>
      <c r="D20" s="103"/>
      <c r="E20" s="104"/>
      <c r="F20" s="103"/>
      <c r="G20" s="103"/>
      <c r="H20" s="70">
        <v>77</v>
      </c>
      <c r="I20" s="105" t="s">
        <v>1672</v>
      </c>
      <c r="J20" s="106" t="s">
        <v>1693</v>
      </c>
      <c r="K20" s="107" t="s">
        <v>172</v>
      </c>
      <c r="L20" s="108" t="s">
        <v>1509</v>
      </c>
    </row>
    <row r="21" spans="1:12" ht="30" customHeight="1">
      <c r="A21" s="100">
        <v>89</v>
      </c>
      <c r="B21" s="103"/>
      <c r="C21" s="103"/>
      <c r="D21" s="103"/>
      <c r="E21" s="104"/>
      <c r="F21" s="103"/>
      <c r="G21" s="103"/>
      <c r="H21" s="70">
        <v>89</v>
      </c>
      <c r="I21" s="105" t="s">
        <v>1672</v>
      </c>
      <c r="J21" s="106" t="s">
        <v>1731</v>
      </c>
      <c r="K21" s="107" t="s">
        <v>117</v>
      </c>
      <c r="L21" s="108" t="s">
        <v>1514</v>
      </c>
    </row>
    <row r="22" spans="1:12" ht="30" customHeight="1">
      <c r="A22" s="100">
        <v>9</v>
      </c>
      <c r="B22" s="103"/>
      <c r="C22" s="103"/>
      <c r="D22" s="103"/>
      <c r="E22" s="104"/>
      <c r="F22" s="103"/>
      <c r="G22" s="103"/>
      <c r="H22" s="70">
        <v>9</v>
      </c>
      <c r="I22" s="105" t="s">
        <v>1673</v>
      </c>
      <c r="J22" s="106" t="s">
        <v>1756</v>
      </c>
      <c r="K22" s="107" t="s">
        <v>573</v>
      </c>
      <c r="L22" s="108" t="s">
        <v>1617</v>
      </c>
    </row>
    <row r="23" spans="1:12" ht="30" customHeight="1">
      <c r="A23" s="100">
        <v>18</v>
      </c>
      <c r="B23" s="103"/>
      <c r="C23" s="103"/>
      <c r="D23" s="103"/>
      <c r="E23" s="104"/>
      <c r="F23" s="103"/>
      <c r="G23" s="103"/>
      <c r="H23" s="70">
        <v>18</v>
      </c>
      <c r="I23" s="105" t="s">
        <v>1673</v>
      </c>
      <c r="J23" s="106" t="s">
        <v>1757</v>
      </c>
      <c r="K23" s="107" t="s">
        <v>536</v>
      </c>
      <c r="L23" s="108" t="s">
        <v>1625</v>
      </c>
    </row>
    <row r="24" spans="1:12" ht="30" customHeight="1">
      <c r="A24" s="100">
        <v>27</v>
      </c>
      <c r="B24" s="103"/>
      <c r="C24" s="103"/>
      <c r="D24" s="103"/>
      <c r="E24" s="104"/>
      <c r="F24" s="103"/>
      <c r="G24" s="103"/>
      <c r="H24" s="70">
        <v>27</v>
      </c>
      <c r="I24" s="105" t="s">
        <v>1673</v>
      </c>
      <c r="J24" s="106" t="s">
        <v>1757</v>
      </c>
      <c r="K24" s="107" t="s">
        <v>478</v>
      </c>
      <c r="L24" s="108" t="s">
        <v>1628</v>
      </c>
    </row>
    <row r="25" spans="1:12" ht="30" customHeight="1">
      <c r="A25" s="100">
        <v>41</v>
      </c>
      <c r="B25" s="103"/>
      <c r="C25" s="103"/>
      <c r="D25" s="103"/>
      <c r="E25" s="104"/>
      <c r="F25" s="103"/>
      <c r="G25" s="103"/>
      <c r="H25" s="70">
        <v>41</v>
      </c>
      <c r="I25" s="105" t="s">
        <v>1673</v>
      </c>
      <c r="J25" s="106" t="s">
        <v>1756</v>
      </c>
      <c r="K25" s="107" t="s">
        <v>388</v>
      </c>
      <c r="L25" s="108" t="s">
        <v>1638</v>
      </c>
    </row>
    <row r="26" spans="1:12" ht="30" customHeight="1">
      <c r="A26" s="100">
        <v>84</v>
      </c>
      <c r="B26" s="103"/>
      <c r="C26" s="103"/>
      <c r="D26" s="103"/>
      <c r="E26" s="104"/>
      <c r="F26" s="103"/>
      <c r="G26" s="103"/>
      <c r="H26" s="70">
        <v>84</v>
      </c>
      <c r="I26" s="105" t="s">
        <v>1673</v>
      </c>
      <c r="J26" s="106" t="s">
        <v>1758</v>
      </c>
      <c r="K26" s="107" t="s">
        <v>146</v>
      </c>
      <c r="L26" s="108" t="s">
        <v>1512</v>
      </c>
    </row>
    <row r="27" spans="1:12" ht="30" customHeight="1">
      <c r="A27" s="100">
        <v>1</v>
      </c>
      <c r="B27" s="103"/>
      <c r="C27" s="103"/>
      <c r="D27" s="103"/>
      <c r="E27" s="104"/>
      <c r="F27" s="103"/>
      <c r="G27" s="103"/>
      <c r="H27" s="70">
        <v>1</v>
      </c>
      <c r="I27" s="105" t="s">
        <v>1674</v>
      </c>
      <c r="J27" s="106" t="s">
        <v>1744</v>
      </c>
      <c r="K27" s="107" t="s">
        <v>607</v>
      </c>
      <c r="L27" s="108" t="s">
        <v>1611</v>
      </c>
    </row>
    <row r="28" spans="1:12" ht="30" customHeight="1">
      <c r="A28" s="100">
        <v>19</v>
      </c>
      <c r="B28" s="103"/>
      <c r="C28" s="103"/>
      <c r="D28" s="103"/>
      <c r="E28" s="104"/>
      <c r="F28" s="103"/>
      <c r="G28" s="103"/>
      <c r="H28" s="70">
        <v>19</v>
      </c>
      <c r="I28" s="105" t="s">
        <v>1674</v>
      </c>
      <c r="J28" s="106" t="s">
        <v>1744</v>
      </c>
      <c r="K28" s="107" t="s">
        <v>531</v>
      </c>
      <c r="L28" s="108" t="s">
        <v>1626</v>
      </c>
    </row>
    <row r="29" spans="1:12" ht="30" customHeight="1">
      <c r="A29" s="100">
        <v>47</v>
      </c>
      <c r="B29" s="103"/>
      <c r="C29" s="103"/>
      <c r="D29" s="103"/>
      <c r="E29" s="104"/>
      <c r="F29" s="103"/>
      <c r="G29" s="103"/>
      <c r="H29" s="70">
        <v>47</v>
      </c>
      <c r="I29" s="105" t="s">
        <v>1674</v>
      </c>
      <c r="J29" s="106" t="s">
        <v>1759</v>
      </c>
      <c r="K29" s="107" t="s">
        <v>348</v>
      </c>
      <c r="L29" s="108" t="s">
        <v>1648</v>
      </c>
    </row>
    <row r="30" spans="1:12" ht="39" customHeight="1">
      <c r="A30" s="98">
        <v>0</v>
      </c>
      <c r="B30" s="863" t="s">
        <v>1657</v>
      </c>
      <c r="C30" s="863"/>
      <c r="D30" s="863"/>
      <c r="E30" s="862" t="s">
        <v>1665</v>
      </c>
      <c r="F30" s="862"/>
      <c r="G30" s="862"/>
      <c r="H30" s="862"/>
      <c r="I30" s="75" t="s">
        <v>1665</v>
      </c>
      <c r="J30" s="75" t="s">
        <v>1520</v>
      </c>
      <c r="K30" s="75" t="s">
        <v>1521</v>
      </c>
      <c r="L30" s="75" t="s">
        <v>1519</v>
      </c>
    </row>
    <row r="31" spans="1:12" s="1" customFormat="1" ht="31.5" customHeight="1">
      <c r="A31" s="10">
        <f>B32</f>
        <v>69</v>
      </c>
      <c r="B31" s="866" t="s">
        <v>1491</v>
      </c>
      <c r="C31" s="866"/>
      <c r="D31" s="866"/>
      <c r="E31" s="866"/>
      <c r="F31" s="866"/>
      <c r="G31" s="866"/>
      <c r="H31" s="867"/>
      <c r="I31" s="77" t="s">
        <v>1658</v>
      </c>
      <c r="J31" s="68" t="s">
        <v>1492</v>
      </c>
      <c r="K31" s="68" t="s">
        <v>224</v>
      </c>
      <c r="L31" s="68" t="s">
        <v>1504</v>
      </c>
    </row>
    <row r="32" spans="1:12" s="1" customFormat="1" ht="20.25" customHeight="1">
      <c r="A32" s="10">
        <f>A31</f>
        <v>69</v>
      </c>
      <c r="B32" s="868">
        <v>69</v>
      </c>
      <c r="C32" s="24"/>
      <c r="D32" s="13"/>
      <c r="E32" s="12" t="s">
        <v>224</v>
      </c>
      <c r="F32" s="32"/>
      <c r="G32" s="33"/>
      <c r="H32" s="34"/>
      <c r="I32" s="78" t="s">
        <v>1658</v>
      </c>
      <c r="J32" s="1" t="s">
        <v>1492</v>
      </c>
      <c r="K32" s="1" t="s">
        <v>224</v>
      </c>
      <c r="L32" s="1" t="s">
        <v>1504</v>
      </c>
    </row>
    <row r="33" spans="1:14" s="1" customFormat="1" ht="15.75" customHeight="1">
      <c r="A33" s="10">
        <f>A31</f>
        <v>69</v>
      </c>
      <c r="B33" s="868"/>
      <c r="C33" s="25"/>
      <c r="D33" s="26"/>
      <c r="E33" s="27" t="s">
        <v>1145</v>
      </c>
      <c r="F33" s="32"/>
      <c r="G33" s="33"/>
      <c r="H33" s="34"/>
      <c r="I33" s="78" t="s">
        <v>1658</v>
      </c>
      <c r="J33" s="1" t="s">
        <v>1492</v>
      </c>
      <c r="K33" s="1" t="s">
        <v>224</v>
      </c>
      <c r="L33" s="1" t="s">
        <v>1504</v>
      </c>
    </row>
    <row r="34" spans="1:14" s="1" customFormat="1" ht="15" customHeight="1" thickBot="1">
      <c r="A34" s="10">
        <f>A31</f>
        <v>69</v>
      </c>
      <c r="B34" s="869" t="s">
        <v>1369</v>
      </c>
      <c r="C34" s="869"/>
      <c r="D34" s="870">
        <v>2</v>
      </c>
      <c r="E34" s="44" t="s">
        <v>19</v>
      </c>
      <c r="F34" s="871" t="s">
        <v>611</v>
      </c>
      <c r="G34" s="871"/>
      <c r="H34" s="872"/>
      <c r="I34" s="78" t="s">
        <v>1658</v>
      </c>
      <c r="J34" s="1" t="s">
        <v>1492</v>
      </c>
      <c r="K34" s="1" t="s">
        <v>224</v>
      </c>
      <c r="L34" s="1" t="s">
        <v>1504</v>
      </c>
    </row>
    <row r="35" spans="1:14" s="1" customFormat="1" ht="15" customHeight="1">
      <c r="A35" s="10">
        <f>A31</f>
        <v>69</v>
      </c>
      <c r="B35" s="869"/>
      <c r="C35" s="869"/>
      <c r="D35" s="870"/>
      <c r="E35" s="65" t="s">
        <v>4</v>
      </c>
      <c r="F35" s="871"/>
      <c r="G35" s="871"/>
      <c r="H35" s="872"/>
      <c r="I35" s="78" t="s">
        <v>1658</v>
      </c>
      <c r="J35" s="1" t="s">
        <v>1492</v>
      </c>
      <c r="K35" s="1" t="s">
        <v>224</v>
      </c>
      <c r="L35" s="1" t="s">
        <v>1504</v>
      </c>
      <c r="M35" s="94" t="s">
        <v>1368</v>
      </c>
      <c r="N35" s="95"/>
    </row>
    <row r="36" spans="1:14" s="1" customFormat="1" ht="15" customHeight="1" thickBot="1">
      <c r="A36" s="10">
        <f>A31</f>
        <v>69</v>
      </c>
      <c r="B36" s="869"/>
      <c r="C36" s="869"/>
      <c r="D36" s="870"/>
      <c r="E36" s="65" t="s">
        <v>25</v>
      </c>
      <c r="F36" s="871"/>
      <c r="G36" s="871"/>
      <c r="H36" s="872"/>
      <c r="I36" s="78" t="s">
        <v>1658</v>
      </c>
      <c r="J36" s="1" t="s">
        <v>1492</v>
      </c>
      <c r="K36" s="1" t="s">
        <v>224</v>
      </c>
      <c r="L36" s="1" t="s">
        <v>1504</v>
      </c>
      <c r="M36" s="96" t="s">
        <v>1703</v>
      </c>
      <c r="N36" s="97"/>
    </row>
    <row r="37" spans="1:14" s="1" customFormat="1" ht="25.5" customHeight="1">
      <c r="A37" s="10">
        <f>A31</f>
        <v>69</v>
      </c>
      <c r="B37" s="875" t="s">
        <v>613</v>
      </c>
      <c r="C37" s="875"/>
      <c r="D37" s="16">
        <f>D34</f>
        <v>2</v>
      </c>
      <c r="E37" s="45" t="s">
        <v>2</v>
      </c>
      <c r="F37" s="29" t="s">
        <v>1</v>
      </c>
      <c r="G37" s="864">
        <v>10</v>
      </c>
      <c r="H37" s="865"/>
      <c r="I37" s="78" t="s">
        <v>1658</v>
      </c>
      <c r="J37" s="1" t="s">
        <v>1492</v>
      </c>
      <c r="K37" s="1" t="s">
        <v>224</v>
      </c>
      <c r="L37" s="1" t="s">
        <v>1504</v>
      </c>
    </row>
    <row r="38" spans="1:14" s="1" customFormat="1" ht="15" customHeight="1">
      <c r="A38" s="10">
        <f>A31</f>
        <v>69</v>
      </c>
      <c r="B38" s="50">
        <v>0.1</v>
      </c>
      <c r="C38" s="21" t="s">
        <v>609</v>
      </c>
      <c r="D38" s="17">
        <f>D34</f>
        <v>2</v>
      </c>
      <c r="E38" s="42" t="s">
        <v>1146</v>
      </c>
      <c r="F38" s="17">
        <f>G37</f>
        <v>10</v>
      </c>
      <c r="G38" s="22">
        <f t="shared" ref="G38:G46" si="0">IF(ISBLANK(B38),"",IF(ISTEXT(B38),"",(B38/D38)*F38))</f>
        <v>0.5</v>
      </c>
      <c r="H38" s="28" t="str">
        <f t="shared" ref="H38:H46" si="1">C38</f>
        <v>kg</v>
      </c>
      <c r="I38" s="78" t="s">
        <v>1658</v>
      </c>
      <c r="J38" s="1" t="s">
        <v>1492</v>
      </c>
      <c r="K38" s="1" t="s">
        <v>224</v>
      </c>
      <c r="L38" s="1" t="s">
        <v>1504</v>
      </c>
    </row>
    <row r="39" spans="1:14" s="1" customFormat="1" ht="15" customHeight="1">
      <c r="A39" s="10">
        <f>A31</f>
        <v>69</v>
      </c>
      <c r="B39" s="50">
        <v>2</v>
      </c>
      <c r="C39" s="21" t="s">
        <v>645</v>
      </c>
      <c r="D39" s="17">
        <f>D34</f>
        <v>2</v>
      </c>
      <c r="E39" s="42" t="s">
        <v>1147</v>
      </c>
      <c r="F39" s="17">
        <f>G37</f>
        <v>10</v>
      </c>
      <c r="G39" s="23">
        <f t="shared" si="0"/>
        <v>10</v>
      </c>
      <c r="H39" s="28" t="str">
        <f t="shared" si="1"/>
        <v>tranches</v>
      </c>
      <c r="I39" s="78" t="s">
        <v>1658</v>
      </c>
      <c r="J39" s="1" t="s">
        <v>1492</v>
      </c>
      <c r="K39" s="1" t="s">
        <v>224</v>
      </c>
      <c r="L39" s="1" t="s">
        <v>1504</v>
      </c>
    </row>
    <row r="40" spans="1:14" s="1" customFormat="1" ht="15" customHeight="1">
      <c r="A40" s="10">
        <f>A31</f>
        <v>69</v>
      </c>
      <c r="B40" s="50">
        <v>10</v>
      </c>
      <c r="C40" s="21" t="s">
        <v>1424</v>
      </c>
      <c r="D40" s="17">
        <f>D34</f>
        <v>2</v>
      </c>
      <c r="E40" s="42" t="s">
        <v>1148</v>
      </c>
      <c r="F40" s="17">
        <f>G37</f>
        <v>10</v>
      </c>
      <c r="G40" s="23">
        <f t="shared" si="0"/>
        <v>50</v>
      </c>
      <c r="H40" s="28" t="str">
        <f t="shared" si="1"/>
        <v>morilles</v>
      </c>
      <c r="I40" s="78" t="s">
        <v>1658</v>
      </c>
      <c r="J40" s="1" t="s">
        <v>1492</v>
      </c>
      <c r="K40" s="1" t="s">
        <v>224</v>
      </c>
      <c r="L40" s="1" t="s">
        <v>1504</v>
      </c>
    </row>
    <row r="41" spans="1:14" s="1" customFormat="1" ht="15" customHeight="1">
      <c r="A41" s="10">
        <f>A31</f>
        <v>69</v>
      </c>
      <c r="B41" s="50">
        <v>0.04</v>
      </c>
      <c r="C41" s="21" t="s">
        <v>609</v>
      </c>
      <c r="D41" s="17">
        <f>D34</f>
        <v>2</v>
      </c>
      <c r="E41" s="42" t="s">
        <v>1149</v>
      </c>
      <c r="F41" s="17">
        <f>G37</f>
        <v>10</v>
      </c>
      <c r="G41" s="22">
        <f t="shared" si="0"/>
        <v>0.2</v>
      </c>
      <c r="H41" s="28" t="str">
        <f t="shared" si="1"/>
        <v>kg</v>
      </c>
      <c r="I41" s="78" t="s">
        <v>1658</v>
      </c>
      <c r="J41" s="1" t="s">
        <v>1492</v>
      </c>
      <c r="K41" s="1" t="s">
        <v>224</v>
      </c>
      <c r="L41" s="1" t="s">
        <v>1504</v>
      </c>
    </row>
    <row r="42" spans="1:14" s="1" customFormat="1" ht="15" customHeight="1">
      <c r="A42" s="10">
        <f>A31</f>
        <v>69</v>
      </c>
      <c r="B42" s="50"/>
      <c r="C42" s="21" t="s">
        <v>1397</v>
      </c>
      <c r="D42" s="17">
        <f>D34</f>
        <v>2</v>
      </c>
      <c r="E42" s="42" t="s">
        <v>662</v>
      </c>
      <c r="F42" s="17">
        <f>G37</f>
        <v>10</v>
      </c>
      <c r="G42" s="22" t="str">
        <f t="shared" si="0"/>
        <v/>
      </c>
      <c r="H42" s="28" t="str">
        <f t="shared" si="1"/>
        <v>pm</v>
      </c>
      <c r="I42" s="78" t="s">
        <v>1658</v>
      </c>
      <c r="J42" s="1" t="s">
        <v>1492</v>
      </c>
      <c r="K42" s="1" t="s">
        <v>224</v>
      </c>
      <c r="L42" s="1" t="s">
        <v>1504</v>
      </c>
    </row>
    <row r="43" spans="1:14" s="1" customFormat="1" ht="15" customHeight="1">
      <c r="A43" s="10">
        <f>A31</f>
        <v>69</v>
      </c>
      <c r="B43" s="50"/>
      <c r="C43" s="21" t="s">
        <v>1397</v>
      </c>
      <c r="D43" s="17">
        <f>D34</f>
        <v>2</v>
      </c>
      <c r="E43" s="42" t="s">
        <v>700</v>
      </c>
      <c r="F43" s="17">
        <f>G37</f>
        <v>10</v>
      </c>
      <c r="G43" s="22" t="str">
        <f t="shared" si="0"/>
        <v/>
      </c>
      <c r="H43" s="28" t="str">
        <f t="shared" si="1"/>
        <v>pm</v>
      </c>
      <c r="I43" s="78" t="s">
        <v>1658</v>
      </c>
      <c r="J43" s="1" t="s">
        <v>1492</v>
      </c>
      <c r="K43" s="1" t="s">
        <v>224</v>
      </c>
      <c r="L43" s="1" t="s">
        <v>1504</v>
      </c>
    </row>
    <row r="44" spans="1:14" s="1" customFormat="1" ht="15" customHeight="1">
      <c r="A44" s="10">
        <f>A31</f>
        <v>69</v>
      </c>
      <c r="B44" s="50">
        <v>0.01</v>
      </c>
      <c r="C44" s="21" t="s">
        <v>609</v>
      </c>
      <c r="D44" s="17">
        <f>D34</f>
        <v>2</v>
      </c>
      <c r="E44" s="42" t="s">
        <v>1150</v>
      </c>
      <c r="F44" s="17">
        <f>G37</f>
        <v>10</v>
      </c>
      <c r="G44" s="22">
        <f t="shared" si="0"/>
        <v>0.05</v>
      </c>
      <c r="H44" s="28" t="str">
        <f t="shared" si="1"/>
        <v>kg</v>
      </c>
      <c r="I44" s="78" t="s">
        <v>1658</v>
      </c>
      <c r="J44" s="1" t="s">
        <v>1492</v>
      </c>
      <c r="K44" s="1" t="s">
        <v>224</v>
      </c>
      <c r="L44" s="1" t="s">
        <v>1504</v>
      </c>
    </row>
    <row r="45" spans="1:14" s="1" customFormat="1" ht="15" customHeight="1">
      <c r="A45" s="10">
        <f>A31</f>
        <v>69</v>
      </c>
      <c r="B45" s="50"/>
      <c r="C45" s="21"/>
      <c r="D45" s="17">
        <f>D34</f>
        <v>2</v>
      </c>
      <c r="E45" s="42"/>
      <c r="F45" s="17">
        <f>G37</f>
        <v>10</v>
      </c>
      <c r="G45" s="22" t="str">
        <f t="shared" si="0"/>
        <v/>
      </c>
      <c r="H45" s="28">
        <f t="shared" si="1"/>
        <v>0</v>
      </c>
      <c r="I45" s="78" t="s">
        <v>1658</v>
      </c>
      <c r="J45" s="1" t="s">
        <v>1492</v>
      </c>
      <c r="K45" s="1" t="s">
        <v>224</v>
      </c>
      <c r="L45" s="1" t="s">
        <v>1504</v>
      </c>
    </row>
    <row r="46" spans="1:14" s="1" customFormat="1" ht="15" customHeight="1">
      <c r="A46" s="10">
        <f>A31</f>
        <v>69</v>
      </c>
      <c r="B46" s="50"/>
      <c r="C46" s="21"/>
      <c r="D46" s="17">
        <f>D34</f>
        <v>2</v>
      </c>
      <c r="E46" s="42"/>
      <c r="F46" s="17">
        <f>G37</f>
        <v>10</v>
      </c>
      <c r="G46" s="22" t="str">
        <f t="shared" si="0"/>
        <v/>
      </c>
      <c r="H46" s="28">
        <f t="shared" si="1"/>
        <v>0</v>
      </c>
      <c r="I46" s="78" t="s">
        <v>1658</v>
      </c>
      <c r="J46" s="1" t="s">
        <v>1492</v>
      </c>
      <c r="K46" s="1" t="s">
        <v>224</v>
      </c>
      <c r="L46" s="1" t="s">
        <v>1504</v>
      </c>
    </row>
    <row r="47" spans="1:14" s="1" customFormat="1" ht="15" customHeight="1">
      <c r="A47" s="10">
        <f>A31</f>
        <v>69</v>
      </c>
      <c r="B47" s="18"/>
      <c r="C47" s="18"/>
      <c r="D47" s="15"/>
      <c r="E47" s="63"/>
      <c r="F47" s="14"/>
      <c r="G47" s="31"/>
      <c r="H47" s="38"/>
      <c r="I47" s="78" t="s">
        <v>1658</v>
      </c>
      <c r="J47" s="1" t="s">
        <v>1492</v>
      </c>
      <c r="K47" s="1" t="s">
        <v>224</v>
      </c>
      <c r="L47" s="1" t="s">
        <v>1504</v>
      </c>
    </row>
    <row r="48" spans="1:14" s="1" customFormat="1" ht="15" customHeight="1">
      <c r="A48" s="10">
        <f>A31</f>
        <v>69</v>
      </c>
      <c r="B48" s="18"/>
      <c r="C48" s="18"/>
      <c r="D48" s="15"/>
      <c r="E48" s="61" t="s">
        <v>1463</v>
      </c>
      <c r="F48" s="14"/>
      <c r="G48" s="31"/>
      <c r="H48" s="38"/>
      <c r="I48" s="78" t="s">
        <v>1658</v>
      </c>
      <c r="J48" s="1" t="s">
        <v>1492</v>
      </c>
      <c r="K48" s="1" t="s">
        <v>224</v>
      </c>
      <c r="L48" s="1" t="s">
        <v>1504</v>
      </c>
    </row>
    <row r="49" spans="1:12" s="1" customFormat="1" ht="15" customHeight="1">
      <c r="A49" s="10">
        <f>A31</f>
        <v>69</v>
      </c>
      <c r="B49" s="18"/>
      <c r="C49" s="18"/>
      <c r="D49" s="15"/>
      <c r="E49" s="860" t="s">
        <v>223</v>
      </c>
      <c r="F49" s="860"/>
      <c r="G49" s="860"/>
      <c r="H49" s="861"/>
      <c r="I49" s="78" t="s">
        <v>1658</v>
      </c>
      <c r="J49" s="1" t="s">
        <v>1492</v>
      </c>
      <c r="K49" s="1" t="s">
        <v>224</v>
      </c>
      <c r="L49" s="1" t="s">
        <v>1504</v>
      </c>
    </row>
    <row r="50" spans="1:12" s="1" customFormat="1" ht="15" customHeight="1">
      <c r="A50" s="10">
        <f>A31</f>
        <v>69</v>
      </c>
      <c r="B50" s="18"/>
      <c r="C50" s="18"/>
      <c r="D50" s="15"/>
      <c r="E50" s="860"/>
      <c r="F50" s="860"/>
      <c r="G50" s="860"/>
      <c r="H50" s="861"/>
      <c r="I50" s="78" t="s">
        <v>1658</v>
      </c>
      <c r="J50" s="1" t="s">
        <v>1492</v>
      </c>
      <c r="K50" s="1" t="s">
        <v>224</v>
      </c>
      <c r="L50" s="1" t="s">
        <v>1504</v>
      </c>
    </row>
    <row r="51" spans="1:12" s="1" customFormat="1" ht="15" customHeight="1">
      <c r="A51" s="10">
        <f>A31</f>
        <v>69</v>
      </c>
      <c r="B51" s="18"/>
      <c r="C51" s="18"/>
      <c r="D51" s="15"/>
      <c r="E51" s="860" t="s">
        <v>222</v>
      </c>
      <c r="F51" s="860"/>
      <c r="G51" s="860"/>
      <c r="H51" s="861"/>
      <c r="I51" s="78" t="s">
        <v>1658</v>
      </c>
      <c r="J51" s="1" t="s">
        <v>1492</v>
      </c>
      <c r="K51" s="1" t="s">
        <v>224</v>
      </c>
      <c r="L51" s="1" t="s">
        <v>1504</v>
      </c>
    </row>
    <row r="52" spans="1:12" s="1" customFormat="1" ht="15" customHeight="1">
      <c r="A52" s="10">
        <f>A31</f>
        <v>69</v>
      </c>
      <c r="B52" s="18"/>
      <c r="C52" s="18"/>
      <c r="D52" s="15"/>
      <c r="E52" s="860"/>
      <c r="F52" s="860"/>
      <c r="G52" s="860"/>
      <c r="H52" s="861"/>
      <c r="I52" s="78" t="s">
        <v>1658</v>
      </c>
      <c r="J52" s="1" t="s">
        <v>1492</v>
      </c>
      <c r="K52" s="1" t="s">
        <v>224</v>
      </c>
      <c r="L52" s="1" t="s">
        <v>1504</v>
      </c>
    </row>
    <row r="53" spans="1:12" s="1" customFormat="1" ht="15" customHeight="1">
      <c r="A53" s="10">
        <f>A31</f>
        <v>69</v>
      </c>
      <c r="B53" s="18"/>
      <c r="C53" s="18"/>
      <c r="D53" s="15"/>
      <c r="E53" s="63" t="s">
        <v>221</v>
      </c>
      <c r="F53" s="14"/>
      <c r="G53" s="31"/>
      <c r="H53" s="38"/>
      <c r="I53" s="78" t="s">
        <v>1658</v>
      </c>
      <c r="J53" s="1" t="s">
        <v>1492</v>
      </c>
      <c r="K53" s="1" t="s">
        <v>224</v>
      </c>
      <c r="L53" s="1" t="s">
        <v>1504</v>
      </c>
    </row>
    <row r="54" spans="1:12" s="1" customFormat="1" ht="15" customHeight="1">
      <c r="A54" s="10">
        <f>A31</f>
        <v>69</v>
      </c>
      <c r="B54" s="18"/>
      <c r="C54" s="18"/>
      <c r="D54" s="15"/>
      <c r="E54" s="63" t="s">
        <v>220</v>
      </c>
      <c r="F54" s="14"/>
      <c r="G54" s="31"/>
      <c r="H54" s="38"/>
      <c r="I54" s="78" t="s">
        <v>1658</v>
      </c>
      <c r="J54" s="1" t="s">
        <v>1492</v>
      </c>
      <c r="K54" s="1" t="s">
        <v>224</v>
      </c>
      <c r="L54" s="1" t="s">
        <v>1504</v>
      </c>
    </row>
    <row r="55" spans="1:12" s="1" customFormat="1" ht="15" customHeight="1">
      <c r="A55" s="10">
        <f>A31</f>
        <v>69</v>
      </c>
      <c r="B55" s="18"/>
      <c r="C55" s="18"/>
      <c r="D55" s="15"/>
      <c r="E55" s="63"/>
      <c r="F55" s="14"/>
      <c r="G55" s="31"/>
      <c r="H55" s="38"/>
      <c r="I55" s="78" t="s">
        <v>1658</v>
      </c>
      <c r="J55" s="1" t="s">
        <v>1492</v>
      </c>
      <c r="K55" s="1" t="s">
        <v>224</v>
      </c>
      <c r="L55" s="1" t="s">
        <v>1504</v>
      </c>
    </row>
    <row r="56" spans="1:12" s="1" customFormat="1" ht="15" customHeight="1">
      <c r="A56" s="10">
        <f>A31</f>
        <v>69</v>
      </c>
      <c r="B56" s="6"/>
      <c r="C56" s="6"/>
      <c r="D56" s="5"/>
      <c r="E56" s="4" t="s">
        <v>1659</v>
      </c>
      <c r="F56" s="3"/>
      <c r="G56" s="2"/>
      <c r="H56" s="2"/>
      <c r="I56" s="79" t="s">
        <v>1658</v>
      </c>
      <c r="J56" s="69" t="s">
        <v>1492</v>
      </c>
      <c r="K56" s="69" t="s">
        <v>224</v>
      </c>
      <c r="L56" s="69" t="s">
        <v>1504</v>
      </c>
    </row>
    <row r="57" spans="1:12" ht="39" customHeight="1">
      <c r="A57" s="10">
        <v>0</v>
      </c>
      <c r="B57" s="863" t="s">
        <v>1657</v>
      </c>
      <c r="C57" s="863"/>
      <c r="D57" s="863"/>
      <c r="E57" s="862" t="s">
        <v>1666</v>
      </c>
      <c r="F57" s="862"/>
      <c r="G57" s="862"/>
      <c r="H57" s="862"/>
      <c r="I57" s="75" t="s">
        <v>1666</v>
      </c>
      <c r="J57" s="75" t="s">
        <v>1520</v>
      </c>
      <c r="K57" s="75" t="s">
        <v>1521</v>
      </c>
      <c r="L57" s="75" t="s">
        <v>1519</v>
      </c>
    </row>
    <row r="58" spans="1:12" s="1" customFormat="1" ht="31.5" customHeight="1">
      <c r="A58" s="10">
        <v>6</v>
      </c>
      <c r="B58" s="866" t="s">
        <v>1612</v>
      </c>
      <c r="C58" s="866"/>
      <c r="D58" s="866"/>
      <c r="E58" s="866"/>
      <c r="F58" s="866"/>
      <c r="G58" s="866"/>
      <c r="H58" s="867"/>
      <c r="I58" s="77" t="s">
        <v>1659</v>
      </c>
      <c r="J58" s="68" t="s">
        <v>1613</v>
      </c>
      <c r="K58" s="68" t="s">
        <v>589</v>
      </c>
      <c r="L58" s="68" t="s">
        <v>1614</v>
      </c>
    </row>
    <row r="59" spans="1:12" ht="40.5">
      <c r="A59" s="10">
        <v>6</v>
      </c>
      <c r="B59" s="868">
        <v>6</v>
      </c>
      <c r="C59" s="24"/>
      <c r="D59" s="13"/>
      <c r="E59" s="12" t="s">
        <v>589</v>
      </c>
      <c r="F59" s="32"/>
      <c r="G59" s="33"/>
      <c r="H59" s="34"/>
      <c r="I59" s="78" t="s">
        <v>1659</v>
      </c>
      <c r="J59" s="1" t="s">
        <v>1613</v>
      </c>
      <c r="K59" s="1" t="s">
        <v>589</v>
      </c>
      <c r="L59" s="1" t="s">
        <v>1614</v>
      </c>
    </row>
    <row r="60" spans="1:12" ht="26.25">
      <c r="A60" s="10">
        <v>6</v>
      </c>
      <c r="B60" s="868"/>
      <c r="C60" s="25"/>
      <c r="D60" s="26"/>
      <c r="E60" s="27" t="s">
        <v>820</v>
      </c>
      <c r="F60" s="32"/>
      <c r="G60" s="33"/>
      <c r="H60" s="34"/>
      <c r="I60" s="78" t="s">
        <v>1659</v>
      </c>
      <c r="J60" s="1" t="s">
        <v>1613</v>
      </c>
      <c r="K60" s="1" t="s">
        <v>589</v>
      </c>
      <c r="L60" s="1" t="s">
        <v>1614</v>
      </c>
    </row>
    <row r="61" spans="1:12" ht="15" customHeight="1">
      <c r="A61" s="10">
        <v>6</v>
      </c>
      <c r="B61" s="869" t="s">
        <v>1369</v>
      </c>
      <c r="C61" s="869"/>
      <c r="D61" s="870">
        <v>4</v>
      </c>
      <c r="E61" s="44" t="s">
        <v>8</v>
      </c>
      <c r="F61" s="871" t="s">
        <v>1368</v>
      </c>
      <c r="G61" s="871"/>
      <c r="H61" s="872"/>
      <c r="I61" s="78" t="s">
        <v>1659</v>
      </c>
      <c r="J61" s="1" t="s">
        <v>1613</v>
      </c>
      <c r="K61" s="1" t="s">
        <v>589</v>
      </c>
      <c r="L61" s="1" t="s">
        <v>1614</v>
      </c>
    </row>
    <row r="62" spans="1:12">
      <c r="A62" s="10">
        <v>6</v>
      </c>
      <c r="B62" s="869"/>
      <c r="C62" s="869"/>
      <c r="D62" s="870"/>
      <c r="E62" s="65" t="s">
        <v>7</v>
      </c>
      <c r="F62" s="871"/>
      <c r="G62" s="871"/>
      <c r="H62" s="872"/>
      <c r="I62" s="78" t="s">
        <v>1659</v>
      </c>
      <c r="J62" s="1" t="s">
        <v>1613</v>
      </c>
      <c r="K62" s="1" t="s">
        <v>589</v>
      </c>
      <c r="L62" s="1" t="s">
        <v>1614</v>
      </c>
    </row>
    <row r="63" spans="1:12">
      <c r="A63" s="10">
        <v>6</v>
      </c>
      <c r="B63" s="869"/>
      <c r="C63" s="869"/>
      <c r="D63" s="870"/>
      <c r="E63" s="65" t="s">
        <v>25</v>
      </c>
      <c r="F63" s="871"/>
      <c r="G63" s="871"/>
      <c r="H63" s="872"/>
      <c r="I63" s="78" t="s">
        <v>1659</v>
      </c>
      <c r="J63" s="1" t="s">
        <v>1613</v>
      </c>
      <c r="K63" s="1" t="s">
        <v>589</v>
      </c>
      <c r="L63" s="1" t="s">
        <v>1614</v>
      </c>
    </row>
    <row r="64" spans="1:12" ht="18" customHeight="1">
      <c r="A64" s="10">
        <v>6</v>
      </c>
      <c r="B64" s="875" t="s">
        <v>613</v>
      </c>
      <c r="C64" s="875"/>
      <c r="D64" s="17">
        <f>D61</f>
        <v>4</v>
      </c>
      <c r="E64" s="45" t="s">
        <v>2</v>
      </c>
      <c r="F64" s="29" t="s">
        <v>1</v>
      </c>
      <c r="G64" s="864">
        <v>10</v>
      </c>
      <c r="H64" s="865"/>
      <c r="I64" s="78" t="s">
        <v>1659</v>
      </c>
      <c r="J64" s="1" t="s">
        <v>1613</v>
      </c>
      <c r="K64" s="1" t="s">
        <v>589</v>
      </c>
      <c r="L64" s="1" t="s">
        <v>1614</v>
      </c>
    </row>
    <row r="65" spans="1:12">
      <c r="A65" s="10">
        <v>6</v>
      </c>
      <c r="B65" s="20">
        <v>0.06</v>
      </c>
      <c r="C65" s="21" t="s">
        <v>609</v>
      </c>
      <c r="D65" s="17">
        <f>D61</f>
        <v>4</v>
      </c>
      <c r="E65" s="42" t="s">
        <v>821</v>
      </c>
      <c r="F65" s="17">
        <f>G64</f>
        <v>10</v>
      </c>
      <c r="G65" s="22">
        <f t="shared" ref="G65" si="2">IF(ISBLANK(B65),"",IF(ISTEXT(B65),"",(B65/D65)*F65))</f>
        <v>0.15</v>
      </c>
      <c r="H65" s="28" t="str">
        <f t="shared" ref="H65" si="3">C65</f>
        <v>kg</v>
      </c>
      <c r="I65" s="78" t="s">
        <v>1659</v>
      </c>
      <c r="J65" s="1" t="s">
        <v>1613</v>
      </c>
      <c r="K65" s="1" t="s">
        <v>589</v>
      </c>
      <c r="L65" s="1" t="s">
        <v>1614</v>
      </c>
    </row>
    <row r="66" spans="1:12">
      <c r="A66" s="10">
        <v>6</v>
      </c>
      <c r="B66" s="20">
        <v>0.03</v>
      </c>
      <c r="C66" s="21" t="s">
        <v>609</v>
      </c>
      <c r="D66" s="17">
        <f>D61</f>
        <v>4</v>
      </c>
      <c r="E66" s="42" t="s">
        <v>822</v>
      </c>
      <c r="F66" s="17">
        <f>G64</f>
        <v>10</v>
      </c>
      <c r="G66" s="22">
        <f t="shared" ref="G66:G72" si="4">IF(ISBLANK(B66),"",IF(ISTEXT(B66),"",(B66/D66)*F66))</f>
        <v>7.4999999999999997E-2</v>
      </c>
      <c r="H66" s="28" t="str">
        <f t="shared" ref="H66:H72" si="5">C66</f>
        <v>kg</v>
      </c>
      <c r="I66" s="78" t="s">
        <v>1659</v>
      </c>
      <c r="J66" s="1" t="s">
        <v>1613</v>
      </c>
      <c r="K66" s="1" t="s">
        <v>589</v>
      </c>
      <c r="L66" s="1" t="s">
        <v>1614</v>
      </c>
    </row>
    <row r="67" spans="1:12">
      <c r="A67" s="10">
        <v>6</v>
      </c>
      <c r="B67" s="20">
        <v>2</v>
      </c>
      <c r="C67" s="21" t="s">
        <v>612</v>
      </c>
      <c r="D67" s="17">
        <f>D61</f>
        <v>4</v>
      </c>
      <c r="E67" s="42" t="s">
        <v>657</v>
      </c>
      <c r="F67" s="17">
        <f>G64</f>
        <v>10</v>
      </c>
      <c r="G67" s="23">
        <f t="shared" si="4"/>
        <v>5</v>
      </c>
      <c r="H67" s="28" t="str">
        <f t="shared" si="5"/>
        <v>feuilles</v>
      </c>
      <c r="I67" s="78" t="s">
        <v>1659</v>
      </c>
      <c r="J67" s="1" t="s">
        <v>1613</v>
      </c>
      <c r="K67" s="1" t="s">
        <v>589</v>
      </c>
      <c r="L67" s="1" t="s">
        <v>1614</v>
      </c>
    </row>
    <row r="68" spans="1:12">
      <c r="A68" s="10">
        <v>6</v>
      </c>
      <c r="B68" s="20">
        <v>0.25</v>
      </c>
      <c r="C68" s="21" t="s">
        <v>609</v>
      </c>
      <c r="D68" s="17">
        <f>D61</f>
        <v>4</v>
      </c>
      <c r="E68" s="42" t="s">
        <v>823</v>
      </c>
      <c r="F68" s="17">
        <f>G64</f>
        <v>10</v>
      </c>
      <c r="G68" s="22">
        <f t="shared" si="4"/>
        <v>0.625</v>
      </c>
      <c r="H68" s="28" t="str">
        <f t="shared" si="5"/>
        <v>kg</v>
      </c>
      <c r="I68" s="78" t="s">
        <v>1659</v>
      </c>
      <c r="J68" s="1" t="s">
        <v>1613</v>
      </c>
      <c r="K68" s="1" t="s">
        <v>589</v>
      </c>
      <c r="L68" s="1" t="s">
        <v>1614</v>
      </c>
    </row>
    <row r="69" spans="1:12">
      <c r="A69" s="10">
        <v>6</v>
      </c>
      <c r="B69" s="20">
        <v>1</v>
      </c>
      <c r="C69" s="21" t="s">
        <v>629</v>
      </c>
      <c r="D69" s="17">
        <f>D61</f>
        <v>4</v>
      </c>
      <c r="E69" s="42" t="s">
        <v>824</v>
      </c>
      <c r="F69" s="17">
        <f>G64</f>
        <v>10</v>
      </c>
      <c r="G69" s="23">
        <f t="shared" si="4"/>
        <v>2.5</v>
      </c>
      <c r="H69" s="28" t="str">
        <f t="shared" si="5"/>
        <v>tranche</v>
      </c>
      <c r="I69" s="78" t="s">
        <v>1659</v>
      </c>
      <c r="J69" s="1" t="s">
        <v>1613</v>
      </c>
      <c r="K69" s="1" t="s">
        <v>589</v>
      </c>
      <c r="L69" s="1" t="s">
        <v>1614</v>
      </c>
    </row>
    <row r="70" spans="1:12">
      <c r="A70" s="10">
        <v>6</v>
      </c>
      <c r="B70" s="20">
        <v>4</v>
      </c>
      <c r="C70" s="21" t="s">
        <v>619</v>
      </c>
      <c r="D70" s="17">
        <f>D61</f>
        <v>4</v>
      </c>
      <c r="E70" s="42" t="s">
        <v>825</v>
      </c>
      <c r="F70" s="17">
        <f>G64</f>
        <v>10</v>
      </c>
      <c r="G70" s="23">
        <f t="shared" si="4"/>
        <v>10</v>
      </c>
      <c r="H70" s="28" t="str">
        <f t="shared" si="5"/>
        <v>C/S</v>
      </c>
      <c r="I70" s="78" t="s">
        <v>1659</v>
      </c>
      <c r="J70" s="1" t="s">
        <v>1613</v>
      </c>
      <c r="K70" s="1" t="s">
        <v>589</v>
      </c>
      <c r="L70" s="1" t="s">
        <v>1614</v>
      </c>
    </row>
    <row r="71" spans="1:12">
      <c r="A71" s="10">
        <v>6</v>
      </c>
      <c r="B71" s="20">
        <v>1</v>
      </c>
      <c r="C71" s="21" t="s">
        <v>624</v>
      </c>
      <c r="D71" s="17">
        <f>D61</f>
        <v>4</v>
      </c>
      <c r="E71" s="42" t="s">
        <v>826</v>
      </c>
      <c r="F71" s="17">
        <f>G64</f>
        <v>10</v>
      </c>
      <c r="G71" s="23">
        <f t="shared" si="4"/>
        <v>2.5</v>
      </c>
      <c r="H71" s="28" t="str">
        <f t="shared" si="5"/>
        <v>pincée</v>
      </c>
      <c r="I71" s="78" t="s">
        <v>1659</v>
      </c>
      <c r="J71" s="1" t="s">
        <v>1613</v>
      </c>
      <c r="K71" s="1" t="s">
        <v>589</v>
      </c>
      <c r="L71" s="1" t="s">
        <v>1614</v>
      </c>
    </row>
    <row r="72" spans="1:12">
      <c r="A72" s="10">
        <v>6</v>
      </c>
      <c r="B72" s="20"/>
      <c r="C72" s="21"/>
      <c r="D72" s="17">
        <f>D61</f>
        <v>4</v>
      </c>
      <c r="E72" s="42" t="s">
        <v>709</v>
      </c>
      <c r="F72" s="17">
        <f>G64</f>
        <v>10</v>
      </c>
      <c r="G72" s="22" t="str">
        <f t="shared" si="4"/>
        <v/>
      </c>
      <c r="H72" s="28">
        <f t="shared" si="5"/>
        <v>0</v>
      </c>
      <c r="I72" s="78" t="s">
        <v>1659</v>
      </c>
      <c r="J72" s="1" t="s">
        <v>1613</v>
      </c>
      <c r="K72" s="1" t="s">
        <v>589</v>
      </c>
      <c r="L72" s="1" t="s">
        <v>1614</v>
      </c>
    </row>
    <row r="73" spans="1:12">
      <c r="A73" s="10">
        <v>6</v>
      </c>
      <c r="B73" s="18"/>
      <c r="C73" s="18"/>
      <c r="D73" s="15"/>
      <c r="E73" s="63"/>
      <c r="F73" s="14"/>
      <c r="G73" s="31"/>
      <c r="H73" s="38"/>
      <c r="I73" s="78" t="s">
        <v>1659</v>
      </c>
      <c r="J73" s="1" t="s">
        <v>1613</v>
      </c>
      <c r="K73" s="1" t="s">
        <v>589</v>
      </c>
      <c r="L73" s="1" t="s">
        <v>1614</v>
      </c>
    </row>
    <row r="74" spans="1:12">
      <c r="A74" s="10">
        <v>6</v>
      </c>
      <c r="B74" s="18"/>
      <c r="C74" s="18"/>
      <c r="D74" s="15"/>
      <c r="E74" s="61" t="s">
        <v>1468</v>
      </c>
      <c r="F74" s="14"/>
      <c r="G74" s="31"/>
      <c r="H74" s="38"/>
      <c r="I74" s="78" t="s">
        <v>1659</v>
      </c>
      <c r="J74" s="1" t="s">
        <v>1613</v>
      </c>
      <c r="K74" s="1" t="s">
        <v>589</v>
      </c>
      <c r="L74" s="1" t="s">
        <v>1614</v>
      </c>
    </row>
    <row r="75" spans="1:12">
      <c r="A75" s="10">
        <v>6</v>
      </c>
      <c r="B75" s="18"/>
      <c r="C75" s="18"/>
      <c r="D75" s="15"/>
      <c r="E75" s="63" t="s">
        <v>588</v>
      </c>
      <c r="F75" s="14"/>
      <c r="G75" s="31"/>
      <c r="H75" s="38"/>
      <c r="I75" s="78" t="s">
        <v>1659</v>
      </c>
      <c r="J75" s="1" t="s">
        <v>1613</v>
      </c>
      <c r="K75" s="1" t="s">
        <v>589</v>
      </c>
      <c r="L75" s="1" t="s">
        <v>1614</v>
      </c>
    </row>
    <row r="76" spans="1:12" ht="51" customHeight="1">
      <c r="A76" s="10">
        <v>6</v>
      </c>
      <c r="B76" s="18"/>
      <c r="C76" s="18"/>
      <c r="D76" s="15"/>
      <c r="E76" s="860" t="s">
        <v>587</v>
      </c>
      <c r="F76" s="860"/>
      <c r="G76" s="860"/>
      <c r="H76" s="861"/>
      <c r="I76" s="78" t="s">
        <v>1659</v>
      </c>
      <c r="J76" s="1" t="s">
        <v>1613</v>
      </c>
      <c r="K76" s="1" t="s">
        <v>589</v>
      </c>
      <c r="L76" s="1" t="s">
        <v>1614</v>
      </c>
    </row>
    <row r="77" spans="1:12" ht="51" customHeight="1">
      <c r="A77" s="10">
        <v>6</v>
      </c>
      <c r="B77" s="18"/>
      <c r="C77" s="18"/>
      <c r="D77" s="15"/>
      <c r="E77" s="860" t="s">
        <v>586</v>
      </c>
      <c r="F77" s="860"/>
      <c r="G77" s="860"/>
      <c r="H77" s="861"/>
      <c r="I77" s="78" t="s">
        <v>1659</v>
      </c>
      <c r="J77" s="1" t="s">
        <v>1613</v>
      </c>
      <c r="K77" s="1" t="s">
        <v>589</v>
      </c>
      <c r="L77" s="1" t="s">
        <v>1614</v>
      </c>
    </row>
    <row r="78" spans="1:12" ht="25.5" customHeight="1">
      <c r="A78" s="10">
        <v>6</v>
      </c>
      <c r="B78" s="18"/>
      <c r="C78" s="18"/>
      <c r="D78" s="15"/>
      <c r="E78" s="860" t="s">
        <v>585</v>
      </c>
      <c r="F78" s="860"/>
      <c r="G78" s="860"/>
      <c r="H78" s="861"/>
      <c r="I78" s="78" t="s">
        <v>1659</v>
      </c>
      <c r="J78" s="1" t="s">
        <v>1613</v>
      </c>
      <c r="K78" s="1" t="s">
        <v>589</v>
      </c>
      <c r="L78" s="1" t="s">
        <v>1614</v>
      </c>
    </row>
    <row r="79" spans="1:12" ht="38.25" customHeight="1">
      <c r="A79" s="10">
        <v>6</v>
      </c>
      <c r="B79" s="18"/>
      <c r="C79" s="18"/>
      <c r="D79" s="15"/>
      <c r="E79" s="860" t="s">
        <v>584</v>
      </c>
      <c r="F79" s="860"/>
      <c r="G79" s="860"/>
      <c r="H79" s="861"/>
      <c r="I79" s="78" t="s">
        <v>1659</v>
      </c>
      <c r="J79" s="1" t="s">
        <v>1613</v>
      </c>
      <c r="K79" s="1" t="s">
        <v>589</v>
      </c>
      <c r="L79" s="1" t="s">
        <v>1614</v>
      </c>
    </row>
    <row r="80" spans="1:12">
      <c r="A80" s="10">
        <v>6</v>
      </c>
      <c r="B80" s="18"/>
      <c r="C80" s="18"/>
      <c r="D80" s="15"/>
      <c r="E80" s="63"/>
      <c r="F80" s="14"/>
      <c r="G80" s="31"/>
      <c r="H80" s="38"/>
      <c r="I80" s="78" t="s">
        <v>1659</v>
      </c>
      <c r="J80" s="1" t="s">
        <v>1613</v>
      </c>
      <c r="K80" s="1" t="s">
        <v>589</v>
      </c>
      <c r="L80" s="1" t="s">
        <v>1614</v>
      </c>
    </row>
    <row r="81" spans="1:12">
      <c r="A81" s="52">
        <v>6</v>
      </c>
      <c r="B81" s="6"/>
      <c r="C81" s="6"/>
      <c r="D81" s="5"/>
      <c r="E81" s="4"/>
      <c r="F81" s="3"/>
      <c r="G81" s="2"/>
      <c r="H81" s="2"/>
      <c r="I81" s="79" t="s">
        <v>1659</v>
      </c>
      <c r="J81" s="69" t="s">
        <v>1613</v>
      </c>
      <c r="K81" s="69" t="s">
        <v>589</v>
      </c>
      <c r="L81" s="69" t="s">
        <v>1614</v>
      </c>
    </row>
    <row r="82" spans="1:12" s="1" customFormat="1" ht="31.5" customHeight="1">
      <c r="A82" s="10">
        <v>51</v>
      </c>
      <c r="B82" s="866" t="s">
        <v>1517</v>
      </c>
      <c r="C82" s="866"/>
      <c r="D82" s="866"/>
      <c r="E82" s="866"/>
      <c r="F82" s="866"/>
      <c r="G82" s="866"/>
      <c r="H82" s="867"/>
      <c r="I82" s="77" t="s">
        <v>1659</v>
      </c>
      <c r="J82" s="68" t="s">
        <v>1496</v>
      </c>
      <c r="K82" s="68" t="s">
        <v>332</v>
      </c>
      <c r="L82" s="68" t="s">
        <v>1518</v>
      </c>
    </row>
    <row r="83" spans="1:12" s="1" customFormat="1" ht="20.25" customHeight="1">
      <c r="A83" s="10">
        <v>51</v>
      </c>
      <c r="B83" s="868">
        <v>51</v>
      </c>
      <c r="C83" s="24"/>
      <c r="D83" s="13"/>
      <c r="E83" s="48" t="s">
        <v>332</v>
      </c>
      <c r="F83" s="32"/>
      <c r="G83" s="33"/>
      <c r="H83" s="34"/>
      <c r="I83" s="78" t="s">
        <v>1659</v>
      </c>
      <c r="J83" s="1" t="s">
        <v>1496</v>
      </c>
      <c r="K83" s="1" t="s">
        <v>332</v>
      </c>
      <c r="L83" s="1" t="s">
        <v>1518</v>
      </c>
    </row>
    <row r="84" spans="1:12" s="1" customFormat="1" ht="15.75" customHeight="1">
      <c r="A84" s="10">
        <v>51</v>
      </c>
      <c r="B84" s="868"/>
      <c r="C84" s="25"/>
      <c r="D84" s="26"/>
      <c r="E84" s="49" t="s">
        <v>1033</v>
      </c>
      <c r="F84" s="32"/>
      <c r="G84" s="33"/>
      <c r="H84" s="34"/>
      <c r="I84" s="78" t="s">
        <v>1659</v>
      </c>
      <c r="J84" s="1" t="s">
        <v>1496</v>
      </c>
      <c r="K84" s="1" t="s">
        <v>332</v>
      </c>
      <c r="L84" s="1" t="s">
        <v>1518</v>
      </c>
    </row>
    <row r="85" spans="1:12" s="1" customFormat="1" ht="15" customHeight="1">
      <c r="A85" s="10">
        <v>51</v>
      </c>
      <c r="B85" s="869" t="s">
        <v>1369</v>
      </c>
      <c r="C85" s="869"/>
      <c r="D85" s="870">
        <v>4</v>
      </c>
      <c r="E85" s="44" t="s">
        <v>8</v>
      </c>
      <c r="F85" s="871" t="s">
        <v>611</v>
      </c>
      <c r="G85" s="871"/>
      <c r="H85" s="872"/>
      <c r="I85" s="78" t="s">
        <v>1659</v>
      </c>
      <c r="J85" s="1" t="s">
        <v>1496</v>
      </c>
      <c r="K85" s="1" t="s">
        <v>332</v>
      </c>
      <c r="L85" s="1" t="s">
        <v>1518</v>
      </c>
    </row>
    <row r="86" spans="1:12" s="1" customFormat="1" ht="15" customHeight="1">
      <c r="A86" s="10">
        <v>51</v>
      </c>
      <c r="B86" s="869"/>
      <c r="C86" s="869"/>
      <c r="D86" s="870"/>
      <c r="E86" s="65" t="s">
        <v>12</v>
      </c>
      <c r="F86" s="871"/>
      <c r="G86" s="871"/>
      <c r="H86" s="872"/>
      <c r="I86" s="78" t="s">
        <v>1659</v>
      </c>
      <c r="J86" s="1" t="s">
        <v>1496</v>
      </c>
      <c r="K86" s="1" t="s">
        <v>332</v>
      </c>
      <c r="L86" s="1" t="s">
        <v>1518</v>
      </c>
    </row>
    <row r="87" spans="1:12" s="1" customFormat="1" ht="15" customHeight="1">
      <c r="A87" s="10">
        <v>51</v>
      </c>
      <c r="B87" s="869"/>
      <c r="C87" s="869"/>
      <c r="D87" s="870"/>
      <c r="E87" s="65" t="s">
        <v>31</v>
      </c>
      <c r="F87" s="871"/>
      <c r="G87" s="871"/>
      <c r="H87" s="872"/>
      <c r="I87" s="78" t="s">
        <v>1659</v>
      </c>
      <c r="J87" s="1" t="s">
        <v>1496</v>
      </c>
      <c r="K87" s="1" t="s">
        <v>332</v>
      </c>
      <c r="L87" s="1" t="s">
        <v>1518</v>
      </c>
    </row>
    <row r="88" spans="1:12" s="1" customFormat="1" ht="25.5" customHeight="1">
      <c r="A88" s="10">
        <v>51</v>
      </c>
      <c r="B88" s="875" t="s">
        <v>613</v>
      </c>
      <c r="C88" s="875"/>
      <c r="D88" s="17">
        <f>D85</f>
        <v>4</v>
      </c>
      <c r="E88" s="45"/>
      <c r="F88" s="29" t="s">
        <v>1</v>
      </c>
      <c r="G88" s="864">
        <v>10</v>
      </c>
      <c r="H88" s="865"/>
      <c r="I88" s="78" t="s">
        <v>1659</v>
      </c>
      <c r="J88" s="1" t="s">
        <v>1496</v>
      </c>
      <c r="K88" s="1" t="s">
        <v>332</v>
      </c>
      <c r="L88" s="1" t="s">
        <v>1518</v>
      </c>
    </row>
    <row r="89" spans="1:12" s="1" customFormat="1" ht="15" customHeight="1">
      <c r="A89" s="10">
        <v>51</v>
      </c>
      <c r="B89" s="50">
        <v>0.3</v>
      </c>
      <c r="C89" s="21" t="s">
        <v>609</v>
      </c>
      <c r="D89" s="17">
        <f>D85</f>
        <v>4</v>
      </c>
      <c r="E89" s="42" t="s">
        <v>821</v>
      </c>
      <c r="F89" s="17">
        <f>G88</f>
        <v>10</v>
      </c>
      <c r="G89" s="22">
        <f t="shared" ref="G89" si="6">IF(ISBLANK(B89),"",IF(ISTEXT(B89),"",(B89/D89)*F89))</f>
        <v>0.75</v>
      </c>
      <c r="H89" s="28" t="str">
        <f t="shared" ref="H89" si="7">C89</f>
        <v>kg</v>
      </c>
      <c r="I89" s="78" t="s">
        <v>1659</v>
      </c>
      <c r="J89" s="1" t="s">
        <v>1496</v>
      </c>
      <c r="K89" s="1" t="s">
        <v>332</v>
      </c>
      <c r="L89" s="1" t="s">
        <v>1518</v>
      </c>
    </row>
    <row r="90" spans="1:12" s="1" customFormat="1" ht="15" customHeight="1">
      <c r="A90" s="10">
        <v>51</v>
      </c>
      <c r="B90" s="57">
        <v>1</v>
      </c>
      <c r="C90" s="21" t="s">
        <v>619</v>
      </c>
      <c r="D90" s="17">
        <f>D85</f>
        <v>4</v>
      </c>
      <c r="E90" s="42" t="s">
        <v>1023</v>
      </c>
      <c r="F90" s="17">
        <f>G88</f>
        <v>10</v>
      </c>
      <c r="G90" s="23">
        <f t="shared" ref="G90:G94" si="8">IF(ISBLANK(B90),"",IF(ISTEXT(B90),"",(B90/D90)*F90))</f>
        <v>2.5</v>
      </c>
      <c r="H90" s="28" t="str">
        <f t="shared" ref="H90:H94" si="9">C90</f>
        <v>C/S</v>
      </c>
      <c r="I90" s="78" t="s">
        <v>1659</v>
      </c>
      <c r="J90" s="1" t="s">
        <v>1496</v>
      </c>
      <c r="K90" s="1" t="s">
        <v>332</v>
      </c>
      <c r="L90" s="1" t="s">
        <v>1518</v>
      </c>
    </row>
    <row r="91" spans="1:12" s="1" customFormat="1" ht="15" customHeight="1">
      <c r="A91" s="10">
        <v>51</v>
      </c>
      <c r="B91" s="57">
        <v>2</v>
      </c>
      <c r="C91" s="21" t="s">
        <v>627</v>
      </c>
      <c r="D91" s="17">
        <f>D85</f>
        <v>4</v>
      </c>
      <c r="E91" s="42" t="s">
        <v>1024</v>
      </c>
      <c r="F91" s="17">
        <f>G88</f>
        <v>10</v>
      </c>
      <c r="G91" s="23">
        <f t="shared" si="8"/>
        <v>5</v>
      </c>
      <c r="H91" s="28" t="str">
        <f t="shared" si="9"/>
        <v>œufs</v>
      </c>
      <c r="I91" s="78" t="s">
        <v>1659</v>
      </c>
      <c r="J91" s="1" t="s">
        <v>1496</v>
      </c>
      <c r="K91" s="1" t="s">
        <v>332</v>
      </c>
      <c r="L91" s="1" t="s">
        <v>1518</v>
      </c>
    </row>
    <row r="92" spans="1:12" s="1" customFormat="1" ht="15" customHeight="1">
      <c r="A92" s="10">
        <v>51</v>
      </c>
      <c r="B92" s="50">
        <v>2.5000000000000001E-2</v>
      </c>
      <c r="C92" s="21" t="s">
        <v>609</v>
      </c>
      <c r="D92" s="17">
        <f>D85</f>
        <v>4</v>
      </c>
      <c r="E92" s="42" t="s">
        <v>1025</v>
      </c>
      <c r="F92" s="17">
        <f>G88</f>
        <v>10</v>
      </c>
      <c r="G92" s="22">
        <f t="shared" si="8"/>
        <v>6.25E-2</v>
      </c>
      <c r="H92" s="28" t="str">
        <f t="shared" si="9"/>
        <v>kg</v>
      </c>
      <c r="I92" s="78" t="s">
        <v>1659</v>
      </c>
      <c r="J92" s="1" t="s">
        <v>1496</v>
      </c>
      <c r="K92" s="1" t="s">
        <v>332</v>
      </c>
      <c r="L92" s="1" t="s">
        <v>1518</v>
      </c>
    </row>
    <row r="93" spans="1:12" s="1" customFormat="1" ht="15" customHeight="1">
      <c r="A93" s="10">
        <v>51</v>
      </c>
      <c r="B93" s="57">
        <v>2</v>
      </c>
      <c r="C93" s="21" t="s">
        <v>619</v>
      </c>
      <c r="D93" s="17">
        <f>D85</f>
        <v>4</v>
      </c>
      <c r="E93" s="42" t="s">
        <v>671</v>
      </c>
      <c r="F93" s="17">
        <f>G88</f>
        <v>10</v>
      </c>
      <c r="G93" s="23">
        <f t="shared" si="8"/>
        <v>5</v>
      </c>
      <c r="H93" s="28" t="str">
        <f t="shared" si="9"/>
        <v>C/S</v>
      </c>
      <c r="I93" s="78" t="s">
        <v>1659</v>
      </c>
      <c r="J93" s="1" t="s">
        <v>1496</v>
      </c>
      <c r="K93" s="1" t="s">
        <v>332</v>
      </c>
      <c r="L93" s="1" t="s">
        <v>1518</v>
      </c>
    </row>
    <row r="94" spans="1:12" s="1" customFormat="1" ht="15" customHeight="1">
      <c r="A94" s="10">
        <v>51</v>
      </c>
      <c r="B94" s="50"/>
      <c r="C94" s="21"/>
      <c r="D94" s="17">
        <f>D85</f>
        <v>4</v>
      </c>
      <c r="E94" s="42"/>
      <c r="F94" s="17">
        <f>G88</f>
        <v>10</v>
      </c>
      <c r="G94" s="22" t="str">
        <f t="shared" si="8"/>
        <v/>
      </c>
      <c r="H94" s="28">
        <f t="shared" si="9"/>
        <v>0</v>
      </c>
      <c r="I94" s="78" t="s">
        <v>1659</v>
      </c>
      <c r="J94" s="1" t="s">
        <v>1496</v>
      </c>
      <c r="K94" s="1" t="s">
        <v>332</v>
      </c>
      <c r="L94" s="1" t="s">
        <v>1518</v>
      </c>
    </row>
    <row r="95" spans="1:12" s="1" customFormat="1" ht="15" customHeight="1">
      <c r="A95" s="10">
        <v>51</v>
      </c>
      <c r="B95" s="18"/>
      <c r="C95" s="18"/>
      <c r="D95" s="15"/>
      <c r="E95" s="60" t="s">
        <v>1427</v>
      </c>
      <c r="F95" s="14"/>
      <c r="G95" s="31"/>
      <c r="H95" s="62"/>
      <c r="I95" s="78" t="s">
        <v>1659</v>
      </c>
      <c r="J95" s="1" t="s">
        <v>1496</v>
      </c>
      <c r="K95" s="1" t="s">
        <v>332</v>
      </c>
      <c r="L95" s="1" t="s">
        <v>1518</v>
      </c>
    </row>
    <row r="96" spans="1:12" s="1" customFormat="1" ht="15" customHeight="1">
      <c r="A96" s="10">
        <v>51</v>
      </c>
      <c r="B96" s="18"/>
      <c r="C96" s="18"/>
      <c r="D96" s="15"/>
      <c r="E96" s="60" t="s">
        <v>22</v>
      </c>
      <c r="F96" s="14"/>
      <c r="G96" s="31"/>
      <c r="H96" s="62"/>
      <c r="I96" s="78" t="s">
        <v>1659</v>
      </c>
      <c r="J96" s="1" t="s">
        <v>1496</v>
      </c>
      <c r="K96" s="1" t="s">
        <v>332</v>
      </c>
      <c r="L96" s="1" t="s">
        <v>1518</v>
      </c>
    </row>
    <row r="97" spans="1:12" s="1" customFormat="1" ht="15" customHeight="1">
      <c r="A97" s="10">
        <v>51</v>
      </c>
      <c r="B97" s="18"/>
      <c r="C97" s="18"/>
      <c r="D97" s="15"/>
      <c r="E97" s="60" t="s">
        <v>331</v>
      </c>
      <c r="F97" s="14"/>
      <c r="G97" s="31"/>
      <c r="H97" s="62"/>
      <c r="I97" s="78" t="s">
        <v>1659</v>
      </c>
      <c r="J97" s="1" t="s">
        <v>1496</v>
      </c>
      <c r="K97" s="1" t="s">
        <v>332</v>
      </c>
      <c r="L97" s="1" t="s">
        <v>1518</v>
      </c>
    </row>
    <row r="98" spans="1:12" s="1" customFormat="1" ht="15" customHeight="1">
      <c r="A98" s="10">
        <v>51</v>
      </c>
      <c r="B98" s="18"/>
      <c r="C98" s="18"/>
      <c r="D98" s="15"/>
      <c r="E98" s="60" t="s">
        <v>29</v>
      </c>
      <c r="F98" s="14"/>
      <c r="G98" s="31"/>
      <c r="H98" s="62"/>
      <c r="I98" s="78" t="s">
        <v>1659</v>
      </c>
      <c r="J98" s="1" t="s">
        <v>1496</v>
      </c>
      <c r="K98" s="1" t="s">
        <v>332</v>
      </c>
      <c r="L98" s="1" t="s">
        <v>1518</v>
      </c>
    </row>
    <row r="99" spans="1:12" s="1" customFormat="1" ht="15" customHeight="1">
      <c r="A99" s="10">
        <v>51</v>
      </c>
      <c r="B99" s="18"/>
      <c r="C99" s="18"/>
      <c r="D99" s="15"/>
      <c r="E99" s="58" t="s">
        <v>330</v>
      </c>
      <c r="F99" s="14"/>
      <c r="G99" s="31"/>
      <c r="H99" s="62"/>
      <c r="I99" s="78" t="s">
        <v>1659</v>
      </c>
      <c r="J99" s="1" t="s">
        <v>1496</v>
      </c>
      <c r="K99" s="1" t="s">
        <v>332</v>
      </c>
      <c r="L99" s="1" t="s">
        <v>1518</v>
      </c>
    </row>
    <row r="100" spans="1:12" s="1" customFormat="1" ht="15" customHeight="1">
      <c r="A100" s="10">
        <v>51</v>
      </c>
      <c r="B100" s="18"/>
      <c r="C100" s="18"/>
      <c r="D100" s="15"/>
      <c r="E100" s="58"/>
      <c r="F100" s="14"/>
      <c r="G100" s="31"/>
      <c r="H100" s="62"/>
      <c r="I100" s="78" t="s">
        <v>1659</v>
      </c>
      <c r="J100" s="1" t="s">
        <v>1496</v>
      </c>
      <c r="K100" s="1" t="s">
        <v>332</v>
      </c>
      <c r="L100" s="1" t="s">
        <v>1518</v>
      </c>
    </row>
    <row r="101" spans="1:12" s="1" customFormat="1" ht="15" customHeight="1">
      <c r="A101" s="10">
        <v>51</v>
      </c>
      <c r="B101" s="18"/>
      <c r="C101" s="18"/>
      <c r="D101" s="15"/>
      <c r="E101" s="63"/>
      <c r="F101" s="14"/>
      <c r="G101" s="31"/>
      <c r="H101" s="38"/>
      <c r="I101" s="78" t="s">
        <v>1659</v>
      </c>
      <c r="J101" s="1" t="s">
        <v>1496</v>
      </c>
      <c r="K101" s="1" t="s">
        <v>332</v>
      </c>
      <c r="L101" s="1" t="s">
        <v>1518</v>
      </c>
    </row>
    <row r="102" spans="1:12" s="1" customFormat="1" ht="15" customHeight="1">
      <c r="A102" s="10">
        <v>51</v>
      </c>
      <c r="B102" s="18"/>
      <c r="C102" s="18"/>
      <c r="D102" s="15"/>
      <c r="E102" s="63"/>
      <c r="F102" s="14"/>
      <c r="G102" s="31"/>
      <c r="H102" s="38"/>
      <c r="I102" s="78" t="s">
        <v>1659</v>
      </c>
      <c r="J102" s="1" t="s">
        <v>1496</v>
      </c>
      <c r="K102" s="1" t="s">
        <v>332</v>
      </c>
      <c r="L102" s="1" t="s">
        <v>1518</v>
      </c>
    </row>
    <row r="103" spans="1:12" s="1" customFormat="1" ht="15" customHeight="1">
      <c r="A103" s="52">
        <v>51</v>
      </c>
      <c r="B103" s="6"/>
      <c r="C103" s="6"/>
      <c r="D103" s="5"/>
      <c r="E103" s="4"/>
      <c r="F103" s="3"/>
      <c r="G103" s="2"/>
      <c r="H103" s="2"/>
      <c r="I103" s="79" t="s">
        <v>1659</v>
      </c>
      <c r="J103" s="69" t="s">
        <v>1496</v>
      </c>
      <c r="K103" s="69" t="s">
        <v>332</v>
      </c>
      <c r="L103" s="69" t="s">
        <v>1518</v>
      </c>
    </row>
    <row r="104" spans="1:12" ht="39" customHeight="1">
      <c r="A104" s="10">
        <v>0</v>
      </c>
      <c r="B104" s="863" t="s">
        <v>1657</v>
      </c>
      <c r="C104" s="863"/>
      <c r="D104" s="863"/>
      <c r="E104" s="862" t="s">
        <v>1766</v>
      </c>
      <c r="F104" s="862"/>
      <c r="G104" s="862"/>
      <c r="H104" s="862"/>
      <c r="I104" s="75" t="s">
        <v>1766</v>
      </c>
      <c r="J104" s="75" t="s">
        <v>1520</v>
      </c>
      <c r="K104" s="75" t="s">
        <v>1521</v>
      </c>
      <c r="L104" s="75" t="s">
        <v>1519</v>
      </c>
    </row>
    <row r="105" spans="1:12" s="1" customFormat="1" ht="31.5" customHeight="1">
      <c r="A105" s="10">
        <f>B106</f>
        <v>83</v>
      </c>
      <c r="B105" s="866" t="s">
        <v>1479</v>
      </c>
      <c r="C105" s="866"/>
      <c r="D105" s="866"/>
      <c r="E105" s="866"/>
      <c r="F105" s="866"/>
      <c r="G105" s="866"/>
      <c r="H105" s="867"/>
      <c r="I105" s="77" t="s">
        <v>1430</v>
      </c>
      <c r="J105" s="68" t="s">
        <v>1480</v>
      </c>
      <c r="K105" s="68" t="s">
        <v>152</v>
      </c>
      <c r="L105" s="68" t="s">
        <v>1511</v>
      </c>
    </row>
    <row r="106" spans="1:12" s="1" customFormat="1" ht="20.25" customHeight="1">
      <c r="A106" s="10">
        <f>A105</f>
        <v>83</v>
      </c>
      <c r="B106" s="868">
        <v>83</v>
      </c>
      <c r="C106" s="24"/>
      <c r="D106" s="13"/>
      <c r="E106" s="12" t="s">
        <v>152</v>
      </c>
      <c r="F106" s="32"/>
      <c r="G106" s="33"/>
      <c r="H106" s="34"/>
      <c r="I106" s="78" t="s">
        <v>1430</v>
      </c>
      <c r="J106" s="1" t="s">
        <v>1480</v>
      </c>
      <c r="K106" s="1" t="s">
        <v>152</v>
      </c>
      <c r="L106" s="1" t="s">
        <v>1511</v>
      </c>
    </row>
    <row r="107" spans="1:12" s="1" customFormat="1" ht="15.75" customHeight="1">
      <c r="A107" s="10">
        <f>A105</f>
        <v>83</v>
      </c>
      <c r="B107" s="868"/>
      <c r="C107" s="25"/>
      <c r="D107" s="26"/>
      <c r="E107" s="27" t="s">
        <v>1244</v>
      </c>
      <c r="F107" s="32"/>
      <c r="G107" s="33"/>
      <c r="H107" s="34"/>
      <c r="I107" s="78" t="s">
        <v>1430</v>
      </c>
      <c r="J107" s="1" t="s">
        <v>1480</v>
      </c>
      <c r="K107" s="1" t="s">
        <v>152</v>
      </c>
      <c r="L107" s="1" t="s">
        <v>1511</v>
      </c>
    </row>
    <row r="108" spans="1:12" s="1" customFormat="1" ht="15" customHeight="1">
      <c r="A108" s="10">
        <f>A105</f>
        <v>83</v>
      </c>
      <c r="B108" s="869" t="s">
        <v>1369</v>
      </c>
      <c r="C108" s="869"/>
      <c r="D108" s="870">
        <v>4</v>
      </c>
      <c r="E108" s="44" t="s">
        <v>8</v>
      </c>
      <c r="F108" s="871" t="s">
        <v>611</v>
      </c>
      <c r="G108" s="871"/>
      <c r="H108" s="872"/>
      <c r="I108" s="78" t="s">
        <v>1430</v>
      </c>
      <c r="J108" s="1" t="s">
        <v>1480</v>
      </c>
      <c r="K108" s="1" t="s">
        <v>152</v>
      </c>
      <c r="L108" s="1" t="s">
        <v>1511</v>
      </c>
    </row>
    <row r="109" spans="1:12" s="1" customFormat="1" ht="15" customHeight="1">
      <c r="A109" s="10">
        <f>A105</f>
        <v>83</v>
      </c>
      <c r="B109" s="869"/>
      <c r="C109" s="869"/>
      <c r="D109" s="870"/>
      <c r="E109" s="65" t="s">
        <v>7</v>
      </c>
      <c r="F109" s="871"/>
      <c r="G109" s="871"/>
      <c r="H109" s="872"/>
      <c r="I109" s="78" t="s">
        <v>1430</v>
      </c>
      <c r="J109" s="1" t="s">
        <v>1480</v>
      </c>
      <c r="K109" s="1" t="s">
        <v>152</v>
      </c>
      <c r="L109" s="1" t="s">
        <v>1511</v>
      </c>
    </row>
    <row r="110" spans="1:12" s="1" customFormat="1" ht="15" customHeight="1">
      <c r="A110" s="10">
        <f>A105</f>
        <v>83</v>
      </c>
      <c r="B110" s="869"/>
      <c r="C110" s="869"/>
      <c r="D110" s="870"/>
      <c r="E110" s="65" t="s">
        <v>25</v>
      </c>
      <c r="F110" s="871"/>
      <c r="G110" s="871"/>
      <c r="H110" s="872"/>
      <c r="I110" s="78" t="s">
        <v>1430</v>
      </c>
      <c r="J110" s="1" t="s">
        <v>1480</v>
      </c>
      <c r="K110" s="1" t="s">
        <v>152</v>
      </c>
      <c r="L110" s="1" t="s">
        <v>1511</v>
      </c>
    </row>
    <row r="111" spans="1:12" s="1" customFormat="1" ht="25.5" customHeight="1">
      <c r="A111" s="10">
        <f>A105</f>
        <v>83</v>
      </c>
      <c r="B111" s="875" t="s">
        <v>613</v>
      </c>
      <c r="C111" s="875"/>
      <c r="D111" s="16">
        <f>D108</f>
        <v>4</v>
      </c>
      <c r="E111" s="45" t="s">
        <v>2</v>
      </c>
      <c r="F111" s="29" t="s">
        <v>1</v>
      </c>
      <c r="G111" s="864">
        <v>10</v>
      </c>
      <c r="H111" s="865"/>
      <c r="I111" s="78" t="s">
        <v>1430</v>
      </c>
      <c r="J111" s="1" t="s">
        <v>1480</v>
      </c>
      <c r="K111" s="1" t="s">
        <v>152</v>
      </c>
      <c r="L111" s="1" t="s">
        <v>1511</v>
      </c>
    </row>
    <row r="112" spans="1:12" s="1" customFormat="1" ht="15" customHeight="1">
      <c r="A112" s="10">
        <f>A105</f>
        <v>83</v>
      </c>
      <c r="B112" s="50">
        <v>0.2</v>
      </c>
      <c r="C112" s="21" t="s">
        <v>609</v>
      </c>
      <c r="D112" s="17">
        <f>D108</f>
        <v>4</v>
      </c>
      <c r="E112" s="42" t="s">
        <v>1245</v>
      </c>
      <c r="F112" s="17">
        <f>G111</f>
        <v>10</v>
      </c>
      <c r="G112" s="41">
        <f t="shared" ref="G112" si="10">IF(ISBLANK(B112),"",IF(ISTEXT(B112),"",(B112/D112)*F112))</f>
        <v>0.5</v>
      </c>
      <c r="H112" s="28" t="str">
        <f t="shared" ref="H112" si="11">C112</f>
        <v>kg</v>
      </c>
      <c r="I112" s="78" t="s">
        <v>1430</v>
      </c>
      <c r="J112" s="1" t="s">
        <v>1480</v>
      </c>
      <c r="K112" s="1" t="s">
        <v>152</v>
      </c>
      <c r="L112" s="1" t="s">
        <v>1511</v>
      </c>
    </row>
    <row r="113" spans="1:12" s="1" customFormat="1" ht="15" customHeight="1">
      <c r="A113" s="10">
        <f>A105</f>
        <v>83</v>
      </c>
      <c r="B113" s="50"/>
      <c r="C113" s="21" t="s">
        <v>1397</v>
      </c>
      <c r="D113" s="17">
        <f>D108</f>
        <v>4</v>
      </c>
      <c r="E113" s="42" t="s">
        <v>1246</v>
      </c>
      <c r="F113" s="17">
        <f>G111</f>
        <v>10</v>
      </c>
      <c r="G113" s="22" t="str">
        <f t="shared" ref="G113:G119" si="12">IF(ISBLANK(B113),"",IF(ISTEXT(B113),"",(B113/D113)*F113))</f>
        <v/>
      </c>
      <c r="H113" s="28" t="str">
        <f t="shared" ref="H113:H119" si="13">C113</f>
        <v>pm</v>
      </c>
      <c r="I113" s="78" t="s">
        <v>1430</v>
      </c>
      <c r="J113" s="1" t="s">
        <v>1480</v>
      </c>
      <c r="K113" s="1" t="s">
        <v>152</v>
      </c>
      <c r="L113" s="1" t="s">
        <v>1511</v>
      </c>
    </row>
    <row r="114" spans="1:12" s="1" customFormat="1" ht="15" customHeight="1">
      <c r="A114" s="10">
        <f>A105</f>
        <v>83</v>
      </c>
      <c r="B114" s="50"/>
      <c r="C114" s="21" t="s">
        <v>1397</v>
      </c>
      <c r="D114" s="17">
        <f>D108</f>
        <v>4</v>
      </c>
      <c r="E114" s="42" t="s">
        <v>1247</v>
      </c>
      <c r="F114" s="17">
        <f>G111</f>
        <v>10</v>
      </c>
      <c r="G114" s="22" t="str">
        <f t="shared" si="12"/>
        <v/>
      </c>
      <c r="H114" s="28" t="str">
        <f t="shared" si="13"/>
        <v>pm</v>
      </c>
      <c r="I114" s="78" t="s">
        <v>1430</v>
      </c>
      <c r="J114" s="1" t="s">
        <v>1480</v>
      </c>
      <c r="K114" s="1" t="s">
        <v>152</v>
      </c>
      <c r="L114" s="1" t="s">
        <v>1511</v>
      </c>
    </row>
    <row r="115" spans="1:12" s="1" customFormat="1" ht="15" customHeight="1">
      <c r="A115" s="10">
        <f>A105</f>
        <v>83</v>
      </c>
      <c r="B115" s="50"/>
      <c r="C115" s="21" t="s">
        <v>1397</v>
      </c>
      <c r="D115" s="17">
        <f>D108</f>
        <v>4</v>
      </c>
      <c r="E115" s="42" t="s">
        <v>932</v>
      </c>
      <c r="F115" s="17">
        <f>G111</f>
        <v>10</v>
      </c>
      <c r="G115" s="22" t="str">
        <f t="shared" si="12"/>
        <v/>
      </c>
      <c r="H115" s="28" t="str">
        <f t="shared" si="13"/>
        <v>pm</v>
      </c>
      <c r="I115" s="78" t="s">
        <v>1430</v>
      </c>
      <c r="J115" s="1" t="s">
        <v>1480</v>
      </c>
      <c r="K115" s="1" t="s">
        <v>152</v>
      </c>
      <c r="L115" s="1" t="s">
        <v>1511</v>
      </c>
    </row>
    <row r="116" spans="1:12" s="1" customFormat="1" ht="15" customHeight="1">
      <c r="A116" s="10">
        <f>A105</f>
        <v>83</v>
      </c>
      <c r="B116" s="50"/>
      <c r="C116" s="21" t="s">
        <v>1397</v>
      </c>
      <c r="D116" s="17">
        <f>D108</f>
        <v>4</v>
      </c>
      <c r="E116" s="42" t="s">
        <v>662</v>
      </c>
      <c r="F116" s="17">
        <f>G111</f>
        <v>10</v>
      </c>
      <c r="G116" s="22" t="str">
        <f t="shared" si="12"/>
        <v/>
      </c>
      <c r="H116" s="28" t="str">
        <f t="shared" si="13"/>
        <v>pm</v>
      </c>
      <c r="I116" s="78" t="s">
        <v>1430</v>
      </c>
      <c r="J116" s="1" t="s">
        <v>1480</v>
      </c>
      <c r="K116" s="1" t="s">
        <v>152</v>
      </c>
      <c r="L116" s="1" t="s">
        <v>1511</v>
      </c>
    </row>
    <row r="117" spans="1:12" s="1" customFormat="1" ht="15" customHeight="1">
      <c r="A117" s="10">
        <f>A105</f>
        <v>83</v>
      </c>
      <c r="B117" s="50"/>
      <c r="C117" s="21" t="s">
        <v>1397</v>
      </c>
      <c r="D117" s="17">
        <f>D108</f>
        <v>4</v>
      </c>
      <c r="E117" s="42" t="s">
        <v>700</v>
      </c>
      <c r="F117" s="17">
        <f>G111</f>
        <v>10</v>
      </c>
      <c r="G117" s="22" t="str">
        <f t="shared" si="12"/>
        <v/>
      </c>
      <c r="H117" s="28" t="str">
        <f t="shared" si="13"/>
        <v>pm</v>
      </c>
      <c r="I117" s="78" t="s">
        <v>1430</v>
      </c>
      <c r="J117" s="1" t="s">
        <v>1480</v>
      </c>
      <c r="K117" s="1" t="s">
        <v>152</v>
      </c>
      <c r="L117" s="1" t="s">
        <v>1511</v>
      </c>
    </row>
    <row r="118" spans="1:12" s="1" customFormat="1" ht="15" customHeight="1">
      <c r="A118" s="10">
        <f>A105</f>
        <v>83</v>
      </c>
      <c r="B118" s="50"/>
      <c r="C118" s="21"/>
      <c r="D118" s="17">
        <f>D108</f>
        <v>4</v>
      </c>
      <c r="E118" s="42"/>
      <c r="F118" s="17">
        <f>G111</f>
        <v>10</v>
      </c>
      <c r="G118" s="22" t="str">
        <f t="shared" si="12"/>
        <v/>
      </c>
      <c r="H118" s="28">
        <f t="shared" si="13"/>
        <v>0</v>
      </c>
      <c r="I118" s="78" t="s">
        <v>1430</v>
      </c>
      <c r="J118" s="1" t="s">
        <v>1480</v>
      </c>
      <c r="K118" s="1" t="s">
        <v>152</v>
      </c>
      <c r="L118" s="1" t="s">
        <v>1511</v>
      </c>
    </row>
    <row r="119" spans="1:12" s="1" customFormat="1" ht="15" customHeight="1">
      <c r="A119" s="10">
        <f>A105</f>
        <v>83</v>
      </c>
      <c r="B119" s="50"/>
      <c r="C119" s="21"/>
      <c r="D119" s="17">
        <f>D108</f>
        <v>4</v>
      </c>
      <c r="E119" s="42"/>
      <c r="F119" s="17">
        <f>G111</f>
        <v>10</v>
      </c>
      <c r="G119" s="22" t="str">
        <f t="shared" si="12"/>
        <v/>
      </c>
      <c r="H119" s="28">
        <f t="shared" si="13"/>
        <v>0</v>
      </c>
      <c r="I119" s="78" t="s">
        <v>1430</v>
      </c>
      <c r="J119" s="1" t="s">
        <v>1480</v>
      </c>
      <c r="K119" s="1" t="s">
        <v>152</v>
      </c>
      <c r="L119" s="1" t="s">
        <v>1511</v>
      </c>
    </row>
    <row r="120" spans="1:12" s="1" customFormat="1" ht="15" customHeight="1">
      <c r="A120" s="10">
        <f>A105</f>
        <v>83</v>
      </c>
      <c r="B120" s="18"/>
      <c r="C120" s="18"/>
      <c r="D120" s="15"/>
      <c r="E120" s="61" t="s">
        <v>1427</v>
      </c>
      <c r="F120" s="14"/>
      <c r="G120" s="31"/>
      <c r="H120" s="38"/>
      <c r="I120" s="78" t="s">
        <v>1430</v>
      </c>
      <c r="J120" s="1" t="s">
        <v>1480</v>
      </c>
      <c r="K120" s="1" t="s">
        <v>152</v>
      </c>
      <c r="L120" s="1" t="s">
        <v>1511</v>
      </c>
    </row>
    <row r="121" spans="1:12" s="1" customFormat="1" ht="15" customHeight="1">
      <c r="A121" s="10">
        <f>A105</f>
        <v>83</v>
      </c>
      <c r="B121" s="18"/>
      <c r="C121" s="18"/>
      <c r="D121" s="15"/>
      <c r="E121" s="60" t="s">
        <v>151</v>
      </c>
      <c r="F121" s="14"/>
      <c r="G121" s="31"/>
      <c r="H121" s="38"/>
      <c r="I121" s="78" t="s">
        <v>1430</v>
      </c>
      <c r="J121" s="1" t="s">
        <v>1480</v>
      </c>
      <c r="K121" s="1" t="s">
        <v>152</v>
      </c>
      <c r="L121" s="1" t="s">
        <v>1511</v>
      </c>
    </row>
    <row r="122" spans="1:12" s="1" customFormat="1" ht="15" customHeight="1">
      <c r="A122" s="10">
        <f>A105</f>
        <v>83</v>
      </c>
      <c r="B122" s="18"/>
      <c r="C122" s="18"/>
      <c r="D122" s="15"/>
      <c r="E122" s="60" t="s">
        <v>150</v>
      </c>
      <c r="F122" s="14"/>
      <c r="G122" s="31"/>
      <c r="H122" s="38"/>
      <c r="I122" s="78" t="s">
        <v>1430</v>
      </c>
      <c r="J122" s="1" t="s">
        <v>1480</v>
      </c>
      <c r="K122" s="1" t="s">
        <v>152</v>
      </c>
      <c r="L122" s="1" t="s">
        <v>1511</v>
      </c>
    </row>
    <row r="123" spans="1:12" s="1" customFormat="1" ht="15" customHeight="1">
      <c r="A123" s="10">
        <f>A105</f>
        <v>83</v>
      </c>
      <c r="B123" s="18"/>
      <c r="C123" s="18"/>
      <c r="D123" s="15"/>
      <c r="E123" s="60" t="s">
        <v>149</v>
      </c>
      <c r="F123" s="14"/>
      <c r="G123" s="31"/>
      <c r="H123" s="38"/>
      <c r="I123" s="78" t="s">
        <v>1430</v>
      </c>
      <c r="J123" s="1" t="s">
        <v>1480</v>
      </c>
      <c r="K123" s="1" t="s">
        <v>152</v>
      </c>
      <c r="L123" s="1" t="s">
        <v>1511</v>
      </c>
    </row>
    <row r="124" spans="1:12" s="1" customFormat="1" ht="15" customHeight="1">
      <c r="A124" s="10">
        <f>A105</f>
        <v>83</v>
      </c>
      <c r="B124" s="18"/>
      <c r="C124" s="18"/>
      <c r="D124" s="15"/>
      <c r="E124" s="60" t="s">
        <v>148</v>
      </c>
      <c r="F124" s="14"/>
      <c r="G124" s="31"/>
      <c r="H124" s="38"/>
      <c r="I124" s="78" t="s">
        <v>1430</v>
      </c>
      <c r="J124" s="1" t="s">
        <v>1480</v>
      </c>
      <c r="K124" s="1" t="s">
        <v>152</v>
      </c>
      <c r="L124" s="1" t="s">
        <v>1511</v>
      </c>
    </row>
    <row r="125" spans="1:12" s="1" customFormat="1" ht="15" customHeight="1">
      <c r="A125" s="10">
        <f>A105</f>
        <v>83</v>
      </c>
      <c r="B125" s="18"/>
      <c r="C125" s="18"/>
      <c r="D125" s="15"/>
      <c r="E125" s="60" t="s">
        <v>147</v>
      </c>
      <c r="F125" s="14"/>
      <c r="G125" s="31"/>
      <c r="H125" s="38"/>
      <c r="I125" s="78" t="s">
        <v>1430</v>
      </c>
      <c r="J125" s="1" t="s">
        <v>1480</v>
      </c>
      <c r="K125" s="1" t="s">
        <v>152</v>
      </c>
      <c r="L125" s="1" t="s">
        <v>1511</v>
      </c>
    </row>
    <row r="126" spans="1:12" s="1" customFormat="1" ht="15" customHeight="1">
      <c r="A126" s="10">
        <f>A105</f>
        <v>83</v>
      </c>
      <c r="B126" s="18"/>
      <c r="C126" s="18"/>
      <c r="D126" s="15"/>
      <c r="E126" s="63"/>
      <c r="F126" s="14"/>
      <c r="G126" s="31"/>
      <c r="H126" s="38"/>
      <c r="I126" s="78" t="s">
        <v>1430</v>
      </c>
      <c r="J126" s="1" t="s">
        <v>1480</v>
      </c>
      <c r="K126" s="1" t="s">
        <v>152</v>
      </c>
      <c r="L126" s="1" t="s">
        <v>1511</v>
      </c>
    </row>
    <row r="127" spans="1:12" s="1" customFormat="1" ht="15" customHeight="1">
      <c r="A127" s="10">
        <f>A105</f>
        <v>83</v>
      </c>
      <c r="B127" s="18"/>
      <c r="C127" s="18"/>
      <c r="D127" s="15"/>
      <c r="E127" s="63"/>
      <c r="F127" s="14"/>
      <c r="G127" s="31"/>
      <c r="H127" s="38"/>
      <c r="I127" s="78" t="s">
        <v>1430</v>
      </c>
      <c r="J127" s="1" t="s">
        <v>1480</v>
      </c>
      <c r="K127" s="1" t="s">
        <v>152</v>
      </c>
      <c r="L127" s="1" t="s">
        <v>1511</v>
      </c>
    </row>
    <row r="128" spans="1:12" s="1" customFormat="1" ht="15" customHeight="1">
      <c r="A128" s="10">
        <f>A105</f>
        <v>83</v>
      </c>
      <c r="B128" s="6"/>
      <c r="C128" s="6"/>
      <c r="D128" s="5"/>
      <c r="E128" s="4"/>
      <c r="F128" s="3"/>
      <c r="G128" s="2"/>
      <c r="H128" s="2"/>
      <c r="I128" s="79" t="s">
        <v>1430</v>
      </c>
      <c r="J128" s="69" t="s">
        <v>1480</v>
      </c>
      <c r="K128" s="69" t="s">
        <v>152</v>
      </c>
      <c r="L128" s="69" t="s">
        <v>1511</v>
      </c>
    </row>
    <row r="129" spans="1:12" ht="39" customHeight="1">
      <c r="A129" s="10">
        <v>0</v>
      </c>
      <c r="B129" s="863" t="s">
        <v>1657</v>
      </c>
      <c r="C129" s="863"/>
      <c r="D129" s="863"/>
      <c r="E129" s="862" t="s">
        <v>1668</v>
      </c>
      <c r="F129" s="862"/>
      <c r="G129" s="862"/>
      <c r="H129" s="862"/>
      <c r="I129" s="75" t="s">
        <v>1668</v>
      </c>
      <c r="J129" s="75" t="s">
        <v>1520</v>
      </c>
      <c r="K129" s="75" t="s">
        <v>1521</v>
      </c>
      <c r="L129" s="75" t="s">
        <v>1519</v>
      </c>
    </row>
    <row r="130" spans="1:12" s="1" customFormat="1" ht="31.5" customHeight="1">
      <c r="A130" s="10">
        <v>61</v>
      </c>
      <c r="B130" s="866" t="s">
        <v>1471</v>
      </c>
      <c r="C130" s="866"/>
      <c r="D130" s="866"/>
      <c r="E130" s="866"/>
      <c r="F130" s="866"/>
      <c r="G130" s="866"/>
      <c r="H130" s="867"/>
      <c r="I130" s="77" t="s">
        <v>1660</v>
      </c>
      <c r="J130" s="68" t="s">
        <v>1472</v>
      </c>
      <c r="K130" s="68" t="s">
        <v>263</v>
      </c>
      <c r="L130" s="68" t="s">
        <v>1654</v>
      </c>
    </row>
    <row r="131" spans="1:12" s="1" customFormat="1" ht="20.25" customHeight="1">
      <c r="A131" s="10">
        <v>61</v>
      </c>
      <c r="B131" s="868">
        <v>61</v>
      </c>
      <c r="C131" s="24"/>
      <c r="D131" s="13"/>
      <c r="E131" s="12" t="s">
        <v>263</v>
      </c>
      <c r="F131" s="32"/>
      <c r="G131" s="33"/>
      <c r="H131" s="34"/>
      <c r="I131" s="78" t="s">
        <v>1660</v>
      </c>
      <c r="J131" s="1" t="s">
        <v>1472</v>
      </c>
      <c r="K131" s="1" t="s">
        <v>263</v>
      </c>
      <c r="L131" s="1" t="s">
        <v>1654</v>
      </c>
    </row>
    <row r="132" spans="1:12" s="1" customFormat="1" ht="15.75" customHeight="1">
      <c r="A132" s="10">
        <v>61</v>
      </c>
      <c r="B132" s="868"/>
      <c r="C132" s="25"/>
      <c r="D132" s="26"/>
      <c r="E132" s="27" t="s">
        <v>1103</v>
      </c>
      <c r="F132" s="32"/>
      <c r="G132" s="33"/>
      <c r="H132" s="34"/>
      <c r="I132" s="78" t="s">
        <v>1660</v>
      </c>
      <c r="J132" s="1" t="s">
        <v>1472</v>
      </c>
      <c r="K132" s="1" t="s">
        <v>263</v>
      </c>
      <c r="L132" s="1" t="s">
        <v>1654</v>
      </c>
    </row>
    <row r="133" spans="1:12" s="1" customFormat="1" ht="15" customHeight="1">
      <c r="A133" s="10">
        <v>61</v>
      </c>
      <c r="B133" s="869" t="s">
        <v>1369</v>
      </c>
      <c r="C133" s="869"/>
      <c r="D133" s="870">
        <v>6</v>
      </c>
      <c r="E133" s="44" t="s">
        <v>5</v>
      </c>
      <c r="F133" s="871" t="s">
        <v>611</v>
      </c>
      <c r="G133" s="871"/>
      <c r="H133" s="872"/>
      <c r="I133" s="78" t="s">
        <v>1660</v>
      </c>
      <c r="J133" s="1" t="s">
        <v>1472</v>
      </c>
      <c r="K133" s="1" t="s">
        <v>263</v>
      </c>
      <c r="L133" s="1" t="s">
        <v>1654</v>
      </c>
    </row>
    <row r="134" spans="1:12" s="1" customFormat="1" ht="15" customHeight="1">
      <c r="A134" s="10">
        <v>61</v>
      </c>
      <c r="B134" s="869"/>
      <c r="C134" s="869"/>
      <c r="D134" s="870"/>
      <c r="E134" s="65" t="s">
        <v>7</v>
      </c>
      <c r="F134" s="871"/>
      <c r="G134" s="871"/>
      <c r="H134" s="872"/>
      <c r="I134" s="78" t="s">
        <v>1660</v>
      </c>
      <c r="J134" s="1" t="s">
        <v>1472</v>
      </c>
      <c r="K134" s="1" t="s">
        <v>263</v>
      </c>
      <c r="L134" s="1" t="s">
        <v>1654</v>
      </c>
    </row>
    <row r="135" spans="1:12" s="1" customFormat="1" ht="15" customHeight="1">
      <c r="A135" s="10">
        <v>61</v>
      </c>
      <c r="B135" s="869"/>
      <c r="C135" s="869"/>
      <c r="D135" s="870"/>
      <c r="E135" s="65" t="s">
        <v>11</v>
      </c>
      <c r="F135" s="871"/>
      <c r="G135" s="871"/>
      <c r="H135" s="872"/>
      <c r="I135" s="78" t="s">
        <v>1660</v>
      </c>
      <c r="J135" s="1" t="s">
        <v>1472</v>
      </c>
      <c r="K135" s="1" t="s">
        <v>263</v>
      </c>
      <c r="L135" s="1" t="s">
        <v>1654</v>
      </c>
    </row>
    <row r="136" spans="1:12" s="1" customFormat="1" ht="25.5" customHeight="1">
      <c r="A136" s="10">
        <v>61</v>
      </c>
      <c r="B136" s="875" t="s">
        <v>613</v>
      </c>
      <c r="C136" s="875"/>
      <c r="D136" s="17">
        <f>D133</f>
        <v>6</v>
      </c>
      <c r="E136" s="45" t="s">
        <v>2</v>
      </c>
      <c r="F136" s="29" t="s">
        <v>1</v>
      </c>
      <c r="G136" s="864">
        <v>10</v>
      </c>
      <c r="H136" s="865"/>
      <c r="I136" s="78" t="s">
        <v>1660</v>
      </c>
      <c r="J136" s="1" t="s">
        <v>1472</v>
      </c>
      <c r="K136" s="1" t="s">
        <v>263</v>
      </c>
      <c r="L136" s="1" t="s">
        <v>1654</v>
      </c>
    </row>
    <row r="137" spans="1:12" s="1" customFormat="1" ht="15" customHeight="1">
      <c r="A137" s="10">
        <v>61</v>
      </c>
      <c r="B137" s="50">
        <v>0.125</v>
      </c>
      <c r="C137" s="21" t="s">
        <v>609</v>
      </c>
      <c r="D137" s="17">
        <f>D133</f>
        <v>6</v>
      </c>
      <c r="E137" s="42" t="s">
        <v>1104</v>
      </c>
      <c r="F137" s="17">
        <f>G136</f>
        <v>10</v>
      </c>
      <c r="G137" s="41">
        <f t="shared" ref="G137" si="14">IF(ISBLANK(B137),"",IF(ISTEXT(B137),"",(B137/D137)*F137))</f>
        <v>0.20833333333333331</v>
      </c>
      <c r="H137" s="28" t="str">
        <f t="shared" ref="H137" si="15">C137</f>
        <v>kg</v>
      </c>
      <c r="I137" s="78" t="s">
        <v>1660</v>
      </c>
      <c r="J137" s="1" t="s">
        <v>1472</v>
      </c>
      <c r="K137" s="1" t="s">
        <v>263</v>
      </c>
      <c r="L137" s="1" t="s">
        <v>1654</v>
      </c>
    </row>
    <row r="138" spans="1:12" s="1" customFormat="1" ht="15" customHeight="1">
      <c r="A138" s="10">
        <v>61</v>
      </c>
      <c r="B138" s="50">
        <v>0.115</v>
      </c>
      <c r="C138" s="21" t="s">
        <v>609</v>
      </c>
      <c r="D138" s="17">
        <f>D133</f>
        <v>6</v>
      </c>
      <c r="E138" s="42" t="s">
        <v>1105</v>
      </c>
      <c r="F138" s="17">
        <f>G136</f>
        <v>10</v>
      </c>
      <c r="G138" s="41">
        <f t="shared" ref="G138:G148" si="16">IF(ISBLANK(B138),"",IF(ISTEXT(B138),"",(B138/D138)*F138))</f>
        <v>0.19166666666666668</v>
      </c>
      <c r="H138" s="28" t="str">
        <f t="shared" ref="H138:H148" si="17">C138</f>
        <v>kg</v>
      </c>
      <c r="I138" s="78" t="s">
        <v>1660</v>
      </c>
      <c r="J138" s="1" t="s">
        <v>1472</v>
      </c>
      <c r="K138" s="1" t="s">
        <v>263</v>
      </c>
      <c r="L138" s="1" t="s">
        <v>1654</v>
      </c>
    </row>
    <row r="139" spans="1:12" s="1" customFormat="1" ht="15" customHeight="1">
      <c r="A139" s="10">
        <v>61</v>
      </c>
      <c r="B139" s="50">
        <v>0.5</v>
      </c>
      <c r="C139" s="21" t="s">
        <v>1409</v>
      </c>
      <c r="D139" s="17">
        <f>D133</f>
        <v>6</v>
      </c>
      <c r="E139" s="42" t="s">
        <v>904</v>
      </c>
      <c r="F139" s="17">
        <f>G136</f>
        <v>10</v>
      </c>
      <c r="G139" s="23">
        <f t="shared" si="16"/>
        <v>0.83333333333333326</v>
      </c>
      <c r="H139" s="28" t="str">
        <f t="shared" si="17"/>
        <v>sachets</v>
      </c>
      <c r="I139" s="78" t="s">
        <v>1660</v>
      </c>
      <c r="J139" s="1" t="s">
        <v>1472</v>
      </c>
      <c r="K139" s="1" t="s">
        <v>263</v>
      </c>
      <c r="L139" s="1" t="s">
        <v>1654</v>
      </c>
    </row>
    <row r="140" spans="1:12" s="1" customFormat="1" ht="15" customHeight="1">
      <c r="A140" s="10">
        <v>61</v>
      </c>
      <c r="B140" s="50">
        <v>3.5000000000000003E-2</v>
      </c>
      <c r="C140" s="21" t="s">
        <v>609</v>
      </c>
      <c r="D140" s="17">
        <f>D133</f>
        <v>6</v>
      </c>
      <c r="E140" s="42" t="s">
        <v>1106</v>
      </c>
      <c r="F140" s="17">
        <f>G136</f>
        <v>10</v>
      </c>
      <c r="G140" s="41">
        <f t="shared" si="16"/>
        <v>5.8333333333333334E-2</v>
      </c>
      <c r="H140" s="28" t="str">
        <f t="shared" si="17"/>
        <v>kg</v>
      </c>
      <c r="I140" s="78" t="s">
        <v>1660</v>
      </c>
      <c r="J140" s="1" t="s">
        <v>1472</v>
      </c>
      <c r="K140" s="1" t="s">
        <v>263</v>
      </c>
      <c r="L140" s="1" t="s">
        <v>1654</v>
      </c>
    </row>
    <row r="141" spans="1:12" s="1" customFormat="1" ht="15" customHeight="1">
      <c r="A141" s="10">
        <v>61</v>
      </c>
      <c r="B141" s="50">
        <v>1</v>
      </c>
      <c r="C141" s="21" t="s">
        <v>610</v>
      </c>
      <c r="D141" s="17">
        <f>D133</f>
        <v>6</v>
      </c>
      <c r="E141" s="42" t="s">
        <v>1107</v>
      </c>
      <c r="F141" s="17">
        <f>G136</f>
        <v>10</v>
      </c>
      <c r="G141" s="23">
        <f t="shared" si="16"/>
        <v>1.6666666666666665</v>
      </c>
      <c r="H141" s="28" t="str">
        <f t="shared" si="17"/>
        <v>pincées</v>
      </c>
      <c r="I141" s="78" t="s">
        <v>1660</v>
      </c>
      <c r="J141" s="1" t="s">
        <v>1472</v>
      </c>
      <c r="K141" s="1" t="s">
        <v>263</v>
      </c>
      <c r="L141" s="1" t="s">
        <v>1654</v>
      </c>
    </row>
    <row r="142" spans="1:12" s="1" customFormat="1" ht="15" customHeight="1">
      <c r="A142" s="10">
        <v>61</v>
      </c>
      <c r="B142" s="50"/>
      <c r="C142" s="21"/>
      <c r="D142" s="17">
        <f>D133</f>
        <v>6</v>
      </c>
      <c r="E142" s="42"/>
      <c r="F142" s="17">
        <f>G136</f>
        <v>10</v>
      </c>
      <c r="G142" s="22" t="str">
        <f t="shared" si="16"/>
        <v/>
      </c>
      <c r="H142" s="28">
        <f t="shared" si="17"/>
        <v>0</v>
      </c>
      <c r="I142" s="78" t="s">
        <v>1660</v>
      </c>
      <c r="J142" s="1" t="s">
        <v>1472</v>
      </c>
      <c r="K142" s="1" t="s">
        <v>263</v>
      </c>
      <c r="L142" s="1" t="s">
        <v>1654</v>
      </c>
    </row>
    <row r="143" spans="1:12" s="1" customFormat="1" ht="15" customHeight="1">
      <c r="A143" s="10">
        <v>61</v>
      </c>
      <c r="B143" s="50">
        <v>1</v>
      </c>
      <c r="C143" s="21" t="s">
        <v>627</v>
      </c>
      <c r="D143" s="17">
        <f>D133</f>
        <v>6</v>
      </c>
      <c r="E143" s="42" t="s">
        <v>262</v>
      </c>
      <c r="F143" s="17">
        <f>G136</f>
        <v>10</v>
      </c>
      <c r="G143" s="23">
        <f t="shared" si="16"/>
        <v>1.6666666666666665</v>
      </c>
      <c r="H143" s="28" t="str">
        <f t="shared" si="17"/>
        <v>œufs</v>
      </c>
      <c r="I143" s="78" t="s">
        <v>1660</v>
      </c>
      <c r="J143" s="1" t="s">
        <v>1472</v>
      </c>
      <c r="K143" s="1" t="s">
        <v>263</v>
      </c>
      <c r="L143" s="1" t="s">
        <v>1654</v>
      </c>
    </row>
    <row r="144" spans="1:12" s="1" customFormat="1" ht="15" customHeight="1">
      <c r="A144" s="10">
        <v>61</v>
      </c>
      <c r="B144" s="50">
        <v>2</v>
      </c>
      <c r="C144" s="21" t="s">
        <v>619</v>
      </c>
      <c r="D144" s="17">
        <f>D133</f>
        <v>6</v>
      </c>
      <c r="E144" s="42" t="s">
        <v>744</v>
      </c>
      <c r="F144" s="17">
        <f>G136</f>
        <v>10</v>
      </c>
      <c r="G144" s="23">
        <f t="shared" si="16"/>
        <v>3.333333333333333</v>
      </c>
      <c r="H144" s="28" t="str">
        <f t="shared" si="17"/>
        <v>C/S</v>
      </c>
      <c r="I144" s="78" t="s">
        <v>1660</v>
      </c>
      <c r="J144" s="1" t="s">
        <v>1472</v>
      </c>
      <c r="K144" s="1" t="s">
        <v>263</v>
      </c>
      <c r="L144" s="1" t="s">
        <v>1654</v>
      </c>
    </row>
    <row r="145" spans="1:12" s="1" customFormat="1" ht="15" customHeight="1">
      <c r="A145" s="10">
        <v>61</v>
      </c>
      <c r="B145" s="50">
        <v>0.03</v>
      </c>
      <c r="C145" s="21" t="s">
        <v>609</v>
      </c>
      <c r="D145" s="17">
        <f>D133</f>
        <v>6</v>
      </c>
      <c r="E145" s="42" t="s">
        <v>1108</v>
      </c>
      <c r="F145" s="17">
        <f>G136</f>
        <v>10</v>
      </c>
      <c r="G145" s="41">
        <f t="shared" si="16"/>
        <v>0.05</v>
      </c>
      <c r="H145" s="28" t="str">
        <f t="shared" si="17"/>
        <v>kg</v>
      </c>
      <c r="I145" s="78" t="s">
        <v>1660</v>
      </c>
      <c r="J145" s="1" t="s">
        <v>1472</v>
      </c>
      <c r="K145" s="1" t="s">
        <v>263</v>
      </c>
      <c r="L145" s="1" t="s">
        <v>1654</v>
      </c>
    </row>
    <row r="146" spans="1:12" s="1" customFormat="1" ht="15" customHeight="1">
      <c r="A146" s="10">
        <v>61</v>
      </c>
      <c r="B146" s="50">
        <v>2</v>
      </c>
      <c r="C146" s="21" t="s">
        <v>1410</v>
      </c>
      <c r="D146" s="17">
        <f>D133</f>
        <v>6</v>
      </c>
      <c r="E146" s="42" t="s">
        <v>1109</v>
      </c>
      <c r="F146" s="17">
        <f>G136</f>
        <v>10</v>
      </c>
      <c r="G146" s="23">
        <f t="shared" si="16"/>
        <v>3.333333333333333</v>
      </c>
      <c r="H146" s="28" t="str">
        <f t="shared" si="17"/>
        <v>poignées</v>
      </c>
      <c r="I146" s="78" t="s">
        <v>1660</v>
      </c>
      <c r="J146" s="1" t="s">
        <v>1472</v>
      </c>
      <c r="K146" s="1" t="s">
        <v>263</v>
      </c>
      <c r="L146" s="1" t="s">
        <v>1654</v>
      </c>
    </row>
    <row r="147" spans="1:12" s="1" customFormat="1" ht="15" customHeight="1">
      <c r="A147" s="10">
        <v>61</v>
      </c>
      <c r="B147" s="50"/>
      <c r="C147" s="21"/>
      <c r="D147" s="17">
        <f>D133</f>
        <v>6</v>
      </c>
      <c r="E147" s="42"/>
      <c r="F147" s="17">
        <f>G136</f>
        <v>10</v>
      </c>
      <c r="G147" s="22" t="str">
        <f t="shared" si="16"/>
        <v/>
      </c>
      <c r="H147" s="28">
        <f t="shared" si="17"/>
        <v>0</v>
      </c>
      <c r="I147" s="78" t="s">
        <v>1660</v>
      </c>
      <c r="J147" s="1" t="s">
        <v>1472</v>
      </c>
      <c r="K147" s="1" t="s">
        <v>263</v>
      </c>
      <c r="L147" s="1" t="s">
        <v>1654</v>
      </c>
    </row>
    <row r="148" spans="1:12" s="1" customFormat="1" ht="15" customHeight="1">
      <c r="A148" s="10">
        <v>61</v>
      </c>
      <c r="B148" s="50"/>
      <c r="C148" s="21"/>
      <c r="D148" s="17">
        <f>D133</f>
        <v>6</v>
      </c>
      <c r="E148" s="42"/>
      <c r="F148" s="17">
        <f>G136</f>
        <v>10</v>
      </c>
      <c r="G148" s="22" t="str">
        <f t="shared" si="16"/>
        <v/>
      </c>
      <c r="H148" s="28">
        <f t="shared" si="17"/>
        <v>0</v>
      </c>
      <c r="I148" s="78" t="s">
        <v>1660</v>
      </c>
      <c r="J148" s="1" t="s">
        <v>1472</v>
      </c>
      <c r="K148" s="1" t="s">
        <v>263</v>
      </c>
      <c r="L148" s="1" t="s">
        <v>1654</v>
      </c>
    </row>
    <row r="149" spans="1:12" s="1" customFormat="1" ht="15" customHeight="1">
      <c r="A149" s="10">
        <v>61</v>
      </c>
      <c r="B149" s="18"/>
      <c r="C149" s="18"/>
      <c r="D149" s="15"/>
      <c r="E149" s="63"/>
      <c r="F149" s="14"/>
      <c r="G149" s="31"/>
      <c r="H149" s="38"/>
      <c r="I149" s="78" t="s">
        <v>1660</v>
      </c>
      <c r="J149" s="1" t="s">
        <v>1472</v>
      </c>
      <c r="K149" s="1" t="s">
        <v>263</v>
      </c>
      <c r="L149" s="1" t="s">
        <v>1654</v>
      </c>
    </row>
    <row r="150" spans="1:12" s="1" customFormat="1" ht="15" customHeight="1">
      <c r="A150" s="10">
        <v>61</v>
      </c>
      <c r="B150" s="18"/>
      <c r="C150" s="18"/>
      <c r="D150" s="15"/>
      <c r="E150" s="61" t="s">
        <v>1461</v>
      </c>
      <c r="F150" s="14"/>
      <c r="G150" s="31"/>
      <c r="H150" s="62"/>
      <c r="I150" s="78" t="s">
        <v>1660</v>
      </c>
      <c r="J150" s="1" t="s">
        <v>1472</v>
      </c>
      <c r="K150" s="1" t="s">
        <v>263</v>
      </c>
      <c r="L150" s="1" t="s">
        <v>1654</v>
      </c>
    </row>
    <row r="151" spans="1:12" s="1" customFormat="1" ht="15" customHeight="1">
      <c r="A151" s="10">
        <v>61</v>
      </c>
      <c r="B151" s="18"/>
      <c r="C151" s="18"/>
      <c r="D151" s="15"/>
      <c r="E151" s="60" t="s">
        <v>30</v>
      </c>
      <c r="F151" s="14"/>
      <c r="G151" s="31"/>
      <c r="H151" s="62"/>
      <c r="I151" s="78" t="s">
        <v>1660</v>
      </c>
      <c r="J151" s="1" t="s">
        <v>1472</v>
      </c>
      <c r="K151" s="1" t="s">
        <v>263</v>
      </c>
      <c r="L151" s="1" t="s">
        <v>1654</v>
      </c>
    </row>
    <row r="152" spans="1:12" s="1" customFormat="1" ht="15" customHeight="1">
      <c r="A152" s="10">
        <v>61</v>
      </c>
      <c r="B152" s="18"/>
      <c r="C152" s="18"/>
      <c r="D152" s="15"/>
      <c r="E152" s="860" t="s">
        <v>261</v>
      </c>
      <c r="F152" s="860"/>
      <c r="G152" s="860"/>
      <c r="H152" s="861"/>
      <c r="I152" s="78" t="s">
        <v>1660</v>
      </c>
      <c r="J152" s="1" t="s">
        <v>1472</v>
      </c>
      <c r="K152" s="1" t="s">
        <v>263</v>
      </c>
      <c r="L152" s="1" t="s">
        <v>1654</v>
      </c>
    </row>
    <row r="153" spans="1:12" s="1" customFormat="1" ht="15" customHeight="1">
      <c r="A153" s="10">
        <v>61</v>
      </c>
      <c r="B153" s="18"/>
      <c r="C153" s="18"/>
      <c r="D153" s="15"/>
      <c r="E153" s="860"/>
      <c r="F153" s="860"/>
      <c r="G153" s="860"/>
      <c r="H153" s="861"/>
      <c r="I153" s="78" t="s">
        <v>1660</v>
      </c>
      <c r="J153" s="1" t="s">
        <v>1472</v>
      </c>
      <c r="K153" s="1" t="s">
        <v>263</v>
      </c>
      <c r="L153" s="1" t="s">
        <v>1654</v>
      </c>
    </row>
    <row r="154" spans="1:12" s="1" customFormat="1" ht="15" customHeight="1">
      <c r="A154" s="10">
        <v>61</v>
      </c>
      <c r="B154" s="18"/>
      <c r="C154" s="18"/>
      <c r="D154" s="15"/>
      <c r="E154" s="60" t="s">
        <v>260</v>
      </c>
      <c r="F154" s="14"/>
      <c r="G154" s="31"/>
      <c r="H154" s="62"/>
      <c r="I154" s="78" t="s">
        <v>1660</v>
      </c>
      <c r="J154" s="1" t="s">
        <v>1472</v>
      </c>
      <c r="K154" s="1" t="s">
        <v>263</v>
      </c>
      <c r="L154" s="1" t="s">
        <v>1654</v>
      </c>
    </row>
    <row r="155" spans="1:12" s="1" customFormat="1" ht="15" customHeight="1">
      <c r="A155" s="10">
        <v>61</v>
      </c>
      <c r="B155" s="18"/>
      <c r="C155" s="18"/>
      <c r="D155" s="15"/>
      <c r="E155" s="60" t="s">
        <v>259</v>
      </c>
      <c r="F155" s="14"/>
      <c r="G155" s="31"/>
      <c r="H155" s="62"/>
      <c r="I155" s="78" t="s">
        <v>1660</v>
      </c>
      <c r="J155" s="1" t="s">
        <v>1472</v>
      </c>
      <c r="K155" s="1" t="s">
        <v>263</v>
      </c>
      <c r="L155" s="1" t="s">
        <v>1654</v>
      </c>
    </row>
    <row r="156" spans="1:12" s="1" customFormat="1" ht="15" customHeight="1">
      <c r="A156" s="10">
        <v>61</v>
      </c>
      <c r="B156" s="18"/>
      <c r="C156" s="18"/>
      <c r="D156" s="15"/>
      <c r="E156" s="60"/>
      <c r="F156" s="14"/>
      <c r="G156" s="31"/>
      <c r="H156" s="62"/>
      <c r="I156" s="78" t="s">
        <v>1660</v>
      </c>
      <c r="J156" s="1" t="s">
        <v>1472</v>
      </c>
      <c r="K156" s="1" t="s">
        <v>263</v>
      </c>
      <c r="L156" s="1" t="s">
        <v>1654</v>
      </c>
    </row>
    <row r="157" spans="1:12" s="1" customFormat="1" ht="15" customHeight="1">
      <c r="A157" s="10">
        <v>61</v>
      </c>
      <c r="B157" s="18"/>
      <c r="C157" s="18"/>
      <c r="D157" s="15"/>
      <c r="E157" s="63"/>
      <c r="F157" s="14"/>
      <c r="G157" s="31"/>
      <c r="H157" s="38"/>
      <c r="I157" s="78" t="s">
        <v>1660</v>
      </c>
      <c r="J157" s="1" t="s">
        <v>1472</v>
      </c>
      <c r="K157" s="1" t="s">
        <v>263</v>
      </c>
      <c r="L157" s="1" t="s">
        <v>1654</v>
      </c>
    </row>
    <row r="158" spans="1:12" s="1" customFormat="1" ht="15" customHeight="1">
      <c r="A158" s="10">
        <v>61</v>
      </c>
      <c r="B158" s="6"/>
      <c r="C158" s="6"/>
      <c r="D158" s="5"/>
      <c r="E158" s="4"/>
      <c r="F158" s="3"/>
      <c r="G158" s="2"/>
      <c r="H158" s="2"/>
      <c r="I158" s="79" t="s">
        <v>1660</v>
      </c>
      <c r="J158" s="69" t="s">
        <v>1472</v>
      </c>
      <c r="K158" s="69" t="s">
        <v>263</v>
      </c>
      <c r="L158" s="69" t="s">
        <v>1654</v>
      </c>
    </row>
    <row r="159" spans="1:12" s="1" customFormat="1" ht="31.5" customHeight="1">
      <c r="A159" s="10">
        <v>62</v>
      </c>
      <c r="B159" s="866" t="s">
        <v>1471</v>
      </c>
      <c r="C159" s="866"/>
      <c r="D159" s="866"/>
      <c r="E159" s="866"/>
      <c r="F159" s="866"/>
      <c r="G159" s="866"/>
      <c r="H159" s="867"/>
      <c r="I159" s="77" t="s">
        <v>1660</v>
      </c>
      <c r="J159" s="68" t="s">
        <v>1472</v>
      </c>
      <c r="K159" s="68" t="s">
        <v>258</v>
      </c>
      <c r="L159" s="68" t="s">
        <v>1655</v>
      </c>
    </row>
    <row r="160" spans="1:12" s="1" customFormat="1" ht="20.25" customHeight="1">
      <c r="A160" s="10">
        <v>62</v>
      </c>
      <c r="B160" s="868">
        <v>62</v>
      </c>
      <c r="C160" s="24"/>
      <c r="D160" s="13"/>
      <c r="E160" s="12" t="s">
        <v>258</v>
      </c>
      <c r="F160" s="32"/>
      <c r="G160" s="33"/>
      <c r="H160" s="34"/>
      <c r="I160" s="78" t="s">
        <v>1660</v>
      </c>
      <c r="J160" s="1" t="s">
        <v>1472</v>
      </c>
      <c r="K160" s="1" t="s">
        <v>258</v>
      </c>
      <c r="L160" s="1" t="s">
        <v>1655</v>
      </c>
    </row>
    <row r="161" spans="1:12" s="1" customFormat="1" ht="15.75" customHeight="1">
      <c r="A161" s="10">
        <v>62</v>
      </c>
      <c r="B161" s="868"/>
      <c r="C161" s="25"/>
      <c r="D161" s="26"/>
      <c r="E161" s="27" t="s">
        <v>1110</v>
      </c>
      <c r="F161" s="32"/>
      <c r="G161" s="33"/>
      <c r="H161" s="34"/>
      <c r="I161" s="78" t="s">
        <v>1660</v>
      </c>
      <c r="J161" s="1" t="s">
        <v>1472</v>
      </c>
      <c r="K161" s="1" t="s">
        <v>258</v>
      </c>
      <c r="L161" s="1" t="s">
        <v>1655</v>
      </c>
    </row>
    <row r="162" spans="1:12" s="1" customFormat="1" ht="15" customHeight="1">
      <c r="A162" s="10">
        <v>62</v>
      </c>
      <c r="B162" s="869" t="s">
        <v>1369</v>
      </c>
      <c r="C162" s="869"/>
      <c r="D162" s="870">
        <v>3</v>
      </c>
      <c r="E162" s="44" t="s">
        <v>37</v>
      </c>
      <c r="F162" s="871" t="s">
        <v>611</v>
      </c>
      <c r="G162" s="871"/>
      <c r="H162" s="872"/>
      <c r="I162" s="78" t="s">
        <v>1660</v>
      </c>
      <c r="J162" s="1" t="s">
        <v>1472</v>
      </c>
      <c r="K162" s="1" t="s">
        <v>258</v>
      </c>
      <c r="L162" s="1" t="s">
        <v>1655</v>
      </c>
    </row>
    <row r="163" spans="1:12" s="1" customFormat="1" ht="15" customHeight="1">
      <c r="A163" s="10">
        <v>62</v>
      </c>
      <c r="B163" s="869"/>
      <c r="C163" s="869"/>
      <c r="D163" s="870"/>
      <c r="E163" s="65" t="s">
        <v>12</v>
      </c>
      <c r="F163" s="871"/>
      <c r="G163" s="871"/>
      <c r="H163" s="872"/>
      <c r="I163" s="78" t="s">
        <v>1660</v>
      </c>
      <c r="J163" s="1" t="s">
        <v>1472</v>
      </c>
      <c r="K163" s="1" t="s">
        <v>258</v>
      </c>
      <c r="L163" s="1" t="s">
        <v>1655</v>
      </c>
    </row>
    <row r="164" spans="1:12" s="1" customFormat="1" ht="15" customHeight="1">
      <c r="A164" s="10">
        <v>62</v>
      </c>
      <c r="B164" s="869"/>
      <c r="C164" s="869"/>
      <c r="D164" s="870"/>
      <c r="E164" s="65" t="s">
        <v>257</v>
      </c>
      <c r="F164" s="871"/>
      <c r="G164" s="871"/>
      <c r="H164" s="872"/>
      <c r="I164" s="78" t="s">
        <v>1660</v>
      </c>
      <c r="J164" s="1" t="s">
        <v>1472</v>
      </c>
      <c r="K164" s="1" t="s">
        <v>258</v>
      </c>
      <c r="L164" s="1" t="s">
        <v>1655</v>
      </c>
    </row>
    <row r="165" spans="1:12" s="1" customFormat="1" ht="25.5" customHeight="1">
      <c r="A165" s="10">
        <v>62</v>
      </c>
      <c r="B165" s="875" t="s">
        <v>613</v>
      </c>
      <c r="C165" s="875"/>
      <c r="D165" s="17">
        <f>D162</f>
        <v>3</v>
      </c>
      <c r="E165" s="45" t="s">
        <v>2</v>
      </c>
      <c r="F165" s="29" t="s">
        <v>1</v>
      </c>
      <c r="G165" s="864">
        <v>10</v>
      </c>
      <c r="H165" s="865"/>
      <c r="I165" s="78" t="s">
        <v>1660</v>
      </c>
      <c r="J165" s="1" t="s">
        <v>1472</v>
      </c>
      <c r="K165" s="1" t="s">
        <v>258</v>
      </c>
      <c r="L165" s="1" t="s">
        <v>1655</v>
      </c>
    </row>
    <row r="166" spans="1:12" s="1" customFormat="1" ht="15" customHeight="1">
      <c r="A166" s="10">
        <v>62</v>
      </c>
      <c r="B166" s="50">
        <v>0.5</v>
      </c>
      <c r="C166" s="21" t="s">
        <v>609</v>
      </c>
      <c r="D166" s="17">
        <f>D162</f>
        <v>3</v>
      </c>
      <c r="E166" s="42" t="s">
        <v>1111</v>
      </c>
      <c r="F166" s="17">
        <f>G165</f>
        <v>10</v>
      </c>
      <c r="G166" s="41">
        <f t="shared" ref="G166" si="18">IF(ISBLANK(B166),"",IF(ISTEXT(B166),"",(B166/D166)*F166))</f>
        <v>1.6666666666666665</v>
      </c>
      <c r="H166" s="28" t="str">
        <f t="shared" ref="H166" si="19">C166</f>
        <v>kg</v>
      </c>
      <c r="I166" s="78" t="s">
        <v>1660</v>
      </c>
      <c r="J166" s="1" t="s">
        <v>1472</v>
      </c>
      <c r="K166" s="1" t="s">
        <v>258</v>
      </c>
      <c r="L166" s="1" t="s">
        <v>1655</v>
      </c>
    </row>
    <row r="167" spans="1:12" s="1" customFormat="1" ht="15" customHeight="1">
      <c r="A167" s="10">
        <v>62</v>
      </c>
      <c r="B167" s="50"/>
      <c r="C167" s="21" t="s">
        <v>1411</v>
      </c>
      <c r="D167" s="17">
        <f>D162</f>
        <v>3</v>
      </c>
      <c r="E167" s="42" t="s">
        <v>1112</v>
      </c>
      <c r="F167" s="17">
        <f>G165</f>
        <v>10</v>
      </c>
      <c r="G167" s="23" t="str">
        <f t="shared" ref="G167:G169" si="20">IF(ISBLANK(B167),"",IF(ISTEXT(B167),"",(B167/D167)*F167))</f>
        <v/>
      </c>
      <c r="H167" s="28" t="str">
        <f t="shared" ref="H167:H169" si="21">C167</f>
        <v>cartouches</v>
      </c>
      <c r="I167" s="78" t="s">
        <v>1660</v>
      </c>
      <c r="J167" s="1" t="s">
        <v>1472</v>
      </c>
      <c r="K167" s="1" t="s">
        <v>258</v>
      </c>
      <c r="L167" s="1" t="s">
        <v>1655</v>
      </c>
    </row>
    <row r="168" spans="1:12" s="1" customFormat="1" ht="15" customHeight="1">
      <c r="A168" s="10">
        <v>62</v>
      </c>
      <c r="B168" s="50"/>
      <c r="C168" s="21"/>
      <c r="D168" s="17">
        <f>D162</f>
        <v>3</v>
      </c>
      <c r="E168" s="42"/>
      <c r="F168" s="17">
        <f>G165</f>
        <v>10</v>
      </c>
      <c r="G168" s="22" t="str">
        <f t="shared" si="20"/>
        <v/>
      </c>
      <c r="H168" s="28">
        <f t="shared" si="21"/>
        <v>0</v>
      </c>
      <c r="I168" s="78" t="s">
        <v>1660</v>
      </c>
      <c r="J168" s="1" t="s">
        <v>1472</v>
      </c>
      <c r="K168" s="1" t="s">
        <v>258</v>
      </c>
      <c r="L168" s="1" t="s">
        <v>1655</v>
      </c>
    </row>
    <row r="169" spans="1:12" s="1" customFormat="1" ht="15" customHeight="1">
      <c r="A169" s="10">
        <v>62</v>
      </c>
      <c r="B169" s="50"/>
      <c r="C169" s="21"/>
      <c r="D169" s="17">
        <f>D162</f>
        <v>3</v>
      </c>
      <c r="E169" s="42"/>
      <c r="F169" s="17">
        <f>G165</f>
        <v>10</v>
      </c>
      <c r="G169" s="22" t="str">
        <f t="shared" si="20"/>
        <v/>
      </c>
      <c r="H169" s="28">
        <f t="shared" si="21"/>
        <v>0</v>
      </c>
      <c r="I169" s="78" t="s">
        <v>1660</v>
      </c>
      <c r="J169" s="1" t="s">
        <v>1472</v>
      </c>
      <c r="K169" s="1" t="s">
        <v>258</v>
      </c>
      <c r="L169" s="1" t="s">
        <v>1655</v>
      </c>
    </row>
    <row r="170" spans="1:12" s="1" customFormat="1" ht="15" customHeight="1">
      <c r="A170" s="10">
        <v>62</v>
      </c>
      <c r="B170" s="18"/>
      <c r="C170" s="18"/>
      <c r="D170" s="15"/>
      <c r="E170" s="61" t="s">
        <v>1465</v>
      </c>
      <c r="F170" s="14"/>
      <c r="G170" s="31"/>
      <c r="H170" s="38"/>
      <c r="I170" s="78" t="s">
        <v>1660</v>
      </c>
      <c r="J170" s="1" t="s">
        <v>1472</v>
      </c>
      <c r="K170" s="1" t="s">
        <v>258</v>
      </c>
      <c r="L170" s="1" t="s">
        <v>1655</v>
      </c>
    </row>
    <row r="171" spans="1:12" s="1" customFormat="1" ht="15" customHeight="1">
      <c r="A171" s="10">
        <v>62</v>
      </c>
      <c r="B171" s="18"/>
      <c r="C171" s="18"/>
      <c r="D171" s="15"/>
      <c r="E171" s="63" t="s">
        <v>256</v>
      </c>
      <c r="F171" s="14"/>
      <c r="G171" s="31"/>
      <c r="H171" s="38"/>
      <c r="I171" s="78" t="s">
        <v>1660</v>
      </c>
      <c r="J171" s="1" t="s">
        <v>1472</v>
      </c>
      <c r="K171" s="1" t="s">
        <v>258</v>
      </c>
      <c r="L171" s="1" t="s">
        <v>1655</v>
      </c>
    </row>
    <row r="172" spans="1:12" s="1" customFormat="1" ht="15" customHeight="1">
      <c r="A172" s="10">
        <v>62</v>
      </c>
      <c r="B172" s="18"/>
      <c r="C172" s="18"/>
      <c r="D172" s="15"/>
      <c r="E172" s="63" t="s">
        <v>255</v>
      </c>
      <c r="F172" s="14"/>
      <c r="G172" s="31"/>
      <c r="H172" s="38"/>
      <c r="I172" s="78" t="s">
        <v>1660</v>
      </c>
      <c r="J172" s="1" t="s">
        <v>1472</v>
      </c>
      <c r="K172" s="1" t="s">
        <v>258</v>
      </c>
      <c r="L172" s="1" t="s">
        <v>1655</v>
      </c>
    </row>
    <row r="173" spans="1:12" s="1" customFormat="1" ht="15" customHeight="1">
      <c r="A173" s="10">
        <v>62</v>
      </c>
      <c r="B173" s="18"/>
      <c r="C173" s="18"/>
      <c r="D173" s="15"/>
      <c r="E173" s="63"/>
      <c r="F173" s="14"/>
      <c r="G173" s="31"/>
      <c r="H173" s="38"/>
      <c r="I173" s="78" t="s">
        <v>1660</v>
      </c>
      <c r="J173" s="1" t="s">
        <v>1472</v>
      </c>
      <c r="K173" s="1" t="s">
        <v>258</v>
      </c>
      <c r="L173" s="1" t="s">
        <v>1655</v>
      </c>
    </row>
    <row r="174" spans="1:12" s="1" customFormat="1" ht="15" customHeight="1">
      <c r="A174" s="10">
        <v>62</v>
      </c>
      <c r="B174" s="6"/>
      <c r="C174" s="6"/>
      <c r="D174" s="5"/>
      <c r="E174" s="4"/>
      <c r="F174" s="3"/>
      <c r="G174" s="2"/>
      <c r="H174" s="2"/>
      <c r="I174" s="79" t="s">
        <v>1660</v>
      </c>
      <c r="J174" s="69" t="s">
        <v>1472</v>
      </c>
      <c r="K174" s="69" t="s">
        <v>258</v>
      </c>
      <c r="L174" s="69" t="s">
        <v>1655</v>
      </c>
    </row>
    <row r="175" spans="1:12" s="1" customFormat="1" ht="31.5" customHeight="1">
      <c r="A175" s="10">
        <v>75</v>
      </c>
      <c r="B175" s="866" t="s">
        <v>1471</v>
      </c>
      <c r="C175" s="866"/>
      <c r="D175" s="866"/>
      <c r="E175" s="866"/>
      <c r="F175" s="866"/>
      <c r="G175" s="866"/>
      <c r="H175" s="867"/>
      <c r="I175" s="77" t="s">
        <v>1660</v>
      </c>
      <c r="J175" s="68" t="s">
        <v>1472</v>
      </c>
      <c r="K175" s="68" t="s">
        <v>185</v>
      </c>
      <c r="L175" s="68" t="s">
        <v>1507</v>
      </c>
    </row>
    <row r="176" spans="1:12" s="1" customFormat="1" ht="20.25" customHeight="1">
      <c r="A176" s="10">
        <v>75</v>
      </c>
      <c r="B176" s="868">
        <v>75</v>
      </c>
      <c r="C176" s="24"/>
      <c r="D176" s="13"/>
      <c r="E176" s="12" t="s">
        <v>185</v>
      </c>
      <c r="F176" s="32"/>
      <c r="G176" s="33"/>
      <c r="H176" s="34"/>
      <c r="I176" s="78" t="s">
        <v>1660</v>
      </c>
      <c r="J176" s="1" t="s">
        <v>1472</v>
      </c>
      <c r="K176" s="1" t="s">
        <v>185</v>
      </c>
      <c r="L176" s="1" t="s">
        <v>1507</v>
      </c>
    </row>
    <row r="177" spans="1:12" s="1" customFormat="1" ht="15.75" customHeight="1">
      <c r="A177" s="10">
        <v>75</v>
      </c>
      <c r="B177" s="868"/>
      <c r="C177" s="25"/>
      <c r="D177" s="26"/>
      <c r="E177" s="27" t="s">
        <v>1188</v>
      </c>
      <c r="F177" s="32"/>
      <c r="G177" s="33"/>
      <c r="H177" s="34"/>
      <c r="I177" s="78" t="s">
        <v>1660</v>
      </c>
      <c r="J177" s="1" t="s">
        <v>1472</v>
      </c>
      <c r="K177" s="1" t="s">
        <v>185</v>
      </c>
      <c r="L177" s="1" t="s">
        <v>1507</v>
      </c>
    </row>
    <row r="178" spans="1:12" s="1" customFormat="1" ht="15" customHeight="1">
      <c r="A178" s="10">
        <v>75</v>
      </c>
      <c r="B178" s="869" t="s">
        <v>1369</v>
      </c>
      <c r="C178" s="869"/>
      <c r="D178" s="870">
        <v>4</v>
      </c>
      <c r="E178" s="44" t="s">
        <v>8</v>
      </c>
      <c r="F178" s="871" t="s">
        <v>611</v>
      </c>
      <c r="G178" s="871"/>
      <c r="H178" s="872"/>
      <c r="I178" s="78" t="s">
        <v>1660</v>
      </c>
      <c r="J178" s="1" t="s">
        <v>1472</v>
      </c>
      <c r="K178" s="1" t="s">
        <v>185</v>
      </c>
      <c r="L178" s="1" t="s">
        <v>1507</v>
      </c>
    </row>
    <row r="179" spans="1:12" s="1" customFormat="1" ht="15" customHeight="1">
      <c r="A179" s="10">
        <v>75</v>
      </c>
      <c r="B179" s="869"/>
      <c r="C179" s="869"/>
      <c r="D179" s="870"/>
      <c r="E179" s="65" t="s">
        <v>7</v>
      </c>
      <c r="F179" s="871"/>
      <c r="G179" s="871"/>
      <c r="H179" s="872"/>
      <c r="I179" s="78" t="s">
        <v>1660</v>
      </c>
      <c r="J179" s="1" t="s">
        <v>1472</v>
      </c>
      <c r="K179" s="1" t="s">
        <v>185</v>
      </c>
      <c r="L179" s="1" t="s">
        <v>1507</v>
      </c>
    </row>
    <row r="180" spans="1:12" s="1" customFormat="1" ht="15" customHeight="1">
      <c r="A180" s="10">
        <v>75</v>
      </c>
      <c r="B180" s="869"/>
      <c r="C180" s="869"/>
      <c r="D180" s="870"/>
      <c r="E180" s="65" t="s">
        <v>6</v>
      </c>
      <c r="F180" s="871"/>
      <c r="G180" s="871"/>
      <c r="H180" s="872"/>
      <c r="I180" s="78" t="s">
        <v>1660</v>
      </c>
      <c r="J180" s="1" t="s">
        <v>1472</v>
      </c>
      <c r="K180" s="1" t="s">
        <v>185</v>
      </c>
      <c r="L180" s="1" t="s">
        <v>1507</v>
      </c>
    </row>
    <row r="181" spans="1:12" s="1" customFormat="1" ht="25.5" customHeight="1">
      <c r="A181" s="10">
        <v>75</v>
      </c>
      <c r="B181" s="875" t="s">
        <v>613</v>
      </c>
      <c r="C181" s="875"/>
      <c r="D181" s="17">
        <f>D178</f>
        <v>4</v>
      </c>
      <c r="E181" s="45" t="s">
        <v>2</v>
      </c>
      <c r="F181" s="29" t="s">
        <v>1</v>
      </c>
      <c r="G181" s="864">
        <v>10</v>
      </c>
      <c r="H181" s="865"/>
      <c r="I181" s="78" t="s">
        <v>1660</v>
      </c>
      <c r="J181" s="1" t="s">
        <v>1472</v>
      </c>
      <c r="K181" s="1" t="s">
        <v>185</v>
      </c>
      <c r="L181" s="1" t="s">
        <v>1507</v>
      </c>
    </row>
    <row r="182" spans="1:12" s="1" customFormat="1" ht="15" customHeight="1">
      <c r="A182" s="10">
        <v>75</v>
      </c>
      <c r="B182" s="50">
        <v>1</v>
      </c>
      <c r="C182" s="21" t="s">
        <v>609</v>
      </c>
      <c r="D182" s="17">
        <f>D178</f>
        <v>4</v>
      </c>
      <c r="E182" s="42" t="s">
        <v>1189</v>
      </c>
      <c r="F182" s="17">
        <f>G181</f>
        <v>10</v>
      </c>
      <c r="G182" s="41">
        <f t="shared" ref="G182" si="22">IF(ISBLANK(B182),"",IF(ISTEXT(B182),"",(B182/D182)*F182))</f>
        <v>2.5</v>
      </c>
      <c r="H182" s="28" t="str">
        <f t="shared" ref="H182" si="23">C182</f>
        <v>kg</v>
      </c>
      <c r="I182" s="78" t="s">
        <v>1660</v>
      </c>
      <c r="J182" s="1" t="s">
        <v>1472</v>
      </c>
      <c r="K182" s="1" t="s">
        <v>185</v>
      </c>
      <c r="L182" s="1" t="s">
        <v>1507</v>
      </c>
    </row>
    <row r="183" spans="1:12" s="1" customFormat="1" ht="15" customHeight="1">
      <c r="A183" s="10">
        <v>75</v>
      </c>
      <c r="B183" s="50">
        <v>0.04</v>
      </c>
      <c r="C183" s="21" t="s">
        <v>609</v>
      </c>
      <c r="D183" s="17">
        <f>D178</f>
        <v>4</v>
      </c>
      <c r="E183" s="42" t="s">
        <v>1190</v>
      </c>
      <c r="F183" s="17">
        <f>G181</f>
        <v>10</v>
      </c>
      <c r="G183" s="41">
        <f t="shared" ref="G183:G191" si="24">IF(ISBLANK(B183),"",IF(ISTEXT(B183),"",(B183/D183)*F183))</f>
        <v>0.1</v>
      </c>
      <c r="H183" s="28" t="str">
        <f t="shared" ref="H183:H191" si="25">C183</f>
        <v>kg</v>
      </c>
      <c r="I183" s="78" t="s">
        <v>1660</v>
      </c>
      <c r="J183" s="1" t="s">
        <v>1472</v>
      </c>
      <c r="K183" s="1" t="s">
        <v>185</v>
      </c>
      <c r="L183" s="1" t="s">
        <v>1507</v>
      </c>
    </row>
    <row r="184" spans="1:12" s="1" customFormat="1" ht="15" customHeight="1">
      <c r="A184" s="10">
        <v>75</v>
      </c>
      <c r="B184" s="50">
        <v>0.125</v>
      </c>
      <c r="C184" s="21" t="s">
        <v>609</v>
      </c>
      <c r="D184" s="17">
        <f>D178</f>
        <v>4</v>
      </c>
      <c r="E184" s="42" t="s">
        <v>1191</v>
      </c>
      <c r="F184" s="17">
        <f>G181</f>
        <v>10</v>
      </c>
      <c r="G184" s="41">
        <f t="shared" si="24"/>
        <v>0.3125</v>
      </c>
      <c r="H184" s="28" t="str">
        <f t="shared" si="25"/>
        <v>kg</v>
      </c>
      <c r="I184" s="78" t="s">
        <v>1660</v>
      </c>
      <c r="J184" s="1" t="s">
        <v>1472</v>
      </c>
      <c r="K184" s="1" t="s">
        <v>185</v>
      </c>
      <c r="L184" s="1" t="s">
        <v>1507</v>
      </c>
    </row>
    <row r="185" spans="1:12" s="1" customFormat="1" ht="15" customHeight="1">
      <c r="A185" s="10">
        <v>75</v>
      </c>
      <c r="B185" s="50">
        <v>3</v>
      </c>
      <c r="C185" s="21" t="s">
        <v>646</v>
      </c>
      <c r="D185" s="17">
        <f>D178</f>
        <v>4</v>
      </c>
      <c r="E185" s="42" t="s">
        <v>1192</v>
      </c>
      <c r="F185" s="17">
        <f>G181</f>
        <v>10</v>
      </c>
      <c r="G185" s="23">
        <f t="shared" si="24"/>
        <v>7.5</v>
      </c>
      <c r="H185" s="28" t="str">
        <f t="shared" si="25"/>
        <v>cuillères</v>
      </c>
      <c r="I185" s="78" t="s">
        <v>1660</v>
      </c>
      <c r="J185" s="1" t="s">
        <v>1472</v>
      </c>
      <c r="K185" s="1" t="s">
        <v>185</v>
      </c>
      <c r="L185" s="1" t="s">
        <v>1507</v>
      </c>
    </row>
    <row r="186" spans="1:12" s="1" customFormat="1" ht="15" customHeight="1">
      <c r="A186" s="10">
        <v>75</v>
      </c>
      <c r="B186" s="50">
        <v>0.2</v>
      </c>
      <c r="C186" s="21" t="s">
        <v>609</v>
      </c>
      <c r="D186" s="17">
        <f>D178</f>
        <v>4</v>
      </c>
      <c r="E186" s="42" t="s">
        <v>1193</v>
      </c>
      <c r="F186" s="17">
        <f>G181</f>
        <v>10</v>
      </c>
      <c r="G186" s="41">
        <f t="shared" si="24"/>
        <v>0.5</v>
      </c>
      <c r="H186" s="28" t="str">
        <f t="shared" si="25"/>
        <v>kg</v>
      </c>
      <c r="I186" s="78" t="s">
        <v>1660</v>
      </c>
      <c r="J186" s="1" t="s">
        <v>1472</v>
      </c>
      <c r="K186" s="1" t="s">
        <v>185</v>
      </c>
      <c r="L186" s="1" t="s">
        <v>1507</v>
      </c>
    </row>
    <row r="187" spans="1:12" s="1" customFormat="1" ht="15" customHeight="1">
      <c r="A187" s="10">
        <v>75</v>
      </c>
      <c r="B187" s="50">
        <v>0.05</v>
      </c>
      <c r="C187" s="21" t="s">
        <v>609</v>
      </c>
      <c r="D187" s="17">
        <f>D178</f>
        <v>4</v>
      </c>
      <c r="E187" s="42" t="s">
        <v>1194</v>
      </c>
      <c r="F187" s="17">
        <f>G181</f>
        <v>10</v>
      </c>
      <c r="G187" s="41">
        <f t="shared" si="24"/>
        <v>0.125</v>
      </c>
      <c r="H187" s="28" t="str">
        <f t="shared" si="25"/>
        <v>kg</v>
      </c>
      <c r="I187" s="78" t="s">
        <v>1660</v>
      </c>
      <c r="J187" s="1" t="s">
        <v>1472</v>
      </c>
      <c r="K187" s="1" t="s">
        <v>185</v>
      </c>
      <c r="L187" s="1" t="s">
        <v>1507</v>
      </c>
    </row>
    <row r="188" spans="1:12" s="1" customFormat="1" ht="15" customHeight="1">
      <c r="A188" s="10">
        <v>75</v>
      </c>
      <c r="B188" s="50">
        <v>1</v>
      </c>
      <c r="C188" s="21" t="s">
        <v>1384</v>
      </c>
      <c r="D188" s="17">
        <f>D178</f>
        <v>4</v>
      </c>
      <c r="E188" s="42" t="s">
        <v>1195</v>
      </c>
      <c r="F188" s="17">
        <f>G181</f>
        <v>10</v>
      </c>
      <c r="G188" s="23">
        <f t="shared" si="24"/>
        <v>2.5</v>
      </c>
      <c r="H188" s="28" t="str">
        <f t="shared" si="25"/>
        <v>rouleaux</v>
      </c>
      <c r="I188" s="78" t="s">
        <v>1660</v>
      </c>
      <c r="J188" s="1" t="s">
        <v>1472</v>
      </c>
      <c r="K188" s="1" t="s">
        <v>185</v>
      </c>
      <c r="L188" s="1" t="s">
        <v>1507</v>
      </c>
    </row>
    <row r="189" spans="1:12" s="1" customFormat="1" ht="15" customHeight="1">
      <c r="A189" s="10">
        <v>75</v>
      </c>
      <c r="B189" s="50">
        <v>1</v>
      </c>
      <c r="C189" s="21" t="s">
        <v>640</v>
      </c>
      <c r="D189" s="17">
        <f>D178</f>
        <v>4</v>
      </c>
      <c r="E189" s="42" t="s">
        <v>1196</v>
      </c>
      <c r="F189" s="17">
        <f>G181</f>
        <v>10</v>
      </c>
      <c r="G189" s="23">
        <f t="shared" si="24"/>
        <v>2.5</v>
      </c>
      <c r="H189" s="28" t="str">
        <f t="shared" si="25"/>
        <v>jaunes</v>
      </c>
      <c r="I189" s="78" t="s">
        <v>1660</v>
      </c>
      <c r="J189" s="1" t="s">
        <v>1472</v>
      </c>
      <c r="K189" s="1" t="s">
        <v>185</v>
      </c>
      <c r="L189" s="1" t="s">
        <v>1507</v>
      </c>
    </row>
    <row r="190" spans="1:12" s="1" customFormat="1" ht="15" customHeight="1">
      <c r="A190" s="10">
        <v>75</v>
      </c>
      <c r="B190" s="50"/>
      <c r="C190" s="21"/>
      <c r="D190" s="17">
        <f>D178</f>
        <v>4</v>
      </c>
      <c r="E190" s="42"/>
      <c r="F190" s="17">
        <f>G181</f>
        <v>10</v>
      </c>
      <c r="G190" s="22" t="str">
        <f t="shared" si="24"/>
        <v/>
      </c>
      <c r="H190" s="28">
        <f t="shared" si="25"/>
        <v>0</v>
      </c>
      <c r="I190" s="78" t="s">
        <v>1660</v>
      </c>
      <c r="J190" s="1" t="s">
        <v>1472</v>
      </c>
      <c r="K190" s="1" t="s">
        <v>185</v>
      </c>
      <c r="L190" s="1" t="s">
        <v>1507</v>
      </c>
    </row>
    <row r="191" spans="1:12" s="1" customFormat="1" ht="15" customHeight="1">
      <c r="A191" s="10">
        <v>75</v>
      </c>
      <c r="B191" s="50"/>
      <c r="C191" s="21"/>
      <c r="D191" s="17">
        <f>D178</f>
        <v>4</v>
      </c>
      <c r="E191" s="42"/>
      <c r="F191" s="17">
        <f>G181</f>
        <v>10</v>
      </c>
      <c r="G191" s="22" t="str">
        <f t="shared" si="24"/>
        <v/>
      </c>
      <c r="H191" s="28">
        <f t="shared" si="25"/>
        <v>0</v>
      </c>
      <c r="I191" s="78" t="s">
        <v>1660</v>
      </c>
      <c r="J191" s="1" t="s">
        <v>1472</v>
      </c>
      <c r="K191" s="1" t="s">
        <v>185</v>
      </c>
      <c r="L191" s="1" t="s">
        <v>1507</v>
      </c>
    </row>
    <row r="192" spans="1:12" s="1" customFormat="1" ht="15" customHeight="1">
      <c r="A192" s="10">
        <v>75</v>
      </c>
      <c r="B192" s="18"/>
      <c r="C192" s="18"/>
      <c r="D192" s="15"/>
      <c r="E192" s="63"/>
      <c r="F192" s="14"/>
      <c r="G192" s="31"/>
      <c r="H192" s="38"/>
      <c r="I192" s="78" t="s">
        <v>1660</v>
      </c>
      <c r="J192" s="1" t="s">
        <v>1472</v>
      </c>
      <c r="K192" s="1" t="s">
        <v>185</v>
      </c>
      <c r="L192" s="1" t="s">
        <v>1507</v>
      </c>
    </row>
    <row r="193" spans="1:12" s="1" customFormat="1" ht="15" customHeight="1">
      <c r="A193" s="10">
        <v>75</v>
      </c>
      <c r="B193" s="18"/>
      <c r="C193" s="18"/>
      <c r="D193" s="15"/>
      <c r="E193" s="61" t="s">
        <v>1427</v>
      </c>
      <c r="F193" s="14"/>
      <c r="G193" s="31"/>
      <c r="H193" s="38"/>
      <c r="I193" s="78" t="s">
        <v>1660</v>
      </c>
      <c r="J193" s="1" t="s">
        <v>1472</v>
      </c>
      <c r="K193" s="1" t="s">
        <v>185</v>
      </c>
      <c r="L193" s="1" t="s">
        <v>1507</v>
      </c>
    </row>
    <row r="194" spans="1:12" s="1" customFormat="1" ht="15" customHeight="1">
      <c r="A194" s="10">
        <v>75</v>
      </c>
      <c r="B194" s="18"/>
      <c r="C194" s="18"/>
      <c r="D194" s="15"/>
      <c r="E194" s="60" t="s">
        <v>184</v>
      </c>
      <c r="F194" s="14"/>
      <c r="G194" s="31"/>
      <c r="H194" s="38"/>
      <c r="I194" s="78" t="s">
        <v>1660</v>
      </c>
      <c r="J194" s="1" t="s">
        <v>1472</v>
      </c>
      <c r="K194" s="1" t="s">
        <v>185</v>
      </c>
      <c r="L194" s="1" t="s">
        <v>1507</v>
      </c>
    </row>
    <row r="195" spans="1:12" s="1" customFormat="1" ht="15" customHeight="1">
      <c r="A195" s="10">
        <v>75</v>
      </c>
      <c r="B195" s="18"/>
      <c r="C195" s="18"/>
      <c r="D195" s="15"/>
      <c r="E195" s="60" t="s">
        <v>183</v>
      </c>
      <c r="F195" s="14"/>
      <c r="G195" s="31"/>
      <c r="H195" s="38"/>
      <c r="I195" s="78" t="s">
        <v>1660</v>
      </c>
      <c r="J195" s="1" t="s">
        <v>1472</v>
      </c>
      <c r="K195" s="1" t="s">
        <v>185</v>
      </c>
      <c r="L195" s="1" t="s">
        <v>1507</v>
      </c>
    </row>
    <row r="196" spans="1:12" s="1" customFormat="1" ht="15" customHeight="1">
      <c r="A196" s="10">
        <v>75</v>
      </c>
      <c r="B196" s="18"/>
      <c r="C196" s="18"/>
      <c r="D196" s="15"/>
      <c r="E196" s="60" t="s">
        <v>182</v>
      </c>
      <c r="F196" s="14"/>
      <c r="G196" s="31"/>
      <c r="H196" s="38"/>
      <c r="I196" s="78" t="s">
        <v>1660</v>
      </c>
      <c r="J196" s="1" t="s">
        <v>1472</v>
      </c>
      <c r="K196" s="1" t="s">
        <v>185</v>
      </c>
      <c r="L196" s="1" t="s">
        <v>1507</v>
      </c>
    </row>
    <row r="197" spans="1:12" s="1" customFormat="1" ht="15" customHeight="1">
      <c r="A197" s="10">
        <v>75</v>
      </c>
      <c r="B197" s="18"/>
      <c r="C197" s="18"/>
      <c r="D197" s="15"/>
      <c r="E197" s="60" t="s">
        <v>181</v>
      </c>
      <c r="F197" s="14"/>
      <c r="G197" s="31"/>
      <c r="H197" s="38"/>
      <c r="I197" s="78" t="s">
        <v>1660</v>
      </c>
      <c r="J197" s="1" t="s">
        <v>1472</v>
      </c>
      <c r="K197" s="1" t="s">
        <v>185</v>
      </c>
      <c r="L197" s="1" t="s">
        <v>1507</v>
      </c>
    </row>
    <row r="198" spans="1:12" s="1" customFormat="1" ht="15" customHeight="1">
      <c r="A198" s="10">
        <v>75</v>
      </c>
      <c r="B198" s="18"/>
      <c r="C198" s="18"/>
      <c r="D198" s="15"/>
      <c r="E198" s="60" t="s">
        <v>180</v>
      </c>
      <c r="F198" s="14"/>
      <c r="G198" s="31"/>
      <c r="H198" s="38"/>
      <c r="I198" s="78" t="s">
        <v>1660</v>
      </c>
      <c r="J198" s="1" t="s">
        <v>1472</v>
      </c>
      <c r="K198" s="1" t="s">
        <v>185</v>
      </c>
      <c r="L198" s="1" t="s">
        <v>1507</v>
      </c>
    </row>
    <row r="199" spans="1:12" s="1" customFormat="1" ht="15" customHeight="1">
      <c r="A199" s="10">
        <v>75</v>
      </c>
      <c r="B199" s="18"/>
      <c r="C199" s="18"/>
      <c r="D199" s="15"/>
      <c r="E199" s="63"/>
      <c r="F199" s="14"/>
      <c r="G199" s="31"/>
      <c r="H199" s="38"/>
      <c r="I199" s="78" t="s">
        <v>1660</v>
      </c>
      <c r="J199" s="1" t="s">
        <v>1472</v>
      </c>
      <c r="K199" s="1" t="s">
        <v>185</v>
      </c>
      <c r="L199" s="1" t="s">
        <v>1507</v>
      </c>
    </row>
    <row r="200" spans="1:12" s="1" customFormat="1" ht="15" customHeight="1">
      <c r="A200" s="10">
        <v>75</v>
      </c>
      <c r="B200" s="18"/>
      <c r="C200" s="18"/>
      <c r="D200" s="15"/>
      <c r="E200" s="63"/>
      <c r="F200" s="14"/>
      <c r="G200" s="31"/>
      <c r="H200" s="38"/>
      <c r="I200" s="78" t="s">
        <v>1660</v>
      </c>
      <c r="J200" s="1" t="s">
        <v>1472</v>
      </c>
      <c r="K200" s="1" t="s">
        <v>185</v>
      </c>
      <c r="L200" s="1" t="s">
        <v>1507</v>
      </c>
    </row>
    <row r="201" spans="1:12" s="1" customFormat="1" ht="15" customHeight="1">
      <c r="A201" s="10">
        <v>75</v>
      </c>
      <c r="B201" s="6"/>
      <c r="C201" s="6"/>
      <c r="D201" s="5"/>
      <c r="E201" s="4"/>
      <c r="F201" s="3"/>
      <c r="G201" s="2"/>
      <c r="H201" s="2"/>
      <c r="I201" s="79" t="s">
        <v>1660</v>
      </c>
      <c r="J201" s="69" t="s">
        <v>1472</v>
      </c>
      <c r="K201" s="69" t="s">
        <v>185</v>
      </c>
      <c r="L201" s="69" t="s">
        <v>1507</v>
      </c>
    </row>
    <row r="202" spans="1:12" s="1" customFormat="1" ht="31.5" customHeight="1">
      <c r="A202" s="10">
        <v>82</v>
      </c>
      <c r="B202" s="866" t="s">
        <v>1477</v>
      </c>
      <c r="C202" s="866"/>
      <c r="D202" s="866"/>
      <c r="E202" s="866"/>
      <c r="F202" s="866"/>
      <c r="G202" s="866"/>
      <c r="H202" s="867"/>
      <c r="I202" s="77" t="s">
        <v>1660</v>
      </c>
      <c r="J202" s="68" t="s">
        <v>1478</v>
      </c>
      <c r="K202" s="68" t="s">
        <v>136</v>
      </c>
      <c r="L202" s="68" t="s">
        <v>1510</v>
      </c>
    </row>
    <row r="203" spans="1:12" s="1" customFormat="1" ht="20.25" customHeight="1">
      <c r="A203" s="10">
        <v>82</v>
      </c>
      <c r="B203" s="868">
        <v>82</v>
      </c>
      <c r="C203" s="24"/>
      <c r="D203" s="13"/>
      <c r="E203" s="12" t="s">
        <v>136</v>
      </c>
      <c r="F203" s="32"/>
      <c r="G203" s="33"/>
      <c r="H203" s="34"/>
      <c r="I203" s="78" t="s">
        <v>1660</v>
      </c>
      <c r="J203" s="1" t="s">
        <v>1478</v>
      </c>
      <c r="K203" s="1" t="s">
        <v>136</v>
      </c>
      <c r="L203" s="1" t="s">
        <v>1510</v>
      </c>
    </row>
    <row r="204" spans="1:12" s="1" customFormat="1" ht="15.75" customHeight="1">
      <c r="A204" s="10">
        <v>82</v>
      </c>
      <c r="B204" s="868"/>
      <c r="C204" s="25"/>
      <c r="D204" s="26"/>
      <c r="E204" s="27" t="s">
        <v>1235</v>
      </c>
      <c r="F204" s="32"/>
      <c r="G204" s="33"/>
      <c r="H204" s="34"/>
      <c r="I204" s="78" t="s">
        <v>1660</v>
      </c>
      <c r="J204" s="1" t="s">
        <v>1478</v>
      </c>
      <c r="K204" s="1" t="s">
        <v>136</v>
      </c>
      <c r="L204" s="1" t="s">
        <v>1510</v>
      </c>
    </row>
    <row r="205" spans="1:12" s="1" customFormat="1" ht="15" customHeight="1">
      <c r="A205" s="10">
        <v>82</v>
      </c>
      <c r="B205" s="869" t="s">
        <v>1369</v>
      </c>
      <c r="C205" s="869"/>
      <c r="D205" s="870">
        <v>6</v>
      </c>
      <c r="E205" s="44" t="s">
        <v>5</v>
      </c>
      <c r="F205" s="871" t="s">
        <v>611</v>
      </c>
      <c r="G205" s="871"/>
      <c r="H205" s="872"/>
      <c r="I205" s="78" t="s">
        <v>1660</v>
      </c>
      <c r="J205" s="1" t="s">
        <v>1478</v>
      </c>
      <c r="K205" s="1" t="s">
        <v>136</v>
      </c>
      <c r="L205" s="1" t="s">
        <v>1510</v>
      </c>
    </row>
    <row r="206" spans="1:12" s="1" customFormat="1" ht="15" customHeight="1">
      <c r="A206" s="10">
        <v>82</v>
      </c>
      <c r="B206" s="869"/>
      <c r="C206" s="869"/>
      <c r="D206" s="870"/>
      <c r="E206" s="65" t="s">
        <v>20</v>
      </c>
      <c r="F206" s="871"/>
      <c r="G206" s="871"/>
      <c r="H206" s="872"/>
      <c r="I206" s="78" t="s">
        <v>1660</v>
      </c>
      <c r="J206" s="1" t="s">
        <v>1478</v>
      </c>
      <c r="K206" s="1" t="s">
        <v>136</v>
      </c>
      <c r="L206" s="1" t="s">
        <v>1510</v>
      </c>
    </row>
    <row r="207" spans="1:12" s="1" customFormat="1" ht="15" customHeight="1">
      <c r="A207" s="10">
        <v>82</v>
      </c>
      <c r="B207" s="869"/>
      <c r="C207" s="869"/>
      <c r="D207" s="870"/>
      <c r="E207" s="65" t="s">
        <v>17</v>
      </c>
      <c r="F207" s="871"/>
      <c r="G207" s="871"/>
      <c r="H207" s="872"/>
      <c r="I207" s="78" t="s">
        <v>1660</v>
      </c>
      <c r="J207" s="1" t="s">
        <v>1478</v>
      </c>
      <c r="K207" s="1" t="s">
        <v>136</v>
      </c>
      <c r="L207" s="1" t="s">
        <v>1510</v>
      </c>
    </row>
    <row r="208" spans="1:12" s="1" customFormat="1" ht="25.5" customHeight="1">
      <c r="A208" s="10">
        <v>82</v>
      </c>
      <c r="B208" s="875" t="s">
        <v>613</v>
      </c>
      <c r="C208" s="875"/>
      <c r="D208" s="17">
        <f>D205</f>
        <v>6</v>
      </c>
      <c r="E208" s="45" t="s">
        <v>2</v>
      </c>
      <c r="F208" s="29" t="s">
        <v>1</v>
      </c>
      <c r="G208" s="864">
        <v>10</v>
      </c>
      <c r="H208" s="865"/>
      <c r="I208" s="78" t="s">
        <v>1660</v>
      </c>
      <c r="J208" s="1" t="s">
        <v>1478</v>
      </c>
      <c r="K208" s="1" t="s">
        <v>136</v>
      </c>
      <c r="L208" s="1" t="s">
        <v>1510</v>
      </c>
    </row>
    <row r="209" spans="1:12" s="1" customFormat="1" ht="15" customHeight="1">
      <c r="A209" s="10">
        <v>82</v>
      </c>
      <c r="B209" s="50">
        <v>0.25</v>
      </c>
      <c r="C209" s="21" t="s">
        <v>609</v>
      </c>
      <c r="D209" s="17">
        <f>D205</f>
        <v>6</v>
      </c>
      <c r="E209" s="42" t="s">
        <v>1236</v>
      </c>
      <c r="F209" s="17">
        <f>G208</f>
        <v>10</v>
      </c>
      <c r="G209" s="41">
        <f t="shared" ref="G209" si="26">IF(ISBLANK(B209),"",IF(ISTEXT(B209),"",(B209/D209)*F209))</f>
        <v>0.41666666666666663</v>
      </c>
      <c r="H209" s="28" t="str">
        <f t="shared" ref="H209" si="27">C209</f>
        <v>kg</v>
      </c>
      <c r="I209" s="78" t="s">
        <v>1660</v>
      </c>
      <c r="J209" s="1" t="s">
        <v>1478</v>
      </c>
      <c r="K209" s="1" t="s">
        <v>136</v>
      </c>
      <c r="L209" s="1" t="s">
        <v>1510</v>
      </c>
    </row>
    <row r="210" spans="1:12" s="1" customFormat="1" ht="15" customHeight="1">
      <c r="A210" s="10">
        <v>82</v>
      </c>
      <c r="B210" s="50">
        <v>0.4</v>
      </c>
      <c r="C210" s="21" t="s">
        <v>609</v>
      </c>
      <c r="D210" s="17">
        <f>D205</f>
        <v>6</v>
      </c>
      <c r="E210" s="42" t="s">
        <v>1237</v>
      </c>
      <c r="F210" s="17">
        <f>G208</f>
        <v>10</v>
      </c>
      <c r="G210" s="41">
        <f t="shared" ref="G210:G218" si="28">IF(ISBLANK(B210),"",IF(ISTEXT(B210),"",(B210/D210)*F210))</f>
        <v>0.66666666666666663</v>
      </c>
      <c r="H210" s="28" t="str">
        <f t="shared" ref="H210:H218" si="29">C210</f>
        <v>kg</v>
      </c>
      <c r="I210" s="78" t="s">
        <v>1660</v>
      </c>
      <c r="J210" s="1" t="s">
        <v>1478</v>
      </c>
      <c r="K210" s="1" t="s">
        <v>136</v>
      </c>
      <c r="L210" s="1" t="s">
        <v>1510</v>
      </c>
    </row>
    <row r="211" spans="1:12" s="1" customFormat="1" ht="15" customHeight="1">
      <c r="A211" s="10">
        <v>82</v>
      </c>
      <c r="B211" s="50">
        <v>0.2</v>
      </c>
      <c r="C211" s="21" t="s">
        <v>609</v>
      </c>
      <c r="D211" s="17">
        <f>D205</f>
        <v>6</v>
      </c>
      <c r="E211" s="42" t="s">
        <v>1238</v>
      </c>
      <c r="F211" s="17">
        <f>G208</f>
        <v>10</v>
      </c>
      <c r="G211" s="41">
        <f t="shared" si="28"/>
        <v>0.33333333333333331</v>
      </c>
      <c r="H211" s="28" t="str">
        <f t="shared" si="29"/>
        <v>kg</v>
      </c>
      <c r="I211" s="78" t="s">
        <v>1660</v>
      </c>
      <c r="J211" s="1" t="s">
        <v>1478</v>
      </c>
      <c r="K211" s="1" t="s">
        <v>136</v>
      </c>
      <c r="L211" s="1" t="s">
        <v>1510</v>
      </c>
    </row>
    <row r="212" spans="1:12" s="1" customFormat="1" ht="15" customHeight="1">
      <c r="A212" s="10">
        <v>82</v>
      </c>
      <c r="B212" s="50">
        <v>0.03</v>
      </c>
      <c r="C212" s="21" t="s">
        <v>609</v>
      </c>
      <c r="D212" s="17">
        <f>D205</f>
        <v>6</v>
      </c>
      <c r="E212" s="42" t="s">
        <v>1239</v>
      </c>
      <c r="F212" s="17">
        <f>G208</f>
        <v>10</v>
      </c>
      <c r="G212" s="41">
        <f t="shared" si="28"/>
        <v>0.05</v>
      </c>
      <c r="H212" s="28" t="str">
        <f t="shared" si="29"/>
        <v>kg</v>
      </c>
      <c r="I212" s="78" t="s">
        <v>1660</v>
      </c>
      <c r="J212" s="1" t="s">
        <v>1478</v>
      </c>
      <c r="K212" s="1" t="s">
        <v>136</v>
      </c>
      <c r="L212" s="1" t="s">
        <v>1510</v>
      </c>
    </row>
    <row r="213" spans="1:12" s="1" customFormat="1" ht="15" customHeight="1">
      <c r="A213" s="10">
        <v>82</v>
      </c>
      <c r="B213" s="50">
        <v>0.03</v>
      </c>
      <c r="C213" s="21" t="s">
        <v>609</v>
      </c>
      <c r="D213" s="17">
        <f>D205</f>
        <v>6</v>
      </c>
      <c r="E213" s="42" t="s">
        <v>1240</v>
      </c>
      <c r="F213" s="17">
        <f>G208</f>
        <v>10</v>
      </c>
      <c r="G213" s="41">
        <f t="shared" si="28"/>
        <v>0.05</v>
      </c>
      <c r="H213" s="28" t="str">
        <f t="shared" si="29"/>
        <v>kg</v>
      </c>
      <c r="I213" s="78" t="s">
        <v>1660</v>
      </c>
      <c r="J213" s="1" t="s">
        <v>1478</v>
      </c>
      <c r="K213" s="1" t="s">
        <v>136</v>
      </c>
      <c r="L213" s="1" t="s">
        <v>1510</v>
      </c>
    </row>
    <row r="214" spans="1:12" s="1" customFormat="1" ht="15" customHeight="1">
      <c r="A214" s="10">
        <v>82</v>
      </c>
      <c r="B214" s="50">
        <v>3</v>
      </c>
      <c r="C214" s="21" t="s">
        <v>627</v>
      </c>
      <c r="D214" s="17">
        <f>D205</f>
        <v>6</v>
      </c>
      <c r="E214" s="42" t="s">
        <v>1241</v>
      </c>
      <c r="F214" s="17">
        <f>G208</f>
        <v>10</v>
      </c>
      <c r="G214" s="23">
        <f t="shared" si="28"/>
        <v>5</v>
      </c>
      <c r="H214" s="28" t="str">
        <f t="shared" si="29"/>
        <v>œufs</v>
      </c>
      <c r="I214" s="78" t="s">
        <v>1660</v>
      </c>
      <c r="J214" s="1" t="s">
        <v>1478</v>
      </c>
      <c r="K214" s="1" t="s">
        <v>136</v>
      </c>
      <c r="L214" s="1" t="s">
        <v>1510</v>
      </c>
    </row>
    <row r="215" spans="1:12" s="1" customFormat="1" ht="15" customHeight="1">
      <c r="A215" s="10">
        <v>82</v>
      </c>
      <c r="B215" s="50"/>
      <c r="C215" s="21" t="s">
        <v>1397</v>
      </c>
      <c r="D215" s="17">
        <f>D205</f>
        <v>6</v>
      </c>
      <c r="E215" s="42" t="s">
        <v>1242</v>
      </c>
      <c r="F215" s="17">
        <f>G208</f>
        <v>10</v>
      </c>
      <c r="G215" s="23" t="str">
        <f t="shared" si="28"/>
        <v/>
      </c>
      <c r="H215" s="28" t="str">
        <f t="shared" si="29"/>
        <v>pm</v>
      </c>
      <c r="I215" s="78" t="s">
        <v>1660</v>
      </c>
      <c r="J215" s="1" t="s">
        <v>1478</v>
      </c>
      <c r="K215" s="1" t="s">
        <v>136</v>
      </c>
      <c r="L215" s="1" t="s">
        <v>1510</v>
      </c>
    </row>
    <row r="216" spans="1:12" s="1" customFormat="1" ht="15" customHeight="1">
      <c r="A216" s="10">
        <v>82</v>
      </c>
      <c r="B216" s="50"/>
      <c r="C216" s="21" t="s">
        <v>1397</v>
      </c>
      <c r="D216" s="17">
        <f>D205</f>
        <v>6</v>
      </c>
      <c r="E216" s="42" t="s">
        <v>1243</v>
      </c>
      <c r="F216" s="17">
        <f>G208</f>
        <v>10</v>
      </c>
      <c r="G216" s="23" t="str">
        <f t="shared" si="28"/>
        <v/>
      </c>
      <c r="H216" s="28" t="str">
        <f t="shared" si="29"/>
        <v>pm</v>
      </c>
      <c r="I216" s="78" t="s">
        <v>1660</v>
      </c>
      <c r="J216" s="1" t="s">
        <v>1478</v>
      </c>
      <c r="K216" s="1" t="s">
        <v>136</v>
      </c>
      <c r="L216" s="1" t="s">
        <v>1510</v>
      </c>
    </row>
    <row r="217" spans="1:12" s="1" customFormat="1" ht="15" customHeight="1">
      <c r="A217" s="10">
        <v>82</v>
      </c>
      <c r="B217" s="50"/>
      <c r="C217" s="21"/>
      <c r="D217" s="17">
        <f>D205</f>
        <v>6</v>
      </c>
      <c r="E217" s="42"/>
      <c r="F217" s="17">
        <f>G208</f>
        <v>10</v>
      </c>
      <c r="G217" s="22" t="str">
        <f t="shared" si="28"/>
        <v/>
      </c>
      <c r="H217" s="28">
        <f t="shared" si="29"/>
        <v>0</v>
      </c>
      <c r="I217" s="78" t="s">
        <v>1660</v>
      </c>
      <c r="J217" s="1" t="s">
        <v>1478</v>
      </c>
      <c r="K217" s="1" t="s">
        <v>136</v>
      </c>
      <c r="L217" s="1" t="s">
        <v>1510</v>
      </c>
    </row>
    <row r="218" spans="1:12" s="1" customFormat="1" ht="15" customHeight="1">
      <c r="A218" s="10">
        <v>82</v>
      </c>
      <c r="B218" s="50"/>
      <c r="C218" s="21"/>
      <c r="D218" s="17">
        <f>D205</f>
        <v>6</v>
      </c>
      <c r="E218" s="42"/>
      <c r="F218" s="17">
        <f>G208</f>
        <v>10</v>
      </c>
      <c r="G218" s="22" t="str">
        <f t="shared" si="28"/>
        <v/>
      </c>
      <c r="H218" s="28">
        <f t="shared" si="29"/>
        <v>0</v>
      </c>
      <c r="I218" s="78" t="s">
        <v>1660</v>
      </c>
      <c r="J218" s="1" t="s">
        <v>1478</v>
      </c>
      <c r="K218" s="1" t="s">
        <v>136</v>
      </c>
      <c r="L218" s="1" t="s">
        <v>1510</v>
      </c>
    </row>
    <row r="219" spans="1:12" s="1" customFormat="1" ht="15" customHeight="1">
      <c r="A219" s="10">
        <v>82</v>
      </c>
      <c r="B219" s="18"/>
      <c r="C219" s="18"/>
      <c r="D219" s="15"/>
      <c r="E219" s="61" t="s">
        <v>1461</v>
      </c>
      <c r="F219" s="14"/>
      <c r="G219" s="31"/>
      <c r="H219" s="62"/>
      <c r="I219" s="78" t="s">
        <v>1660</v>
      </c>
      <c r="J219" s="1" t="s">
        <v>1478</v>
      </c>
      <c r="K219" s="1" t="s">
        <v>136</v>
      </c>
      <c r="L219" s="1" t="s">
        <v>1510</v>
      </c>
    </row>
    <row r="220" spans="1:12" s="1" customFormat="1" ht="15" customHeight="1">
      <c r="A220" s="10">
        <v>82</v>
      </c>
      <c r="B220" s="18"/>
      <c r="C220" s="18"/>
      <c r="D220" s="15"/>
      <c r="E220" s="60" t="s">
        <v>135</v>
      </c>
      <c r="F220" s="14"/>
      <c r="G220" s="31"/>
      <c r="H220" s="62"/>
      <c r="I220" s="78" t="s">
        <v>1660</v>
      </c>
      <c r="J220" s="1" t="s">
        <v>1478</v>
      </c>
      <c r="K220" s="1" t="s">
        <v>136</v>
      </c>
      <c r="L220" s="1" t="s">
        <v>1510</v>
      </c>
    </row>
    <row r="221" spans="1:12" s="1" customFormat="1" ht="15" customHeight="1">
      <c r="A221" s="10">
        <v>82</v>
      </c>
      <c r="B221" s="18"/>
      <c r="C221" s="18"/>
      <c r="D221" s="15"/>
      <c r="E221" s="860" t="s">
        <v>134</v>
      </c>
      <c r="F221" s="860"/>
      <c r="G221" s="860"/>
      <c r="H221" s="861"/>
      <c r="I221" s="78" t="s">
        <v>1660</v>
      </c>
      <c r="J221" s="1" t="s">
        <v>1478</v>
      </c>
      <c r="K221" s="1" t="s">
        <v>136</v>
      </c>
      <c r="L221" s="1" t="s">
        <v>1510</v>
      </c>
    </row>
    <row r="222" spans="1:12" s="1" customFormat="1" ht="15" customHeight="1">
      <c r="A222" s="10">
        <v>82</v>
      </c>
      <c r="B222" s="18"/>
      <c r="C222" s="18"/>
      <c r="D222" s="15"/>
      <c r="E222" s="860"/>
      <c r="F222" s="860"/>
      <c r="G222" s="860"/>
      <c r="H222" s="861"/>
      <c r="I222" s="78" t="s">
        <v>1660</v>
      </c>
      <c r="J222" s="1" t="s">
        <v>1478</v>
      </c>
      <c r="K222" s="1" t="s">
        <v>136</v>
      </c>
      <c r="L222" s="1" t="s">
        <v>1510</v>
      </c>
    </row>
    <row r="223" spans="1:12" s="1" customFormat="1" ht="15" customHeight="1">
      <c r="A223" s="10">
        <v>82</v>
      </c>
      <c r="B223" s="18"/>
      <c r="C223" s="18"/>
      <c r="D223" s="15"/>
      <c r="E223" s="860"/>
      <c r="F223" s="860"/>
      <c r="G223" s="860"/>
      <c r="H223" s="861"/>
      <c r="I223" s="78" t="s">
        <v>1660</v>
      </c>
      <c r="J223" s="1" t="s">
        <v>1478</v>
      </c>
      <c r="K223" s="1" t="s">
        <v>136</v>
      </c>
      <c r="L223" s="1" t="s">
        <v>1510</v>
      </c>
    </row>
    <row r="224" spans="1:12" s="1" customFormat="1" ht="15" customHeight="1">
      <c r="A224" s="10">
        <v>82</v>
      </c>
      <c r="B224" s="18"/>
      <c r="C224" s="18"/>
      <c r="D224" s="15"/>
      <c r="E224" s="58" t="s">
        <v>1436</v>
      </c>
      <c r="F224" s="58"/>
      <c r="G224" s="58"/>
      <c r="H224" s="59"/>
      <c r="I224" s="78" t="s">
        <v>1660</v>
      </c>
      <c r="J224" s="1" t="s">
        <v>1478</v>
      </c>
      <c r="K224" s="1" t="s">
        <v>136</v>
      </c>
      <c r="L224" s="1" t="s">
        <v>1510</v>
      </c>
    </row>
    <row r="225" spans="1:12" s="1" customFormat="1" ht="15" customHeight="1">
      <c r="A225" s="10">
        <v>82</v>
      </c>
      <c r="B225" s="18"/>
      <c r="C225" s="18"/>
      <c r="D225" s="15"/>
      <c r="E225" s="58" t="s">
        <v>1437</v>
      </c>
      <c r="F225" s="58"/>
      <c r="G225" s="58"/>
      <c r="H225" s="59"/>
      <c r="I225" s="78" t="s">
        <v>1660</v>
      </c>
      <c r="J225" s="1" t="s">
        <v>1478</v>
      </c>
      <c r="K225" s="1" t="s">
        <v>136</v>
      </c>
      <c r="L225" s="1" t="s">
        <v>1510</v>
      </c>
    </row>
    <row r="226" spans="1:12" s="1" customFormat="1" ht="15" customHeight="1">
      <c r="A226" s="10">
        <v>82</v>
      </c>
      <c r="B226" s="18"/>
      <c r="C226" s="18"/>
      <c r="D226" s="15"/>
      <c r="E226" s="58" t="s">
        <v>1438</v>
      </c>
      <c r="F226" s="58"/>
      <c r="G226" s="58"/>
      <c r="H226" s="59"/>
      <c r="I226" s="78" t="s">
        <v>1660</v>
      </c>
      <c r="J226" s="1" t="s">
        <v>1478</v>
      </c>
      <c r="K226" s="1" t="s">
        <v>136</v>
      </c>
      <c r="L226" s="1" t="s">
        <v>1510</v>
      </c>
    </row>
    <row r="227" spans="1:12" s="1" customFormat="1" ht="15" customHeight="1">
      <c r="A227" s="10">
        <v>82</v>
      </c>
      <c r="B227" s="18"/>
      <c r="C227" s="18"/>
      <c r="D227" s="15"/>
      <c r="E227" s="58" t="s">
        <v>1439</v>
      </c>
      <c r="F227" s="58"/>
      <c r="G227" s="58"/>
      <c r="H227" s="59"/>
      <c r="I227" s="78" t="s">
        <v>1660</v>
      </c>
      <c r="J227" s="1" t="s">
        <v>1478</v>
      </c>
      <c r="K227" s="1" t="s">
        <v>136</v>
      </c>
      <c r="L227" s="1" t="s">
        <v>1510</v>
      </c>
    </row>
    <row r="228" spans="1:12" s="1" customFormat="1" ht="15" customHeight="1">
      <c r="A228" s="10">
        <v>82</v>
      </c>
      <c r="B228" s="18"/>
      <c r="C228" s="18"/>
      <c r="D228" s="15"/>
      <c r="E228" s="58" t="s">
        <v>1440</v>
      </c>
      <c r="F228" s="58"/>
      <c r="G228" s="58"/>
      <c r="H228" s="59"/>
      <c r="I228" s="78" t="s">
        <v>1660</v>
      </c>
      <c r="J228" s="1" t="s">
        <v>1478</v>
      </c>
      <c r="K228" s="1" t="s">
        <v>136</v>
      </c>
      <c r="L228" s="1" t="s">
        <v>1510</v>
      </c>
    </row>
    <row r="229" spans="1:12" s="1" customFormat="1" ht="15" customHeight="1">
      <c r="A229" s="10">
        <v>82</v>
      </c>
      <c r="B229" s="18"/>
      <c r="C229" s="18"/>
      <c r="D229" s="15"/>
      <c r="E229" s="58" t="s">
        <v>1441</v>
      </c>
      <c r="F229" s="58"/>
      <c r="G229" s="58"/>
      <c r="H229" s="59"/>
      <c r="I229" s="78" t="s">
        <v>1660</v>
      </c>
      <c r="J229" s="1" t="s">
        <v>1478</v>
      </c>
      <c r="K229" s="1" t="s">
        <v>136</v>
      </c>
      <c r="L229" s="1" t="s">
        <v>1510</v>
      </c>
    </row>
    <row r="230" spans="1:12" s="1" customFormat="1" ht="15" customHeight="1">
      <c r="A230" s="10">
        <v>82</v>
      </c>
      <c r="B230" s="18"/>
      <c r="C230" s="18"/>
      <c r="D230" s="15"/>
      <c r="E230" s="58" t="s">
        <v>1442</v>
      </c>
      <c r="F230" s="58"/>
      <c r="G230" s="58"/>
      <c r="H230" s="59"/>
      <c r="I230" s="78" t="s">
        <v>1660</v>
      </c>
      <c r="J230" s="1" t="s">
        <v>1478</v>
      </c>
      <c r="K230" s="1" t="s">
        <v>136</v>
      </c>
      <c r="L230" s="1" t="s">
        <v>1510</v>
      </c>
    </row>
    <row r="231" spans="1:12" s="1" customFormat="1" ht="15" customHeight="1">
      <c r="A231" s="10">
        <v>82</v>
      </c>
      <c r="B231" s="18"/>
      <c r="C231" s="18"/>
      <c r="D231" s="15"/>
      <c r="E231" s="60" t="s">
        <v>1443</v>
      </c>
      <c r="F231" s="14"/>
      <c r="G231" s="31"/>
      <c r="H231" s="62"/>
      <c r="I231" s="78" t="s">
        <v>1660</v>
      </c>
      <c r="J231" s="1" t="s">
        <v>1478</v>
      </c>
      <c r="K231" s="1" t="s">
        <v>136</v>
      </c>
      <c r="L231" s="1" t="s">
        <v>1510</v>
      </c>
    </row>
    <row r="232" spans="1:12" s="1" customFormat="1" ht="15" customHeight="1">
      <c r="A232" s="10">
        <v>82</v>
      </c>
      <c r="B232" s="18"/>
      <c r="C232" s="18"/>
      <c r="D232" s="15"/>
      <c r="E232" s="60" t="s">
        <v>1444</v>
      </c>
      <c r="F232" s="14"/>
      <c r="G232" s="31"/>
      <c r="H232" s="62"/>
      <c r="I232" s="78" t="s">
        <v>1660</v>
      </c>
      <c r="J232" s="1" t="s">
        <v>1478</v>
      </c>
      <c r="K232" s="1" t="s">
        <v>136</v>
      </c>
      <c r="L232" s="1" t="s">
        <v>1510</v>
      </c>
    </row>
    <row r="233" spans="1:12" s="1" customFormat="1" ht="15" customHeight="1">
      <c r="A233" s="10">
        <v>82</v>
      </c>
      <c r="B233" s="18"/>
      <c r="C233" s="18"/>
      <c r="D233" s="15"/>
      <c r="E233" s="60" t="s">
        <v>1445</v>
      </c>
      <c r="F233" s="14"/>
      <c r="G233" s="31"/>
      <c r="H233" s="62"/>
      <c r="I233" s="78" t="s">
        <v>1660</v>
      </c>
      <c r="J233" s="1" t="s">
        <v>1478</v>
      </c>
      <c r="K233" s="1" t="s">
        <v>136</v>
      </c>
      <c r="L233" s="1" t="s">
        <v>1510</v>
      </c>
    </row>
    <row r="234" spans="1:12" s="1" customFormat="1" ht="15" customHeight="1">
      <c r="A234" s="10">
        <v>82</v>
      </c>
      <c r="B234" s="18"/>
      <c r="C234" s="18"/>
      <c r="D234" s="15"/>
      <c r="E234" s="60" t="s">
        <v>154</v>
      </c>
      <c r="F234" s="14"/>
      <c r="G234" s="31"/>
      <c r="H234" s="62"/>
      <c r="I234" s="78" t="s">
        <v>1660</v>
      </c>
      <c r="J234" s="1" t="s">
        <v>1478</v>
      </c>
      <c r="K234" s="1" t="s">
        <v>136</v>
      </c>
      <c r="L234" s="1" t="s">
        <v>1510</v>
      </c>
    </row>
    <row r="235" spans="1:12" s="1" customFormat="1" ht="15" customHeight="1">
      <c r="A235" s="10">
        <v>82</v>
      </c>
      <c r="B235" s="18"/>
      <c r="C235" s="18"/>
      <c r="D235" s="15"/>
      <c r="E235" s="60" t="s">
        <v>153</v>
      </c>
      <c r="F235" s="14"/>
      <c r="G235" s="31"/>
      <c r="H235" s="62"/>
      <c r="I235" s="78" t="s">
        <v>1660</v>
      </c>
      <c r="J235" s="1" t="s">
        <v>1478</v>
      </c>
      <c r="K235" s="1" t="s">
        <v>136</v>
      </c>
      <c r="L235" s="1" t="s">
        <v>1510</v>
      </c>
    </row>
    <row r="236" spans="1:12" s="1" customFormat="1" ht="15" customHeight="1">
      <c r="A236" s="10">
        <v>82</v>
      </c>
      <c r="B236" s="18"/>
      <c r="C236" s="18"/>
      <c r="D236" s="15"/>
      <c r="E236" s="60"/>
      <c r="F236" s="14"/>
      <c r="G236" s="31"/>
      <c r="H236" s="62"/>
      <c r="I236" s="78" t="s">
        <v>1660</v>
      </c>
      <c r="J236" s="1" t="s">
        <v>1478</v>
      </c>
      <c r="K236" s="1" t="s">
        <v>136</v>
      </c>
      <c r="L236" s="1" t="s">
        <v>1510</v>
      </c>
    </row>
    <row r="237" spans="1:12" s="1" customFormat="1" ht="15" customHeight="1">
      <c r="A237" s="10">
        <v>82</v>
      </c>
      <c r="B237" s="18"/>
      <c r="C237" s="18"/>
      <c r="D237" s="15"/>
      <c r="E237" s="60"/>
      <c r="F237" s="14"/>
      <c r="G237" s="31"/>
      <c r="H237" s="62"/>
      <c r="I237" s="78" t="s">
        <v>1660</v>
      </c>
      <c r="J237" s="1" t="s">
        <v>1478</v>
      </c>
      <c r="K237" s="1" t="s">
        <v>136</v>
      </c>
      <c r="L237" s="1" t="s">
        <v>1510</v>
      </c>
    </row>
    <row r="238" spans="1:12" s="1" customFormat="1" ht="15" customHeight="1">
      <c r="A238" s="10">
        <v>82</v>
      </c>
      <c r="B238" s="18"/>
      <c r="C238" s="18"/>
      <c r="D238" s="15"/>
      <c r="E238" s="63"/>
      <c r="F238" s="14"/>
      <c r="G238" s="31"/>
      <c r="H238" s="38"/>
      <c r="I238" s="78" t="s">
        <v>1660</v>
      </c>
      <c r="J238" s="1" t="s">
        <v>1478</v>
      </c>
      <c r="K238" s="1" t="s">
        <v>136</v>
      </c>
      <c r="L238" s="1" t="s">
        <v>1510</v>
      </c>
    </row>
    <row r="239" spans="1:12" s="1" customFormat="1" ht="15" customHeight="1">
      <c r="A239" s="10">
        <v>82</v>
      </c>
      <c r="B239" s="6"/>
      <c r="C239" s="6"/>
      <c r="D239" s="5"/>
      <c r="E239" s="4"/>
      <c r="F239" s="3"/>
      <c r="G239" s="2"/>
      <c r="H239" s="2"/>
      <c r="I239" s="79" t="s">
        <v>1660</v>
      </c>
      <c r="J239" s="69" t="s">
        <v>1478</v>
      </c>
      <c r="K239" s="69" t="s">
        <v>136</v>
      </c>
      <c r="L239" s="69" t="s">
        <v>1510</v>
      </c>
    </row>
    <row r="240" spans="1:12" ht="39" customHeight="1">
      <c r="A240" s="10">
        <v>0</v>
      </c>
      <c r="B240" s="863" t="s">
        <v>1657</v>
      </c>
      <c r="C240" s="863"/>
      <c r="D240" s="863"/>
      <c r="E240" s="862" t="s">
        <v>1669</v>
      </c>
      <c r="F240" s="862"/>
      <c r="G240" s="862"/>
      <c r="H240" s="862"/>
      <c r="I240" s="75" t="s">
        <v>1669</v>
      </c>
      <c r="J240" s="75" t="s">
        <v>1520</v>
      </c>
      <c r="K240" s="75" t="s">
        <v>1521</v>
      </c>
      <c r="L240" s="75" t="s">
        <v>1519</v>
      </c>
    </row>
    <row r="241" spans="1:12" s="1" customFormat="1" ht="31.5" customHeight="1">
      <c r="A241" s="10">
        <f>B242</f>
        <v>59</v>
      </c>
      <c r="B241" s="866" t="s">
        <v>1498</v>
      </c>
      <c r="C241" s="866"/>
      <c r="D241" s="866"/>
      <c r="E241" s="866"/>
      <c r="F241" s="866"/>
      <c r="G241" s="866"/>
      <c r="H241" s="867"/>
      <c r="I241" s="77" t="s">
        <v>1664</v>
      </c>
      <c r="J241" s="68" t="s">
        <v>1499</v>
      </c>
      <c r="K241" s="68" t="s">
        <v>277</v>
      </c>
      <c r="L241" s="68" t="s">
        <v>1653</v>
      </c>
    </row>
    <row r="242" spans="1:12" s="1" customFormat="1" ht="20.25" customHeight="1">
      <c r="A242" s="10">
        <f>A241</f>
        <v>59</v>
      </c>
      <c r="B242" s="868">
        <v>59</v>
      </c>
      <c r="C242" s="24"/>
      <c r="D242" s="13"/>
      <c r="E242" s="12" t="s">
        <v>277</v>
      </c>
      <c r="F242" s="32"/>
      <c r="G242" s="33"/>
      <c r="H242" s="34"/>
      <c r="I242" s="78" t="s">
        <v>1664</v>
      </c>
      <c r="J242" s="1" t="s">
        <v>1499</v>
      </c>
      <c r="K242" s="1" t="s">
        <v>277</v>
      </c>
      <c r="L242" s="1" t="s">
        <v>1653</v>
      </c>
    </row>
    <row r="243" spans="1:12" s="1" customFormat="1" ht="15.75" customHeight="1">
      <c r="A243" s="10">
        <f>A241</f>
        <v>59</v>
      </c>
      <c r="B243" s="868"/>
      <c r="C243" s="25"/>
      <c r="D243" s="26"/>
      <c r="E243" s="27" t="s">
        <v>1083</v>
      </c>
      <c r="F243" s="32"/>
      <c r="G243" s="33"/>
      <c r="H243" s="34"/>
      <c r="I243" s="78" t="s">
        <v>1664</v>
      </c>
      <c r="J243" s="1" t="s">
        <v>1499</v>
      </c>
      <c r="K243" s="1" t="s">
        <v>277</v>
      </c>
      <c r="L243" s="1" t="s">
        <v>1653</v>
      </c>
    </row>
    <row r="244" spans="1:12" s="1" customFormat="1" ht="15" customHeight="1">
      <c r="A244" s="10">
        <f>A241</f>
        <v>59</v>
      </c>
      <c r="B244" s="869" t="s">
        <v>1369</v>
      </c>
      <c r="C244" s="869"/>
      <c r="D244" s="870">
        <v>1</v>
      </c>
      <c r="E244" s="44" t="s">
        <v>35</v>
      </c>
      <c r="F244" s="871" t="s">
        <v>611</v>
      </c>
      <c r="G244" s="871"/>
      <c r="H244" s="872"/>
      <c r="I244" s="78" t="s">
        <v>1664</v>
      </c>
      <c r="J244" s="1" t="s">
        <v>1499</v>
      </c>
      <c r="K244" s="1" t="s">
        <v>277</v>
      </c>
      <c r="L244" s="1" t="s">
        <v>1653</v>
      </c>
    </row>
    <row r="245" spans="1:12" s="1" customFormat="1" ht="15" customHeight="1">
      <c r="A245" s="10">
        <f>A241</f>
        <v>59</v>
      </c>
      <c r="B245" s="869"/>
      <c r="C245" s="869"/>
      <c r="D245" s="870"/>
      <c r="E245" s="65" t="s">
        <v>43</v>
      </c>
      <c r="F245" s="871"/>
      <c r="G245" s="871"/>
      <c r="H245" s="872"/>
      <c r="I245" s="78" t="s">
        <v>1664</v>
      </c>
      <c r="J245" s="1" t="s">
        <v>1499</v>
      </c>
      <c r="K245" s="1" t="s">
        <v>277</v>
      </c>
      <c r="L245" s="1" t="s">
        <v>1653</v>
      </c>
    </row>
    <row r="246" spans="1:12" s="1" customFormat="1" ht="15" customHeight="1">
      <c r="A246" s="10">
        <f>A241</f>
        <v>59</v>
      </c>
      <c r="B246" s="869"/>
      <c r="C246" s="869"/>
      <c r="D246" s="870"/>
      <c r="E246" s="65" t="s">
        <v>18</v>
      </c>
      <c r="F246" s="871"/>
      <c r="G246" s="871"/>
      <c r="H246" s="872"/>
      <c r="I246" s="78" t="s">
        <v>1664</v>
      </c>
      <c r="J246" s="1" t="s">
        <v>1499</v>
      </c>
      <c r="K246" s="1" t="s">
        <v>277</v>
      </c>
      <c r="L246" s="1" t="s">
        <v>1653</v>
      </c>
    </row>
    <row r="247" spans="1:12" s="1" customFormat="1" ht="25.5" customHeight="1">
      <c r="A247" s="10">
        <f>A241</f>
        <v>59</v>
      </c>
      <c r="B247" s="875" t="s">
        <v>613</v>
      </c>
      <c r="C247" s="875"/>
      <c r="D247" s="16">
        <f>D244</f>
        <v>1</v>
      </c>
      <c r="E247" s="45" t="s">
        <v>2</v>
      </c>
      <c r="F247" s="29" t="s">
        <v>1</v>
      </c>
      <c r="G247" s="864">
        <v>10</v>
      </c>
      <c r="H247" s="865"/>
      <c r="I247" s="78" t="s">
        <v>1664</v>
      </c>
      <c r="J247" s="1" t="s">
        <v>1499</v>
      </c>
      <c r="K247" s="1" t="s">
        <v>277</v>
      </c>
      <c r="L247" s="1" t="s">
        <v>1653</v>
      </c>
    </row>
    <row r="248" spans="1:12" s="1" customFormat="1" ht="15" customHeight="1">
      <c r="A248" s="10">
        <f>A241</f>
        <v>59</v>
      </c>
      <c r="B248" s="50">
        <v>0.25</v>
      </c>
      <c r="C248" s="21" t="s">
        <v>609</v>
      </c>
      <c r="D248" s="17">
        <f>D244</f>
        <v>1</v>
      </c>
      <c r="E248" s="42" t="s">
        <v>1084</v>
      </c>
      <c r="F248" s="17">
        <v>10</v>
      </c>
      <c r="G248" s="41">
        <v>0.15</v>
      </c>
      <c r="H248" s="28" t="s">
        <v>609</v>
      </c>
      <c r="I248" s="78" t="s">
        <v>1664</v>
      </c>
      <c r="J248" s="1" t="s">
        <v>1499</v>
      </c>
      <c r="K248" s="1" t="s">
        <v>277</v>
      </c>
      <c r="L248" s="1" t="s">
        <v>1653</v>
      </c>
    </row>
    <row r="249" spans="1:12" s="1" customFormat="1" ht="15" customHeight="1">
      <c r="A249" s="10">
        <f>A241</f>
        <v>59</v>
      </c>
      <c r="B249" s="50"/>
      <c r="C249" s="21"/>
      <c r="D249" s="17">
        <f>D244</f>
        <v>1</v>
      </c>
      <c r="E249" s="42" t="s">
        <v>1085</v>
      </c>
      <c r="F249" s="17">
        <f>G247</f>
        <v>10</v>
      </c>
      <c r="G249" s="22" t="str">
        <f t="shared" ref="G249:G252" si="30">IF(ISBLANK(B249),"",IF(ISTEXT(B249),"",(B249/D249)*F249))</f>
        <v/>
      </c>
      <c r="H249" s="28">
        <f t="shared" ref="H249:H252" si="31">C249</f>
        <v>0</v>
      </c>
      <c r="I249" s="78" t="s">
        <v>1664</v>
      </c>
      <c r="J249" s="1" t="s">
        <v>1499</v>
      </c>
      <c r="K249" s="1" t="s">
        <v>277</v>
      </c>
      <c r="L249" s="1" t="s">
        <v>1653</v>
      </c>
    </row>
    <row r="250" spans="1:12" s="1" customFormat="1" ht="15" customHeight="1">
      <c r="A250" s="10">
        <f>A241</f>
        <v>59</v>
      </c>
      <c r="B250" s="50">
        <v>1</v>
      </c>
      <c r="C250" s="21" t="s">
        <v>645</v>
      </c>
      <c r="D250" s="17">
        <f>D244</f>
        <v>1</v>
      </c>
      <c r="E250" s="42" t="s">
        <v>1086</v>
      </c>
      <c r="F250" s="17">
        <f>G247</f>
        <v>10</v>
      </c>
      <c r="G250" s="23">
        <f t="shared" si="30"/>
        <v>10</v>
      </c>
      <c r="H250" s="28" t="str">
        <f t="shared" si="31"/>
        <v>tranches</v>
      </c>
      <c r="I250" s="78" t="s">
        <v>1664</v>
      </c>
      <c r="J250" s="1" t="s">
        <v>1499</v>
      </c>
      <c r="K250" s="1" t="s">
        <v>277</v>
      </c>
      <c r="L250" s="1" t="s">
        <v>1653</v>
      </c>
    </row>
    <row r="251" spans="1:12" s="1" customFormat="1" ht="15" customHeight="1">
      <c r="A251" s="10">
        <f>A241</f>
        <v>59</v>
      </c>
      <c r="B251" s="50">
        <v>1</v>
      </c>
      <c r="C251" s="21" t="s">
        <v>608</v>
      </c>
      <c r="D251" s="17">
        <f>D244</f>
        <v>1</v>
      </c>
      <c r="E251" s="42" t="s">
        <v>1087</v>
      </c>
      <c r="F251" s="17">
        <f>G247</f>
        <v>10</v>
      </c>
      <c r="G251" s="23">
        <f t="shared" si="30"/>
        <v>10</v>
      </c>
      <c r="H251" s="28" t="str">
        <f t="shared" si="31"/>
        <v>œuf</v>
      </c>
      <c r="I251" s="78" t="s">
        <v>1664</v>
      </c>
      <c r="J251" s="1" t="s">
        <v>1499</v>
      </c>
      <c r="K251" s="1" t="s">
        <v>277</v>
      </c>
      <c r="L251" s="1" t="s">
        <v>1653</v>
      </c>
    </row>
    <row r="252" spans="1:12" s="1" customFormat="1" ht="15" customHeight="1">
      <c r="A252" s="10">
        <f>A241</f>
        <v>59</v>
      </c>
      <c r="B252" s="50"/>
      <c r="C252" s="21"/>
      <c r="D252" s="17">
        <f>D244</f>
        <v>1</v>
      </c>
      <c r="E252" s="42"/>
      <c r="F252" s="17">
        <f>G247</f>
        <v>10</v>
      </c>
      <c r="G252" s="22" t="str">
        <f t="shared" si="30"/>
        <v/>
      </c>
      <c r="H252" s="28">
        <f t="shared" si="31"/>
        <v>0</v>
      </c>
      <c r="I252" s="78" t="s">
        <v>1664</v>
      </c>
      <c r="J252" s="1" t="s">
        <v>1499</v>
      </c>
      <c r="K252" s="1" t="s">
        <v>277</v>
      </c>
      <c r="L252" s="1" t="s">
        <v>1653</v>
      </c>
    </row>
    <row r="253" spans="1:12" s="1" customFormat="1" ht="15" customHeight="1">
      <c r="A253" s="10">
        <f>A241</f>
        <v>59</v>
      </c>
      <c r="B253" s="18"/>
      <c r="C253" s="18"/>
      <c r="D253" s="15"/>
      <c r="E253" s="63"/>
      <c r="F253" s="14"/>
      <c r="G253" s="31"/>
      <c r="H253" s="38"/>
      <c r="I253" s="78" t="s">
        <v>1664</v>
      </c>
      <c r="J253" s="1" t="s">
        <v>1499</v>
      </c>
      <c r="K253" s="1" t="s">
        <v>277</v>
      </c>
      <c r="L253" s="1" t="s">
        <v>1653</v>
      </c>
    </row>
    <row r="254" spans="1:12" s="1" customFormat="1" ht="15" customHeight="1">
      <c r="A254" s="10">
        <f>A241</f>
        <v>59</v>
      </c>
      <c r="B254" s="18"/>
      <c r="C254" s="18"/>
      <c r="D254" s="15"/>
      <c r="E254" s="61" t="s">
        <v>1464</v>
      </c>
      <c r="F254" s="14"/>
      <c r="G254" s="31"/>
      <c r="H254" s="62"/>
      <c r="I254" s="78" t="s">
        <v>1664</v>
      </c>
      <c r="J254" s="1" t="s">
        <v>1499</v>
      </c>
      <c r="K254" s="1" t="s">
        <v>277</v>
      </c>
      <c r="L254" s="1" t="s">
        <v>1653</v>
      </c>
    </row>
    <row r="255" spans="1:12" s="1" customFormat="1" ht="15" customHeight="1">
      <c r="A255" s="10">
        <f>A241</f>
        <v>59</v>
      </c>
      <c r="B255" s="18"/>
      <c r="C255" s="18"/>
      <c r="D255" s="15"/>
      <c r="E255" s="61" t="s">
        <v>276</v>
      </c>
      <c r="F255" s="14"/>
      <c r="G255" s="31"/>
      <c r="H255" s="62"/>
      <c r="I255" s="78" t="s">
        <v>1664</v>
      </c>
      <c r="J255" s="1" t="s">
        <v>1499</v>
      </c>
      <c r="K255" s="1" t="s">
        <v>277</v>
      </c>
      <c r="L255" s="1" t="s">
        <v>1653</v>
      </c>
    </row>
    <row r="256" spans="1:12" s="1" customFormat="1" ht="15" customHeight="1">
      <c r="A256" s="10">
        <f>A241</f>
        <v>59</v>
      </c>
      <c r="B256" s="18"/>
      <c r="C256" s="18"/>
      <c r="D256" s="15"/>
      <c r="E256" s="84" t="s">
        <v>275</v>
      </c>
      <c r="F256" s="14"/>
      <c r="G256" s="31"/>
      <c r="H256" s="62"/>
      <c r="I256" s="78" t="s">
        <v>1664</v>
      </c>
      <c r="J256" s="1" t="s">
        <v>1499</v>
      </c>
      <c r="K256" s="1" t="s">
        <v>277</v>
      </c>
      <c r="L256" s="1" t="s">
        <v>1653</v>
      </c>
    </row>
    <row r="257" spans="1:12" s="1" customFormat="1" ht="15" customHeight="1">
      <c r="A257" s="10">
        <f>A241</f>
        <v>59</v>
      </c>
      <c r="B257" s="18"/>
      <c r="C257" s="18"/>
      <c r="D257" s="15"/>
      <c r="E257" s="84" t="s">
        <v>274</v>
      </c>
      <c r="F257" s="14"/>
      <c r="G257" s="31"/>
      <c r="H257" s="62"/>
      <c r="I257" s="78" t="s">
        <v>1664</v>
      </c>
      <c r="J257" s="1" t="s">
        <v>1499</v>
      </c>
      <c r="K257" s="1" t="s">
        <v>277</v>
      </c>
      <c r="L257" s="1" t="s">
        <v>1653</v>
      </c>
    </row>
    <row r="258" spans="1:12" s="1" customFormat="1" ht="15" customHeight="1">
      <c r="A258" s="10">
        <f>A241</f>
        <v>59</v>
      </c>
      <c r="B258" s="18"/>
      <c r="C258" s="18"/>
      <c r="D258" s="15"/>
      <c r="E258" s="84" t="s">
        <v>273</v>
      </c>
      <c r="F258" s="14"/>
      <c r="G258" s="31"/>
      <c r="H258" s="62"/>
      <c r="I258" s="78" t="s">
        <v>1664</v>
      </c>
      <c r="J258" s="1" t="s">
        <v>1499</v>
      </c>
      <c r="K258" s="1" t="s">
        <v>277</v>
      </c>
      <c r="L258" s="1" t="s">
        <v>1653</v>
      </c>
    </row>
    <row r="259" spans="1:12" s="1" customFormat="1" ht="15" customHeight="1">
      <c r="A259" s="10">
        <f>A241</f>
        <v>59</v>
      </c>
      <c r="B259" s="18"/>
      <c r="C259" s="18"/>
      <c r="D259" s="15"/>
      <c r="E259" s="61" t="s">
        <v>272</v>
      </c>
      <c r="F259" s="14"/>
      <c r="G259" s="31"/>
      <c r="H259" s="62"/>
      <c r="I259" s="78" t="s">
        <v>1664</v>
      </c>
      <c r="J259" s="1" t="s">
        <v>1499</v>
      </c>
      <c r="K259" s="1" t="s">
        <v>277</v>
      </c>
      <c r="L259" s="1" t="s">
        <v>1653</v>
      </c>
    </row>
    <row r="260" spans="1:12" s="1" customFormat="1" ht="15" customHeight="1">
      <c r="A260" s="10">
        <f>A241</f>
        <v>59</v>
      </c>
      <c r="B260" s="18"/>
      <c r="C260" s="18"/>
      <c r="D260" s="15"/>
      <c r="E260" s="60"/>
      <c r="F260" s="14"/>
      <c r="G260" s="31"/>
      <c r="H260" s="62"/>
      <c r="I260" s="78" t="s">
        <v>1664</v>
      </c>
      <c r="J260" s="1" t="s">
        <v>1499</v>
      </c>
      <c r="K260" s="1" t="s">
        <v>277</v>
      </c>
      <c r="L260" s="1" t="s">
        <v>1653</v>
      </c>
    </row>
    <row r="261" spans="1:12" s="1" customFormat="1" ht="15" customHeight="1">
      <c r="A261" s="10">
        <f>A241</f>
        <v>59</v>
      </c>
      <c r="B261" s="6"/>
      <c r="C261" s="6"/>
      <c r="D261" s="5"/>
      <c r="E261" s="4"/>
      <c r="F261" s="3"/>
      <c r="G261" s="2"/>
      <c r="H261" s="2"/>
      <c r="I261" s="79" t="s">
        <v>1664</v>
      </c>
      <c r="J261" s="69" t="s">
        <v>1499</v>
      </c>
      <c r="K261" s="69" t="s">
        <v>277</v>
      </c>
      <c r="L261" s="69" t="s">
        <v>1653</v>
      </c>
    </row>
    <row r="262" spans="1:12" ht="39" customHeight="1">
      <c r="A262" s="10">
        <v>0</v>
      </c>
      <c r="B262" s="863" t="s">
        <v>1657</v>
      </c>
      <c r="C262" s="863"/>
      <c r="D262" s="863"/>
      <c r="E262" s="862" t="s">
        <v>1670</v>
      </c>
      <c r="F262" s="862"/>
      <c r="G262" s="862"/>
      <c r="H262" s="862"/>
      <c r="I262" s="75" t="s">
        <v>1670</v>
      </c>
      <c r="J262" s="75" t="s">
        <v>1520</v>
      </c>
      <c r="K262" s="75" t="s">
        <v>1521</v>
      </c>
      <c r="L262" s="75" t="s">
        <v>1519</v>
      </c>
    </row>
    <row r="263" spans="1:12" s="1" customFormat="1" ht="31.5" customHeight="1">
      <c r="A263" s="10">
        <f>B264</f>
        <v>14</v>
      </c>
      <c r="B263" s="866" t="s">
        <v>1580</v>
      </c>
      <c r="C263" s="866"/>
      <c r="D263" s="866"/>
      <c r="E263" s="866"/>
      <c r="F263" s="866"/>
      <c r="G263" s="866"/>
      <c r="H263" s="867"/>
      <c r="I263" s="77" t="s">
        <v>647</v>
      </c>
      <c r="J263" s="68" t="s">
        <v>1581</v>
      </c>
      <c r="K263" s="68" t="s">
        <v>549</v>
      </c>
      <c r="L263" s="68" t="s">
        <v>1621</v>
      </c>
    </row>
    <row r="264" spans="1:12" ht="26.25">
      <c r="A264" s="36">
        <f>B264</f>
        <v>14</v>
      </c>
      <c r="B264" s="868">
        <v>14</v>
      </c>
      <c r="C264" s="24"/>
      <c r="D264" s="13"/>
      <c r="E264" s="12" t="s">
        <v>549</v>
      </c>
      <c r="F264" s="32"/>
      <c r="G264" s="33"/>
      <c r="H264" s="34"/>
      <c r="I264" s="78" t="s">
        <v>647</v>
      </c>
      <c r="J264" s="1" t="s">
        <v>1581</v>
      </c>
      <c r="K264" s="1" t="s">
        <v>549</v>
      </c>
      <c r="L264" s="1" t="s">
        <v>1621</v>
      </c>
    </row>
    <row r="265" spans="1:12" ht="26.25">
      <c r="A265" s="36">
        <f>B264</f>
        <v>14</v>
      </c>
      <c r="B265" s="868"/>
      <c r="C265" s="25"/>
      <c r="D265" s="26"/>
      <c r="E265" s="27" t="s">
        <v>847</v>
      </c>
      <c r="F265" s="32"/>
      <c r="G265" s="33"/>
      <c r="H265" s="34"/>
      <c r="I265" s="78" t="s">
        <v>647</v>
      </c>
      <c r="J265" s="1" t="s">
        <v>1581</v>
      </c>
      <c r="K265" s="1" t="s">
        <v>549</v>
      </c>
      <c r="L265" s="1" t="s">
        <v>1621</v>
      </c>
    </row>
    <row r="266" spans="1:12" ht="15" customHeight="1">
      <c r="A266" s="36">
        <f>B264</f>
        <v>14</v>
      </c>
      <c r="B266" s="869" t="s">
        <v>1369</v>
      </c>
      <c r="C266" s="869"/>
      <c r="D266" s="870">
        <v>4</v>
      </c>
      <c r="E266" s="44" t="s">
        <v>8</v>
      </c>
      <c r="F266" s="871" t="s">
        <v>1368</v>
      </c>
      <c r="G266" s="871"/>
      <c r="H266" s="872"/>
      <c r="I266" s="78" t="s">
        <v>647</v>
      </c>
      <c r="J266" s="1" t="s">
        <v>1581</v>
      </c>
      <c r="K266" s="1" t="s">
        <v>549</v>
      </c>
      <c r="L266" s="1" t="s">
        <v>1621</v>
      </c>
    </row>
    <row r="267" spans="1:12">
      <c r="A267" s="36">
        <f>B264</f>
        <v>14</v>
      </c>
      <c r="B267" s="869"/>
      <c r="C267" s="869"/>
      <c r="D267" s="870"/>
      <c r="E267" s="65" t="s">
        <v>15</v>
      </c>
      <c r="F267" s="871"/>
      <c r="G267" s="871"/>
      <c r="H267" s="872"/>
      <c r="I267" s="78" t="s">
        <v>647</v>
      </c>
      <c r="J267" s="1" t="s">
        <v>1581</v>
      </c>
      <c r="K267" s="1" t="s">
        <v>549</v>
      </c>
      <c r="L267" s="1" t="s">
        <v>1621</v>
      </c>
    </row>
    <row r="268" spans="1:12">
      <c r="A268" s="36">
        <f>B264</f>
        <v>14</v>
      </c>
      <c r="B268" s="869"/>
      <c r="C268" s="869"/>
      <c r="D268" s="870"/>
      <c r="E268" s="65" t="s">
        <v>14</v>
      </c>
      <c r="F268" s="871"/>
      <c r="G268" s="871"/>
      <c r="H268" s="872"/>
      <c r="I268" s="78" t="s">
        <v>647</v>
      </c>
      <c r="J268" s="1" t="s">
        <v>1581</v>
      </c>
      <c r="K268" s="1" t="s">
        <v>549</v>
      </c>
      <c r="L268" s="1" t="s">
        <v>1621</v>
      </c>
    </row>
    <row r="269" spans="1:12" ht="18" customHeight="1">
      <c r="A269" s="36">
        <f>B264</f>
        <v>14</v>
      </c>
      <c r="B269" s="875" t="s">
        <v>613</v>
      </c>
      <c r="C269" s="875"/>
      <c r="D269" s="8">
        <f>D266</f>
        <v>4</v>
      </c>
      <c r="E269" s="45" t="s">
        <v>2</v>
      </c>
      <c r="F269" s="29" t="s">
        <v>1</v>
      </c>
      <c r="G269" s="864">
        <v>10</v>
      </c>
      <c r="H269" s="865"/>
      <c r="I269" s="78" t="s">
        <v>647</v>
      </c>
      <c r="J269" s="1" t="s">
        <v>1581</v>
      </c>
      <c r="K269" s="1" t="s">
        <v>549</v>
      </c>
      <c r="L269" s="1" t="s">
        <v>1621</v>
      </c>
    </row>
    <row r="270" spans="1:12">
      <c r="A270" s="36">
        <f>B264</f>
        <v>14</v>
      </c>
      <c r="B270" s="20">
        <v>0.3</v>
      </c>
      <c r="C270" s="21" t="s">
        <v>609</v>
      </c>
      <c r="D270" s="17">
        <f>D266</f>
        <v>4</v>
      </c>
      <c r="E270" s="42" t="s">
        <v>754</v>
      </c>
      <c r="F270" s="17">
        <f>G269</f>
        <v>10</v>
      </c>
      <c r="G270" s="41">
        <f t="shared" ref="G270:G273" si="32">IF(ISBLANK(B270),"",IF(ISTEXT(B270),"",(B270/D270)*F270))</f>
        <v>0.75</v>
      </c>
      <c r="H270" s="28" t="str">
        <f t="shared" ref="H270:H273" si="33">C270</f>
        <v>kg</v>
      </c>
      <c r="I270" s="78" t="s">
        <v>647</v>
      </c>
      <c r="J270" s="1" t="s">
        <v>1581</v>
      </c>
      <c r="K270" s="1" t="s">
        <v>549</v>
      </c>
      <c r="L270" s="1" t="s">
        <v>1621</v>
      </c>
    </row>
    <row r="271" spans="1:12">
      <c r="A271" s="36">
        <f>B264</f>
        <v>14</v>
      </c>
      <c r="B271" s="20">
        <v>1</v>
      </c>
      <c r="C271" s="21" t="s">
        <v>635</v>
      </c>
      <c r="D271" s="17">
        <f>D266</f>
        <v>4</v>
      </c>
      <c r="E271" s="42" t="s">
        <v>755</v>
      </c>
      <c r="F271" s="17">
        <f>G269</f>
        <v>10</v>
      </c>
      <c r="G271" s="23">
        <f t="shared" si="32"/>
        <v>2.5</v>
      </c>
      <c r="H271" s="28" t="str">
        <f t="shared" si="33"/>
        <v>choux</v>
      </c>
      <c r="I271" s="78" t="s">
        <v>647</v>
      </c>
      <c r="J271" s="1" t="s">
        <v>1581</v>
      </c>
      <c r="K271" s="1" t="s">
        <v>549</v>
      </c>
      <c r="L271" s="1" t="s">
        <v>1621</v>
      </c>
    </row>
    <row r="272" spans="1:12">
      <c r="A272" s="36">
        <f>B264</f>
        <v>14</v>
      </c>
      <c r="B272" s="20">
        <v>1</v>
      </c>
      <c r="C272" s="21" t="s">
        <v>635</v>
      </c>
      <c r="D272" s="17">
        <f>D266</f>
        <v>4</v>
      </c>
      <c r="E272" s="42" t="s">
        <v>756</v>
      </c>
      <c r="F272" s="17">
        <f>G269</f>
        <v>10</v>
      </c>
      <c r="G272" s="23">
        <f t="shared" si="32"/>
        <v>2.5</v>
      </c>
      <c r="H272" s="28" t="str">
        <f t="shared" si="33"/>
        <v>choux</v>
      </c>
      <c r="I272" s="78" t="s">
        <v>647</v>
      </c>
      <c r="J272" s="1" t="s">
        <v>1581</v>
      </c>
      <c r="K272" s="1" t="s">
        <v>549</v>
      </c>
      <c r="L272" s="1" t="s">
        <v>1621</v>
      </c>
    </row>
    <row r="273" spans="1:12">
      <c r="A273" s="36">
        <f>B264</f>
        <v>14</v>
      </c>
      <c r="B273" s="20">
        <v>1</v>
      </c>
      <c r="C273" s="21" t="s">
        <v>635</v>
      </c>
      <c r="D273" s="17">
        <f>D266</f>
        <v>4</v>
      </c>
      <c r="E273" s="42" t="s">
        <v>757</v>
      </c>
      <c r="F273" s="17">
        <f>G269</f>
        <v>10</v>
      </c>
      <c r="G273" s="23">
        <f t="shared" si="32"/>
        <v>2.5</v>
      </c>
      <c r="H273" s="28" t="str">
        <f t="shared" si="33"/>
        <v>choux</v>
      </c>
      <c r="I273" s="78" t="s">
        <v>647</v>
      </c>
      <c r="J273" s="1" t="s">
        <v>1581</v>
      </c>
      <c r="K273" s="1" t="s">
        <v>549</v>
      </c>
      <c r="L273" s="1" t="s">
        <v>1621</v>
      </c>
    </row>
    <row r="274" spans="1:12">
      <c r="A274" s="36">
        <f>B264</f>
        <v>14</v>
      </c>
      <c r="B274" s="18"/>
      <c r="C274" s="18"/>
      <c r="D274" s="15"/>
      <c r="E274" s="60"/>
      <c r="F274" s="14"/>
      <c r="G274" s="31"/>
      <c r="H274" s="62"/>
      <c r="I274" s="78" t="s">
        <v>647</v>
      </c>
      <c r="J274" s="1" t="s">
        <v>1581</v>
      </c>
      <c r="K274" s="1" t="s">
        <v>549</v>
      </c>
      <c r="L274" s="1" t="s">
        <v>1621</v>
      </c>
    </row>
    <row r="275" spans="1:12">
      <c r="A275" s="36">
        <f>B264</f>
        <v>14</v>
      </c>
      <c r="B275" s="18"/>
      <c r="C275" s="18"/>
      <c r="D275" s="15"/>
      <c r="E275" s="61" t="s">
        <v>1468</v>
      </c>
      <c r="F275" s="14"/>
      <c r="G275" s="31"/>
      <c r="H275" s="62"/>
      <c r="I275" s="78" t="s">
        <v>647</v>
      </c>
      <c r="J275" s="1" t="s">
        <v>1581</v>
      </c>
      <c r="K275" s="1" t="s">
        <v>549</v>
      </c>
      <c r="L275" s="1" t="s">
        <v>1621</v>
      </c>
    </row>
    <row r="276" spans="1:12">
      <c r="A276" s="36">
        <f>B264</f>
        <v>14</v>
      </c>
      <c r="B276" s="18"/>
      <c r="C276" s="18"/>
      <c r="D276" s="15"/>
      <c r="E276" s="60" t="s">
        <v>548</v>
      </c>
      <c r="F276" s="14"/>
      <c r="G276" s="31"/>
      <c r="H276" s="62"/>
      <c r="I276" s="78" t="s">
        <v>647</v>
      </c>
      <c r="J276" s="1" t="s">
        <v>1581</v>
      </c>
      <c r="K276" s="1" t="s">
        <v>549</v>
      </c>
      <c r="L276" s="1" t="s">
        <v>1621</v>
      </c>
    </row>
    <row r="277" spans="1:12">
      <c r="A277" s="36">
        <f>B264</f>
        <v>14</v>
      </c>
      <c r="B277" s="18"/>
      <c r="C277" s="18"/>
      <c r="D277" s="15"/>
      <c r="E277" s="60" t="s">
        <v>547</v>
      </c>
      <c r="F277" s="14"/>
      <c r="G277" s="31"/>
      <c r="H277" s="62"/>
      <c r="I277" s="78" t="s">
        <v>647</v>
      </c>
      <c r="J277" s="1" t="s">
        <v>1581</v>
      </c>
      <c r="K277" s="1" t="s">
        <v>549</v>
      </c>
      <c r="L277" s="1" t="s">
        <v>1621</v>
      </c>
    </row>
    <row r="278" spans="1:12">
      <c r="A278" s="36">
        <f>B264</f>
        <v>14</v>
      </c>
      <c r="B278" s="18"/>
      <c r="C278" s="18"/>
      <c r="D278" s="15"/>
      <c r="E278" s="60"/>
      <c r="F278" s="14"/>
      <c r="G278" s="31"/>
      <c r="H278" s="62"/>
      <c r="I278" s="78" t="s">
        <v>647</v>
      </c>
      <c r="J278" s="1" t="s">
        <v>1581</v>
      </c>
      <c r="K278" s="1" t="s">
        <v>549</v>
      </c>
      <c r="L278" s="1" t="s">
        <v>1621</v>
      </c>
    </row>
    <row r="279" spans="1:12">
      <c r="A279" s="52">
        <f>B264</f>
        <v>14</v>
      </c>
      <c r="B279" s="6"/>
      <c r="C279" s="6"/>
      <c r="D279" s="5"/>
      <c r="E279" s="4"/>
      <c r="F279" s="3"/>
      <c r="G279" s="2"/>
      <c r="H279" s="2"/>
      <c r="I279" s="79" t="s">
        <v>647</v>
      </c>
      <c r="J279" s="69" t="s">
        <v>1581</v>
      </c>
      <c r="K279" s="69" t="s">
        <v>549</v>
      </c>
      <c r="L279" s="69" t="s">
        <v>1621</v>
      </c>
    </row>
    <row r="280" spans="1:12" ht="39" customHeight="1">
      <c r="A280" s="10">
        <v>0</v>
      </c>
      <c r="B280" s="863" t="s">
        <v>1657</v>
      </c>
      <c r="C280" s="863"/>
      <c r="D280" s="863"/>
      <c r="E280" s="862" t="s">
        <v>1671</v>
      </c>
      <c r="F280" s="862"/>
      <c r="G280" s="862"/>
      <c r="H280" s="862"/>
      <c r="I280" s="75" t="s">
        <v>1671</v>
      </c>
      <c r="J280" s="75" t="s">
        <v>1520</v>
      </c>
      <c r="K280" s="75" t="s">
        <v>1521</v>
      </c>
      <c r="L280" s="75" t="s">
        <v>1519</v>
      </c>
    </row>
    <row r="281" spans="1:12" s="1" customFormat="1" ht="31.5" customHeight="1">
      <c r="A281" s="10">
        <f>B282</f>
        <v>10</v>
      </c>
      <c r="B281" s="866" t="s">
        <v>1618</v>
      </c>
      <c r="C281" s="866"/>
      <c r="D281" s="866"/>
      <c r="E281" s="866"/>
      <c r="F281" s="866"/>
      <c r="G281" s="866"/>
      <c r="H281" s="867"/>
      <c r="I281" s="77" t="s">
        <v>1662</v>
      </c>
      <c r="J281" s="68" t="s">
        <v>1619</v>
      </c>
      <c r="K281" s="68" t="s">
        <v>1610</v>
      </c>
      <c r="L281" s="68" t="s">
        <v>1620</v>
      </c>
    </row>
    <row r="282" spans="1:12" ht="26.25">
      <c r="A282" s="36">
        <f>B282</f>
        <v>10</v>
      </c>
      <c r="B282" s="868">
        <v>10</v>
      </c>
      <c r="C282" s="24"/>
      <c r="D282" s="13"/>
      <c r="E282" s="12" t="s">
        <v>1610</v>
      </c>
      <c r="F282" s="32"/>
      <c r="G282" s="33"/>
      <c r="H282" s="34"/>
      <c r="I282" s="78" t="s">
        <v>1662</v>
      </c>
      <c r="J282" s="1" t="s">
        <v>1619</v>
      </c>
      <c r="K282" s="1" t="s">
        <v>1610</v>
      </c>
      <c r="L282" s="1" t="s">
        <v>1620</v>
      </c>
    </row>
    <row r="283" spans="1:12" ht="26.25">
      <c r="A283" s="36">
        <f>B282</f>
        <v>10</v>
      </c>
      <c r="B283" s="868"/>
      <c r="C283" s="25"/>
      <c r="D283" s="26"/>
      <c r="E283" s="27" t="s">
        <v>838</v>
      </c>
      <c r="F283" s="32"/>
      <c r="G283" s="33"/>
      <c r="H283" s="34"/>
      <c r="I283" s="78" t="s">
        <v>1662</v>
      </c>
      <c r="J283" s="1" t="s">
        <v>1619</v>
      </c>
      <c r="K283" s="1" t="s">
        <v>1610</v>
      </c>
      <c r="L283" s="1" t="s">
        <v>1620</v>
      </c>
    </row>
    <row r="284" spans="1:12" ht="15" customHeight="1">
      <c r="A284" s="36">
        <f>B282</f>
        <v>10</v>
      </c>
      <c r="B284" s="869" t="s">
        <v>1369</v>
      </c>
      <c r="C284" s="869"/>
      <c r="D284" s="870">
        <v>4</v>
      </c>
      <c r="E284" s="44" t="s">
        <v>8</v>
      </c>
      <c r="F284" s="871" t="s">
        <v>1368</v>
      </c>
      <c r="G284" s="871"/>
      <c r="H284" s="872"/>
      <c r="I284" s="78" t="s">
        <v>1662</v>
      </c>
      <c r="J284" s="1" t="s">
        <v>1619</v>
      </c>
      <c r="K284" s="1" t="s">
        <v>1610</v>
      </c>
      <c r="L284" s="1" t="s">
        <v>1620</v>
      </c>
    </row>
    <row r="285" spans="1:12">
      <c r="A285" s="36">
        <f>B282</f>
        <v>10</v>
      </c>
      <c r="B285" s="869"/>
      <c r="C285" s="869"/>
      <c r="D285" s="870"/>
      <c r="E285" s="65" t="s">
        <v>4</v>
      </c>
      <c r="F285" s="871"/>
      <c r="G285" s="871"/>
      <c r="H285" s="872"/>
      <c r="I285" s="78" t="s">
        <v>1662</v>
      </c>
      <c r="J285" s="1" t="s">
        <v>1619</v>
      </c>
      <c r="K285" s="1" t="s">
        <v>1610</v>
      </c>
      <c r="L285" s="1" t="s">
        <v>1620</v>
      </c>
    </row>
    <row r="286" spans="1:12">
      <c r="A286" s="36">
        <f>B282</f>
        <v>10</v>
      </c>
      <c r="B286" s="869"/>
      <c r="C286" s="869"/>
      <c r="D286" s="870"/>
      <c r="E286" s="65" t="s">
        <v>34</v>
      </c>
      <c r="F286" s="871"/>
      <c r="G286" s="871"/>
      <c r="H286" s="872"/>
      <c r="I286" s="78" t="s">
        <v>1662</v>
      </c>
      <c r="J286" s="1" t="s">
        <v>1619</v>
      </c>
      <c r="K286" s="1" t="s">
        <v>1610</v>
      </c>
      <c r="L286" s="1" t="s">
        <v>1620</v>
      </c>
    </row>
    <row r="287" spans="1:12" ht="18" customHeight="1">
      <c r="A287" s="36">
        <f>B282</f>
        <v>10</v>
      </c>
      <c r="B287" s="875" t="s">
        <v>613</v>
      </c>
      <c r="C287" s="875"/>
      <c r="D287" s="8">
        <f>D284</f>
        <v>4</v>
      </c>
      <c r="E287" s="45" t="s">
        <v>2</v>
      </c>
      <c r="F287" s="29" t="s">
        <v>1</v>
      </c>
      <c r="G287" s="864">
        <v>10</v>
      </c>
      <c r="H287" s="865"/>
      <c r="I287" s="78" t="s">
        <v>1662</v>
      </c>
      <c r="J287" s="1" t="s">
        <v>1619</v>
      </c>
      <c r="K287" s="1" t="s">
        <v>1610</v>
      </c>
      <c r="L287" s="1" t="s">
        <v>1620</v>
      </c>
    </row>
    <row r="288" spans="1:12">
      <c r="A288" s="36">
        <f>B282</f>
        <v>10</v>
      </c>
      <c r="B288" s="20">
        <v>0.75</v>
      </c>
      <c r="C288" s="21" t="s">
        <v>609</v>
      </c>
      <c r="D288" s="17">
        <f>D284</f>
        <v>4</v>
      </c>
      <c r="E288" s="42" t="s">
        <v>778</v>
      </c>
      <c r="F288" s="17">
        <f>G287</f>
        <v>10</v>
      </c>
      <c r="G288" s="41">
        <f>IF(ISBLANK(B288),"",IF(ISTEXT(B288),"",(B288/D288)*F288))</f>
        <v>1.875</v>
      </c>
      <c r="H288" s="28" t="str">
        <f t="shared" ref="H288:H290" si="34">C288</f>
        <v>kg</v>
      </c>
      <c r="I288" s="78" t="s">
        <v>1662</v>
      </c>
      <c r="J288" s="1" t="s">
        <v>1619</v>
      </c>
      <c r="K288" s="1" t="s">
        <v>1610</v>
      </c>
      <c r="L288" s="1" t="s">
        <v>1620</v>
      </c>
    </row>
    <row r="289" spans="1:12">
      <c r="A289" s="36">
        <f>B282</f>
        <v>10</v>
      </c>
      <c r="B289" s="20">
        <v>2</v>
      </c>
      <c r="C289" s="21" t="s">
        <v>627</v>
      </c>
      <c r="D289" s="17">
        <f>D284</f>
        <v>4</v>
      </c>
      <c r="E289" s="42" t="s">
        <v>779</v>
      </c>
      <c r="F289" s="17">
        <f>G287</f>
        <v>10</v>
      </c>
      <c r="G289" s="23">
        <f>IF(ISBLANK(B289),"",IF(ISTEXT(B289),"",(B289/D289)*F289))</f>
        <v>5</v>
      </c>
      <c r="H289" s="28" t="str">
        <f t="shared" si="34"/>
        <v>œufs</v>
      </c>
      <c r="I289" s="78" t="s">
        <v>1662</v>
      </c>
      <c r="J289" s="1" t="s">
        <v>1619</v>
      </c>
      <c r="K289" s="1" t="s">
        <v>1610</v>
      </c>
      <c r="L289" s="1" t="s">
        <v>1620</v>
      </c>
    </row>
    <row r="290" spans="1:12">
      <c r="A290" s="36">
        <f>B282</f>
        <v>10</v>
      </c>
      <c r="B290" s="20">
        <v>0.25</v>
      </c>
      <c r="C290" s="21" t="s">
        <v>609</v>
      </c>
      <c r="D290" s="17">
        <f>D284</f>
        <v>4</v>
      </c>
      <c r="E290" s="42" t="s">
        <v>780</v>
      </c>
      <c r="F290" s="17">
        <f>G287</f>
        <v>10</v>
      </c>
      <c r="G290" s="41">
        <f>IF(ISBLANK(B290),"",IF(ISTEXT(B290),"",(B290/D290)*F290))</f>
        <v>0.625</v>
      </c>
      <c r="H290" s="28" t="str">
        <f t="shared" si="34"/>
        <v>kg</v>
      </c>
      <c r="I290" s="78" t="s">
        <v>1662</v>
      </c>
      <c r="J290" s="1" t="s">
        <v>1619</v>
      </c>
      <c r="K290" s="1" t="s">
        <v>1610</v>
      </c>
      <c r="L290" s="1" t="s">
        <v>1620</v>
      </c>
    </row>
    <row r="291" spans="1:12">
      <c r="A291" s="36">
        <f>B282</f>
        <v>10</v>
      </c>
      <c r="B291" s="18"/>
      <c r="C291" s="18"/>
      <c r="D291" s="15"/>
      <c r="E291" s="63"/>
      <c r="F291" s="14"/>
      <c r="G291" s="31" t="str">
        <f>IF(ISBLANK(B291),"",IF(ISTEXT(B291),"",(B291/D291)*F291))</f>
        <v/>
      </c>
      <c r="H291" s="38"/>
      <c r="I291" s="78" t="s">
        <v>1662</v>
      </c>
      <c r="J291" s="1" t="s">
        <v>1619</v>
      </c>
      <c r="K291" s="1" t="s">
        <v>1610</v>
      </c>
      <c r="L291" s="1" t="s">
        <v>1620</v>
      </c>
    </row>
    <row r="292" spans="1:12">
      <c r="A292" s="36">
        <f>B282</f>
        <v>10</v>
      </c>
      <c r="B292" s="18"/>
      <c r="C292" s="18"/>
      <c r="D292" s="15"/>
      <c r="E292" s="64" t="s">
        <v>1468</v>
      </c>
      <c r="F292" s="81"/>
      <c r="G292" s="82" t="str">
        <f>IF(ISBLANK(B292),"",IF(ISTEXT(B292),"",(B292/D292)*F292))</f>
        <v/>
      </c>
      <c r="H292" s="83"/>
      <c r="I292" s="78" t="s">
        <v>1662</v>
      </c>
      <c r="J292" s="1" t="s">
        <v>1619</v>
      </c>
      <c r="K292" s="1" t="s">
        <v>1610</v>
      </c>
      <c r="L292" s="1" t="s">
        <v>1620</v>
      </c>
    </row>
    <row r="293" spans="1:12">
      <c r="A293" s="36">
        <f>B282</f>
        <v>10</v>
      </c>
      <c r="B293" s="18"/>
      <c r="C293" s="18"/>
      <c r="D293" s="15"/>
      <c r="E293" s="63" t="s">
        <v>569</v>
      </c>
      <c r="F293" s="81"/>
      <c r="G293" s="82"/>
      <c r="H293" s="83"/>
      <c r="I293" s="78" t="s">
        <v>1662</v>
      </c>
      <c r="J293" s="1" t="s">
        <v>1619</v>
      </c>
      <c r="K293" s="1" t="s">
        <v>1610</v>
      </c>
      <c r="L293" s="1" t="s">
        <v>1620</v>
      </c>
    </row>
    <row r="294" spans="1:12">
      <c r="A294" s="36">
        <f>B282</f>
        <v>10</v>
      </c>
      <c r="B294" s="18"/>
      <c r="C294" s="18"/>
      <c r="D294" s="15"/>
      <c r="E294" s="63" t="s">
        <v>568</v>
      </c>
      <c r="F294" s="81"/>
      <c r="G294" s="82"/>
      <c r="H294" s="83"/>
      <c r="I294" s="78" t="s">
        <v>1662</v>
      </c>
      <c r="J294" s="1" t="s">
        <v>1619</v>
      </c>
      <c r="K294" s="1" t="s">
        <v>1610</v>
      </c>
      <c r="L294" s="1" t="s">
        <v>1620</v>
      </c>
    </row>
    <row r="295" spans="1:12">
      <c r="A295" s="36">
        <f>B282</f>
        <v>10</v>
      </c>
      <c r="B295" s="18"/>
      <c r="C295" s="18"/>
      <c r="D295" s="15"/>
      <c r="E295" s="63" t="s">
        <v>567</v>
      </c>
      <c r="F295" s="81"/>
      <c r="G295" s="82"/>
      <c r="H295" s="83"/>
      <c r="I295" s="78" t="s">
        <v>1662</v>
      </c>
      <c r="J295" s="1" t="s">
        <v>1619</v>
      </c>
      <c r="K295" s="1" t="s">
        <v>1610</v>
      </c>
      <c r="L295" s="1" t="s">
        <v>1620</v>
      </c>
    </row>
    <row r="296" spans="1:12">
      <c r="A296" s="36">
        <f>B282</f>
        <v>10</v>
      </c>
      <c r="B296" s="18"/>
      <c r="C296" s="18"/>
      <c r="D296" s="15"/>
      <c r="E296" s="63" t="s">
        <v>566</v>
      </c>
      <c r="F296" s="81"/>
      <c r="G296" s="82"/>
      <c r="H296" s="83"/>
      <c r="I296" s="78" t="s">
        <v>1662</v>
      </c>
      <c r="J296" s="1" t="s">
        <v>1619</v>
      </c>
      <c r="K296" s="1" t="s">
        <v>1610</v>
      </c>
      <c r="L296" s="1" t="s">
        <v>1620</v>
      </c>
    </row>
    <row r="297" spans="1:12">
      <c r="A297" s="36">
        <f>B282</f>
        <v>10</v>
      </c>
      <c r="B297" s="18"/>
      <c r="C297" s="18"/>
      <c r="D297" s="15"/>
      <c r="E297" s="63" t="s">
        <v>565</v>
      </c>
      <c r="F297" s="81"/>
      <c r="G297" s="82"/>
      <c r="H297" s="83"/>
      <c r="I297" s="78" t="s">
        <v>1662</v>
      </c>
      <c r="J297" s="1" t="s">
        <v>1619</v>
      </c>
      <c r="K297" s="1" t="s">
        <v>1610</v>
      </c>
      <c r="L297" s="1" t="s">
        <v>1620</v>
      </c>
    </row>
    <row r="298" spans="1:12">
      <c r="A298" s="36">
        <f>B282</f>
        <v>10</v>
      </c>
      <c r="B298" s="18"/>
      <c r="C298" s="18"/>
      <c r="D298" s="15"/>
      <c r="E298" s="63" t="s">
        <v>564</v>
      </c>
      <c r="F298" s="81"/>
      <c r="G298" s="82"/>
      <c r="H298" s="83"/>
      <c r="I298" s="78" t="s">
        <v>1662</v>
      </c>
      <c r="J298" s="1" t="s">
        <v>1619</v>
      </c>
      <c r="K298" s="1" t="s">
        <v>1610</v>
      </c>
      <c r="L298" s="1" t="s">
        <v>1620</v>
      </c>
    </row>
    <row r="299" spans="1:12">
      <c r="A299" s="36">
        <f>B282</f>
        <v>10</v>
      </c>
      <c r="B299" s="18"/>
      <c r="C299" s="18"/>
      <c r="D299" s="15"/>
      <c r="E299" s="63"/>
      <c r="F299" s="81"/>
      <c r="G299" s="82"/>
      <c r="H299" s="83"/>
      <c r="I299" s="78" t="s">
        <v>1662</v>
      </c>
      <c r="J299" s="1" t="s">
        <v>1619</v>
      </c>
      <c r="K299" s="1" t="s">
        <v>1610</v>
      </c>
      <c r="L299" s="1" t="s">
        <v>1620</v>
      </c>
    </row>
    <row r="300" spans="1:12">
      <c r="A300" s="52">
        <f>B282</f>
        <v>10</v>
      </c>
      <c r="B300" s="6"/>
      <c r="C300" s="6"/>
      <c r="D300" s="5"/>
      <c r="E300" s="4"/>
      <c r="F300" s="3"/>
      <c r="G300" s="2"/>
      <c r="H300" s="2"/>
      <c r="I300" s="79" t="s">
        <v>1662</v>
      </c>
      <c r="J300" s="69" t="s">
        <v>1619</v>
      </c>
      <c r="K300" s="69" t="s">
        <v>1610</v>
      </c>
      <c r="L300" s="69" t="s">
        <v>1620</v>
      </c>
    </row>
    <row r="301" spans="1:12" ht="39" customHeight="1">
      <c r="A301" s="10">
        <v>0</v>
      </c>
      <c r="B301" s="863" t="s">
        <v>1657</v>
      </c>
      <c r="C301" s="863"/>
      <c r="D301" s="863"/>
      <c r="E301" s="862" t="s">
        <v>1672</v>
      </c>
      <c r="F301" s="862"/>
      <c r="G301" s="862"/>
      <c r="H301" s="862"/>
      <c r="I301" s="75" t="s">
        <v>1672</v>
      </c>
      <c r="J301" s="75" t="s">
        <v>1520</v>
      </c>
      <c r="K301" s="75" t="s">
        <v>1521</v>
      </c>
      <c r="L301" s="75" t="s">
        <v>1519</v>
      </c>
    </row>
    <row r="302" spans="1:12" s="1" customFormat="1" ht="31.5" customHeight="1">
      <c r="A302" s="10">
        <v>40</v>
      </c>
      <c r="B302" s="866" t="s">
        <v>1635</v>
      </c>
      <c r="C302" s="866"/>
      <c r="D302" s="866"/>
      <c r="E302" s="866"/>
      <c r="F302" s="866"/>
      <c r="G302" s="866"/>
      <c r="H302" s="867"/>
      <c r="I302" s="77" t="s">
        <v>1661</v>
      </c>
      <c r="J302" s="68" t="s">
        <v>1636</v>
      </c>
      <c r="K302" s="68" t="s">
        <v>395</v>
      </c>
      <c r="L302" s="68" t="s">
        <v>1637</v>
      </c>
    </row>
    <row r="303" spans="1:12" s="1" customFormat="1" ht="20.25" customHeight="1">
      <c r="A303" s="10">
        <v>40</v>
      </c>
      <c r="B303" s="868">
        <v>40</v>
      </c>
      <c r="C303" s="24"/>
      <c r="D303" s="13"/>
      <c r="E303" s="12" t="s">
        <v>395</v>
      </c>
      <c r="F303" s="32"/>
      <c r="G303" s="33"/>
      <c r="H303" s="34"/>
      <c r="I303" s="78" t="s">
        <v>1661</v>
      </c>
      <c r="J303" s="1" t="s">
        <v>1636</v>
      </c>
      <c r="K303" s="1" t="s">
        <v>395</v>
      </c>
      <c r="L303" s="1" t="s">
        <v>1637</v>
      </c>
    </row>
    <row r="304" spans="1:12" s="1" customFormat="1" ht="15.75" customHeight="1">
      <c r="A304" s="10">
        <v>40</v>
      </c>
      <c r="B304" s="868"/>
      <c r="C304" s="25"/>
      <c r="D304" s="26"/>
      <c r="E304" s="27" t="s">
        <v>953</v>
      </c>
      <c r="F304" s="32"/>
      <c r="G304" s="33"/>
      <c r="H304" s="34"/>
      <c r="I304" s="78" t="s">
        <v>1661</v>
      </c>
      <c r="J304" s="1" t="s">
        <v>1636</v>
      </c>
      <c r="K304" s="1" t="s">
        <v>395</v>
      </c>
      <c r="L304" s="1" t="s">
        <v>1637</v>
      </c>
    </row>
    <row r="305" spans="1:12" s="1" customFormat="1" ht="15" customHeight="1">
      <c r="A305" s="10">
        <v>40</v>
      </c>
      <c r="B305" s="869" t="s">
        <v>1369</v>
      </c>
      <c r="C305" s="869"/>
      <c r="D305" s="870">
        <v>2</v>
      </c>
      <c r="E305" s="44" t="s">
        <v>19</v>
      </c>
      <c r="F305" s="871" t="s">
        <v>611</v>
      </c>
      <c r="G305" s="871"/>
      <c r="H305" s="872"/>
      <c r="I305" s="78" t="s">
        <v>1661</v>
      </c>
      <c r="J305" s="1" t="s">
        <v>1636</v>
      </c>
      <c r="K305" s="1" t="s">
        <v>395</v>
      </c>
      <c r="L305" s="1" t="s">
        <v>1637</v>
      </c>
    </row>
    <row r="306" spans="1:12" s="1" customFormat="1" ht="15" customHeight="1">
      <c r="A306" s="10">
        <v>40</v>
      </c>
      <c r="B306" s="869"/>
      <c r="C306" s="869"/>
      <c r="D306" s="870"/>
      <c r="E306" s="65" t="s">
        <v>15</v>
      </c>
      <c r="F306" s="871"/>
      <c r="G306" s="871"/>
      <c r="H306" s="872"/>
      <c r="I306" s="78" t="s">
        <v>1661</v>
      </c>
      <c r="J306" s="1" t="s">
        <v>1636</v>
      </c>
      <c r="K306" s="1" t="s">
        <v>395</v>
      </c>
      <c r="L306" s="1" t="s">
        <v>1637</v>
      </c>
    </row>
    <row r="307" spans="1:12" s="1" customFormat="1" ht="15" customHeight="1">
      <c r="A307" s="10">
        <v>40</v>
      </c>
      <c r="B307" s="869"/>
      <c r="C307" s="869"/>
      <c r="D307" s="870"/>
      <c r="E307" s="65" t="s">
        <v>32</v>
      </c>
      <c r="F307" s="871"/>
      <c r="G307" s="871"/>
      <c r="H307" s="872"/>
      <c r="I307" s="78" t="s">
        <v>1661</v>
      </c>
      <c r="J307" s="1" t="s">
        <v>1636</v>
      </c>
      <c r="K307" s="1" t="s">
        <v>395</v>
      </c>
      <c r="L307" s="1" t="s">
        <v>1637</v>
      </c>
    </row>
    <row r="308" spans="1:12" s="1" customFormat="1" ht="25.5" customHeight="1">
      <c r="A308" s="10">
        <v>40</v>
      </c>
      <c r="B308" s="875" t="s">
        <v>613</v>
      </c>
      <c r="C308" s="875"/>
      <c r="D308" s="17">
        <f>D305</f>
        <v>2</v>
      </c>
      <c r="E308" s="45" t="s">
        <v>2</v>
      </c>
      <c r="F308" s="29" t="s">
        <v>1</v>
      </c>
      <c r="G308" s="864">
        <v>10</v>
      </c>
      <c r="H308" s="865"/>
      <c r="I308" s="78" t="s">
        <v>1661</v>
      </c>
      <c r="J308" s="1" t="s">
        <v>1636</v>
      </c>
      <c r="K308" s="1" t="s">
        <v>395</v>
      </c>
      <c r="L308" s="1" t="s">
        <v>1637</v>
      </c>
    </row>
    <row r="309" spans="1:12" s="1" customFormat="1" ht="15" customHeight="1">
      <c r="A309" s="10">
        <v>40</v>
      </c>
      <c r="B309" s="50">
        <v>1</v>
      </c>
      <c r="C309" s="21" t="s">
        <v>609</v>
      </c>
      <c r="D309" s="17">
        <f>D305</f>
        <v>2</v>
      </c>
      <c r="E309" s="42" t="s">
        <v>954</v>
      </c>
      <c r="F309" s="17">
        <f>G308</f>
        <v>10</v>
      </c>
      <c r="G309" s="41">
        <f t="shared" ref="G309" si="35">IF(ISBLANK(B309),"",IF(ISTEXT(B309),"",(B309/D309)*F309))</f>
        <v>5</v>
      </c>
      <c r="H309" s="28" t="str">
        <f t="shared" ref="H309" si="36">C309</f>
        <v>kg</v>
      </c>
      <c r="I309" s="78" t="s">
        <v>1661</v>
      </c>
      <c r="J309" s="1" t="s">
        <v>1636</v>
      </c>
      <c r="K309" s="1" t="s">
        <v>395</v>
      </c>
      <c r="L309" s="1" t="s">
        <v>1637</v>
      </c>
    </row>
    <row r="310" spans="1:12" s="1" customFormat="1" ht="15" customHeight="1">
      <c r="A310" s="10">
        <v>40</v>
      </c>
      <c r="B310" s="50">
        <v>1</v>
      </c>
      <c r="C310" s="21" t="s">
        <v>1374</v>
      </c>
      <c r="D310" s="17">
        <f>D305</f>
        <v>2</v>
      </c>
      <c r="E310" s="42" t="s">
        <v>955</v>
      </c>
      <c r="F310" s="17">
        <f>G308</f>
        <v>10</v>
      </c>
      <c r="G310" s="23">
        <f t="shared" ref="G310:G315" si="37">IF(ISBLANK(B310),"",IF(ISTEXT(B310),"",(B310/D310)*F310))</f>
        <v>5</v>
      </c>
      <c r="H310" s="28" t="str">
        <f t="shared" ref="H310:H315" si="38">C310</f>
        <v>crottin</v>
      </c>
      <c r="I310" s="78" t="s">
        <v>1661</v>
      </c>
      <c r="J310" s="1" t="s">
        <v>1636</v>
      </c>
      <c r="K310" s="1" t="s">
        <v>395</v>
      </c>
      <c r="L310" s="1" t="s">
        <v>1637</v>
      </c>
    </row>
    <row r="311" spans="1:12" s="1" customFormat="1" ht="15" customHeight="1">
      <c r="A311" s="10">
        <v>40</v>
      </c>
      <c r="B311" s="50">
        <v>1</v>
      </c>
      <c r="C311" s="21" t="s">
        <v>1375</v>
      </c>
      <c r="D311" s="17">
        <f>D305</f>
        <v>2</v>
      </c>
      <c r="E311" s="42" t="s">
        <v>956</v>
      </c>
      <c r="F311" s="17">
        <f>G308</f>
        <v>10</v>
      </c>
      <c r="G311" s="23">
        <f t="shared" si="37"/>
        <v>5</v>
      </c>
      <c r="H311" s="28" t="str">
        <f t="shared" si="38"/>
        <v>paquet</v>
      </c>
      <c r="I311" s="78" t="s">
        <v>1661</v>
      </c>
      <c r="J311" s="1" t="s">
        <v>1636</v>
      </c>
      <c r="K311" s="1" t="s">
        <v>395</v>
      </c>
      <c r="L311" s="1" t="s">
        <v>1637</v>
      </c>
    </row>
    <row r="312" spans="1:12" s="1" customFormat="1" ht="15" customHeight="1">
      <c r="A312" s="10">
        <v>40</v>
      </c>
      <c r="B312" s="50"/>
      <c r="C312" s="21"/>
      <c r="D312" s="17">
        <f>D305</f>
        <v>2</v>
      </c>
      <c r="E312" s="42" t="s">
        <v>957</v>
      </c>
      <c r="F312" s="17">
        <f>G308</f>
        <v>10</v>
      </c>
      <c r="G312" s="23" t="str">
        <f t="shared" si="37"/>
        <v/>
      </c>
      <c r="H312" s="28">
        <f t="shared" si="38"/>
        <v>0</v>
      </c>
      <c r="I312" s="78" t="s">
        <v>1661</v>
      </c>
      <c r="J312" s="1" t="s">
        <v>1636</v>
      </c>
      <c r="K312" s="1" t="s">
        <v>395</v>
      </c>
      <c r="L312" s="1" t="s">
        <v>1637</v>
      </c>
    </row>
    <row r="313" spans="1:12" s="1" customFormat="1" ht="15" customHeight="1">
      <c r="A313" s="10">
        <v>40</v>
      </c>
      <c r="B313" s="50"/>
      <c r="C313" s="21"/>
      <c r="D313" s="17">
        <f>D305</f>
        <v>2</v>
      </c>
      <c r="E313" s="42" t="s">
        <v>958</v>
      </c>
      <c r="F313" s="17">
        <f>G308</f>
        <v>10</v>
      </c>
      <c r="G313" s="23" t="str">
        <f t="shared" si="37"/>
        <v/>
      </c>
      <c r="H313" s="28">
        <f t="shared" si="38"/>
        <v>0</v>
      </c>
      <c r="I313" s="78" t="s">
        <v>1661</v>
      </c>
      <c r="J313" s="1" t="s">
        <v>1636</v>
      </c>
      <c r="K313" s="1" t="s">
        <v>395</v>
      </c>
      <c r="L313" s="1" t="s">
        <v>1637</v>
      </c>
    </row>
    <row r="314" spans="1:12" s="1" customFormat="1" ht="15" customHeight="1">
      <c r="A314" s="10">
        <v>40</v>
      </c>
      <c r="B314" s="50">
        <v>1</v>
      </c>
      <c r="C314" s="21" t="s">
        <v>640</v>
      </c>
      <c r="D314" s="17">
        <f>D305</f>
        <v>2</v>
      </c>
      <c r="E314" s="42" t="s">
        <v>959</v>
      </c>
      <c r="F314" s="17">
        <f>G308</f>
        <v>10</v>
      </c>
      <c r="G314" s="23">
        <f t="shared" si="37"/>
        <v>5</v>
      </c>
      <c r="H314" s="28" t="str">
        <f t="shared" si="38"/>
        <v>jaunes</v>
      </c>
      <c r="I314" s="78" t="s">
        <v>1661</v>
      </c>
      <c r="J314" s="1" t="s">
        <v>1636</v>
      </c>
      <c r="K314" s="1" t="s">
        <v>395</v>
      </c>
      <c r="L314" s="1" t="s">
        <v>1637</v>
      </c>
    </row>
    <row r="315" spans="1:12" s="1" customFormat="1" ht="15" customHeight="1">
      <c r="A315" s="10">
        <v>40</v>
      </c>
      <c r="B315" s="50"/>
      <c r="C315" s="21"/>
      <c r="D315" s="17">
        <f>D305</f>
        <v>2</v>
      </c>
      <c r="E315" s="42"/>
      <c r="F315" s="17">
        <f>G308</f>
        <v>10</v>
      </c>
      <c r="G315" s="22" t="str">
        <f t="shared" si="37"/>
        <v/>
      </c>
      <c r="H315" s="28">
        <f t="shared" si="38"/>
        <v>0</v>
      </c>
      <c r="I315" s="78" t="s">
        <v>1661</v>
      </c>
      <c r="J315" s="1" t="s">
        <v>1636</v>
      </c>
      <c r="K315" s="1" t="s">
        <v>395</v>
      </c>
      <c r="L315" s="1" t="s">
        <v>1637</v>
      </c>
    </row>
    <row r="316" spans="1:12" s="1" customFormat="1" ht="15" customHeight="1">
      <c r="A316" s="10">
        <v>40</v>
      </c>
      <c r="B316" s="50"/>
      <c r="C316" s="21"/>
      <c r="D316" s="17"/>
      <c r="E316" s="61" t="s">
        <v>1469</v>
      </c>
      <c r="F316" s="17"/>
      <c r="G316" s="22"/>
      <c r="H316" s="28"/>
      <c r="I316" s="78" t="s">
        <v>1661</v>
      </c>
      <c r="J316" s="1" t="s">
        <v>1636</v>
      </c>
      <c r="K316" s="1" t="s">
        <v>395</v>
      </c>
      <c r="L316" s="1" t="s">
        <v>1637</v>
      </c>
    </row>
    <row r="317" spans="1:12" s="1" customFormat="1" ht="15" customHeight="1">
      <c r="A317" s="10">
        <v>40</v>
      </c>
      <c r="B317" s="50"/>
      <c r="C317" s="21"/>
      <c r="D317" s="17"/>
      <c r="E317" s="65" t="s">
        <v>394</v>
      </c>
      <c r="F317" s="17"/>
      <c r="G317" s="22"/>
      <c r="H317" s="28"/>
      <c r="I317" s="78" t="s">
        <v>1661</v>
      </c>
      <c r="J317" s="1" t="s">
        <v>1636</v>
      </c>
      <c r="K317" s="1" t="s">
        <v>395</v>
      </c>
      <c r="L317" s="1" t="s">
        <v>1637</v>
      </c>
    </row>
    <row r="318" spans="1:12" s="1" customFormat="1" ht="15" customHeight="1">
      <c r="A318" s="10">
        <v>40</v>
      </c>
      <c r="B318" s="50"/>
      <c r="C318" s="21"/>
      <c r="D318" s="17"/>
      <c r="E318" s="65" t="s">
        <v>393</v>
      </c>
      <c r="F318" s="17"/>
      <c r="G318" s="22"/>
      <c r="H318" s="28"/>
      <c r="I318" s="78" t="s">
        <v>1661</v>
      </c>
      <c r="J318" s="1" t="s">
        <v>1636</v>
      </c>
      <c r="K318" s="1" t="s">
        <v>395</v>
      </c>
      <c r="L318" s="1" t="s">
        <v>1637</v>
      </c>
    </row>
    <row r="319" spans="1:12" s="1" customFormat="1" ht="15" customHeight="1">
      <c r="A319" s="10">
        <v>40</v>
      </c>
      <c r="B319" s="50"/>
      <c r="C319" s="21"/>
      <c r="D319" s="17"/>
      <c r="E319" s="65" t="s">
        <v>392</v>
      </c>
      <c r="F319" s="17"/>
      <c r="G319" s="22"/>
      <c r="H319" s="28"/>
      <c r="I319" s="78" t="s">
        <v>1661</v>
      </c>
      <c r="J319" s="1" t="s">
        <v>1636</v>
      </c>
      <c r="K319" s="1" t="s">
        <v>395</v>
      </c>
      <c r="L319" s="1" t="s">
        <v>1637</v>
      </c>
    </row>
    <row r="320" spans="1:12" s="1" customFormat="1" ht="15" customHeight="1">
      <c r="A320" s="10">
        <v>40</v>
      </c>
      <c r="B320" s="50"/>
      <c r="C320" s="21"/>
      <c r="D320" s="17"/>
      <c r="E320" s="65" t="s">
        <v>391</v>
      </c>
      <c r="F320" s="17"/>
      <c r="G320" s="22"/>
      <c r="H320" s="28"/>
      <c r="I320" s="78" t="s">
        <v>1661</v>
      </c>
      <c r="J320" s="1" t="s">
        <v>1636</v>
      </c>
      <c r="K320" s="1" t="s">
        <v>395</v>
      </c>
      <c r="L320" s="1" t="s">
        <v>1637</v>
      </c>
    </row>
    <row r="321" spans="1:12" s="1" customFormat="1" ht="15" customHeight="1">
      <c r="A321" s="10">
        <v>40</v>
      </c>
      <c r="B321" s="50"/>
      <c r="C321" s="21"/>
      <c r="D321" s="17"/>
      <c r="E321" s="65" t="s">
        <v>390</v>
      </c>
      <c r="F321" s="17"/>
      <c r="G321" s="22"/>
      <c r="H321" s="28"/>
      <c r="I321" s="78" t="s">
        <v>1661</v>
      </c>
      <c r="J321" s="1" t="s">
        <v>1636</v>
      </c>
      <c r="K321" s="1" t="s">
        <v>395</v>
      </c>
      <c r="L321" s="1" t="s">
        <v>1637</v>
      </c>
    </row>
    <row r="322" spans="1:12" s="1" customFormat="1" ht="15" customHeight="1">
      <c r="A322" s="10">
        <v>40</v>
      </c>
      <c r="B322" s="50"/>
      <c r="C322" s="21"/>
      <c r="D322" s="17"/>
      <c r="E322" s="65" t="s">
        <v>389</v>
      </c>
      <c r="F322" s="17"/>
      <c r="G322" s="22"/>
      <c r="H322" s="28"/>
      <c r="I322" s="78" t="s">
        <v>1661</v>
      </c>
      <c r="J322" s="1" t="s">
        <v>1636</v>
      </c>
      <c r="K322" s="1" t="s">
        <v>395</v>
      </c>
      <c r="L322" s="1" t="s">
        <v>1637</v>
      </c>
    </row>
    <row r="323" spans="1:12" s="1" customFormat="1" ht="15" customHeight="1">
      <c r="A323" s="10">
        <v>40</v>
      </c>
      <c r="B323" s="50"/>
      <c r="C323" s="21"/>
      <c r="D323" s="17"/>
      <c r="E323" s="65" t="s">
        <v>960</v>
      </c>
      <c r="F323" s="17"/>
      <c r="G323" s="22"/>
      <c r="H323" s="28"/>
      <c r="I323" s="78" t="s">
        <v>1661</v>
      </c>
      <c r="J323" s="1" t="s">
        <v>1636</v>
      </c>
      <c r="K323" s="1" t="s">
        <v>395</v>
      </c>
      <c r="L323" s="1" t="s">
        <v>1637</v>
      </c>
    </row>
    <row r="324" spans="1:12" s="1" customFormat="1" ht="15" customHeight="1">
      <c r="A324" s="10">
        <v>40</v>
      </c>
      <c r="B324" s="50"/>
      <c r="C324" s="21"/>
      <c r="D324" s="17"/>
      <c r="E324" s="65"/>
      <c r="F324" s="17"/>
      <c r="G324" s="22"/>
      <c r="H324" s="28"/>
      <c r="I324" s="78" t="s">
        <v>1661</v>
      </c>
      <c r="J324" s="1" t="s">
        <v>1636</v>
      </c>
      <c r="K324" s="1" t="s">
        <v>395</v>
      </c>
      <c r="L324" s="1" t="s">
        <v>1637</v>
      </c>
    </row>
    <row r="325" spans="1:12" s="1" customFormat="1" ht="15" customHeight="1">
      <c r="A325" s="52">
        <v>40</v>
      </c>
      <c r="B325" s="6"/>
      <c r="C325" s="6"/>
      <c r="D325" s="5"/>
      <c r="E325" s="4"/>
      <c r="F325" s="3"/>
      <c r="G325" s="2"/>
      <c r="H325" s="2"/>
      <c r="I325" s="79" t="s">
        <v>1661</v>
      </c>
      <c r="J325" s="69" t="s">
        <v>1636</v>
      </c>
      <c r="K325" s="69" t="s">
        <v>395</v>
      </c>
      <c r="L325" s="69" t="s">
        <v>1637</v>
      </c>
    </row>
    <row r="326" spans="1:12" s="1" customFormat="1" ht="31.5" customHeight="1">
      <c r="A326" s="10">
        <v>42</v>
      </c>
      <c r="B326" s="866" t="s">
        <v>1639</v>
      </c>
      <c r="C326" s="866"/>
      <c r="D326" s="866"/>
      <c r="E326" s="866"/>
      <c r="F326" s="866"/>
      <c r="G326" s="866"/>
      <c r="H326" s="867"/>
      <c r="I326" s="77" t="s">
        <v>1661</v>
      </c>
      <c r="J326" s="68" t="s">
        <v>1640</v>
      </c>
      <c r="K326" s="68" t="s">
        <v>383</v>
      </c>
      <c r="L326" s="68" t="s">
        <v>1641</v>
      </c>
    </row>
    <row r="327" spans="1:12" s="1" customFormat="1" ht="20.25" customHeight="1">
      <c r="A327" s="10">
        <v>42</v>
      </c>
      <c r="B327" s="868">
        <v>42</v>
      </c>
      <c r="C327" s="24"/>
      <c r="D327" s="13"/>
      <c r="E327" s="12" t="s">
        <v>383</v>
      </c>
      <c r="F327" s="32"/>
      <c r="G327" s="33"/>
      <c r="H327" s="34"/>
      <c r="I327" s="78" t="s">
        <v>1661</v>
      </c>
      <c r="J327" s="1" t="s">
        <v>1640</v>
      </c>
      <c r="K327" s="1" t="s">
        <v>383</v>
      </c>
      <c r="L327" s="1" t="s">
        <v>1641</v>
      </c>
    </row>
    <row r="328" spans="1:12" s="1" customFormat="1" ht="15.75" customHeight="1">
      <c r="A328" s="10">
        <v>42</v>
      </c>
      <c r="B328" s="868"/>
      <c r="C328" s="25"/>
      <c r="D328" s="26"/>
      <c r="E328" s="27" t="s">
        <v>970</v>
      </c>
      <c r="F328" s="32"/>
      <c r="G328" s="33"/>
      <c r="H328" s="34"/>
      <c r="I328" s="78" t="s">
        <v>1661</v>
      </c>
      <c r="J328" s="1" t="s">
        <v>1640</v>
      </c>
      <c r="K328" s="1" t="s">
        <v>383</v>
      </c>
      <c r="L328" s="1" t="s">
        <v>1641</v>
      </c>
    </row>
    <row r="329" spans="1:12" s="1" customFormat="1" ht="15" customHeight="1">
      <c r="A329" s="10">
        <v>42</v>
      </c>
      <c r="B329" s="869" t="s">
        <v>1369</v>
      </c>
      <c r="C329" s="869"/>
      <c r="D329" s="870">
        <v>4</v>
      </c>
      <c r="E329" s="44" t="s">
        <v>8</v>
      </c>
      <c r="F329" s="871" t="s">
        <v>611</v>
      </c>
      <c r="G329" s="871"/>
      <c r="H329" s="872"/>
      <c r="I329" s="78" t="s">
        <v>1661</v>
      </c>
      <c r="J329" s="1" t="s">
        <v>1640</v>
      </c>
      <c r="K329" s="1" t="s">
        <v>383</v>
      </c>
      <c r="L329" s="1" t="s">
        <v>1641</v>
      </c>
    </row>
    <row r="330" spans="1:12" s="1" customFormat="1" ht="15" customHeight="1">
      <c r="A330" s="10">
        <v>42</v>
      </c>
      <c r="B330" s="869"/>
      <c r="C330" s="869"/>
      <c r="D330" s="870"/>
      <c r="E330" s="65" t="s">
        <v>7</v>
      </c>
      <c r="F330" s="871"/>
      <c r="G330" s="871"/>
      <c r="H330" s="872"/>
      <c r="I330" s="78" t="s">
        <v>1661</v>
      </c>
      <c r="J330" s="1" t="s">
        <v>1640</v>
      </c>
      <c r="K330" s="1" t="s">
        <v>383</v>
      </c>
      <c r="L330" s="1" t="s">
        <v>1641</v>
      </c>
    </row>
    <row r="331" spans="1:12" s="1" customFormat="1" ht="15" customHeight="1">
      <c r="A331" s="10">
        <v>42</v>
      </c>
      <c r="B331" s="869"/>
      <c r="C331" s="869"/>
      <c r="D331" s="870"/>
      <c r="E331" s="65" t="s">
        <v>3</v>
      </c>
      <c r="F331" s="871"/>
      <c r="G331" s="871"/>
      <c r="H331" s="872"/>
      <c r="I331" s="78" t="s">
        <v>1661</v>
      </c>
      <c r="J331" s="1" t="s">
        <v>1640</v>
      </c>
      <c r="K331" s="1" t="s">
        <v>383</v>
      </c>
      <c r="L331" s="1" t="s">
        <v>1641</v>
      </c>
    </row>
    <row r="332" spans="1:12" s="1" customFormat="1" ht="25.5" customHeight="1">
      <c r="A332" s="10">
        <v>42</v>
      </c>
      <c r="B332" s="875" t="s">
        <v>613</v>
      </c>
      <c r="C332" s="875"/>
      <c r="D332" s="17">
        <f>D329</f>
        <v>4</v>
      </c>
      <c r="E332" s="45" t="s">
        <v>2</v>
      </c>
      <c r="F332" s="29" t="s">
        <v>1</v>
      </c>
      <c r="G332" s="864">
        <v>10</v>
      </c>
      <c r="H332" s="865"/>
      <c r="I332" s="78" t="s">
        <v>1661</v>
      </c>
      <c r="J332" s="1" t="s">
        <v>1640</v>
      </c>
      <c r="K332" s="1" t="s">
        <v>383</v>
      </c>
      <c r="L332" s="1" t="s">
        <v>1641</v>
      </c>
    </row>
    <row r="333" spans="1:12" s="1" customFormat="1" ht="15" customHeight="1">
      <c r="A333" s="10">
        <v>42</v>
      </c>
      <c r="B333" s="50">
        <v>0.5</v>
      </c>
      <c r="C333" s="21" t="s">
        <v>609</v>
      </c>
      <c r="D333" s="17">
        <f>D329</f>
        <v>4</v>
      </c>
      <c r="E333" s="42" t="s">
        <v>971</v>
      </c>
      <c r="F333" s="17">
        <f>G332</f>
        <v>10</v>
      </c>
      <c r="G333" s="41">
        <f t="shared" ref="G333" si="39">IF(ISBLANK(B333),"",IF(ISTEXT(B333),"",(B333/D333)*F333))</f>
        <v>1.25</v>
      </c>
      <c r="H333" s="28" t="str">
        <f t="shared" ref="H333" si="40">C333</f>
        <v>kg</v>
      </c>
      <c r="I333" s="78" t="s">
        <v>1661</v>
      </c>
      <c r="J333" s="1" t="s">
        <v>1640</v>
      </c>
      <c r="K333" s="1" t="s">
        <v>383</v>
      </c>
      <c r="L333" s="1" t="s">
        <v>1641</v>
      </c>
    </row>
    <row r="334" spans="1:12" s="1" customFormat="1" ht="15" customHeight="1">
      <c r="A334" s="10">
        <v>42</v>
      </c>
      <c r="B334" s="50">
        <v>3</v>
      </c>
      <c r="C334" s="21" t="s">
        <v>1376</v>
      </c>
      <c r="D334" s="17">
        <f>D329</f>
        <v>4</v>
      </c>
      <c r="E334" s="42" t="s">
        <v>972</v>
      </c>
      <c r="F334" s="17">
        <f>G332</f>
        <v>10</v>
      </c>
      <c r="G334" s="23">
        <f t="shared" ref="G334:G343" si="41">IF(ISBLANK(B334),"",IF(ISTEXT(B334),"",(B334/D334)*F334))</f>
        <v>7.5</v>
      </c>
      <c r="H334" s="28" t="str">
        <f t="shared" ref="H334:H343" si="42">C334</f>
        <v>endives</v>
      </c>
      <c r="I334" s="78" t="s">
        <v>1661</v>
      </c>
      <c r="J334" s="1" t="s">
        <v>1640</v>
      </c>
      <c r="K334" s="1" t="s">
        <v>383</v>
      </c>
      <c r="L334" s="1" t="s">
        <v>1641</v>
      </c>
    </row>
    <row r="335" spans="1:12" s="1" customFormat="1" ht="15" customHeight="1">
      <c r="A335" s="10">
        <v>42</v>
      </c>
      <c r="B335" s="50">
        <v>1</v>
      </c>
      <c r="C335" s="21" t="s">
        <v>620</v>
      </c>
      <c r="D335" s="17">
        <f>D329</f>
        <v>4</v>
      </c>
      <c r="E335" s="42" t="s">
        <v>651</v>
      </c>
      <c r="F335" s="17">
        <f>G332</f>
        <v>10</v>
      </c>
      <c r="G335" s="23">
        <f t="shared" si="41"/>
        <v>2.5</v>
      </c>
      <c r="H335" s="28" t="str">
        <f t="shared" si="42"/>
        <v>oignons</v>
      </c>
      <c r="I335" s="78" t="s">
        <v>1661</v>
      </c>
      <c r="J335" s="1" t="s">
        <v>1640</v>
      </c>
      <c r="K335" s="1" t="s">
        <v>383</v>
      </c>
      <c r="L335" s="1" t="s">
        <v>1641</v>
      </c>
    </row>
    <row r="336" spans="1:12" s="1" customFormat="1" ht="15" customHeight="1">
      <c r="A336" s="10">
        <v>42</v>
      </c>
      <c r="B336" s="50">
        <v>1</v>
      </c>
      <c r="C336" s="21" t="s">
        <v>1365</v>
      </c>
      <c r="D336" s="17">
        <f>D329</f>
        <v>4</v>
      </c>
      <c r="E336" s="42" t="s">
        <v>973</v>
      </c>
      <c r="F336" s="17">
        <f>G332</f>
        <v>10</v>
      </c>
      <c r="G336" s="23">
        <f t="shared" si="41"/>
        <v>2.5</v>
      </c>
      <c r="H336" s="28" t="str">
        <f t="shared" si="42"/>
        <v>blancs</v>
      </c>
      <c r="I336" s="78" t="s">
        <v>1661</v>
      </c>
      <c r="J336" s="1" t="s">
        <v>1640</v>
      </c>
      <c r="K336" s="1" t="s">
        <v>383</v>
      </c>
      <c r="L336" s="1" t="s">
        <v>1641</v>
      </c>
    </row>
    <row r="337" spans="1:12" s="1" customFormat="1" ht="15" customHeight="1">
      <c r="A337" s="10">
        <v>42</v>
      </c>
      <c r="B337" s="50">
        <v>2</v>
      </c>
      <c r="C337" s="21" t="s">
        <v>1377</v>
      </c>
      <c r="D337" s="17">
        <f>D329</f>
        <v>4</v>
      </c>
      <c r="E337" s="42" t="s">
        <v>707</v>
      </c>
      <c r="F337" s="17">
        <f>G332</f>
        <v>10</v>
      </c>
      <c r="G337" s="23">
        <f t="shared" si="41"/>
        <v>5</v>
      </c>
      <c r="H337" s="28" t="str">
        <f t="shared" si="42"/>
        <v>P.T</v>
      </c>
      <c r="I337" s="78" t="s">
        <v>1661</v>
      </c>
      <c r="J337" s="1" t="s">
        <v>1640</v>
      </c>
      <c r="K337" s="1" t="s">
        <v>383</v>
      </c>
      <c r="L337" s="1" t="s">
        <v>1641</v>
      </c>
    </row>
    <row r="338" spans="1:12" s="1" customFormat="1" ht="15" customHeight="1">
      <c r="A338" s="10">
        <v>42</v>
      </c>
      <c r="B338" s="50">
        <v>0.5</v>
      </c>
      <c r="C338" s="21" t="s">
        <v>609</v>
      </c>
      <c r="D338" s="17">
        <f>D329</f>
        <v>4</v>
      </c>
      <c r="E338" s="42" t="s">
        <v>974</v>
      </c>
      <c r="F338" s="17">
        <f>G332</f>
        <v>10</v>
      </c>
      <c r="G338" s="41">
        <f t="shared" si="41"/>
        <v>1.25</v>
      </c>
      <c r="H338" s="28" t="str">
        <f t="shared" si="42"/>
        <v>kg</v>
      </c>
      <c r="I338" s="78" t="s">
        <v>1661</v>
      </c>
      <c r="J338" s="1" t="s">
        <v>1640</v>
      </c>
      <c r="K338" s="1" t="s">
        <v>383</v>
      </c>
      <c r="L338" s="1" t="s">
        <v>1641</v>
      </c>
    </row>
    <row r="339" spans="1:12" s="1" customFormat="1" ht="15" customHeight="1">
      <c r="A339" s="10">
        <v>42</v>
      </c>
      <c r="B339" s="50"/>
      <c r="C339" s="21"/>
      <c r="D339" s="17">
        <f>D329</f>
        <v>4</v>
      </c>
      <c r="E339" s="42" t="s">
        <v>662</v>
      </c>
      <c r="F339" s="17">
        <f>G332</f>
        <v>10</v>
      </c>
      <c r="G339" s="22" t="str">
        <f t="shared" si="41"/>
        <v/>
      </c>
      <c r="H339" s="28">
        <f t="shared" si="42"/>
        <v>0</v>
      </c>
      <c r="I339" s="78" t="s">
        <v>1661</v>
      </c>
      <c r="J339" s="1" t="s">
        <v>1640</v>
      </c>
      <c r="K339" s="1" t="s">
        <v>383</v>
      </c>
      <c r="L339" s="1" t="s">
        <v>1641</v>
      </c>
    </row>
    <row r="340" spans="1:12" s="1" customFormat="1" ht="15" customHeight="1">
      <c r="A340" s="10">
        <v>42</v>
      </c>
      <c r="B340" s="50"/>
      <c r="C340" s="21"/>
      <c r="D340" s="17">
        <f>D329</f>
        <v>4</v>
      </c>
      <c r="E340" s="42" t="s">
        <v>700</v>
      </c>
      <c r="F340" s="17">
        <f>G332</f>
        <v>10</v>
      </c>
      <c r="G340" s="22" t="str">
        <f t="shared" si="41"/>
        <v/>
      </c>
      <c r="H340" s="28">
        <f t="shared" si="42"/>
        <v>0</v>
      </c>
      <c r="I340" s="78" t="s">
        <v>1661</v>
      </c>
      <c r="J340" s="1" t="s">
        <v>1640</v>
      </c>
      <c r="K340" s="1" t="s">
        <v>383</v>
      </c>
      <c r="L340" s="1" t="s">
        <v>1641</v>
      </c>
    </row>
    <row r="341" spans="1:12" s="1" customFormat="1" ht="15" customHeight="1">
      <c r="A341" s="10">
        <v>42</v>
      </c>
      <c r="B341" s="50">
        <v>1</v>
      </c>
      <c r="C341" s="21" t="s">
        <v>619</v>
      </c>
      <c r="D341" s="17">
        <f>D329</f>
        <v>4</v>
      </c>
      <c r="E341" s="42" t="s">
        <v>975</v>
      </c>
      <c r="F341" s="17">
        <f>G332</f>
        <v>10</v>
      </c>
      <c r="G341" s="23">
        <f t="shared" si="41"/>
        <v>2.5</v>
      </c>
      <c r="H341" s="28" t="str">
        <f t="shared" si="42"/>
        <v>C/S</v>
      </c>
      <c r="I341" s="78" t="s">
        <v>1661</v>
      </c>
      <c r="J341" s="1" t="s">
        <v>1640</v>
      </c>
      <c r="K341" s="1" t="s">
        <v>383</v>
      </c>
      <c r="L341" s="1" t="s">
        <v>1641</v>
      </c>
    </row>
    <row r="342" spans="1:12" s="1" customFormat="1" ht="15" customHeight="1">
      <c r="A342" s="10">
        <v>42</v>
      </c>
      <c r="B342" s="50">
        <v>1</v>
      </c>
      <c r="C342" s="21" t="s">
        <v>619</v>
      </c>
      <c r="D342" s="17">
        <f>D329</f>
        <v>4</v>
      </c>
      <c r="E342" s="42" t="s">
        <v>976</v>
      </c>
      <c r="F342" s="17">
        <f>G332</f>
        <v>10</v>
      </c>
      <c r="G342" s="23">
        <f t="shared" si="41"/>
        <v>2.5</v>
      </c>
      <c r="H342" s="28" t="str">
        <f t="shared" si="42"/>
        <v>C/S</v>
      </c>
      <c r="I342" s="78" t="s">
        <v>1661</v>
      </c>
      <c r="J342" s="1" t="s">
        <v>1640</v>
      </c>
      <c r="K342" s="1" t="s">
        <v>383</v>
      </c>
      <c r="L342" s="1" t="s">
        <v>1641</v>
      </c>
    </row>
    <row r="343" spans="1:12" s="1" customFormat="1" ht="15" customHeight="1">
      <c r="A343" s="10">
        <v>42</v>
      </c>
      <c r="B343" s="50"/>
      <c r="C343" s="21"/>
      <c r="D343" s="17">
        <f>D329</f>
        <v>4</v>
      </c>
      <c r="E343" s="65"/>
      <c r="F343" s="17">
        <f>G332</f>
        <v>10</v>
      </c>
      <c r="G343" s="22" t="str">
        <f t="shared" si="41"/>
        <v/>
      </c>
      <c r="H343" s="28">
        <f t="shared" si="42"/>
        <v>0</v>
      </c>
      <c r="I343" s="78" t="s">
        <v>1661</v>
      </c>
      <c r="J343" s="1" t="s">
        <v>1640</v>
      </c>
      <c r="K343" s="1" t="s">
        <v>383</v>
      </c>
      <c r="L343" s="1" t="s">
        <v>1641</v>
      </c>
    </row>
    <row r="344" spans="1:12" s="1" customFormat="1" ht="15" customHeight="1">
      <c r="A344" s="10">
        <v>42</v>
      </c>
      <c r="B344" s="53"/>
      <c r="C344" s="54"/>
      <c r="D344" s="17"/>
      <c r="E344" s="61" t="s">
        <v>1468</v>
      </c>
      <c r="F344" s="17"/>
      <c r="G344" s="22"/>
      <c r="H344" s="28"/>
      <c r="I344" s="78" t="s">
        <v>1661</v>
      </c>
      <c r="J344" s="1" t="s">
        <v>1640</v>
      </c>
      <c r="K344" s="1" t="s">
        <v>383</v>
      </c>
      <c r="L344" s="1" t="s">
        <v>1641</v>
      </c>
    </row>
    <row r="345" spans="1:12" s="1" customFormat="1" ht="15" customHeight="1">
      <c r="A345" s="10">
        <v>42</v>
      </c>
      <c r="B345" s="53"/>
      <c r="C345" s="54"/>
      <c r="D345" s="17"/>
      <c r="E345" s="63" t="s">
        <v>382</v>
      </c>
      <c r="F345" s="17"/>
      <c r="G345" s="22"/>
      <c r="H345" s="28"/>
      <c r="I345" s="78" t="s">
        <v>1661</v>
      </c>
      <c r="J345" s="1" t="s">
        <v>1640</v>
      </c>
      <c r="K345" s="1" t="s">
        <v>383</v>
      </c>
      <c r="L345" s="1" t="s">
        <v>1641</v>
      </c>
    </row>
    <row r="346" spans="1:12" s="1" customFormat="1" ht="15" customHeight="1">
      <c r="A346" s="10">
        <v>42</v>
      </c>
      <c r="B346" s="53"/>
      <c r="C346" s="54"/>
      <c r="D346" s="17"/>
      <c r="E346" s="63" t="s">
        <v>381</v>
      </c>
      <c r="F346" s="17"/>
      <c r="G346" s="22"/>
      <c r="H346" s="28"/>
      <c r="I346" s="78" t="s">
        <v>1661</v>
      </c>
      <c r="J346" s="1" t="s">
        <v>1640</v>
      </c>
      <c r="K346" s="1" t="s">
        <v>383</v>
      </c>
      <c r="L346" s="1" t="s">
        <v>1641</v>
      </c>
    </row>
    <row r="347" spans="1:12" s="1" customFormat="1" ht="15" customHeight="1">
      <c r="A347" s="10">
        <v>42</v>
      </c>
      <c r="B347" s="53"/>
      <c r="C347" s="54"/>
      <c r="D347" s="17"/>
      <c r="E347" s="63" t="s">
        <v>380</v>
      </c>
      <c r="F347" s="17"/>
      <c r="G347" s="22"/>
      <c r="H347" s="28"/>
      <c r="I347" s="78" t="s">
        <v>1661</v>
      </c>
      <c r="J347" s="1" t="s">
        <v>1640</v>
      </c>
      <c r="K347" s="1" t="s">
        <v>383</v>
      </c>
      <c r="L347" s="1" t="s">
        <v>1641</v>
      </c>
    </row>
    <row r="348" spans="1:12" s="1" customFormat="1" ht="15" customHeight="1">
      <c r="A348" s="10">
        <v>42</v>
      </c>
      <c r="B348" s="53"/>
      <c r="C348" s="54"/>
      <c r="D348" s="17"/>
      <c r="E348" s="63" t="s">
        <v>379</v>
      </c>
      <c r="F348" s="17"/>
      <c r="G348" s="22"/>
      <c r="H348" s="28"/>
      <c r="I348" s="78" t="s">
        <v>1661</v>
      </c>
      <c r="J348" s="1" t="s">
        <v>1640</v>
      </c>
      <c r="K348" s="1" t="s">
        <v>383</v>
      </c>
      <c r="L348" s="1" t="s">
        <v>1641</v>
      </c>
    </row>
    <row r="349" spans="1:12" s="1" customFormat="1" ht="15" customHeight="1">
      <c r="A349" s="10">
        <v>42</v>
      </c>
      <c r="B349" s="53"/>
      <c r="C349" s="54"/>
      <c r="D349" s="17"/>
      <c r="E349" s="63" t="s">
        <v>378</v>
      </c>
      <c r="F349" s="17"/>
      <c r="G349" s="22"/>
      <c r="H349" s="28"/>
      <c r="I349" s="78" t="s">
        <v>1661</v>
      </c>
      <c r="J349" s="1" t="s">
        <v>1640</v>
      </c>
      <c r="K349" s="1" t="s">
        <v>383</v>
      </c>
      <c r="L349" s="1" t="s">
        <v>1641</v>
      </c>
    </row>
    <row r="350" spans="1:12" s="1" customFormat="1" ht="15" customHeight="1">
      <c r="A350" s="10">
        <v>42</v>
      </c>
      <c r="B350" s="53"/>
      <c r="C350" s="54"/>
      <c r="D350" s="17"/>
      <c r="E350" s="63" t="s">
        <v>377</v>
      </c>
      <c r="F350" s="17"/>
      <c r="G350" s="22"/>
      <c r="H350" s="28"/>
      <c r="I350" s="78" t="s">
        <v>1661</v>
      </c>
      <c r="J350" s="1" t="s">
        <v>1640</v>
      </c>
      <c r="K350" s="1" t="s">
        <v>383</v>
      </c>
      <c r="L350" s="1" t="s">
        <v>1641</v>
      </c>
    </row>
    <row r="351" spans="1:12" s="1" customFormat="1" ht="15" customHeight="1">
      <c r="A351" s="10">
        <v>42</v>
      </c>
      <c r="B351" s="53"/>
      <c r="C351" s="54"/>
      <c r="D351" s="17"/>
      <c r="E351" s="63" t="s">
        <v>376</v>
      </c>
      <c r="F351" s="17"/>
      <c r="G351" s="22"/>
      <c r="H351" s="28"/>
      <c r="I351" s="78" t="s">
        <v>1661</v>
      </c>
      <c r="J351" s="1" t="s">
        <v>1640</v>
      </c>
      <c r="K351" s="1" t="s">
        <v>383</v>
      </c>
      <c r="L351" s="1" t="s">
        <v>1641</v>
      </c>
    </row>
    <row r="352" spans="1:12" s="1" customFormat="1" ht="15" customHeight="1">
      <c r="A352" s="10">
        <v>42</v>
      </c>
      <c r="B352" s="53"/>
      <c r="C352" s="54"/>
      <c r="D352" s="17"/>
      <c r="E352" s="63" t="s">
        <v>375</v>
      </c>
      <c r="F352" s="17"/>
      <c r="G352" s="22"/>
      <c r="H352" s="28"/>
      <c r="I352" s="78" t="s">
        <v>1661</v>
      </c>
      <c r="J352" s="1" t="s">
        <v>1640</v>
      </c>
      <c r="K352" s="1" t="s">
        <v>383</v>
      </c>
      <c r="L352" s="1" t="s">
        <v>1641</v>
      </c>
    </row>
    <row r="353" spans="1:12" s="1" customFormat="1" ht="15" customHeight="1">
      <c r="A353" s="10">
        <v>42</v>
      </c>
      <c r="B353" s="53"/>
      <c r="C353" s="54"/>
      <c r="D353" s="17"/>
      <c r="E353" s="63" t="s">
        <v>374</v>
      </c>
      <c r="F353" s="17"/>
      <c r="G353" s="22"/>
      <c r="H353" s="28"/>
      <c r="I353" s="78" t="s">
        <v>1661</v>
      </c>
      <c r="J353" s="1" t="s">
        <v>1640</v>
      </c>
      <c r="K353" s="1" t="s">
        <v>383</v>
      </c>
      <c r="L353" s="1" t="s">
        <v>1641</v>
      </c>
    </row>
    <row r="354" spans="1:12" s="1" customFormat="1" ht="15" customHeight="1">
      <c r="A354" s="10">
        <v>42</v>
      </c>
      <c r="B354" s="53"/>
      <c r="C354" s="54"/>
      <c r="D354" s="17"/>
      <c r="E354" s="63"/>
      <c r="F354" s="17"/>
      <c r="G354" s="22"/>
      <c r="H354" s="28"/>
      <c r="I354" s="78" t="s">
        <v>1661</v>
      </c>
      <c r="J354" s="1" t="s">
        <v>1640</v>
      </c>
      <c r="K354" s="1" t="s">
        <v>383</v>
      </c>
      <c r="L354" s="1" t="s">
        <v>1641</v>
      </c>
    </row>
    <row r="355" spans="1:12" s="1" customFormat="1" ht="15" customHeight="1">
      <c r="A355" s="10">
        <v>42</v>
      </c>
      <c r="B355" s="18"/>
      <c r="C355" s="18"/>
      <c r="D355" s="15"/>
      <c r="E355" s="65"/>
      <c r="F355" s="14"/>
      <c r="G355" s="31"/>
      <c r="H355" s="38"/>
      <c r="I355" s="78" t="s">
        <v>1661</v>
      </c>
      <c r="J355" s="1" t="s">
        <v>1640</v>
      </c>
      <c r="K355" s="1" t="s">
        <v>383</v>
      </c>
      <c r="L355" s="1" t="s">
        <v>1641</v>
      </c>
    </row>
    <row r="356" spans="1:12" s="1" customFormat="1" ht="15" customHeight="1">
      <c r="A356" s="52">
        <v>42</v>
      </c>
      <c r="B356" s="6"/>
      <c r="C356" s="6"/>
      <c r="D356" s="5"/>
      <c r="E356" s="4"/>
      <c r="F356" s="3"/>
      <c r="G356" s="2"/>
      <c r="H356" s="2"/>
      <c r="I356" s="79" t="s">
        <v>1661</v>
      </c>
      <c r="J356" s="69" t="s">
        <v>1640</v>
      </c>
      <c r="K356" s="69" t="s">
        <v>383</v>
      </c>
      <c r="L356" s="69" t="s">
        <v>1641</v>
      </c>
    </row>
    <row r="357" spans="1:12" s="1" customFormat="1" ht="31.5" customHeight="1">
      <c r="A357" s="10">
        <v>45</v>
      </c>
      <c r="B357" s="866" t="s">
        <v>1642</v>
      </c>
      <c r="C357" s="866"/>
      <c r="D357" s="866"/>
      <c r="E357" s="866"/>
      <c r="F357" s="866"/>
      <c r="G357" s="866"/>
      <c r="H357" s="867"/>
      <c r="I357" s="77" t="s">
        <v>1661</v>
      </c>
      <c r="J357" s="68" t="s">
        <v>1643</v>
      </c>
      <c r="K357" s="68" t="s">
        <v>354</v>
      </c>
      <c r="L357" s="68" t="s">
        <v>1644</v>
      </c>
    </row>
    <row r="358" spans="1:12" s="1" customFormat="1" ht="20.25" customHeight="1">
      <c r="A358" s="10">
        <v>45</v>
      </c>
      <c r="B358" s="868">
        <v>45</v>
      </c>
      <c r="C358" s="24"/>
      <c r="D358" s="13"/>
      <c r="E358" s="12" t="s">
        <v>354</v>
      </c>
      <c r="F358" s="32"/>
      <c r="G358" s="33"/>
      <c r="H358" s="34"/>
      <c r="I358" s="78" t="s">
        <v>1661</v>
      </c>
      <c r="J358" s="1" t="s">
        <v>1643</v>
      </c>
      <c r="K358" s="1" t="s">
        <v>354</v>
      </c>
      <c r="L358" s="1" t="s">
        <v>1644</v>
      </c>
    </row>
    <row r="359" spans="1:12" s="1" customFormat="1" ht="15.75" customHeight="1">
      <c r="A359" s="10">
        <v>45</v>
      </c>
      <c r="B359" s="868"/>
      <c r="C359" s="25"/>
      <c r="D359" s="26"/>
      <c r="E359" s="27" t="s">
        <v>994</v>
      </c>
      <c r="F359" s="32"/>
      <c r="G359" s="33"/>
      <c r="H359" s="34"/>
      <c r="I359" s="78" t="s">
        <v>1661</v>
      </c>
      <c r="J359" s="1" t="s">
        <v>1643</v>
      </c>
      <c r="K359" s="1" t="s">
        <v>354</v>
      </c>
      <c r="L359" s="1" t="s">
        <v>1644</v>
      </c>
    </row>
    <row r="360" spans="1:12" s="1" customFormat="1" ht="15" customHeight="1">
      <c r="A360" s="10">
        <v>45</v>
      </c>
      <c r="B360" s="869" t="s">
        <v>1369</v>
      </c>
      <c r="C360" s="869"/>
      <c r="D360" s="870">
        <v>6</v>
      </c>
      <c r="E360" s="44" t="s">
        <v>5</v>
      </c>
      <c r="F360" s="871" t="s">
        <v>611</v>
      </c>
      <c r="G360" s="871"/>
      <c r="H360" s="872"/>
      <c r="I360" s="78" t="s">
        <v>1661</v>
      </c>
      <c r="J360" s="1" t="s">
        <v>1643</v>
      </c>
      <c r="K360" s="1" t="s">
        <v>354</v>
      </c>
      <c r="L360" s="1" t="s">
        <v>1644</v>
      </c>
    </row>
    <row r="361" spans="1:12" s="1" customFormat="1" ht="15" customHeight="1">
      <c r="A361" s="10">
        <v>45</v>
      </c>
      <c r="B361" s="869"/>
      <c r="C361" s="869"/>
      <c r="D361" s="870"/>
      <c r="E361" s="65" t="s">
        <v>12</v>
      </c>
      <c r="F361" s="871"/>
      <c r="G361" s="871"/>
      <c r="H361" s="872"/>
      <c r="I361" s="78" t="s">
        <v>1661</v>
      </c>
      <c r="J361" s="1" t="s">
        <v>1643</v>
      </c>
      <c r="K361" s="1" t="s">
        <v>354</v>
      </c>
      <c r="L361" s="1" t="s">
        <v>1644</v>
      </c>
    </row>
    <row r="362" spans="1:12" s="1" customFormat="1" ht="15" customHeight="1">
      <c r="A362" s="10">
        <v>45</v>
      </c>
      <c r="B362" s="869"/>
      <c r="C362" s="869"/>
      <c r="D362" s="870"/>
      <c r="E362" s="65" t="s">
        <v>17</v>
      </c>
      <c r="F362" s="871"/>
      <c r="G362" s="871"/>
      <c r="H362" s="872"/>
      <c r="I362" s="78" t="s">
        <v>1661</v>
      </c>
      <c r="J362" s="1" t="s">
        <v>1643</v>
      </c>
      <c r="K362" s="1" t="s">
        <v>354</v>
      </c>
      <c r="L362" s="1" t="s">
        <v>1644</v>
      </c>
    </row>
    <row r="363" spans="1:12" s="1" customFormat="1" ht="25.5" customHeight="1">
      <c r="A363" s="10">
        <v>45</v>
      </c>
      <c r="B363" s="875" t="s">
        <v>613</v>
      </c>
      <c r="C363" s="875"/>
      <c r="D363" s="17">
        <f>D360</f>
        <v>6</v>
      </c>
      <c r="E363" s="45" t="s">
        <v>2</v>
      </c>
      <c r="F363" s="29" t="s">
        <v>1</v>
      </c>
      <c r="G363" s="864">
        <v>10</v>
      </c>
      <c r="H363" s="865"/>
      <c r="I363" s="78" t="s">
        <v>1661</v>
      </c>
      <c r="J363" s="1" t="s">
        <v>1643</v>
      </c>
      <c r="K363" s="1" t="s">
        <v>354</v>
      </c>
      <c r="L363" s="1" t="s">
        <v>1644</v>
      </c>
    </row>
    <row r="364" spans="1:12" s="1" customFormat="1" ht="15" customHeight="1">
      <c r="A364" s="10">
        <v>45</v>
      </c>
      <c r="B364" s="50">
        <v>0.6</v>
      </c>
      <c r="C364" s="21" t="s">
        <v>609</v>
      </c>
      <c r="D364" s="17">
        <f>D360</f>
        <v>6</v>
      </c>
      <c r="E364" s="42" t="s">
        <v>689</v>
      </c>
      <c r="F364" s="17">
        <f>G363</f>
        <v>10</v>
      </c>
      <c r="G364" s="41">
        <f t="shared" ref="G364" si="43">IF(ISBLANK(B364),"",IF(ISTEXT(B364),"",(B364/D364)*F364))</f>
        <v>0.99999999999999989</v>
      </c>
      <c r="H364" s="28" t="str">
        <f t="shared" ref="H364" si="44">C364</f>
        <v>kg</v>
      </c>
      <c r="I364" s="78" t="s">
        <v>1661</v>
      </c>
      <c r="J364" s="1" t="s">
        <v>1643</v>
      </c>
      <c r="K364" s="1" t="s">
        <v>354</v>
      </c>
      <c r="L364" s="1" t="s">
        <v>1644</v>
      </c>
    </row>
    <row r="365" spans="1:12" s="1" customFormat="1" ht="15" customHeight="1">
      <c r="A365" s="10">
        <v>45</v>
      </c>
      <c r="B365" s="50">
        <v>0.6</v>
      </c>
      <c r="C365" s="21" t="s">
        <v>609</v>
      </c>
      <c r="D365" s="17">
        <f>D360</f>
        <v>6</v>
      </c>
      <c r="E365" s="42" t="s">
        <v>995</v>
      </c>
      <c r="F365" s="17">
        <f>G363</f>
        <v>10</v>
      </c>
      <c r="G365" s="41">
        <f t="shared" ref="G365:G372" si="45">IF(ISBLANK(B365),"",IF(ISTEXT(B365),"",(B365/D365)*F365))</f>
        <v>0.99999999999999989</v>
      </c>
      <c r="H365" s="28" t="str">
        <f t="shared" ref="H365:H372" si="46">C365</f>
        <v>kg</v>
      </c>
      <c r="I365" s="78" t="s">
        <v>1661</v>
      </c>
      <c r="J365" s="1" t="s">
        <v>1643</v>
      </c>
      <c r="K365" s="1" t="s">
        <v>354</v>
      </c>
      <c r="L365" s="1" t="s">
        <v>1644</v>
      </c>
    </row>
    <row r="366" spans="1:12" s="1" customFormat="1" ht="15" customHeight="1">
      <c r="A366" s="10">
        <v>45</v>
      </c>
      <c r="B366" s="50">
        <v>5</v>
      </c>
      <c r="C366" s="21" t="s">
        <v>627</v>
      </c>
      <c r="D366" s="17">
        <f>D360</f>
        <v>6</v>
      </c>
      <c r="E366" s="42" t="s">
        <v>690</v>
      </c>
      <c r="F366" s="17">
        <f>G363</f>
        <v>10</v>
      </c>
      <c r="G366" s="23">
        <f t="shared" si="45"/>
        <v>8.3333333333333339</v>
      </c>
      <c r="H366" s="28" t="str">
        <f t="shared" si="46"/>
        <v>œufs</v>
      </c>
      <c r="I366" s="78" t="s">
        <v>1661</v>
      </c>
      <c r="J366" s="1" t="s">
        <v>1643</v>
      </c>
      <c r="K366" s="1" t="s">
        <v>354</v>
      </c>
      <c r="L366" s="1" t="s">
        <v>1644</v>
      </c>
    </row>
    <row r="367" spans="1:12" s="1" customFormat="1" ht="15" customHeight="1">
      <c r="A367" s="10">
        <v>45</v>
      </c>
      <c r="B367" s="50">
        <v>0.06</v>
      </c>
      <c r="C367" s="21" t="s">
        <v>609</v>
      </c>
      <c r="D367" s="17">
        <f>D360</f>
        <v>6</v>
      </c>
      <c r="E367" s="42" t="s">
        <v>691</v>
      </c>
      <c r="F367" s="17">
        <f>G363</f>
        <v>10</v>
      </c>
      <c r="G367" s="41">
        <f t="shared" si="45"/>
        <v>0.1</v>
      </c>
      <c r="H367" s="28" t="str">
        <f t="shared" si="46"/>
        <v>kg</v>
      </c>
      <c r="I367" s="78" t="s">
        <v>1661</v>
      </c>
      <c r="J367" s="1" t="s">
        <v>1643</v>
      </c>
      <c r="K367" s="1" t="s">
        <v>354</v>
      </c>
      <c r="L367" s="1" t="s">
        <v>1644</v>
      </c>
    </row>
    <row r="368" spans="1:12" s="1" customFormat="1" ht="15" customHeight="1">
      <c r="A368" s="10">
        <v>45</v>
      </c>
      <c r="B368" s="50">
        <v>2</v>
      </c>
      <c r="C368" s="21" t="s">
        <v>619</v>
      </c>
      <c r="D368" s="17">
        <f>D360</f>
        <v>6</v>
      </c>
      <c r="E368" s="42" t="s">
        <v>671</v>
      </c>
      <c r="F368" s="17">
        <f>G363</f>
        <v>10</v>
      </c>
      <c r="G368" s="23">
        <f t="shared" si="45"/>
        <v>3.333333333333333</v>
      </c>
      <c r="H368" s="28" t="str">
        <f t="shared" si="46"/>
        <v>C/S</v>
      </c>
      <c r="I368" s="78" t="s">
        <v>1661</v>
      </c>
      <c r="J368" s="1" t="s">
        <v>1643</v>
      </c>
      <c r="K368" s="1" t="s">
        <v>354</v>
      </c>
      <c r="L368" s="1" t="s">
        <v>1644</v>
      </c>
    </row>
    <row r="369" spans="1:12" s="1" customFormat="1" ht="15" customHeight="1">
      <c r="A369" s="10">
        <v>45</v>
      </c>
      <c r="B369" s="50">
        <v>1</v>
      </c>
      <c r="C369" s="21" t="s">
        <v>628</v>
      </c>
      <c r="D369" s="17">
        <f>D360</f>
        <v>6</v>
      </c>
      <c r="E369" s="42" t="s">
        <v>692</v>
      </c>
      <c r="F369" s="17">
        <f>G363</f>
        <v>10</v>
      </c>
      <c r="G369" s="23">
        <f t="shared" si="45"/>
        <v>1.6666666666666665</v>
      </c>
      <c r="H369" s="28" t="str">
        <f t="shared" si="46"/>
        <v>rouleau</v>
      </c>
      <c r="I369" s="78" t="s">
        <v>1661</v>
      </c>
      <c r="J369" s="1" t="s">
        <v>1643</v>
      </c>
      <c r="K369" s="1" t="s">
        <v>354</v>
      </c>
      <c r="L369" s="1" t="s">
        <v>1644</v>
      </c>
    </row>
    <row r="370" spans="1:12" s="1" customFormat="1" ht="15" customHeight="1">
      <c r="A370" s="10">
        <v>45</v>
      </c>
      <c r="B370" s="50"/>
      <c r="C370" s="21"/>
      <c r="D370" s="17">
        <f>D360</f>
        <v>6</v>
      </c>
      <c r="E370" s="65"/>
      <c r="F370" s="17">
        <f>G363</f>
        <v>10</v>
      </c>
      <c r="G370" s="22" t="str">
        <f t="shared" si="45"/>
        <v/>
      </c>
      <c r="H370" s="28">
        <f t="shared" si="46"/>
        <v>0</v>
      </c>
      <c r="I370" s="78" t="s">
        <v>1661</v>
      </c>
      <c r="J370" s="1" t="s">
        <v>1643</v>
      </c>
      <c r="K370" s="1" t="s">
        <v>354</v>
      </c>
      <c r="L370" s="1" t="s">
        <v>1644</v>
      </c>
    </row>
    <row r="371" spans="1:12" s="1" customFormat="1" ht="15" customHeight="1">
      <c r="A371" s="10">
        <v>45</v>
      </c>
      <c r="B371" s="50"/>
      <c r="C371" s="21"/>
      <c r="D371" s="17">
        <f>D360</f>
        <v>6</v>
      </c>
      <c r="E371" s="65"/>
      <c r="F371" s="17">
        <f>G363</f>
        <v>10</v>
      </c>
      <c r="G371" s="22" t="str">
        <f t="shared" si="45"/>
        <v/>
      </c>
      <c r="H371" s="28">
        <f t="shared" si="46"/>
        <v>0</v>
      </c>
      <c r="I371" s="78" t="s">
        <v>1661</v>
      </c>
      <c r="J371" s="1" t="s">
        <v>1643</v>
      </c>
      <c r="K371" s="1" t="s">
        <v>354</v>
      </c>
      <c r="L371" s="1" t="s">
        <v>1644</v>
      </c>
    </row>
    <row r="372" spans="1:12" s="1" customFormat="1" ht="15" customHeight="1">
      <c r="A372" s="10">
        <v>45</v>
      </c>
      <c r="B372" s="50"/>
      <c r="C372" s="21"/>
      <c r="D372" s="17">
        <f>D360</f>
        <v>6</v>
      </c>
      <c r="E372" s="65"/>
      <c r="F372" s="17">
        <f>G363</f>
        <v>10</v>
      </c>
      <c r="G372" s="22" t="str">
        <f t="shared" si="45"/>
        <v/>
      </c>
      <c r="H372" s="28">
        <f t="shared" si="46"/>
        <v>0</v>
      </c>
      <c r="I372" s="78" t="s">
        <v>1661</v>
      </c>
      <c r="J372" s="1" t="s">
        <v>1643</v>
      </c>
      <c r="K372" s="1" t="s">
        <v>354</v>
      </c>
      <c r="L372" s="1" t="s">
        <v>1644</v>
      </c>
    </row>
    <row r="373" spans="1:12" s="1" customFormat="1">
      <c r="A373" s="10">
        <v>45</v>
      </c>
      <c r="B373" s="53"/>
      <c r="C373" s="54"/>
      <c r="D373" s="17"/>
      <c r="E373" s="61" t="s">
        <v>1467</v>
      </c>
      <c r="F373" s="17"/>
      <c r="G373" s="22"/>
      <c r="H373" s="28"/>
      <c r="I373" s="78" t="s">
        <v>1661</v>
      </c>
      <c r="J373" s="1" t="s">
        <v>1643</v>
      </c>
      <c r="K373" s="1" t="s">
        <v>354</v>
      </c>
      <c r="L373" s="1" t="s">
        <v>1644</v>
      </c>
    </row>
    <row r="374" spans="1:12" s="1" customFormat="1">
      <c r="A374" s="10">
        <v>45</v>
      </c>
      <c r="B374" s="53"/>
      <c r="C374" s="54"/>
      <c r="D374" s="17"/>
      <c r="E374" s="60" t="s">
        <v>28</v>
      </c>
      <c r="F374" s="17"/>
      <c r="G374" s="22"/>
      <c r="H374" s="28"/>
      <c r="I374" s="78" t="s">
        <v>1661</v>
      </c>
      <c r="J374" s="1" t="s">
        <v>1643</v>
      </c>
      <c r="K374" s="1" t="s">
        <v>354</v>
      </c>
      <c r="L374" s="1" t="s">
        <v>1644</v>
      </c>
    </row>
    <row r="375" spans="1:12" s="1" customFormat="1">
      <c r="A375" s="10">
        <v>45</v>
      </c>
      <c r="B375" s="53"/>
      <c r="C375" s="54"/>
      <c r="D375" s="17"/>
      <c r="E375" s="60" t="s">
        <v>27</v>
      </c>
      <c r="F375" s="17"/>
      <c r="G375" s="22"/>
      <c r="H375" s="28"/>
      <c r="I375" s="78" t="s">
        <v>1661</v>
      </c>
      <c r="J375" s="1" t="s">
        <v>1643</v>
      </c>
      <c r="K375" s="1" t="s">
        <v>354</v>
      </c>
      <c r="L375" s="1" t="s">
        <v>1644</v>
      </c>
    </row>
    <row r="376" spans="1:12" s="1" customFormat="1">
      <c r="A376" s="10">
        <v>45</v>
      </c>
      <c r="B376" s="53"/>
      <c r="C376" s="54"/>
      <c r="D376" s="17"/>
      <c r="E376" s="60" t="s">
        <v>353</v>
      </c>
      <c r="F376" s="17"/>
      <c r="G376" s="22"/>
      <c r="H376" s="28"/>
      <c r="I376" s="78" t="s">
        <v>1661</v>
      </c>
      <c r="J376" s="1" t="s">
        <v>1643</v>
      </c>
      <c r="K376" s="1" t="s">
        <v>354</v>
      </c>
      <c r="L376" s="1" t="s">
        <v>1644</v>
      </c>
    </row>
    <row r="377" spans="1:12" s="1" customFormat="1">
      <c r="A377" s="10">
        <v>45</v>
      </c>
      <c r="B377" s="53"/>
      <c r="C377" s="54"/>
      <c r="D377" s="17"/>
      <c r="E377" s="60" t="s">
        <v>834</v>
      </c>
      <c r="F377" s="17"/>
      <c r="G377" s="22"/>
      <c r="H377" s="28"/>
      <c r="I377" s="78" t="s">
        <v>1661</v>
      </c>
      <c r="J377" s="1" t="s">
        <v>1643</v>
      </c>
      <c r="K377" s="1" t="s">
        <v>354</v>
      </c>
      <c r="L377" s="1" t="s">
        <v>1644</v>
      </c>
    </row>
    <row r="378" spans="1:12" s="1" customFormat="1">
      <c r="A378" s="10">
        <v>45</v>
      </c>
      <c r="B378" s="53"/>
      <c r="C378" s="54"/>
      <c r="D378" s="17"/>
      <c r="E378" s="60" t="s">
        <v>44</v>
      </c>
      <c r="F378" s="17"/>
      <c r="G378" s="22"/>
      <c r="H378" s="28"/>
      <c r="I378" s="78" t="s">
        <v>1661</v>
      </c>
      <c r="J378" s="1" t="s">
        <v>1643</v>
      </c>
      <c r="K378" s="1" t="s">
        <v>354</v>
      </c>
      <c r="L378" s="1" t="s">
        <v>1644</v>
      </c>
    </row>
    <row r="379" spans="1:12" s="1" customFormat="1" ht="15" customHeight="1">
      <c r="A379" s="10">
        <v>45</v>
      </c>
      <c r="B379" s="53"/>
      <c r="C379" s="54"/>
      <c r="D379" s="17"/>
      <c r="E379" s="63"/>
      <c r="F379" s="17"/>
      <c r="G379" s="22"/>
      <c r="H379" s="28"/>
      <c r="I379" s="78" t="s">
        <v>1661</v>
      </c>
      <c r="J379" s="1" t="s">
        <v>1643</v>
      </c>
      <c r="K379" s="1" t="s">
        <v>354</v>
      </c>
      <c r="L379" s="1" t="s">
        <v>1644</v>
      </c>
    </row>
    <row r="380" spans="1:12" s="1" customFormat="1" ht="15" customHeight="1">
      <c r="A380" s="52">
        <v>45</v>
      </c>
      <c r="B380" s="6"/>
      <c r="C380" s="6"/>
      <c r="D380" s="5"/>
      <c r="E380" s="4"/>
      <c r="F380" s="3"/>
      <c r="G380" s="2"/>
      <c r="H380" s="2"/>
      <c r="I380" s="79" t="s">
        <v>1661</v>
      </c>
      <c r="J380" s="69" t="s">
        <v>1643</v>
      </c>
      <c r="K380" s="69" t="s">
        <v>354</v>
      </c>
      <c r="L380" s="69" t="s">
        <v>1644</v>
      </c>
    </row>
    <row r="381" spans="1:12" s="1" customFormat="1" ht="31.5" customHeight="1">
      <c r="A381" s="10">
        <v>46</v>
      </c>
      <c r="B381" s="866" t="s">
        <v>1642</v>
      </c>
      <c r="C381" s="866"/>
      <c r="D381" s="866"/>
      <c r="E381" s="866"/>
      <c r="F381" s="866"/>
      <c r="G381" s="866"/>
      <c r="H381" s="867"/>
      <c r="I381" s="77" t="s">
        <v>1661</v>
      </c>
      <c r="J381" s="68" t="s">
        <v>1643</v>
      </c>
      <c r="K381" s="68" t="s">
        <v>352</v>
      </c>
      <c r="L381" s="68" t="s">
        <v>1645</v>
      </c>
    </row>
    <row r="382" spans="1:12" s="1" customFormat="1" ht="20.25" customHeight="1">
      <c r="A382" s="10">
        <v>46</v>
      </c>
      <c r="B382" s="868">
        <v>46</v>
      </c>
      <c r="C382" s="24"/>
      <c r="D382" s="13"/>
      <c r="E382" s="12" t="s">
        <v>352</v>
      </c>
      <c r="F382" s="32"/>
      <c r="G382" s="33"/>
      <c r="H382" s="34"/>
      <c r="I382" s="78" t="s">
        <v>1661</v>
      </c>
      <c r="J382" s="1" t="s">
        <v>1643</v>
      </c>
      <c r="K382" s="1" t="s">
        <v>352</v>
      </c>
      <c r="L382" s="1" t="s">
        <v>1645</v>
      </c>
    </row>
    <row r="383" spans="1:12" s="1" customFormat="1" ht="15.75" customHeight="1">
      <c r="A383" s="10">
        <v>46</v>
      </c>
      <c r="B383" s="868"/>
      <c r="C383" s="25"/>
      <c r="D383" s="26"/>
      <c r="E383" s="27" t="s">
        <v>996</v>
      </c>
      <c r="F383" s="32"/>
      <c r="G383" s="33"/>
      <c r="H383" s="34"/>
      <c r="I383" s="78" t="s">
        <v>1661</v>
      </c>
      <c r="J383" s="1" t="s">
        <v>1643</v>
      </c>
      <c r="K383" s="1" t="s">
        <v>352</v>
      </c>
      <c r="L383" s="1" t="s">
        <v>1645</v>
      </c>
    </row>
    <row r="384" spans="1:12" s="1" customFormat="1" ht="15" customHeight="1">
      <c r="A384" s="10">
        <v>46</v>
      </c>
      <c r="B384" s="869" t="s">
        <v>1369</v>
      </c>
      <c r="C384" s="869"/>
      <c r="D384" s="870">
        <v>6</v>
      </c>
      <c r="E384" s="44" t="s">
        <v>5</v>
      </c>
      <c r="F384" s="871" t="s">
        <v>611</v>
      </c>
      <c r="G384" s="871"/>
      <c r="H384" s="872"/>
      <c r="I384" s="78" t="s">
        <v>1661</v>
      </c>
      <c r="J384" s="1" t="s">
        <v>1643</v>
      </c>
      <c r="K384" s="1" t="s">
        <v>352</v>
      </c>
      <c r="L384" s="1" t="s">
        <v>1645</v>
      </c>
    </row>
    <row r="385" spans="1:12" s="1" customFormat="1" ht="15" customHeight="1">
      <c r="A385" s="10">
        <v>46</v>
      </c>
      <c r="B385" s="869"/>
      <c r="C385" s="869"/>
      <c r="D385" s="870"/>
      <c r="E385" s="65" t="s">
        <v>12</v>
      </c>
      <c r="F385" s="871"/>
      <c r="G385" s="871"/>
      <c r="H385" s="872"/>
      <c r="I385" s="78" t="s">
        <v>1661</v>
      </c>
      <c r="J385" s="1" t="s">
        <v>1643</v>
      </c>
      <c r="K385" s="1" t="s">
        <v>352</v>
      </c>
      <c r="L385" s="1" t="s">
        <v>1645</v>
      </c>
    </row>
    <row r="386" spans="1:12" s="1" customFormat="1" ht="15" customHeight="1">
      <c r="A386" s="10">
        <v>46</v>
      </c>
      <c r="B386" s="869"/>
      <c r="C386" s="869"/>
      <c r="D386" s="870"/>
      <c r="E386" s="65" t="s">
        <v>17</v>
      </c>
      <c r="F386" s="871"/>
      <c r="G386" s="871"/>
      <c r="H386" s="872"/>
      <c r="I386" s="78" t="s">
        <v>1661</v>
      </c>
      <c r="J386" s="1" t="s">
        <v>1643</v>
      </c>
      <c r="K386" s="1" t="s">
        <v>352</v>
      </c>
      <c r="L386" s="1" t="s">
        <v>1645</v>
      </c>
    </row>
    <row r="387" spans="1:12" s="1" customFormat="1" ht="25.5" customHeight="1">
      <c r="A387" s="10">
        <v>46</v>
      </c>
      <c r="B387" s="875" t="s">
        <v>613</v>
      </c>
      <c r="C387" s="875"/>
      <c r="D387" s="17">
        <f>D384</f>
        <v>6</v>
      </c>
      <c r="E387" s="45" t="s">
        <v>2</v>
      </c>
      <c r="F387" s="29" t="s">
        <v>1</v>
      </c>
      <c r="G387" s="864">
        <v>10</v>
      </c>
      <c r="H387" s="865"/>
      <c r="I387" s="78" t="s">
        <v>1661</v>
      </c>
      <c r="J387" s="1" t="s">
        <v>1643</v>
      </c>
      <c r="K387" s="1" t="s">
        <v>352</v>
      </c>
      <c r="L387" s="1" t="s">
        <v>1645</v>
      </c>
    </row>
    <row r="388" spans="1:12" s="1" customFormat="1" ht="15" customHeight="1">
      <c r="A388" s="10">
        <v>46</v>
      </c>
      <c r="B388" s="50">
        <v>0.6</v>
      </c>
      <c r="C388" s="21" t="s">
        <v>609</v>
      </c>
      <c r="D388" s="17">
        <f>D384</f>
        <v>6</v>
      </c>
      <c r="E388" s="42" t="s">
        <v>689</v>
      </c>
      <c r="F388" s="17">
        <f>G387</f>
        <v>10</v>
      </c>
      <c r="G388" s="41">
        <f t="shared" ref="G388" si="47">IF(ISBLANK(B388),"",IF(ISTEXT(B388),"",(B388/D388)*F388))</f>
        <v>0.99999999999999989</v>
      </c>
      <c r="H388" s="28" t="str">
        <f t="shared" ref="H388" si="48">C388</f>
        <v>kg</v>
      </c>
      <c r="I388" s="78" t="s">
        <v>1661</v>
      </c>
      <c r="J388" s="1" t="s">
        <v>1643</v>
      </c>
      <c r="K388" s="1" t="s">
        <v>352</v>
      </c>
      <c r="L388" s="1" t="s">
        <v>1645</v>
      </c>
    </row>
    <row r="389" spans="1:12" s="1" customFormat="1" ht="15" customHeight="1">
      <c r="A389" s="10">
        <v>46</v>
      </c>
      <c r="B389" s="50">
        <v>5</v>
      </c>
      <c r="C389" s="21" t="s">
        <v>627</v>
      </c>
      <c r="D389" s="17">
        <f>D384</f>
        <v>6</v>
      </c>
      <c r="E389" s="42" t="s">
        <v>690</v>
      </c>
      <c r="F389" s="17">
        <f>G387</f>
        <v>10</v>
      </c>
      <c r="G389" s="23">
        <f t="shared" ref="G389:G393" si="49">IF(ISBLANK(B389),"",IF(ISTEXT(B389),"",(B389/D389)*F389))</f>
        <v>8.3333333333333339</v>
      </c>
      <c r="H389" s="28" t="str">
        <f t="shared" ref="H389:H393" si="50">C389</f>
        <v>œufs</v>
      </c>
      <c r="I389" s="78" t="s">
        <v>1661</v>
      </c>
      <c r="J389" s="1" t="s">
        <v>1643</v>
      </c>
      <c r="K389" s="1" t="s">
        <v>352</v>
      </c>
      <c r="L389" s="1" t="s">
        <v>1645</v>
      </c>
    </row>
    <row r="390" spans="1:12" s="1" customFormat="1" ht="15" customHeight="1">
      <c r="A390" s="10">
        <v>46</v>
      </c>
      <c r="B390" s="50">
        <v>0.06</v>
      </c>
      <c r="C390" s="21" t="s">
        <v>609</v>
      </c>
      <c r="D390" s="17">
        <f>D384</f>
        <v>6</v>
      </c>
      <c r="E390" s="42" t="s">
        <v>691</v>
      </c>
      <c r="F390" s="17">
        <f>G387</f>
        <v>10</v>
      </c>
      <c r="G390" s="41">
        <f t="shared" si="49"/>
        <v>0.1</v>
      </c>
      <c r="H390" s="28" t="str">
        <f t="shared" si="50"/>
        <v>kg</v>
      </c>
      <c r="I390" s="78" t="s">
        <v>1661</v>
      </c>
      <c r="J390" s="1" t="s">
        <v>1643</v>
      </c>
      <c r="K390" s="1" t="s">
        <v>352</v>
      </c>
      <c r="L390" s="1" t="s">
        <v>1645</v>
      </c>
    </row>
    <row r="391" spans="1:12" s="1" customFormat="1" ht="15" customHeight="1">
      <c r="A391" s="10">
        <v>46</v>
      </c>
      <c r="B391" s="50">
        <v>2</v>
      </c>
      <c r="C391" s="21" t="s">
        <v>619</v>
      </c>
      <c r="D391" s="17">
        <f>D384</f>
        <v>6</v>
      </c>
      <c r="E391" s="42" t="s">
        <v>671</v>
      </c>
      <c r="F391" s="17">
        <f>G387</f>
        <v>10</v>
      </c>
      <c r="G391" s="23">
        <f t="shared" si="49"/>
        <v>3.333333333333333</v>
      </c>
      <c r="H391" s="28" t="str">
        <f t="shared" si="50"/>
        <v>C/S</v>
      </c>
      <c r="I391" s="78" t="s">
        <v>1661</v>
      </c>
      <c r="J391" s="1" t="s">
        <v>1643</v>
      </c>
      <c r="K391" s="1" t="s">
        <v>352</v>
      </c>
      <c r="L391" s="1" t="s">
        <v>1645</v>
      </c>
    </row>
    <row r="392" spans="1:12" s="1" customFormat="1" ht="15" customHeight="1">
      <c r="A392" s="10">
        <v>46</v>
      </c>
      <c r="B392" s="50">
        <v>1</v>
      </c>
      <c r="C392" s="21" t="s">
        <v>628</v>
      </c>
      <c r="D392" s="17">
        <f>D384</f>
        <v>6</v>
      </c>
      <c r="E392" s="42" t="s">
        <v>768</v>
      </c>
      <c r="F392" s="17">
        <f>G387</f>
        <v>10</v>
      </c>
      <c r="G392" s="23">
        <f t="shared" si="49"/>
        <v>1.6666666666666665</v>
      </c>
      <c r="H392" s="28" t="str">
        <f t="shared" si="50"/>
        <v>rouleau</v>
      </c>
      <c r="I392" s="78" t="s">
        <v>1661</v>
      </c>
      <c r="J392" s="1" t="s">
        <v>1643</v>
      </c>
      <c r="K392" s="1" t="s">
        <v>352</v>
      </c>
      <c r="L392" s="1" t="s">
        <v>1645</v>
      </c>
    </row>
    <row r="393" spans="1:12" s="1" customFormat="1" ht="15" customHeight="1">
      <c r="A393" s="10">
        <v>46</v>
      </c>
      <c r="B393" s="50"/>
      <c r="C393" s="21"/>
      <c r="D393" s="17">
        <f>D384</f>
        <v>6</v>
      </c>
      <c r="E393" s="65"/>
      <c r="F393" s="17">
        <f>G387</f>
        <v>10</v>
      </c>
      <c r="G393" s="22" t="str">
        <f t="shared" si="49"/>
        <v/>
      </c>
      <c r="H393" s="28">
        <f t="shared" si="50"/>
        <v>0</v>
      </c>
      <c r="I393" s="78" t="s">
        <v>1661</v>
      </c>
      <c r="J393" s="1" t="s">
        <v>1643</v>
      </c>
      <c r="K393" s="1" t="s">
        <v>352</v>
      </c>
      <c r="L393" s="1" t="s">
        <v>1645</v>
      </c>
    </row>
    <row r="394" spans="1:12" s="1" customFormat="1" ht="15" customHeight="1">
      <c r="A394" s="10">
        <v>46</v>
      </c>
      <c r="B394" s="53"/>
      <c r="C394" s="54"/>
      <c r="D394" s="17"/>
      <c r="E394" s="61" t="s">
        <v>1467</v>
      </c>
      <c r="F394" s="17"/>
      <c r="G394" s="22"/>
      <c r="H394" s="28"/>
      <c r="I394" s="78" t="s">
        <v>1661</v>
      </c>
      <c r="J394" s="1" t="s">
        <v>1643</v>
      </c>
      <c r="K394" s="1" t="s">
        <v>352</v>
      </c>
      <c r="L394" s="1" t="s">
        <v>1645</v>
      </c>
    </row>
    <row r="395" spans="1:12" s="1" customFormat="1" ht="15" customHeight="1">
      <c r="A395" s="10">
        <v>46</v>
      </c>
      <c r="B395" s="53"/>
      <c r="C395" s="54"/>
      <c r="D395" s="17"/>
      <c r="E395" s="63" t="s">
        <v>28</v>
      </c>
      <c r="F395" s="17"/>
      <c r="G395" s="22"/>
      <c r="H395" s="28"/>
      <c r="I395" s="78" t="s">
        <v>1661</v>
      </c>
      <c r="J395" s="1" t="s">
        <v>1643</v>
      </c>
      <c r="K395" s="1" t="s">
        <v>352</v>
      </c>
      <c r="L395" s="1" t="s">
        <v>1645</v>
      </c>
    </row>
    <row r="396" spans="1:12" s="1" customFormat="1" ht="15" customHeight="1">
      <c r="A396" s="10">
        <v>46</v>
      </c>
      <c r="B396" s="53"/>
      <c r="C396" s="54"/>
      <c r="D396" s="17"/>
      <c r="E396" s="63" t="s">
        <v>351</v>
      </c>
      <c r="F396" s="17"/>
      <c r="G396" s="22"/>
      <c r="H396" s="28"/>
      <c r="I396" s="78" t="s">
        <v>1661</v>
      </c>
      <c r="J396" s="1" t="s">
        <v>1643</v>
      </c>
      <c r="K396" s="1" t="s">
        <v>352</v>
      </c>
      <c r="L396" s="1" t="s">
        <v>1645</v>
      </c>
    </row>
    <row r="397" spans="1:12" s="1" customFormat="1" ht="15" customHeight="1">
      <c r="A397" s="10">
        <v>46</v>
      </c>
      <c r="B397" s="53"/>
      <c r="C397" s="54"/>
      <c r="D397" s="17"/>
      <c r="E397" s="63" t="s">
        <v>350</v>
      </c>
      <c r="F397" s="17"/>
      <c r="G397" s="22"/>
      <c r="H397" s="28"/>
      <c r="I397" s="78" t="s">
        <v>1661</v>
      </c>
      <c r="J397" s="1" t="s">
        <v>1643</v>
      </c>
      <c r="K397" s="1" t="s">
        <v>352</v>
      </c>
      <c r="L397" s="1" t="s">
        <v>1645</v>
      </c>
    </row>
    <row r="398" spans="1:12" s="1" customFormat="1" ht="15" customHeight="1">
      <c r="A398" s="10">
        <v>46</v>
      </c>
      <c r="B398" s="53"/>
      <c r="C398" s="54"/>
      <c r="D398" s="17"/>
      <c r="E398" s="63" t="s">
        <v>349</v>
      </c>
      <c r="F398" s="17"/>
      <c r="G398" s="22"/>
      <c r="H398" s="28"/>
      <c r="I398" s="78" t="s">
        <v>1661</v>
      </c>
      <c r="J398" s="1" t="s">
        <v>1643</v>
      </c>
      <c r="K398" s="1" t="s">
        <v>352</v>
      </c>
      <c r="L398" s="1" t="s">
        <v>1645</v>
      </c>
    </row>
    <row r="399" spans="1:12" s="1" customFormat="1" ht="15" customHeight="1">
      <c r="A399" s="10">
        <v>46</v>
      </c>
      <c r="B399" s="53"/>
      <c r="C399" s="54"/>
      <c r="D399" s="17"/>
      <c r="E399" s="63"/>
      <c r="F399" s="17"/>
      <c r="G399" s="22"/>
      <c r="H399" s="28"/>
      <c r="I399" s="78" t="s">
        <v>1661</v>
      </c>
      <c r="J399" s="1" t="s">
        <v>1643</v>
      </c>
      <c r="K399" s="1" t="s">
        <v>352</v>
      </c>
      <c r="L399" s="1" t="s">
        <v>1645</v>
      </c>
    </row>
    <row r="400" spans="1:12" s="1" customFormat="1" ht="15" customHeight="1">
      <c r="A400" s="52">
        <v>46</v>
      </c>
      <c r="B400" s="6"/>
      <c r="C400" s="6"/>
      <c r="D400" s="5"/>
      <c r="E400" s="4"/>
      <c r="F400" s="3"/>
      <c r="G400" s="2"/>
      <c r="H400" s="2"/>
      <c r="I400" s="79" t="s">
        <v>1661</v>
      </c>
      <c r="J400" s="69" t="s">
        <v>1643</v>
      </c>
      <c r="K400" s="69" t="s">
        <v>352</v>
      </c>
      <c r="L400" s="69" t="s">
        <v>1645</v>
      </c>
    </row>
    <row r="401" spans="1:12" s="1" customFormat="1" ht="31.5" customHeight="1">
      <c r="A401" s="10">
        <v>77</v>
      </c>
      <c r="B401" s="866" t="s">
        <v>1473</v>
      </c>
      <c r="C401" s="866"/>
      <c r="D401" s="866"/>
      <c r="E401" s="866"/>
      <c r="F401" s="866"/>
      <c r="G401" s="866"/>
      <c r="H401" s="867"/>
      <c r="I401" s="77" t="s">
        <v>1661</v>
      </c>
      <c r="J401" s="68" t="s">
        <v>1474</v>
      </c>
      <c r="K401" s="68" t="s">
        <v>172</v>
      </c>
      <c r="L401" s="68" t="s">
        <v>1509</v>
      </c>
    </row>
    <row r="402" spans="1:12" s="1" customFormat="1" ht="20.25" customHeight="1">
      <c r="A402" s="10">
        <v>77</v>
      </c>
      <c r="B402" s="868">
        <v>77</v>
      </c>
      <c r="C402" s="24"/>
      <c r="D402" s="13"/>
      <c r="E402" s="12" t="s">
        <v>172</v>
      </c>
      <c r="F402" s="32"/>
      <c r="G402" s="33"/>
      <c r="H402" s="34"/>
      <c r="I402" s="78" t="s">
        <v>1661</v>
      </c>
      <c r="J402" s="1" t="s">
        <v>1474</v>
      </c>
      <c r="K402" s="1" t="s">
        <v>172</v>
      </c>
      <c r="L402" s="1" t="s">
        <v>1509</v>
      </c>
    </row>
    <row r="403" spans="1:12" s="1" customFormat="1" ht="15.75" customHeight="1">
      <c r="A403" s="10">
        <v>77</v>
      </c>
      <c r="B403" s="868"/>
      <c r="C403" s="25"/>
      <c r="D403" s="26"/>
      <c r="E403" s="27" t="s">
        <v>1214</v>
      </c>
      <c r="F403" s="32"/>
      <c r="G403" s="33"/>
      <c r="H403" s="34"/>
      <c r="I403" s="78" t="s">
        <v>1661</v>
      </c>
      <c r="J403" s="1" t="s">
        <v>1474</v>
      </c>
      <c r="K403" s="1" t="s">
        <v>172</v>
      </c>
      <c r="L403" s="1" t="s">
        <v>1509</v>
      </c>
    </row>
    <row r="404" spans="1:12" s="1" customFormat="1" ht="15" customHeight="1">
      <c r="A404" s="10">
        <v>77</v>
      </c>
      <c r="B404" s="869" t="s">
        <v>1369</v>
      </c>
      <c r="C404" s="869"/>
      <c r="D404" s="870">
        <v>4</v>
      </c>
      <c r="E404" s="44" t="s">
        <v>8</v>
      </c>
      <c r="F404" s="871" t="s">
        <v>611</v>
      </c>
      <c r="G404" s="871"/>
      <c r="H404" s="872"/>
      <c r="I404" s="78" t="s">
        <v>1661</v>
      </c>
      <c r="J404" s="1" t="s">
        <v>1474</v>
      </c>
      <c r="K404" s="1" t="s">
        <v>172</v>
      </c>
      <c r="L404" s="1" t="s">
        <v>1509</v>
      </c>
    </row>
    <row r="405" spans="1:12" s="1" customFormat="1" ht="15" customHeight="1">
      <c r="A405" s="10">
        <v>77</v>
      </c>
      <c r="B405" s="869"/>
      <c r="C405" s="869"/>
      <c r="D405" s="870"/>
      <c r="E405" s="65" t="s">
        <v>15</v>
      </c>
      <c r="F405" s="871"/>
      <c r="G405" s="871"/>
      <c r="H405" s="872"/>
      <c r="I405" s="78" t="s">
        <v>1661</v>
      </c>
      <c r="J405" s="1" t="s">
        <v>1474</v>
      </c>
      <c r="K405" s="1" t="s">
        <v>172</v>
      </c>
      <c r="L405" s="1" t="s">
        <v>1509</v>
      </c>
    </row>
    <row r="406" spans="1:12" s="1" customFormat="1" ht="15" customHeight="1">
      <c r="A406" s="10">
        <v>77</v>
      </c>
      <c r="B406" s="869"/>
      <c r="C406" s="869"/>
      <c r="D406" s="870"/>
      <c r="E406" s="65" t="s">
        <v>25</v>
      </c>
      <c r="F406" s="871"/>
      <c r="G406" s="871"/>
      <c r="H406" s="872"/>
      <c r="I406" s="78" t="s">
        <v>1661</v>
      </c>
      <c r="J406" s="1" t="s">
        <v>1474</v>
      </c>
      <c r="K406" s="1" t="s">
        <v>172</v>
      </c>
      <c r="L406" s="1" t="s">
        <v>1509</v>
      </c>
    </row>
    <row r="407" spans="1:12" s="1" customFormat="1" ht="25.5" customHeight="1">
      <c r="A407" s="10">
        <v>77</v>
      </c>
      <c r="B407" s="875" t="s">
        <v>613</v>
      </c>
      <c r="C407" s="875"/>
      <c r="D407" s="17">
        <f>D404</f>
        <v>4</v>
      </c>
      <c r="E407" s="45" t="s">
        <v>2</v>
      </c>
      <c r="F407" s="29" t="s">
        <v>1</v>
      </c>
      <c r="G407" s="864">
        <v>10</v>
      </c>
      <c r="H407" s="865"/>
      <c r="I407" s="78" t="s">
        <v>1661</v>
      </c>
      <c r="J407" s="1" t="s">
        <v>1474</v>
      </c>
      <c r="K407" s="1" t="s">
        <v>172</v>
      </c>
      <c r="L407" s="1" t="s">
        <v>1509</v>
      </c>
    </row>
    <row r="408" spans="1:12" s="1" customFormat="1" ht="15" customHeight="1">
      <c r="A408" s="10">
        <v>77</v>
      </c>
      <c r="B408" s="50">
        <v>0.25</v>
      </c>
      <c r="C408" s="21" t="s">
        <v>609</v>
      </c>
      <c r="D408" s="17">
        <f>D404</f>
        <v>4</v>
      </c>
      <c r="E408" s="42" t="s">
        <v>1215</v>
      </c>
      <c r="F408" s="17">
        <f>G407</f>
        <v>10</v>
      </c>
      <c r="G408" s="41">
        <f t="shared" ref="G408" si="51">IF(ISBLANK(B408),"",IF(ISTEXT(B408),"",(B408/D408)*F408))</f>
        <v>0.625</v>
      </c>
      <c r="H408" s="28" t="str">
        <f t="shared" ref="H408" si="52">C408</f>
        <v>kg</v>
      </c>
      <c r="I408" s="78" t="s">
        <v>1661</v>
      </c>
      <c r="J408" s="1" t="s">
        <v>1474</v>
      </c>
      <c r="K408" s="1" t="s">
        <v>172</v>
      </c>
      <c r="L408" s="1" t="s">
        <v>1509</v>
      </c>
    </row>
    <row r="409" spans="1:12" s="1" customFormat="1" ht="15" customHeight="1">
      <c r="A409" s="10">
        <v>77</v>
      </c>
      <c r="B409" s="50">
        <v>1</v>
      </c>
      <c r="C409" s="21" t="s">
        <v>1421</v>
      </c>
      <c r="D409" s="17">
        <f>D404</f>
        <v>4</v>
      </c>
      <c r="E409" s="42" t="s">
        <v>1216</v>
      </c>
      <c r="F409" s="17">
        <f>G407</f>
        <v>10</v>
      </c>
      <c r="G409" s="23">
        <f t="shared" ref="G409:G414" si="53">IF(ISBLANK(B409),"",IF(ISTEXT(B409),"",(B409/D409)*F409))</f>
        <v>2.5</v>
      </c>
      <c r="H409" s="28" t="str">
        <f t="shared" ref="H409:H414" si="54">C409</f>
        <v>poireaux</v>
      </c>
      <c r="I409" s="78" t="s">
        <v>1661</v>
      </c>
      <c r="J409" s="1" t="s">
        <v>1474</v>
      </c>
      <c r="K409" s="1" t="s">
        <v>172</v>
      </c>
      <c r="L409" s="1" t="s">
        <v>1509</v>
      </c>
    </row>
    <row r="410" spans="1:12" s="1" customFormat="1" ht="15" customHeight="1">
      <c r="A410" s="10">
        <v>77</v>
      </c>
      <c r="B410" s="50">
        <v>6</v>
      </c>
      <c r="C410" s="21" t="s">
        <v>1430</v>
      </c>
      <c r="D410" s="17">
        <f>D404</f>
        <v>4</v>
      </c>
      <c r="E410" s="42" t="s">
        <v>1217</v>
      </c>
      <c r="F410" s="17">
        <f>G407</f>
        <v>10</v>
      </c>
      <c r="G410" s="23">
        <f t="shared" si="53"/>
        <v>15</v>
      </c>
      <c r="H410" s="28" t="str">
        <f t="shared" si="54"/>
        <v>champignons</v>
      </c>
      <c r="I410" s="78" t="s">
        <v>1661</v>
      </c>
      <c r="J410" s="1" t="s">
        <v>1474</v>
      </c>
      <c r="K410" s="1" t="s">
        <v>172</v>
      </c>
      <c r="L410" s="1" t="s">
        <v>1509</v>
      </c>
    </row>
    <row r="411" spans="1:12" s="1" customFormat="1" ht="15" customHeight="1">
      <c r="A411" s="10">
        <v>77</v>
      </c>
      <c r="B411" s="50">
        <v>4</v>
      </c>
      <c r="C411" s="21" t="s">
        <v>1377</v>
      </c>
      <c r="D411" s="17">
        <f>D404</f>
        <v>4</v>
      </c>
      <c r="E411" s="42" t="s">
        <v>1218</v>
      </c>
      <c r="F411" s="17">
        <f>G407</f>
        <v>10</v>
      </c>
      <c r="G411" s="23">
        <f t="shared" si="53"/>
        <v>10</v>
      </c>
      <c r="H411" s="28" t="str">
        <f t="shared" si="54"/>
        <v>P.T</v>
      </c>
      <c r="I411" s="78" t="s">
        <v>1661</v>
      </c>
      <c r="J411" s="1" t="s">
        <v>1474</v>
      </c>
      <c r="K411" s="1" t="s">
        <v>172</v>
      </c>
      <c r="L411" s="1" t="s">
        <v>1509</v>
      </c>
    </row>
    <row r="412" spans="1:12" s="1" customFormat="1" ht="15" customHeight="1">
      <c r="A412" s="10">
        <v>77</v>
      </c>
      <c r="B412" s="50">
        <v>1</v>
      </c>
      <c r="C412" s="21" t="s">
        <v>1431</v>
      </c>
      <c r="D412" s="17">
        <f>D404</f>
        <v>4</v>
      </c>
      <c r="E412" s="42" t="s">
        <v>1219</v>
      </c>
      <c r="F412" s="17">
        <f>G407</f>
        <v>10</v>
      </c>
      <c r="G412" s="23">
        <f t="shared" si="53"/>
        <v>2.5</v>
      </c>
      <c r="H412" s="28" t="str">
        <f t="shared" si="54"/>
        <v>cube</v>
      </c>
      <c r="I412" s="78" t="s">
        <v>1661</v>
      </c>
      <c r="J412" s="1" t="s">
        <v>1474</v>
      </c>
      <c r="K412" s="1" t="s">
        <v>172</v>
      </c>
      <c r="L412" s="1" t="s">
        <v>1509</v>
      </c>
    </row>
    <row r="413" spans="1:12" s="1" customFormat="1" ht="15" customHeight="1">
      <c r="A413" s="10">
        <v>77</v>
      </c>
      <c r="B413" s="50"/>
      <c r="C413" s="21"/>
      <c r="D413" s="17">
        <f>D404</f>
        <v>4</v>
      </c>
      <c r="E413" s="42"/>
      <c r="F413" s="17">
        <f>G407</f>
        <v>10</v>
      </c>
      <c r="G413" s="22" t="str">
        <f t="shared" si="53"/>
        <v/>
      </c>
      <c r="H413" s="28">
        <f t="shared" si="54"/>
        <v>0</v>
      </c>
      <c r="I413" s="78" t="s">
        <v>1661</v>
      </c>
      <c r="J413" s="1" t="s">
        <v>1474</v>
      </c>
      <c r="K413" s="1" t="s">
        <v>172</v>
      </c>
      <c r="L413" s="1" t="s">
        <v>1509</v>
      </c>
    </row>
    <row r="414" spans="1:12" s="1" customFormat="1" ht="15" customHeight="1">
      <c r="A414" s="10">
        <v>77</v>
      </c>
      <c r="B414" s="50"/>
      <c r="C414" s="21"/>
      <c r="D414" s="17">
        <f>D404</f>
        <v>4</v>
      </c>
      <c r="E414" s="42"/>
      <c r="F414" s="17">
        <f>G407</f>
        <v>10</v>
      </c>
      <c r="G414" s="22" t="str">
        <f t="shared" si="53"/>
        <v/>
      </c>
      <c r="H414" s="28">
        <f t="shared" si="54"/>
        <v>0</v>
      </c>
      <c r="I414" s="78" t="s">
        <v>1661</v>
      </c>
      <c r="J414" s="1" t="s">
        <v>1474</v>
      </c>
      <c r="K414" s="1" t="s">
        <v>172</v>
      </c>
      <c r="L414" s="1" t="s">
        <v>1509</v>
      </c>
    </row>
    <row r="415" spans="1:12" s="1" customFormat="1" ht="15" customHeight="1">
      <c r="A415" s="10">
        <v>77</v>
      </c>
      <c r="B415" s="18"/>
      <c r="C415" s="18"/>
      <c r="D415" s="15"/>
      <c r="E415" s="63"/>
      <c r="F415" s="14"/>
      <c r="G415" s="31"/>
      <c r="H415" s="38"/>
      <c r="I415" s="78" t="s">
        <v>1661</v>
      </c>
      <c r="J415" s="1" t="s">
        <v>1474</v>
      </c>
      <c r="K415" s="1" t="s">
        <v>172</v>
      </c>
      <c r="L415" s="1" t="s">
        <v>1509</v>
      </c>
    </row>
    <row r="416" spans="1:12" s="1" customFormat="1" ht="15" customHeight="1">
      <c r="A416" s="10">
        <v>77</v>
      </c>
      <c r="B416" s="18"/>
      <c r="C416" s="18"/>
      <c r="D416" s="15"/>
      <c r="E416" s="61" t="s">
        <v>1427</v>
      </c>
      <c r="F416" s="14"/>
      <c r="G416" s="31"/>
      <c r="H416" s="38"/>
      <c r="I416" s="78" t="s">
        <v>1661</v>
      </c>
      <c r="J416" s="1" t="s">
        <v>1474</v>
      </c>
      <c r="K416" s="1" t="s">
        <v>172</v>
      </c>
      <c r="L416" s="1" t="s">
        <v>1509</v>
      </c>
    </row>
    <row r="417" spans="1:12" s="1" customFormat="1" ht="15" customHeight="1">
      <c r="A417" s="10">
        <v>77</v>
      </c>
      <c r="B417" s="18"/>
      <c r="C417" s="18"/>
      <c r="D417" s="15"/>
      <c r="E417" s="63" t="s">
        <v>171</v>
      </c>
      <c r="F417" s="14"/>
      <c r="G417" s="31"/>
      <c r="H417" s="38"/>
      <c r="I417" s="78" t="s">
        <v>1661</v>
      </c>
      <c r="J417" s="1" t="s">
        <v>1474</v>
      </c>
      <c r="K417" s="1" t="s">
        <v>172</v>
      </c>
      <c r="L417" s="1" t="s">
        <v>1509</v>
      </c>
    </row>
    <row r="418" spans="1:12" s="1" customFormat="1" ht="15" customHeight="1">
      <c r="A418" s="10">
        <v>77</v>
      </c>
      <c r="B418" s="18"/>
      <c r="C418" s="18"/>
      <c r="D418" s="15"/>
      <c r="E418" s="63" t="s">
        <v>170</v>
      </c>
      <c r="F418" s="14"/>
      <c r="G418" s="31"/>
      <c r="H418" s="38"/>
      <c r="I418" s="78" t="s">
        <v>1661</v>
      </c>
      <c r="J418" s="1" t="s">
        <v>1474</v>
      </c>
      <c r="K418" s="1" t="s">
        <v>172</v>
      </c>
      <c r="L418" s="1" t="s">
        <v>1509</v>
      </c>
    </row>
    <row r="419" spans="1:12" s="1" customFormat="1" ht="15" customHeight="1">
      <c r="A419" s="10">
        <v>77</v>
      </c>
      <c r="B419" s="18"/>
      <c r="C419" s="18"/>
      <c r="D419" s="15"/>
      <c r="E419" s="63" t="s">
        <v>169</v>
      </c>
      <c r="F419" s="14"/>
      <c r="G419" s="31"/>
      <c r="H419" s="38"/>
      <c r="I419" s="78" t="s">
        <v>1661</v>
      </c>
      <c r="J419" s="1" t="s">
        <v>1474</v>
      </c>
      <c r="K419" s="1" t="s">
        <v>172</v>
      </c>
      <c r="L419" s="1" t="s">
        <v>1509</v>
      </c>
    </row>
    <row r="420" spans="1:12" s="1" customFormat="1" ht="15" customHeight="1">
      <c r="A420" s="10">
        <v>77</v>
      </c>
      <c r="B420" s="18"/>
      <c r="C420" s="18"/>
      <c r="D420" s="15"/>
      <c r="E420" s="63" t="s">
        <v>168</v>
      </c>
      <c r="F420" s="14"/>
      <c r="G420" s="31"/>
      <c r="H420" s="38"/>
      <c r="I420" s="78" t="s">
        <v>1661</v>
      </c>
      <c r="J420" s="1" t="s">
        <v>1474</v>
      </c>
      <c r="K420" s="1" t="s">
        <v>172</v>
      </c>
      <c r="L420" s="1" t="s">
        <v>1509</v>
      </c>
    </row>
    <row r="421" spans="1:12" s="1" customFormat="1" ht="15" customHeight="1">
      <c r="A421" s="10">
        <v>77</v>
      </c>
      <c r="B421" s="18"/>
      <c r="C421" s="18"/>
      <c r="D421" s="15"/>
      <c r="E421" s="63"/>
      <c r="F421" s="14"/>
      <c r="G421" s="31"/>
      <c r="H421" s="38"/>
      <c r="I421" s="78" t="s">
        <v>1661</v>
      </c>
      <c r="J421" s="1" t="s">
        <v>1474</v>
      </c>
      <c r="K421" s="1" t="s">
        <v>172</v>
      </c>
      <c r="L421" s="1" t="s">
        <v>1509</v>
      </c>
    </row>
    <row r="422" spans="1:12" s="1" customFormat="1" ht="15" customHeight="1">
      <c r="A422" s="10">
        <v>77</v>
      </c>
      <c r="B422" s="18"/>
      <c r="C422" s="18"/>
      <c r="D422" s="15"/>
      <c r="E422" s="63"/>
      <c r="F422" s="14"/>
      <c r="G422" s="31"/>
      <c r="H422" s="38"/>
      <c r="I422" s="78" t="s">
        <v>1661</v>
      </c>
      <c r="J422" s="1" t="s">
        <v>1474</v>
      </c>
      <c r="K422" s="1" t="s">
        <v>172</v>
      </c>
      <c r="L422" s="1" t="s">
        <v>1509</v>
      </c>
    </row>
    <row r="423" spans="1:12" s="1" customFormat="1" ht="15" customHeight="1">
      <c r="A423" s="10">
        <v>77</v>
      </c>
      <c r="B423" s="6"/>
      <c r="C423" s="6"/>
      <c r="D423" s="5"/>
      <c r="E423" s="4"/>
      <c r="F423" s="3"/>
      <c r="G423" s="2"/>
      <c r="H423" s="2"/>
      <c r="I423" s="79" t="s">
        <v>1661</v>
      </c>
      <c r="J423" s="69" t="s">
        <v>1474</v>
      </c>
      <c r="K423" s="69" t="s">
        <v>172</v>
      </c>
      <c r="L423" s="69" t="s">
        <v>1509</v>
      </c>
    </row>
    <row r="424" spans="1:12" s="1" customFormat="1" ht="31.5" customHeight="1">
      <c r="A424" s="10">
        <v>89</v>
      </c>
      <c r="B424" s="866" t="s">
        <v>1485</v>
      </c>
      <c r="C424" s="866"/>
      <c r="D424" s="866"/>
      <c r="E424" s="866"/>
      <c r="F424" s="866"/>
      <c r="G424" s="866"/>
      <c r="H424" s="867"/>
      <c r="I424" s="77" t="s">
        <v>1661</v>
      </c>
      <c r="J424" s="68" t="s">
        <v>1486</v>
      </c>
      <c r="K424" s="68" t="s">
        <v>117</v>
      </c>
      <c r="L424" s="68" t="s">
        <v>1514</v>
      </c>
    </row>
    <row r="425" spans="1:12" s="1" customFormat="1" ht="20.25" customHeight="1">
      <c r="A425" s="10">
        <v>89</v>
      </c>
      <c r="B425" s="868">
        <v>89</v>
      </c>
      <c r="C425" s="24"/>
      <c r="D425" s="13"/>
      <c r="E425" s="12" t="s">
        <v>117</v>
      </c>
      <c r="F425" s="32"/>
      <c r="G425" s="33"/>
      <c r="H425" s="34"/>
      <c r="I425" s="78" t="s">
        <v>1661</v>
      </c>
      <c r="J425" s="1" t="s">
        <v>1486</v>
      </c>
      <c r="K425" s="1" t="s">
        <v>117</v>
      </c>
      <c r="L425" s="1" t="s">
        <v>1514</v>
      </c>
    </row>
    <row r="426" spans="1:12" s="1" customFormat="1" ht="15.75" customHeight="1">
      <c r="A426" s="10">
        <v>89</v>
      </c>
      <c r="B426" s="868"/>
      <c r="C426" s="25"/>
      <c r="D426" s="26"/>
      <c r="E426" s="27" t="s">
        <v>1290</v>
      </c>
      <c r="F426" s="32"/>
      <c r="G426" s="33"/>
      <c r="H426" s="34"/>
      <c r="I426" s="78" t="s">
        <v>1661</v>
      </c>
      <c r="J426" s="1" t="s">
        <v>1486</v>
      </c>
      <c r="K426" s="1" t="s">
        <v>117</v>
      </c>
      <c r="L426" s="1" t="s">
        <v>1514</v>
      </c>
    </row>
    <row r="427" spans="1:12" s="1" customFormat="1" ht="15" customHeight="1">
      <c r="A427" s="10">
        <v>89</v>
      </c>
      <c r="B427" s="869" t="s">
        <v>1369</v>
      </c>
      <c r="C427" s="869"/>
      <c r="D427" s="870">
        <v>6</v>
      </c>
      <c r="E427" s="44" t="s">
        <v>5</v>
      </c>
      <c r="F427" s="871" t="s">
        <v>611</v>
      </c>
      <c r="G427" s="871"/>
      <c r="H427" s="872"/>
      <c r="I427" s="78" t="s">
        <v>1661</v>
      </c>
      <c r="J427" s="1" t="s">
        <v>1486</v>
      </c>
      <c r="K427" s="1" t="s">
        <v>117</v>
      </c>
      <c r="L427" s="1" t="s">
        <v>1514</v>
      </c>
    </row>
    <row r="428" spans="1:12" s="1" customFormat="1" ht="15" customHeight="1">
      <c r="A428" s="10">
        <v>89</v>
      </c>
      <c r="B428" s="869"/>
      <c r="C428" s="869"/>
      <c r="D428" s="870"/>
      <c r="E428" s="65" t="s">
        <v>12</v>
      </c>
      <c r="F428" s="871"/>
      <c r="G428" s="871"/>
      <c r="H428" s="872"/>
      <c r="I428" s="78" t="s">
        <v>1661</v>
      </c>
      <c r="J428" s="1" t="s">
        <v>1486</v>
      </c>
      <c r="K428" s="1" t="s">
        <v>117</v>
      </c>
      <c r="L428" s="1" t="s">
        <v>1514</v>
      </c>
    </row>
    <row r="429" spans="1:12" s="1" customFormat="1" ht="15" customHeight="1">
      <c r="A429" s="10">
        <v>89</v>
      </c>
      <c r="B429" s="869"/>
      <c r="C429" s="869"/>
      <c r="D429" s="870"/>
      <c r="E429" s="65" t="s">
        <v>17</v>
      </c>
      <c r="F429" s="871"/>
      <c r="G429" s="871"/>
      <c r="H429" s="872"/>
      <c r="I429" s="78" t="s">
        <v>1661</v>
      </c>
      <c r="J429" s="1" t="s">
        <v>1486</v>
      </c>
      <c r="K429" s="1" t="s">
        <v>117</v>
      </c>
      <c r="L429" s="1" t="s">
        <v>1514</v>
      </c>
    </row>
    <row r="430" spans="1:12" s="1" customFormat="1" ht="25.5" customHeight="1">
      <c r="A430" s="10">
        <v>89</v>
      </c>
      <c r="B430" s="875" t="s">
        <v>613</v>
      </c>
      <c r="C430" s="875"/>
      <c r="D430" s="17">
        <f>D427</f>
        <v>6</v>
      </c>
      <c r="E430" s="45" t="s">
        <v>2</v>
      </c>
      <c r="F430" s="29" t="s">
        <v>1</v>
      </c>
      <c r="G430" s="864">
        <v>10</v>
      </c>
      <c r="H430" s="865"/>
      <c r="I430" s="78" t="s">
        <v>1661</v>
      </c>
      <c r="J430" s="1" t="s">
        <v>1486</v>
      </c>
      <c r="K430" s="1" t="s">
        <v>117</v>
      </c>
      <c r="L430" s="1" t="s">
        <v>1514</v>
      </c>
    </row>
    <row r="431" spans="1:12" s="1" customFormat="1" ht="15" customHeight="1">
      <c r="A431" s="10">
        <v>89</v>
      </c>
      <c r="B431" s="50">
        <v>0.6</v>
      </c>
      <c r="C431" s="21" t="s">
        <v>609</v>
      </c>
      <c r="D431" s="17">
        <f>D427</f>
        <v>6</v>
      </c>
      <c r="E431" s="42" t="s">
        <v>689</v>
      </c>
      <c r="F431" s="17">
        <f>G430</f>
        <v>10</v>
      </c>
      <c r="G431" s="41">
        <f t="shared" ref="G431" si="55">IF(ISBLANK(B431),"",IF(ISTEXT(B431),"",(B431/D431)*F431))</f>
        <v>0.99999999999999989</v>
      </c>
      <c r="H431" s="28" t="str">
        <f t="shared" ref="H431" si="56">C431</f>
        <v>kg</v>
      </c>
      <c r="I431" s="78" t="s">
        <v>1661</v>
      </c>
      <c r="J431" s="1" t="s">
        <v>1486</v>
      </c>
      <c r="K431" s="1" t="s">
        <v>117</v>
      </c>
      <c r="L431" s="1" t="s">
        <v>1514</v>
      </c>
    </row>
    <row r="432" spans="1:12" s="1" customFormat="1" ht="15" customHeight="1">
      <c r="A432" s="10">
        <v>89</v>
      </c>
      <c r="B432" s="50">
        <v>5</v>
      </c>
      <c r="C432" s="21" t="s">
        <v>627</v>
      </c>
      <c r="D432" s="17">
        <f>D427</f>
        <v>6</v>
      </c>
      <c r="E432" s="42" t="s">
        <v>690</v>
      </c>
      <c r="F432" s="17">
        <f>G430</f>
        <v>10</v>
      </c>
      <c r="G432" s="23">
        <f t="shared" ref="G432:G437" si="57">IF(ISBLANK(B432),"",IF(ISTEXT(B432),"",(B432/D432)*F432))</f>
        <v>8.3333333333333339</v>
      </c>
      <c r="H432" s="28" t="str">
        <f t="shared" ref="H432:H437" si="58">C432</f>
        <v>œufs</v>
      </c>
      <c r="I432" s="78" t="s">
        <v>1661</v>
      </c>
      <c r="J432" s="1" t="s">
        <v>1486</v>
      </c>
      <c r="K432" s="1" t="s">
        <v>117</v>
      </c>
      <c r="L432" s="1" t="s">
        <v>1514</v>
      </c>
    </row>
    <row r="433" spans="1:12" s="1" customFormat="1" ht="15" customHeight="1">
      <c r="A433" s="10">
        <v>89</v>
      </c>
      <c r="B433" s="50">
        <v>0.06</v>
      </c>
      <c r="C433" s="21" t="s">
        <v>609</v>
      </c>
      <c r="D433" s="17">
        <f>D427</f>
        <v>6</v>
      </c>
      <c r="E433" s="42" t="s">
        <v>691</v>
      </c>
      <c r="F433" s="17">
        <f>G430</f>
        <v>10</v>
      </c>
      <c r="G433" s="22">
        <f t="shared" si="57"/>
        <v>0.1</v>
      </c>
      <c r="H433" s="28" t="str">
        <f t="shared" si="58"/>
        <v>kg</v>
      </c>
      <c r="I433" s="78" t="s">
        <v>1661</v>
      </c>
      <c r="J433" s="1" t="s">
        <v>1486</v>
      </c>
      <c r="K433" s="1" t="s">
        <v>117</v>
      </c>
      <c r="L433" s="1" t="s">
        <v>1514</v>
      </c>
    </row>
    <row r="434" spans="1:12" s="1" customFormat="1" ht="15" customHeight="1">
      <c r="A434" s="10">
        <v>89</v>
      </c>
      <c r="B434" s="50">
        <v>2</v>
      </c>
      <c r="C434" s="21" t="s">
        <v>619</v>
      </c>
      <c r="D434" s="17">
        <f>D427</f>
        <v>6</v>
      </c>
      <c r="E434" s="42" t="s">
        <v>671</v>
      </c>
      <c r="F434" s="17">
        <f>G430</f>
        <v>10</v>
      </c>
      <c r="G434" s="23">
        <f t="shared" si="57"/>
        <v>3.333333333333333</v>
      </c>
      <c r="H434" s="28" t="str">
        <f t="shared" si="58"/>
        <v>C/S</v>
      </c>
      <c r="I434" s="78" t="s">
        <v>1661</v>
      </c>
      <c r="J434" s="1" t="s">
        <v>1486</v>
      </c>
      <c r="K434" s="1" t="s">
        <v>117</v>
      </c>
      <c r="L434" s="1" t="s">
        <v>1514</v>
      </c>
    </row>
    <row r="435" spans="1:12" s="1" customFormat="1" ht="15" customHeight="1">
      <c r="A435" s="10">
        <v>89</v>
      </c>
      <c r="B435" s="50">
        <v>1</v>
      </c>
      <c r="C435" s="21" t="s">
        <v>1384</v>
      </c>
      <c r="D435" s="17">
        <f>D427</f>
        <v>6</v>
      </c>
      <c r="E435" s="42" t="s">
        <v>692</v>
      </c>
      <c r="F435" s="17">
        <f>G430</f>
        <v>10</v>
      </c>
      <c r="G435" s="23">
        <f t="shared" si="57"/>
        <v>1.6666666666666665</v>
      </c>
      <c r="H435" s="28" t="str">
        <f t="shared" si="58"/>
        <v>rouleaux</v>
      </c>
      <c r="I435" s="78" t="s">
        <v>1661</v>
      </c>
      <c r="J435" s="1" t="s">
        <v>1486</v>
      </c>
      <c r="K435" s="1" t="s">
        <v>117</v>
      </c>
      <c r="L435" s="1" t="s">
        <v>1514</v>
      </c>
    </row>
    <row r="436" spans="1:12" s="1" customFormat="1" ht="15" customHeight="1">
      <c r="A436" s="10">
        <v>89</v>
      </c>
      <c r="B436" s="50"/>
      <c r="C436" s="21"/>
      <c r="D436" s="17">
        <f>D427</f>
        <v>6</v>
      </c>
      <c r="E436" s="42"/>
      <c r="F436" s="17">
        <f>G430</f>
        <v>10</v>
      </c>
      <c r="G436" s="22" t="str">
        <f t="shared" si="57"/>
        <v/>
      </c>
      <c r="H436" s="28">
        <f t="shared" si="58"/>
        <v>0</v>
      </c>
      <c r="I436" s="78" t="s">
        <v>1661</v>
      </c>
      <c r="J436" s="1" t="s">
        <v>1486</v>
      </c>
      <c r="K436" s="1" t="s">
        <v>117</v>
      </c>
      <c r="L436" s="1" t="s">
        <v>1514</v>
      </c>
    </row>
    <row r="437" spans="1:12" s="1" customFormat="1" ht="15" customHeight="1">
      <c r="A437" s="10">
        <v>89</v>
      </c>
      <c r="B437" s="50"/>
      <c r="C437" s="21"/>
      <c r="D437" s="17">
        <f>D427</f>
        <v>6</v>
      </c>
      <c r="E437" s="42"/>
      <c r="F437" s="17">
        <f>G430</f>
        <v>10</v>
      </c>
      <c r="G437" s="22" t="str">
        <f t="shared" si="57"/>
        <v/>
      </c>
      <c r="H437" s="28">
        <f t="shared" si="58"/>
        <v>0</v>
      </c>
      <c r="I437" s="78" t="s">
        <v>1661</v>
      </c>
      <c r="J437" s="1" t="s">
        <v>1486</v>
      </c>
      <c r="K437" s="1" t="s">
        <v>117</v>
      </c>
      <c r="L437" s="1" t="s">
        <v>1514</v>
      </c>
    </row>
    <row r="438" spans="1:12" s="1" customFormat="1" ht="15" customHeight="1">
      <c r="A438" s="10">
        <v>89</v>
      </c>
      <c r="B438" s="18"/>
      <c r="C438" s="18"/>
      <c r="D438" s="15"/>
      <c r="E438" s="61" t="s">
        <v>1467</v>
      </c>
      <c r="F438" s="14"/>
      <c r="G438" s="31"/>
      <c r="H438" s="38"/>
      <c r="I438" s="78" t="s">
        <v>1661</v>
      </c>
      <c r="J438" s="1" t="s">
        <v>1486</v>
      </c>
      <c r="K438" s="1" t="s">
        <v>117</v>
      </c>
      <c r="L438" s="1" t="s">
        <v>1514</v>
      </c>
    </row>
    <row r="439" spans="1:12" s="1" customFormat="1" ht="15" customHeight="1">
      <c r="A439" s="10">
        <v>89</v>
      </c>
      <c r="B439" s="18"/>
      <c r="C439" s="18"/>
      <c r="D439" s="15"/>
      <c r="E439" s="60" t="s">
        <v>28</v>
      </c>
      <c r="F439" s="14"/>
      <c r="G439" s="31"/>
      <c r="H439" s="38"/>
      <c r="I439" s="78" t="s">
        <v>1661</v>
      </c>
      <c r="J439" s="1" t="s">
        <v>1486</v>
      </c>
      <c r="K439" s="1" t="s">
        <v>117</v>
      </c>
      <c r="L439" s="1" t="s">
        <v>1514</v>
      </c>
    </row>
    <row r="440" spans="1:12" s="1" customFormat="1" ht="15" customHeight="1">
      <c r="A440" s="10">
        <v>89</v>
      </c>
      <c r="B440" s="18"/>
      <c r="C440" s="18"/>
      <c r="D440" s="15"/>
      <c r="E440" s="60" t="s">
        <v>27</v>
      </c>
      <c r="F440" s="14"/>
      <c r="G440" s="31"/>
      <c r="H440" s="38"/>
      <c r="I440" s="78" t="s">
        <v>1661</v>
      </c>
      <c r="J440" s="1" t="s">
        <v>1486</v>
      </c>
      <c r="K440" s="1" t="s">
        <v>117</v>
      </c>
      <c r="L440" s="1" t="s">
        <v>1514</v>
      </c>
    </row>
    <row r="441" spans="1:12" s="1" customFormat="1" ht="15" customHeight="1">
      <c r="A441" s="10">
        <v>89</v>
      </c>
      <c r="B441" s="18"/>
      <c r="C441" s="18"/>
      <c r="D441" s="15"/>
      <c r="E441" s="860" t="s">
        <v>819</v>
      </c>
      <c r="F441" s="860"/>
      <c r="G441" s="860"/>
      <c r="H441" s="861"/>
      <c r="I441" s="78" t="s">
        <v>1661</v>
      </c>
      <c r="J441" s="1" t="s">
        <v>1486</v>
      </c>
      <c r="K441" s="1" t="s">
        <v>117</v>
      </c>
      <c r="L441" s="1" t="s">
        <v>1514</v>
      </c>
    </row>
    <row r="442" spans="1:12" s="1" customFormat="1" ht="15" customHeight="1">
      <c r="A442" s="10">
        <v>89</v>
      </c>
      <c r="B442" s="18"/>
      <c r="C442" s="18"/>
      <c r="D442" s="15"/>
      <c r="E442" s="860"/>
      <c r="F442" s="860"/>
      <c r="G442" s="860"/>
      <c r="H442" s="861"/>
      <c r="I442" s="78" t="s">
        <v>1661</v>
      </c>
      <c r="J442" s="1" t="s">
        <v>1486</v>
      </c>
      <c r="K442" s="1" t="s">
        <v>117</v>
      </c>
      <c r="L442" s="1" t="s">
        <v>1514</v>
      </c>
    </row>
    <row r="443" spans="1:12" s="1" customFormat="1" ht="15" customHeight="1">
      <c r="A443" s="10">
        <v>89</v>
      </c>
      <c r="B443" s="18"/>
      <c r="C443" s="18"/>
      <c r="D443" s="15"/>
      <c r="E443" s="860"/>
      <c r="F443" s="860"/>
      <c r="G443" s="860"/>
      <c r="H443" s="861"/>
      <c r="I443" s="78" t="s">
        <v>1661</v>
      </c>
      <c r="J443" s="1" t="s">
        <v>1486</v>
      </c>
      <c r="K443" s="1" t="s">
        <v>117</v>
      </c>
      <c r="L443" s="1" t="s">
        <v>1514</v>
      </c>
    </row>
    <row r="444" spans="1:12" s="1" customFormat="1" ht="15" customHeight="1">
      <c r="A444" s="10">
        <v>89</v>
      </c>
      <c r="B444" s="18"/>
      <c r="C444" s="18"/>
      <c r="D444" s="15"/>
      <c r="E444" s="63" t="s">
        <v>116</v>
      </c>
      <c r="F444" s="14"/>
      <c r="G444" s="31"/>
      <c r="H444" s="38"/>
      <c r="I444" s="78" t="s">
        <v>1661</v>
      </c>
      <c r="J444" s="1" t="s">
        <v>1486</v>
      </c>
      <c r="K444" s="1" t="s">
        <v>117</v>
      </c>
      <c r="L444" s="1" t="s">
        <v>1514</v>
      </c>
    </row>
    <row r="445" spans="1:12" s="1" customFormat="1" ht="15" customHeight="1">
      <c r="A445" s="10">
        <v>89</v>
      </c>
      <c r="B445" s="18"/>
      <c r="C445" s="18"/>
      <c r="D445" s="15"/>
      <c r="E445" s="63"/>
      <c r="F445" s="14"/>
      <c r="G445" s="31"/>
      <c r="H445" s="38"/>
      <c r="I445" s="78" t="s">
        <v>1661</v>
      </c>
      <c r="J445" s="1" t="s">
        <v>1486</v>
      </c>
      <c r="K445" s="1" t="s">
        <v>117</v>
      </c>
      <c r="L445" s="1" t="s">
        <v>1514</v>
      </c>
    </row>
    <row r="446" spans="1:12" s="1" customFormat="1" ht="15" customHeight="1">
      <c r="A446" s="10">
        <v>89</v>
      </c>
      <c r="B446" s="6"/>
      <c r="C446" s="6"/>
      <c r="D446" s="5"/>
      <c r="E446" s="4"/>
      <c r="F446" s="3"/>
      <c r="G446" s="2"/>
      <c r="H446" s="2"/>
      <c r="I446" s="79" t="s">
        <v>1661</v>
      </c>
      <c r="J446" s="69" t="s">
        <v>1486</v>
      </c>
      <c r="K446" s="69" t="s">
        <v>117</v>
      </c>
      <c r="L446" s="69" t="s">
        <v>1514</v>
      </c>
    </row>
    <row r="447" spans="1:12" ht="39" customHeight="1">
      <c r="A447" s="10">
        <v>0</v>
      </c>
      <c r="B447" s="863" t="s">
        <v>1657</v>
      </c>
      <c r="C447" s="863"/>
      <c r="D447" s="863"/>
      <c r="E447" s="862" t="s">
        <v>1673</v>
      </c>
      <c r="F447" s="862"/>
      <c r="G447" s="862"/>
      <c r="H447" s="862"/>
      <c r="I447" s="75" t="s">
        <v>1673</v>
      </c>
      <c r="J447" s="75" t="s">
        <v>1520</v>
      </c>
      <c r="K447" s="75" t="s">
        <v>1521</v>
      </c>
      <c r="L447" s="75" t="s">
        <v>1519</v>
      </c>
    </row>
    <row r="448" spans="1:12" s="1" customFormat="1" ht="31.5" customHeight="1">
      <c r="A448" s="10">
        <v>9</v>
      </c>
      <c r="B448" s="866" t="s">
        <v>1615</v>
      </c>
      <c r="C448" s="866"/>
      <c r="D448" s="866"/>
      <c r="E448" s="866"/>
      <c r="F448" s="866"/>
      <c r="G448" s="866"/>
      <c r="H448" s="867"/>
      <c r="I448" s="77" t="s">
        <v>1663</v>
      </c>
      <c r="J448" s="68" t="s">
        <v>1616</v>
      </c>
      <c r="K448" s="68" t="s">
        <v>573</v>
      </c>
      <c r="L448" s="68" t="s">
        <v>1617</v>
      </c>
    </row>
    <row r="449" spans="1:12" ht="26.25">
      <c r="A449" s="10">
        <v>9</v>
      </c>
      <c r="B449" s="868">
        <v>9</v>
      </c>
      <c r="C449" s="24"/>
      <c r="D449" s="13"/>
      <c r="E449" s="12" t="s">
        <v>573</v>
      </c>
      <c r="F449" s="32"/>
      <c r="G449" s="33"/>
      <c r="H449" s="34"/>
      <c r="I449" s="78" t="s">
        <v>1663</v>
      </c>
      <c r="J449" s="1" t="s">
        <v>1616</v>
      </c>
      <c r="K449" s="1" t="s">
        <v>573</v>
      </c>
      <c r="L449" s="1" t="s">
        <v>1617</v>
      </c>
    </row>
    <row r="450" spans="1:12" ht="26.25">
      <c r="A450" s="10">
        <v>9</v>
      </c>
      <c r="B450" s="868"/>
      <c r="C450" s="25"/>
      <c r="D450" s="26"/>
      <c r="E450" s="27" t="s">
        <v>835</v>
      </c>
      <c r="F450" s="32"/>
      <c r="G450" s="33"/>
      <c r="H450" s="34"/>
      <c r="I450" s="78" t="s">
        <v>1663</v>
      </c>
      <c r="J450" s="1" t="s">
        <v>1616</v>
      </c>
      <c r="K450" s="1" t="s">
        <v>573</v>
      </c>
      <c r="L450" s="1" t="s">
        <v>1617</v>
      </c>
    </row>
    <row r="451" spans="1:12" ht="15" customHeight="1">
      <c r="A451" s="10">
        <v>9</v>
      </c>
      <c r="B451" s="869" t="s">
        <v>1369</v>
      </c>
      <c r="C451" s="869"/>
      <c r="D451" s="870">
        <v>4</v>
      </c>
      <c r="E451" s="44" t="s">
        <v>8</v>
      </c>
      <c r="F451" s="871" t="s">
        <v>1368</v>
      </c>
      <c r="G451" s="871"/>
      <c r="H451" s="872"/>
      <c r="I451" s="78" t="s">
        <v>1663</v>
      </c>
      <c r="J451" s="1" t="s">
        <v>1616</v>
      </c>
      <c r="K451" s="1" t="s">
        <v>573</v>
      </c>
      <c r="L451" s="1" t="s">
        <v>1617</v>
      </c>
    </row>
    <row r="452" spans="1:12">
      <c r="A452" s="10">
        <v>9</v>
      </c>
      <c r="B452" s="869"/>
      <c r="C452" s="869"/>
      <c r="D452" s="870"/>
      <c r="E452" s="65" t="s">
        <v>15</v>
      </c>
      <c r="F452" s="871"/>
      <c r="G452" s="871"/>
      <c r="H452" s="872"/>
      <c r="I452" s="78" t="s">
        <v>1663</v>
      </c>
      <c r="J452" s="1" t="s">
        <v>1616</v>
      </c>
      <c r="K452" s="1" t="s">
        <v>573</v>
      </c>
      <c r="L452" s="1" t="s">
        <v>1617</v>
      </c>
    </row>
    <row r="453" spans="1:12">
      <c r="A453" s="10">
        <v>9</v>
      </c>
      <c r="B453" s="869"/>
      <c r="C453" s="869"/>
      <c r="D453" s="870"/>
      <c r="E453" s="65" t="s">
        <v>17</v>
      </c>
      <c r="F453" s="871"/>
      <c r="G453" s="871"/>
      <c r="H453" s="872"/>
      <c r="I453" s="78" t="s">
        <v>1663</v>
      </c>
      <c r="J453" s="1" t="s">
        <v>1616</v>
      </c>
      <c r="K453" s="1" t="s">
        <v>573</v>
      </c>
      <c r="L453" s="1" t="s">
        <v>1617</v>
      </c>
    </row>
    <row r="454" spans="1:12" ht="18" customHeight="1">
      <c r="A454" s="10">
        <v>9</v>
      </c>
      <c r="B454" s="875" t="s">
        <v>613</v>
      </c>
      <c r="C454" s="875"/>
      <c r="D454" s="17">
        <f>D451</f>
        <v>4</v>
      </c>
      <c r="E454" s="45" t="s">
        <v>2</v>
      </c>
      <c r="F454" s="29" t="s">
        <v>1</v>
      </c>
      <c r="G454" s="864">
        <v>10</v>
      </c>
      <c r="H454" s="865"/>
      <c r="I454" s="78" t="s">
        <v>1663</v>
      </c>
      <c r="J454" s="1" t="s">
        <v>1616</v>
      </c>
      <c r="K454" s="1" t="s">
        <v>573</v>
      </c>
      <c r="L454" s="1" t="s">
        <v>1617</v>
      </c>
    </row>
    <row r="455" spans="1:12">
      <c r="A455" s="10">
        <v>9</v>
      </c>
      <c r="B455" s="20">
        <v>1</v>
      </c>
      <c r="C455" s="21" t="s">
        <v>609</v>
      </c>
      <c r="D455" s="17">
        <f>D451</f>
        <v>4</v>
      </c>
      <c r="E455" s="42" t="s">
        <v>836</v>
      </c>
      <c r="F455" s="17">
        <f>G454</f>
        <v>10</v>
      </c>
      <c r="G455" s="41">
        <f t="shared" ref="G455" si="59">IF(ISBLANK(B455),"",IF(ISTEXT(B455),"",(B455/D455)*F455))</f>
        <v>2.5</v>
      </c>
      <c r="H455" s="28" t="str">
        <f t="shared" ref="H455" si="60">C455</f>
        <v>kg</v>
      </c>
      <c r="I455" s="78" t="s">
        <v>1663</v>
      </c>
      <c r="J455" s="1" t="s">
        <v>1616</v>
      </c>
      <c r="K455" s="1" t="s">
        <v>573</v>
      </c>
      <c r="L455" s="1" t="s">
        <v>1617</v>
      </c>
    </row>
    <row r="456" spans="1:12">
      <c r="A456" s="10">
        <v>9</v>
      </c>
      <c r="B456" s="20">
        <v>4</v>
      </c>
      <c r="C456" s="21" t="s">
        <v>631</v>
      </c>
      <c r="D456" s="17">
        <f>D451</f>
        <v>4</v>
      </c>
      <c r="E456" s="42" t="s">
        <v>837</v>
      </c>
      <c r="F456" s="17">
        <f>G454</f>
        <v>10</v>
      </c>
      <c r="G456" s="23">
        <f t="shared" ref="G456" si="61">IF(ISBLANK(B456),"",IF(ISTEXT(B456),"",(B456/D456)*F456))</f>
        <v>10</v>
      </c>
      <c r="H456" s="28" t="str">
        <f t="shared" ref="H456" si="62">C456</f>
        <v>manchons</v>
      </c>
      <c r="I456" s="78" t="s">
        <v>1663</v>
      </c>
      <c r="J456" s="1" t="s">
        <v>1616</v>
      </c>
      <c r="K456" s="1" t="s">
        <v>573</v>
      </c>
      <c r="L456" s="1" t="s">
        <v>1617</v>
      </c>
    </row>
    <row r="457" spans="1:12">
      <c r="A457" s="10">
        <v>9</v>
      </c>
      <c r="B457" s="18"/>
      <c r="C457" s="18"/>
      <c r="D457" s="15"/>
      <c r="E457" s="63"/>
      <c r="F457" s="14"/>
      <c r="G457" s="31"/>
      <c r="H457" s="38"/>
      <c r="I457" s="78" t="s">
        <v>1663</v>
      </c>
      <c r="J457" s="1" t="s">
        <v>1616</v>
      </c>
      <c r="K457" s="1" t="s">
        <v>573</v>
      </c>
      <c r="L457" s="1" t="s">
        <v>1617</v>
      </c>
    </row>
    <row r="458" spans="1:12">
      <c r="A458" s="10">
        <v>9</v>
      </c>
      <c r="B458" s="18"/>
      <c r="C458" s="18"/>
      <c r="D458" s="15"/>
      <c r="E458" s="63" t="s">
        <v>0</v>
      </c>
      <c r="F458" s="14"/>
      <c r="G458" s="31"/>
      <c r="H458" s="38"/>
      <c r="I458" s="78" t="s">
        <v>1663</v>
      </c>
      <c r="J458" s="1" t="s">
        <v>1616</v>
      </c>
      <c r="K458" s="1" t="s">
        <v>573</v>
      </c>
      <c r="L458" s="1" t="s">
        <v>1617</v>
      </c>
    </row>
    <row r="459" spans="1:12">
      <c r="A459" s="10">
        <v>9</v>
      </c>
      <c r="B459" s="18"/>
      <c r="C459" s="18"/>
      <c r="D459" s="15"/>
      <c r="E459" s="63" t="s">
        <v>572</v>
      </c>
      <c r="F459" s="14"/>
      <c r="G459" s="31"/>
      <c r="H459" s="38"/>
      <c r="I459" s="78" t="s">
        <v>1663</v>
      </c>
      <c r="J459" s="1" t="s">
        <v>1616</v>
      </c>
      <c r="K459" s="1" t="s">
        <v>573</v>
      </c>
      <c r="L459" s="1" t="s">
        <v>1617</v>
      </c>
    </row>
    <row r="460" spans="1:12">
      <c r="A460" s="10">
        <v>9</v>
      </c>
      <c r="B460" s="18"/>
      <c r="C460" s="18"/>
      <c r="D460" s="15"/>
      <c r="E460" s="63" t="s">
        <v>571</v>
      </c>
      <c r="F460" s="14"/>
      <c r="G460" s="31"/>
      <c r="H460" s="38"/>
      <c r="I460" s="78" t="s">
        <v>1663</v>
      </c>
      <c r="J460" s="1" t="s">
        <v>1616</v>
      </c>
      <c r="K460" s="1" t="s">
        <v>573</v>
      </c>
      <c r="L460" s="1" t="s">
        <v>1617</v>
      </c>
    </row>
    <row r="461" spans="1:12">
      <c r="A461" s="10">
        <v>9</v>
      </c>
      <c r="B461" s="18"/>
      <c r="C461" s="18"/>
      <c r="D461" s="15"/>
      <c r="E461" s="63" t="s">
        <v>570</v>
      </c>
      <c r="F461" s="14"/>
      <c r="G461" s="31"/>
      <c r="H461" s="38"/>
      <c r="I461" s="78" t="s">
        <v>1663</v>
      </c>
      <c r="J461" s="1" t="s">
        <v>1616</v>
      </c>
      <c r="K461" s="1" t="s">
        <v>573</v>
      </c>
      <c r="L461" s="1" t="s">
        <v>1617</v>
      </c>
    </row>
    <row r="462" spans="1:12">
      <c r="A462" s="10">
        <v>9</v>
      </c>
      <c r="B462" s="18"/>
      <c r="C462" s="18"/>
      <c r="D462" s="15"/>
      <c r="E462" s="63"/>
      <c r="F462" s="14"/>
      <c r="G462" s="31"/>
      <c r="H462" s="38"/>
      <c r="I462" s="78" t="s">
        <v>1663</v>
      </c>
      <c r="J462" s="1" t="s">
        <v>1616</v>
      </c>
      <c r="K462" s="1" t="s">
        <v>573</v>
      </c>
      <c r="L462" s="1" t="s">
        <v>1617</v>
      </c>
    </row>
    <row r="463" spans="1:12">
      <c r="A463" s="52">
        <v>9</v>
      </c>
      <c r="B463" s="6"/>
      <c r="C463" s="6"/>
      <c r="D463" s="5"/>
      <c r="E463" s="4"/>
      <c r="F463" s="3"/>
      <c r="G463" s="2"/>
      <c r="H463" s="2"/>
      <c r="I463" s="79" t="s">
        <v>1663</v>
      </c>
      <c r="J463" s="69" t="s">
        <v>1616</v>
      </c>
      <c r="K463" s="69" t="s">
        <v>573</v>
      </c>
      <c r="L463" s="69" t="s">
        <v>1617</v>
      </c>
    </row>
    <row r="464" spans="1:12" s="1" customFormat="1" ht="31.5" customHeight="1">
      <c r="A464" s="10">
        <v>18</v>
      </c>
      <c r="B464" s="866" t="s">
        <v>1623</v>
      </c>
      <c r="C464" s="866"/>
      <c r="D464" s="866"/>
      <c r="E464" s="866"/>
      <c r="F464" s="866"/>
      <c r="G464" s="866"/>
      <c r="H464" s="867"/>
      <c r="I464" s="77" t="s">
        <v>1663</v>
      </c>
      <c r="J464" s="68" t="s">
        <v>1624</v>
      </c>
      <c r="K464" s="68" t="s">
        <v>536</v>
      </c>
      <c r="L464" s="68" t="s">
        <v>1625</v>
      </c>
    </row>
    <row r="465" spans="1:12" s="1" customFormat="1" ht="20.25" customHeight="1">
      <c r="A465" s="10">
        <v>18</v>
      </c>
      <c r="B465" s="868">
        <v>18</v>
      </c>
      <c r="C465" s="24"/>
      <c r="D465" s="13"/>
      <c r="E465" s="12" t="s">
        <v>536</v>
      </c>
      <c r="F465" s="32"/>
      <c r="G465" s="33"/>
      <c r="H465" s="34"/>
      <c r="I465" s="78" t="s">
        <v>1663</v>
      </c>
      <c r="J465" s="1" t="s">
        <v>1624</v>
      </c>
      <c r="K465" s="1" t="s">
        <v>536</v>
      </c>
      <c r="L465" s="1" t="s">
        <v>1625</v>
      </c>
    </row>
    <row r="466" spans="1:12" s="1" customFormat="1" ht="15.75" customHeight="1">
      <c r="A466" s="10">
        <v>18</v>
      </c>
      <c r="B466" s="868"/>
      <c r="C466" s="25"/>
      <c r="D466" s="26"/>
      <c r="E466" s="27" t="s">
        <v>856</v>
      </c>
      <c r="F466" s="32"/>
      <c r="G466" s="33"/>
      <c r="H466" s="34"/>
      <c r="I466" s="78" t="s">
        <v>1663</v>
      </c>
      <c r="J466" s="1" t="s">
        <v>1624</v>
      </c>
      <c r="K466" s="1" t="s">
        <v>536</v>
      </c>
      <c r="L466" s="1" t="s">
        <v>1625</v>
      </c>
    </row>
    <row r="467" spans="1:12" s="1" customFormat="1" ht="15" customHeight="1">
      <c r="A467" s="10">
        <v>18</v>
      </c>
      <c r="B467" s="869" t="s">
        <v>1369</v>
      </c>
      <c r="C467" s="869"/>
      <c r="D467" s="870">
        <v>4</v>
      </c>
      <c r="E467" s="44" t="s">
        <v>8</v>
      </c>
      <c r="F467" s="871" t="s">
        <v>1368</v>
      </c>
      <c r="G467" s="871"/>
      <c r="H467" s="872"/>
      <c r="I467" s="78" t="s">
        <v>1663</v>
      </c>
      <c r="J467" s="1" t="s">
        <v>1624</v>
      </c>
      <c r="K467" s="1" t="s">
        <v>536</v>
      </c>
      <c r="L467" s="1" t="s">
        <v>1625</v>
      </c>
    </row>
    <row r="468" spans="1:12" s="1" customFormat="1" ht="15" customHeight="1">
      <c r="A468" s="10">
        <v>18</v>
      </c>
      <c r="B468" s="869"/>
      <c r="C468" s="869"/>
      <c r="D468" s="870"/>
      <c r="E468" s="65" t="s">
        <v>4</v>
      </c>
      <c r="F468" s="871"/>
      <c r="G468" s="871"/>
      <c r="H468" s="872"/>
      <c r="I468" s="78" t="s">
        <v>1663</v>
      </c>
      <c r="J468" s="1" t="s">
        <v>1624</v>
      </c>
      <c r="K468" s="1" t="s">
        <v>536</v>
      </c>
      <c r="L468" s="1" t="s">
        <v>1625</v>
      </c>
    </row>
    <row r="469" spans="1:12" s="1" customFormat="1" ht="15" customHeight="1">
      <c r="A469" s="10">
        <v>18</v>
      </c>
      <c r="B469" s="869"/>
      <c r="C469" s="869"/>
      <c r="D469" s="870"/>
      <c r="E469" s="65" t="s">
        <v>31</v>
      </c>
      <c r="F469" s="871"/>
      <c r="G469" s="871"/>
      <c r="H469" s="872"/>
      <c r="I469" s="78" t="s">
        <v>1663</v>
      </c>
      <c r="J469" s="1" t="s">
        <v>1624</v>
      </c>
      <c r="K469" s="1" t="s">
        <v>536</v>
      </c>
      <c r="L469" s="1" t="s">
        <v>1625</v>
      </c>
    </row>
    <row r="470" spans="1:12" s="1" customFormat="1" ht="25.5" customHeight="1">
      <c r="A470" s="10">
        <v>18</v>
      </c>
      <c r="B470" s="875" t="s">
        <v>613</v>
      </c>
      <c r="C470" s="875"/>
      <c r="D470" s="17">
        <f>D467</f>
        <v>4</v>
      </c>
      <c r="E470" s="45" t="s">
        <v>2</v>
      </c>
      <c r="F470" s="29" t="s">
        <v>1</v>
      </c>
      <c r="G470" s="864">
        <v>10</v>
      </c>
      <c r="H470" s="865"/>
      <c r="I470" s="78" t="s">
        <v>1663</v>
      </c>
      <c r="J470" s="1" t="s">
        <v>1624</v>
      </c>
      <c r="K470" s="1" t="s">
        <v>536</v>
      </c>
      <c r="L470" s="1" t="s">
        <v>1625</v>
      </c>
    </row>
    <row r="471" spans="1:12" s="1" customFormat="1" ht="15" customHeight="1">
      <c r="A471" s="10">
        <v>18</v>
      </c>
      <c r="B471" s="50">
        <v>0.25</v>
      </c>
      <c r="C471" s="21" t="s">
        <v>609</v>
      </c>
      <c r="D471" s="17">
        <f>D467</f>
        <v>4</v>
      </c>
      <c r="E471" s="42" t="s">
        <v>734</v>
      </c>
      <c r="F471" s="17">
        <f>G470</f>
        <v>10</v>
      </c>
      <c r="G471" s="41">
        <f t="shared" ref="G471" si="63">IF(ISBLANK(B471),"",IF(ISTEXT(B471),"",(B471/D471)*F471))</f>
        <v>0.625</v>
      </c>
      <c r="H471" s="28" t="str">
        <f t="shared" ref="H471" si="64">C471</f>
        <v>kg</v>
      </c>
      <c r="I471" s="78" t="s">
        <v>1663</v>
      </c>
      <c r="J471" s="1" t="s">
        <v>1624</v>
      </c>
      <c r="K471" s="1" t="s">
        <v>536</v>
      </c>
      <c r="L471" s="1" t="s">
        <v>1625</v>
      </c>
    </row>
    <row r="472" spans="1:12" s="1" customFormat="1" ht="15" customHeight="1">
      <c r="A472" s="10">
        <v>18</v>
      </c>
      <c r="B472" s="50">
        <v>1</v>
      </c>
      <c r="C472" s="21" t="s">
        <v>609</v>
      </c>
      <c r="D472" s="17">
        <f>D467</f>
        <v>4</v>
      </c>
      <c r="E472" s="42" t="s">
        <v>735</v>
      </c>
      <c r="F472" s="17">
        <f>G470</f>
        <v>10</v>
      </c>
      <c r="G472" s="41">
        <f t="shared" ref="G472:G478" si="65">IF(ISBLANK(B472),"",IF(ISTEXT(B472),"",(B472/D472)*F472))</f>
        <v>2.5</v>
      </c>
      <c r="H472" s="28" t="str">
        <f t="shared" ref="H472:H478" si="66">C472</f>
        <v>kg</v>
      </c>
      <c r="I472" s="78" t="s">
        <v>1663</v>
      </c>
      <c r="J472" s="1" t="s">
        <v>1624</v>
      </c>
      <c r="K472" s="1" t="s">
        <v>536</v>
      </c>
      <c r="L472" s="1" t="s">
        <v>1625</v>
      </c>
    </row>
    <row r="473" spans="1:12" s="1" customFormat="1" ht="15" customHeight="1">
      <c r="A473" s="10">
        <v>18</v>
      </c>
      <c r="B473" s="50">
        <v>0.25</v>
      </c>
      <c r="C473" s="21" t="s">
        <v>609</v>
      </c>
      <c r="D473" s="17">
        <f>D467</f>
        <v>4</v>
      </c>
      <c r="E473" s="42" t="s">
        <v>736</v>
      </c>
      <c r="F473" s="17">
        <f>G470</f>
        <v>10</v>
      </c>
      <c r="G473" s="41">
        <f t="shared" si="65"/>
        <v>0.625</v>
      </c>
      <c r="H473" s="28" t="str">
        <f t="shared" si="66"/>
        <v>kg</v>
      </c>
      <c r="I473" s="78" t="s">
        <v>1663</v>
      </c>
      <c r="J473" s="1" t="s">
        <v>1624</v>
      </c>
      <c r="K473" s="1" t="s">
        <v>536</v>
      </c>
      <c r="L473" s="1" t="s">
        <v>1625</v>
      </c>
    </row>
    <row r="474" spans="1:12" s="1" customFormat="1" ht="15" customHeight="1">
      <c r="A474" s="10">
        <v>18</v>
      </c>
      <c r="B474" s="50">
        <v>4</v>
      </c>
      <c r="C474" s="21" t="s">
        <v>627</v>
      </c>
      <c r="D474" s="17">
        <f>D467</f>
        <v>4</v>
      </c>
      <c r="E474" s="42" t="s">
        <v>719</v>
      </c>
      <c r="F474" s="17">
        <f>G470</f>
        <v>10</v>
      </c>
      <c r="G474" s="23">
        <f t="shared" si="65"/>
        <v>10</v>
      </c>
      <c r="H474" s="28" t="str">
        <f t="shared" si="66"/>
        <v>œufs</v>
      </c>
      <c r="I474" s="78" t="s">
        <v>1663</v>
      </c>
      <c r="J474" s="1" t="s">
        <v>1624</v>
      </c>
      <c r="K474" s="1" t="s">
        <v>536</v>
      </c>
      <c r="L474" s="1" t="s">
        <v>1625</v>
      </c>
    </row>
    <row r="475" spans="1:12" s="1" customFormat="1" ht="15" customHeight="1">
      <c r="A475" s="10">
        <v>18</v>
      </c>
      <c r="B475" s="50">
        <v>0.1</v>
      </c>
      <c r="C475" s="21" t="s">
        <v>609</v>
      </c>
      <c r="D475" s="17">
        <f>D467</f>
        <v>4</v>
      </c>
      <c r="E475" s="42" t="s">
        <v>737</v>
      </c>
      <c r="F475" s="17">
        <f>G470</f>
        <v>10</v>
      </c>
      <c r="G475" s="41">
        <f t="shared" si="65"/>
        <v>0.25</v>
      </c>
      <c r="H475" s="28" t="str">
        <f t="shared" si="66"/>
        <v>kg</v>
      </c>
      <c r="I475" s="78" t="s">
        <v>1663</v>
      </c>
      <c r="J475" s="1" t="s">
        <v>1624</v>
      </c>
      <c r="K475" s="1" t="s">
        <v>536</v>
      </c>
      <c r="L475" s="1" t="s">
        <v>1625</v>
      </c>
    </row>
    <row r="476" spans="1:12" s="1" customFormat="1" ht="15" customHeight="1">
      <c r="A476" s="10">
        <v>18</v>
      </c>
      <c r="B476" s="50">
        <v>1</v>
      </c>
      <c r="C476" s="21" t="s">
        <v>638</v>
      </c>
      <c r="D476" s="17">
        <f>D467</f>
        <v>4</v>
      </c>
      <c r="E476" s="42" t="s">
        <v>670</v>
      </c>
      <c r="F476" s="17">
        <f>G470</f>
        <v>10</v>
      </c>
      <c r="G476" s="23">
        <f t="shared" si="65"/>
        <v>2.5</v>
      </c>
      <c r="H476" s="28" t="str">
        <f t="shared" si="66"/>
        <v>noix</v>
      </c>
      <c r="I476" s="78" t="s">
        <v>1663</v>
      </c>
      <c r="J476" s="1" t="s">
        <v>1624</v>
      </c>
      <c r="K476" s="1" t="s">
        <v>536</v>
      </c>
      <c r="L476" s="1" t="s">
        <v>1625</v>
      </c>
    </row>
    <row r="477" spans="1:12" s="1" customFormat="1" ht="15" customHeight="1">
      <c r="A477" s="10">
        <v>18</v>
      </c>
      <c r="B477" s="50"/>
      <c r="C477" s="21"/>
      <c r="D477" s="17">
        <f>D467</f>
        <v>4</v>
      </c>
      <c r="E477" s="42" t="s">
        <v>686</v>
      </c>
      <c r="F477" s="17">
        <f>G470</f>
        <v>10</v>
      </c>
      <c r="G477" s="22" t="str">
        <f t="shared" si="65"/>
        <v/>
      </c>
      <c r="H477" s="28">
        <f t="shared" si="66"/>
        <v>0</v>
      </c>
      <c r="I477" s="78" t="s">
        <v>1663</v>
      </c>
      <c r="J477" s="1" t="s">
        <v>1624</v>
      </c>
      <c r="K477" s="1" t="s">
        <v>536</v>
      </c>
      <c r="L477" s="1" t="s">
        <v>1625</v>
      </c>
    </row>
    <row r="478" spans="1:12" s="1" customFormat="1" ht="15" customHeight="1">
      <c r="A478" s="10">
        <v>18</v>
      </c>
      <c r="B478" s="50"/>
      <c r="C478" s="21"/>
      <c r="D478" s="17">
        <f>D467</f>
        <v>4</v>
      </c>
      <c r="E478" s="65"/>
      <c r="F478" s="17">
        <f>G470</f>
        <v>10</v>
      </c>
      <c r="G478" s="22" t="str">
        <f t="shared" si="65"/>
        <v/>
      </c>
      <c r="H478" s="28">
        <f t="shared" si="66"/>
        <v>0</v>
      </c>
      <c r="I478" s="78" t="s">
        <v>1663</v>
      </c>
      <c r="J478" s="1" t="s">
        <v>1624</v>
      </c>
      <c r="K478" s="1" t="s">
        <v>536</v>
      </c>
      <c r="L478" s="1" t="s">
        <v>1625</v>
      </c>
    </row>
    <row r="479" spans="1:12" s="1" customFormat="1">
      <c r="A479" s="10">
        <v>18</v>
      </c>
      <c r="B479" s="53"/>
      <c r="C479" s="54"/>
      <c r="D479" s="17"/>
      <c r="E479" s="61" t="s">
        <v>1468</v>
      </c>
      <c r="F479" s="17"/>
      <c r="G479" s="22"/>
      <c r="H479" s="28"/>
      <c r="I479" s="78" t="s">
        <v>1663</v>
      </c>
      <c r="J479" s="1" t="s">
        <v>1624</v>
      </c>
      <c r="K479" s="1" t="s">
        <v>536</v>
      </c>
      <c r="L479" s="1" t="s">
        <v>1625</v>
      </c>
    </row>
    <row r="480" spans="1:12" s="1" customFormat="1">
      <c r="A480" s="10">
        <v>18</v>
      </c>
      <c r="B480" s="53"/>
      <c r="C480" s="54"/>
      <c r="D480" s="17"/>
      <c r="E480" s="60" t="s">
        <v>535</v>
      </c>
      <c r="F480" s="17"/>
      <c r="G480" s="22"/>
      <c r="H480" s="28"/>
      <c r="I480" s="78" t="s">
        <v>1663</v>
      </c>
      <c r="J480" s="1" t="s">
        <v>1624</v>
      </c>
      <c r="K480" s="1" t="s">
        <v>536</v>
      </c>
      <c r="L480" s="1" t="s">
        <v>1625</v>
      </c>
    </row>
    <row r="481" spans="1:12" s="1" customFormat="1">
      <c r="A481" s="10">
        <v>18</v>
      </c>
      <c r="B481" s="53"/>
      <c r="C481" s="54"/>
      <c r="D481" s="17"/>
      <c r="E481" s="60" t="s">
        <v>534</v>
      </c>
      <c r="F481" s="17"/>
      <c r="G481" s="22"/>
      <c r="H481" s="28"/>
      <c r="I481" s="78" t="s">
        <v>1663</v>
      </c>
      <c r="J481" s="1" t="s">
        <v>1624</v>
      </c>
      <c r="K481" s="1" t="s">
        <v>536</v>
      </c>
      <c r="L481" s="1" t="s">
        <v>1625</v>
      </c>
    </row>
    <row r="482" spans="1:12" s="1" customFormat="1">
      <c r="A482" s="10">
        <v>18</v>
      </c>
      <c r="B482" s="53"/>
      <c r="C482" s="54"/>
      <c r="D482" s="17"/>
      <c r="E482" s="60" t="s">
        <v>533</v>
      </c>
      <c r="F482" s="17"/>
      <c r="G482" s="22"/>
      <c r="H482" s="28"/>
      <c r="I482" s="78" t="s">
        <v>1663</v>
      </c>
      <c r="J482" s="1" t="s">
        <v>1624</v>
      </c>
      <c r="K482" s="1" t="s">
        <v>536</v>
      </c>
      <c r="L482" s="1" t="s">
        <v>1625</v>
      </c>
    </row>
    <row r="483" spans="1:12" s="1" customFormat="1">
      <c r="A483" s="10">
        <v>18</v>
      </c>
      <c r="B483" s="53"/>
      <c r="C483" s="54"/>
      <c r="D483" s="17"/>
      <c r="E483" s="60" t="s">
        <v>857</v>
      </c>
      <c r="F483" s="17"/>
      <c r="G483" s="22"/>
      <c r="H483" s="28"/>
      <c r="I483" s="78" t="s">
        <v>1663</v>
      </c>
      <c r="J483" s="1" t="s">
        <v>1624</v>
      </c>
      <c r="K483" s="1" t="s">
        <v>536</v>
      </c>
      <c r="L483" s="1" t="s">
        <v>1625</v>
      </c>
    </row>
    <row r="484" spans="1:12" s="1" customFormat="1">
      <c r="A484" s="10">
        <v>18</v>
      </c>
      <c r="B484" s="53"/>
      <c r="C484" s="54"/>
      <c r="D484" s="17"/>
      <c r="E484" s="60" t="s">
        <v>532</v>
      </c>
      <c r="F484" s="17"/>
      <c r="G484" s="22"/>
      <c r="H484" s="28"/>
      <c r="I484" s="78" t="s">
        <v>1663</v>
      </c>
      <c r="J484" s="1" t="s">
        <v>1624</v>
      </c>
      <c r="K484" s="1" t="s">
        <v>536</v>
      </c>
      <c r="L484" s="1" t="s">
        <v>1625</v>
      </c>
    </row>
    <row r="485" spans="1:12" s="1" customFormat="1">
      <c r="A485" s="10">
        <v>18</v>
      </c>
      <c r="B485" s="53"/>
      <c r="C485" s="54"/>
      <c r="D485" s="17"/>
      <c r="E485" s="60" t="s">
        <v>858</v>
      </c>
      <c r="F485" s="17"/>
      <c r="G485" s="22"/>
      <c r="H485" s="28"/>
      <c r="I485" s="78" t="s">
        <v>1663</v>
      </c>
      <c r="J485" s="1" t="s">
        <v>1624</v>
      </c>
      <c r="K485" s="1" t="s">
        <v>536</v>
      </c>
      <c r="L485" s="1" t="s">
        <v>1625</v>
      </c>
    </row>
    <row r="486" spans="1:12" s="1" customFormat="1" ht="15" customHeight="1">
      <c r="A486" s="10">
        <v>18</v>
      </c>
      <c r="B486" s="53"/>
      <c r="C486" s="54"/>
      <c r="D486" s="17"/>
      <c r="E486" s="60"/>
      <c r="F486" s="17"/>
      <c r="G486" s="22"/>
      <c r="H486" s="28"/>
      <c r="I486" s="78" t="s">
        <v>1663</v>
      </c>
      <c r="J486" s="1" t="s">
        <v>1624</v>
      </c>
      <c r="K486" s="1" t="s">
        <v>536</v>
      </c>
      <c r="L486" s="1" t="s">
        <v>1625</v>
      </c>
    </row>
    <row r="487" spans="1:12" s="1" customFormat="1" ht="15" customHeight="1">
      <c r="A487" s="52">
        <v>18</v>
      </c>
      <c r="B487" s="6"/>
      <c r="C487" s="6"/>
      <c r="D487" s="5"/>
      <c r="E487" s="4"/>
      <c r="F487" s="3"/>
      <c r="G487" s="2"/>
      <c r="H487" s="2"/>
      <c r="I487" s="79" t="s">
        <v>1663</v>
      </c>
      <c r="J487" s="69" t="s">
        <v>1624</v>
      </c>
      <c r="K487" s="69" t="s">
        <v>536</v>
      </c>
      <c r="L487" s="69" t="s">
        <v>1625</v>
      </c>
    </row>
    <row r="488" spans="1:12" s="1" customFormat="1" ht="31.5" customHeight="1">
      <c r="A488" s="10">
        <v>27</v>
      </c>
      <c r="B488" s="866" t="s">
        <v>1623</v>
      </c>
      <c r="C488" s="866"/>
      <c r="D488" s="866"/>
      <c r="E488" s="866"/>
      <c r="F488" s="866"/>
      <c r="G488" s="866"/>
      <c r="H488" s="867"/>
      <c r="I488" s="77" t="s">
        <v>1663</v>
      </c>
      <c r="J488" s="68" t="s">
        <v>1624</v>
      </c>
      <c r="K488" s="68" t="s">
        <v>478</v>
      </c>
      <c r="L488" s="68" t="s">
        <v>1628</v>
      </c>
    </row>
    <row r="489" spans="1:12" s="1" customFormat="1" ht="20.25" customHeight="1">
      <c r="A489" s="10">
        <v>27</v>
      </c>
      <c r="B489" s="868">
        <v>27</v>
      </c>
      <c r="C489" s="24"/>
      <c r="D489" s="13"/>
      <c r="E489" s="12" t="s">
        <v>478</v>
      </c>
      <c r="F489" s="32"/>
      <c r="G489" s="33"/>
      <c r="H489" s="34"/>
      <c r="I489" s="78" t="s">
        <v>1663</v>
      </c>
      <c r="J489" s="1" t="s">
        <v>1624</v>
      </c>
      <c r="K489" s="1" t="s">
        <v>478</v>
      </c>
      <c r="L489" s="1" t="s">
        <v>1628</v>
      </c>
    </row>
    <row r="490" spans="1:12" s="1" customFormat="1" ht="15.75" customHeight="1">
      <c r="A490" s="10">
        <v>27</v>
      </c>
      <c r="B490" s="868"/>
      <c r="C490" s="25"/>
      <c r="D490" s="26"/>
      <c r="E490" s="27" t="s">
        <v>875</v>
      </c>
      <c r="F490" s="32"/>
      <c r="G490" s="33"/>
      <c r="H490" s="34"/>
      <c r="I490" s="78" t="s">
        <v>1663</v>
      </c>
      <c r="J490" s="1" t="s">
        <v>1624</v>
      </c>
      <c r="K490" s="1" t="s">
        <v>478</v>
      </c>
      <c r="L490" s="1" t="s">
        <v>1628</v>
      </c>
    </row>
    <row r="491" spans="1:12" s="1" customFormat="1" ht="15" customHeight="1">
      <c r="A491" s="10">
        <v>27</v>
      </c>
      <c r="B491" s="869" t="s">
        <v>1369</v>
      </c>
      <c r="C491" s="869"/>
      <c r="D491" s="870">
        <v>4</v>
      </c>
      <c r="E491" s="44" t="s">
        <v>8</v>
      </c>
      <c r="F491" s="871" t="s">
        <v>1368</v>
      </c>
      <c r="G491" s="871"/>
      <c r="H491" s="872"/>
      <c r="I491" s="78" t="s">
        <v>1663</v>
      </c>
      <c r="J491" s="1" t="s">
        <v>1624</v>
      </c>
      <c r="K491" s="1" t="s">
        <v>478</v>
      </c>
      <c r="L491" s="1" t="s">
        <v>1628</v>
      </c>
    </row>
    <row r="492" spans="1:12" s="1" customFormat="1" ht="15" customHeight="1">
      <c r="A492" s="10">
        <v>27</v>
      </c>
      <c r="B492" s="869"/>
      <c r="C492" s="869"/>
      <c r="D492" s="870"/>
      <c r="E492" s="65" t="s">
        <v>4</v>
      </c>
      <c r="F492" s="871"/>
      <c r="G492" s="871"/>
      <c r="H492" s="872"/>
      <c r="I492" s="78" t="s">
        <v>1663</v>
      </c>
      <c r="J492" s="1" t="s">
        <v>1624</v>
      </c>
      <c r="K492" s="1" t="s">
        <v>478</v>
      </c>
      <c r="L492" s="1" t="s">
        <v>1628</v>
      </c>
    </row>
    <row r="493" spans="1:12" s="1" customFormat="1" ht="15" customHeight="1">
      <c r="A493" s="10">
        <v>27</v>
      </c>
      <c r="B493" s="869"/>
      <c r="C493" s="869"/>
      <c r="D493" s="870"/>
      <c r="E493" s="65" t="s">
        <v>42</v>
      </c>
      <c r="F493" s="871"/>
      <c r="G493" s="871"/>
      <c r="H493" s="872"/>
      <c r="I493" s="78" t="s">
        <v>1663</v>
      </c>
      <c r="J493" s="1" t="s">
        <v>1624</v>
      </c>
      <c r="K493" s="1" t="s">
        <v>478</v>
      </c>
      <c r="L493" s="1" t="s">
        <v>1628</v>
      </c>
    </row>
    <row r="494" spans="1:12" s="1" customFormat="1" ht="25.5" customHeight="1">
      <c r="A494" s="10">
        <v>27</v>
      </c>
      <c r="B494" s="875" t="s">
        <v>613</v>
      </c>
      <c r="C494" s="875"/>
      <c r="D494" s="17">
        <f>D491</f>
        <v>4</v>
      </c>
      <c r="E494" s="45" t="s">
        <v>2</v>
      </c>
      <c r="F494" s="29" t="s">
        <v>1</v>
      </c>
      <c r="G494" s="864">
        <v>10</v>
      </c>
      <c r="H494" s="865"/>
      <c r="I494" s="78" t="s">
        <v>1663</v>
      </c>
      <c r="J494" s="1" t="s">
        <v>1624</v>
      </c>
      <c r="K494" s="1" t="s">
        <v>478</v>
      </c>
      <c r="L494" s="1" t="s">
        <v>1628</v>
      </c>
    </row>
    <row r="495" spans="1:12" s="1" customFormat="1" ht="15" customHeight="1">
      <c r="A495" s="10">
        <v>27</v>
      </c>
      <c r="B495" s="50">
        <v>1</v>
      </c>
      <c r="C495" s="21" t="s">
        <v>609</v>
      </c>
      <c r="D495" s="17">
        <f>D491</f>
        <v>4</v>
      </c>
      <c r="E495" s="42" t="s">
        <v>687</v>
      </c>
      <c r="F495" s="17">
        <f>G494</f>
        <v>10</v>
      </c>
      <c r="G495" s="41">
        <f t="shared" ref="G495" si="67">IF(ISBLANK(B495),"",IF(ISTEXT(B495),"",(B495/D495)*F495))</f>
        <v>2.5</v>
      </c>
      <c r="H495" s="28" t="str">
        <f t="shared" ref="H495" si="68">C495</f>
        <v>kg</v>
      </c>
      <c r="I495" s="78" t="s">
        <v>1663</v>
      </c>
      <c r="J495" s="1" t="s">
        <v>1624</v>
      </c>
      <c r="K495" s="1" t="s">
        <v>478</v>
      </c>
      <c r="L495" s="1" t="s">
        <v>1628</v>
      </c>
    </row>
    <row r="496" spans="1:12" s="1" customFormat="1" ht="15" customHeight="1">
      <c r="A496" s="10">
        <v>27</v>
      </c>
      <c r="B496" s="50">
        <v>2E-3</v>
      </c>
      <c r="C496" s="21" t="s">
        <v>609</v>
      </c>
      <c r="D496" s="17">
        <f>D491</f>
        <v>4</v>
      </c>
      <c r="E496" s="42" t="s">
        <v>688</v>
      </c>
      <c r="F496" s="17">
        <f>G494</f>
        <v>10</v>
      </c>
      <c r="G496" s="41">
        <f t="shared" ref="G496:G497" si="69">IF(ISBLANK(B496),"",IF(ISTEXT(B496),"",(B496/D496)*F496))</f>
        <v>5.0000000000000001E-3</v>
      </c>
      <c r="H496" s="28" t="str">
        <f t="shared" ref="H496:H497" si="70">C496</f>
        <v>kg</v>
      </c>
      <c r="I496" s="78" t="s">
        <v>1663</v>
      </c>
      <c r="J496" s="1" t="s">
        <v>1624</v>
      </c>
      <c r="K496" s="1" t="s">
        <v>478</v>
      </c>
      <c r="L496" s="1" t="s">
        <v>1628</v>
      </c>
    </row>
    <row r="497" spans="1:12" s="1" customFormat="1" ht="15" customHeight="1">
      <c r="A497" s="10">
        <v>27</v>
      </c>
      <c r="B497" s="50"/>
      <c r="C497" s="21"/>
      <c r="D497" s="17">
        <f>D491</f>
        <v>4</v>
      </c>
      <c r="E497" s="42"/>
      <c r="F497" s="17">
        <f>G494</f>
        <v>10</v>
      </c>
      <c r="G497" s="22" t="str">
        <f t="shared" si="69"/>
        <v/>
      </c>
      <c r="H497" s="28">
        <f t="shared" si="70"/>
        <v>0</v>
      </c>
      <c r="I497" s="78" t="s">
        <v>1663</v>
      </c>
      <c r="J497" s="1" t="s">
        <v>1624</v>
      </c>
      <c r="K497" s="1" t="s">
        <v>478</v>
      </c>
      <c r="L497" s="1" t="s">
        <v>1628</v>
      </c>
    </row>
    <row r="498" spans="1:12" s="1" customFormat="1">
      <c r="A498" s="10">
        <v>27</v>
      </c>
      <c r="B498" s="53"/>
      <c r="C498" s="54"/>
      <c r="D498" s="17"/>
      <c r="E498" s="61" t="s">
        <v>1468</v>
      </c>
      <c r="F498" s="17"/>
      <c r="G498" s="22"/>
      <c r="H498" s="28"/>
      <c r="I498" s="78" t="s">
        <v>1663</v>
      </c>
      <c r="J498" s="1" t="s">
        <v>1624</v>
      </c>
      <c r="K498" s="1" t="s">
        <v>478</v>
      </c>
      <c r="L498" s="1" t="s">
        <v>1628</v>
      </c>
    </row>
    <row r="499" spans="1:12" s="1" customFormat="1">
      <c r="A499" s="10">
        <v>27</v>
      </c>
      <c r="B499" s="53"/>
      <c r="C499" s="54"/>
      <c r="D499" s="17"/>
      <c r="E499" s="60" t="s">
        <v>477</v>
      </c>
      <c r="F499" s="17"/>
      <c r="G499" s="22"/>
      <c r="H499" s="28"/>
      <c r="I499" s="78" t="s">
        <v>1663</v>
      </c>
      <c r="J499" s="1" t="s">
        <v>1624</v>
      </c>
      <c r="K499" s="1" t="s">
        <v>478</v>
      </c>
      <c r="L499" s="1" t="s">
        <v>1628</v>
      </c>
    </row>
    <row r="500" spans="1:12" s="1" customFormat="1">
      <c r="A500" s="10">
        <v>27</v>
      </c>
      <c r="B500" s="53"/>
      <c r="C500" s="54"/>
      <c r="D500" s="17"/>
      <c r="E500" s="60" t="s">
        <v>476</v>
      </c>
      <c r="F500" s="17"/>
      <c r="G500" s="22"/>
      <c r="H500" s="28"/>
      <c r="I500" s="78" t="s">
        <v>1663</v>
      </c>
      <c r="J500" s="1" t="s">
        <v>1624</v>
      </c>
      <c r="K500" s="1" t="s">
        <v>478</v>
      </c>
      <c r="L500" s="1" t="s">
        <v>1628</v>
      </c>
    </row>
    <row r="501" spans="1:12" s="1" customFormat="1">
      <c r="A501" s="10">
        <v>27</v>
      </c>
      <c r="B501" s="53"/>
      <c r="C501" s="54"/>
      <c r="D501" s="17"/>
      <c r="E501" s="60" t="s">
        <v>475</v>
      </c>
      <c r="F501" s="17"/>
      <c r="G501" s="22"/>
      <c r="H501" s="28"/>
      <c r="I501" s="78" t="s">
        <v>1663</v>
      </c>
      <c r="J501" s="1" t="s">
        <v>1624</v>
      </c>
      <c r="K501" s="1" t="s">
        <v>478</v>
      </c>
      <c r="L501" s="1" t="s">
        <v>1628</v>
      </c>
    </row>
    <row r="502" spans="1:12" s="1" customFormat="1" ht="15" customHeight="1">
      <c r="A502" s="10">
        <v>27</v>
      </c>
      <c r="B502" s="53"/>
      <c r="C502" s="54"/>
      <c r="D502" s="17"/>
      <c r="E502" s="860" t="s">
        <v>474</v>
      </c>
      <c r="F502" s="860"/>
      <c r="G502" s="860"/>
      <c r="H502" s="861"/>
      <c r="I502" s="78" t="s">
        <v>1663</v>
      </c>
      <c r="J502" s="1" t="s">
        <v>1624</v>
      </c>
      <c r="K502" s="1" t="s">
        <v>478</v>
      </c>
      <c r="L502" s="1" t="s">
        <v>1628</v>
      </c>
    </row>
    <row r="503" spans="1:12" s="1" customFormat="1" ht="15" customHeight="1">
      <c r="A503" s="10">
        <v>27</v>
      </c>
      <c r="B503" s="53"/>
      <c r="C503" s="54"/>
      <c r="D503" s="17"/>
      <c r="E503" s="860"/>
      <c r="F503" s="860"/>
      <c r="G503" s="860"/>
      <c r="H503" s="861"/>
      <c r="I503" s="78" t="s">
        <v>1663</v>
      </c>
      <c r="J503" s="1" t="s">
        <v>1624</v>
      </c>
      <c r="K503" s="1" t="s">
        <v>478</v>
      </c>
      <c r="L503" s="1" t="s">
        <v>1628</v>
      </c>
    </row>
    <row r="504" spans="1:12" s="1" customFormat="1" ht="15" customHeight="1">
      <c r="A504" s="52">
        <v>27</v>
      </c>
      <c r="B504" s="6"/>
      <c r="C504" s="6"/>
      <c r="D504" s="5"/>
      <c r="E504" s="4"/>
      <c r="F504" s="3"/>
      <c r="G504" s="2"/>
      <c r="H504" s="2"/>
      <c r="I504" s="79" t="s">
        <v>1663</v>
      </c>
      <c r="J504" s="69" t="s">
        <v>1624</v>
      </c>
      <c r="K504" s="69" t="s">
        <v>478</v>
      </c>
      <c r="L504" s="69" t="s">
        <v>1628</v>
      </c>
    </row>
    <row r="505" spans="1:12" s="1" customFormat="1" ht="31.5" customHeight="1">
      <c r="A505" s="10">
        <v>41</v>
      </c>
      <c r="B505" s="866" t="s">
        <v>1615</v>
      </c>
      <c r="C505" s="866"/>
      <c r="D505" s="866"/>
      <c r="E505" s="866"/>
      <c r="F505" s="866"/>
      <c r="G505" s="866"/>
      <c r="H505" s="867"/>
      <c r="I505" s="77" t="s">
        <v>1663</v>
      </c>
      <c r="J505" s="68" t="s">
        <v>1616</v>
      </c>
      <c r="K505" s="68" t="s">
        <v>388</v>
      </c>
      <c r="L505" s="68" t="s">
        <v>1638</v>
      </c>
    </row>
    <row r="506" spans="1:12" s="1" customFormat="1" ht="20.25" customHeight="1">
      <c r="A506" s="10">
        <v>41</v>
      </c>
      <c r="B506" s="868">
        <v>41</v>
      </c>
      <c r="C506" s="24"/>
      <c r="D506" s="13"/>
      <c r="E506" s="12" t="s">
        <v>388</v>
      </c>
      <c r="F506" s="32"/>
      <c r="G506" s="33"/>
      <c r="H506" s="34"/>
      <c r="I506" s="78" t="s">
        <v>1663</v>
      </c>
      <c r="J506" s="1" t="s">
        <v>1616</v>
      </c>
      <c r="K506" s="1" t="s">
        <v>388</v>
      </c>
      <c r="L506" s="1" t="s">
        <v>1638</v>
      </c>
    </row>
    <row r="507" spans="1:12" s="1" customFormat="1" ht="15.75" customHeight="1">
      <c r="A507" s="10">
        <v>41</v>
      </c>
      <c r="B507" s="868"/>
      <c r="C507" s="25"/>
      <c r="D507" s="26"/>
      <c r="E507" s="27" t="s">
        <v>961</v>
      </c>
      <c r="F507" s="32"/>
      <c r="G507" s="33"/>
      <c r="H507" s="34"/>
      <c r="I507" s="78" t="s">
        <v>1663</v>
      </c>
      <c r="J507" s="1" t="s">
        <v>1616</v>
      </c>
      <c r="K507" s="1" t="s">
        <v>388</v>
      </c>
      <c r="L507" s="1" t="s">
        <v>1638</v>
      </c>
    </row>
    <row r="508" spans="1:12" s="1" customFormat="1" ht="15" customHeight="1">
      <c r="A508" s="10">
        <v>41</v>
      </c>
      <c r="B508" s="869" t="s">
        <v>1369</v>
      </c>
      <c r="C508" s="869"/>
      <c r="D508" s="870">
        <v>6</v>
      </c>
      <c r="E508" s="44" t="s">
        <v>5</v>
      </c>
      <c r="F508" s="871" t="s">
        <v>611</v>
      </c>
      <c r="G508" s="871"/>
      <c r="H508" s="872"/>
      <c r="I508" s="78" t="s">
        <v>1663</v>
      </c>
      <c r="J508" s="1" t="s">
        <v>1616</v>
      </c>
      <c r="K508" s="1" t="s">
        <v>388</v>
      </c>
      <c r="L508" s="1" t="s">
        <v>1638</v>
      </c>
    </row>
    <row r="509" spans="1:12" s="1" customFormat="1" ht="15" customHeight="1">
      <c r="A509" s="10">
        <v>41</v>
      </c>
      <c r="B509" s="869"/>
      <c r="C509" s="869"/>
      <c r="D509" s="870"/>
      <c r="E509" s="65" t="s">
        <v>4</v>
      </c>
      <c r="F509" s="871"/>
      <c r="G509" s="871"/>
      <c r="H509" s="872"/>
      <c r="I509" s="78" t="s">
        <v>1663</v>
      </c>
      <c r="J509" s="1" t="s">
        <v>1616</v>
      </c>
      <c r="K509" s="1" t="s">
        <v>388</v>
      </c>
      <c r="L509" s="1" t="s">
        <v>1638</v>
      </c>
    </row>
    <row r="510" spans="1:12" s="1" customFormat="1" ht="15" customHeight="1">
      <c r="A510" s="10">
        <v>41</v>
      </c>
      <c r="B510" s="869"/>
      <c r="C510" s="869"/>
      <c r="D510" s="870"/>
      <c r="E510" s="65" t="s">
        <v>17</v>
      </c>
      <c r="F510" s="871"/>
      <c r="G510" s="871"/>
      <c r="H510" s="872"/>
      <c r="I510" s="78" t="s">
        <v>1663</v>
      </c>
      <c r="J510" s="1" t="s">
        <v>1616</v>
      </c>
      <c r="K510" s="1" t="s">
        <v>388</v>
      </c>
      <c r="L510" s="1" t="s">
        <v>1638</v>
      </c>
    </row>
    <row r="511" spans="1:12" s="1" customFormat="1" ht="25.5" customHeight="1">
      <c r="A511" s="10">
        <v>41</v>
      </c>
      <c r="B511" s="875" t="s">
        <v>613</v>
      </c>
      <c r="C511" s="875"/>
      <c r="D511" s="17">
        <f>D508</f>
        <v>6</v>
      </c>
      <c r="E511" s="45" t="s">
        <v>2</v>
      </c>
      <c r="F511" s="29" t="s">
        <v>1</v>
      </c>
      <c r="G511" s="864">
        <v>10</v>
      </c>
      <c r="H511" s="865"/>
      <c r="I511" s="78" t="s">
        <v>1663</v>
      </c>
      <c r="J511" s="1" t="s">
        <v>1616</v>
      </c>
      <c r="K511" s="1" t="s">
        <v>388</v>
      </c>
      <c r="L511" s="1" t="s">
        <v>1638</v>
      </c>
    </row>
    <row r="512" spans="1:12" s="1" customFormat="1" ht="15" customHeight="1">
      <c r="A512" s="10">
        <v>41</v>
      </c>
      <c r="B512" s="50">
        <v>0.6</v>
      </c>
      <c r="C512" s="21" t="s">
        <v>609</v>
      </c>
      <c r="D512" s="17">
        <f>D508</f>
        <v>6</v>
      </c>
      <c r="E512" s="42" t="s">
        <v>962</v>
      </c>
      <c r="F512" s="17">
        <f>G511</f>
        <v>10</v>
      </c>
      <c r="G512" s="41">
        <f t="shared" ref="G512" si="71">IF(ISBLANK(B512),"",IF(ISTEXT(B512),"",(B512/D512)*F512))</f>
        <v>0.99999999999999989</v>
      </c>
      <c r="H512" s="28" t="str">
        <f t="shared" ref="H512" si="72">C512</f>
        <v>kg</v>
      </c>
      <c r="I512" s="78" t="s">
        <v>1663</v>
      </c>
      <c r="J512" s="1" t="s">
        <v>1616</v>
      </c>
      <c r="K512" s="1" t="s">
        <v>388</v>
      </c>
      <c r="L512" s="1" t="s">
        <v>1638</v>
      </c>
    </row>
    <row r="513" spans="1:12" s="1" customFormat="1" ht="15" customHeight="1">
      <c r="A513" s="10">
        <v>41</v>
      </c>
      <c r="B513" s="50">
        <v>5</v>
      </c>
      <c r="C513" s="21" t="s">
        <v>627</v>
      </c>
      <c r="D513" s="17">
        <f>D508</f>
        <v>6</v>
      </c>
      <c r="E513" s="42" t="s">
        <v>917</v>
      </c>
      <c r="F513" s="17">
        <f>G511</f>
        <v>10</v>
      </c>
      <c r="G513" s="23">
        <f t="shared" ref="G513:G523" si="73">IF(ISBLANK(B513),"",IF(ISTEXT(B513),"",(B513/D513)*F513))</f>
        <v>8.3333333333333339</v>
      </c>
      <c r="H513" s="28" t="str">
        <f t="shared" ref="H513:H523" si="74">C513</f>
        <v>œufs</v>
      </c>
      <c r="I513" s="78" t="s">
        <v>1663</v>
      </c>
      <c r="J513" s="1" t="s">
        <v>1616</v>
      </c>
      <c r="K513" s="1" t="s">
        <v>388</v>
      </c>
      <c r="L513" s="1" t="s">
        <v>1638</v>
      </c>
    </row>
    <row r="514" spans="1:12" s="1" customFormat="1" ht="15" customHeight="1">
      <c r="A514" s="10">
        <v>41</v>
      </c>
      <c r="B514" s="50">
        <v>3</v>
      </c>
      <c r="C514" s="21" t="s">
        <v>619</v>
      </c>
      <c r="D514" s="17">
        <f>D508</f>
        <v>6</v>
      </c>
      <c r="E514" s="42" t="s">
        <v>724</v>
      </c>
      <c r="F514" s="17">
        <f>G511</f>
        <v>10</v>
      </c>
      <c r="G514" s="23">
        <f t="shared" si="73"/>
        <v>5</v>
      </c>
      <c r="H514" s="28" t="str">
        <f t="shared" si="74"/>
        <v>C/S</v>
      </c>
      <c r="I514" s="78" t="s">
        <v>1663</v>
      </c>
      <c r="J514" s="1" t="s">
        <v>1616</v>
      </c>
      <c r="K514" s="1" t="s">
        <v>388</v>
      </c>
      <c r="L514" s="1" t="s">
        <v>1638</v>
      </c>
    </row>
    <row r="515" spans="1:12" s="1" customFormat="1" ht="15" customHeight="1">
      <c r="A515" s="10">
        <v>41</v>
      </c>
      <c r="B515" s="50"/>
      <c r="C515" s="21"/>
      <c r="D515" s="17">
        <f>D508</f>
        <v>6</v>
      </c>
      <c r="E515" s="42" t="s">
        <v>963</v>
      </c>
      <c r="F515" s="17">
        <f>G511</f>
        <v>10</v>
      </c>
      <c r="G515" s="22" t="str">
        <f t="shared" si="73"/>
        <v/>
      </c>
      <c r="H515" s="28">
        <f t="shared" si="74"/>
        <v>0</v>
      </c>
      <c r="I515" s="78" t="s">
        <v>1663</v>
      </c>
      <c r="J515" s="1" t="s">
        <v>1616</v>
      </c>
      <c r="K515" s="1" t="s">
        <v>388</v>
      </c>
      <c r="L515" s="1" t="s">
        <v>1638</v>
      </c>
    </row>
    <row r="516" spans="1:12" s="1" customFormat="1" ht="15" customHeight="1">
      <c r="A516" s="10">
        <v>41</v>
      </c>
      <c r="B516" s="50">
        <v>0.2</v>
      </c>
      <c r="C516" s="21" t="s">
        <v>609</v>
      </c>
      <c r="D516" s="17">
        <f>D508</f>
        <v>6</v>
      </c>
      <c r="E516" s="42" t="s">
        <v>964</v>
      </c>
      <c r="F516" s="17">
        <f>G511</f>
        <v>10</v>
      </c>
      <c r="G516" s="41">
        <f t="shared" si="73"/>
        <v>0.33333333333333331</v>
      </c>
      <c r="H516" s="28" t="str">
        <f t="shared" si="74"/>
        <v>kg</v>
      </c>
      <c r="I516" s="78" t="s">
        <v>1663</v>
      </c>
      <c r="J516" s="1" t="s">
        <v>1616</v>
      </c>
      <c r="K516" s="1" t="s">
        <v>388</v>
      </c>
      <c r="L516" s="1" t="s">
        <v>1638</v>
      </c>
    </row>
    <row r="517" spans="1:12" s="1" customFormat="1" ht="15" customHeight="1">
      <c r="A517" s="10">
        <v>41</v>
      </c>
      <c r="B517" s="50"/>
      <c r="C517" s="21"/>
      <c r="D517" s="17">
        <f>D508</f>
        <v>6</v>
      </c>
      <c r="E517" s="42" t="s">
        <v>965</v>
      </c>
      <c r="F517" s="17">
        <f>G511</f>
        <v>10</v>
      </c>
      <c r="G517" s="22" t="str">
        <f t="shared" si="73"/>
        <v/>
      </c>
      <c r="H517" s="28">
        <f t="shared" si="74"/>
        <v>0</v>
      </c>
      <c r="I517" s="78" t="s">
        <v>1663</v>
      </c>
      <c r="J517" s="1" t="s">
        <v>1616</v>
      </c>
      <c r="K517" s="1" t="s">
        <v>388</v>
      </c>
      <c r="L517" s="1" t="s">
        <v>1638</v>
      </c>
    </row>
    <row r="518" spans="1:12" s="1" customFormat="1" ht="15" customHeight="1">
      <c r="A518" s="10">
        <v>41</v>
      </c>
      <c r="B518" s="50">
        <v>1</v>
      </c>
      <c r="C518" s="21" t="s">
        <v>620</v>
      </c>
      <c r="D518" s="17">
        <f>D508</f>
        <v>6</v>
      </c>
      <c r="E518" s="42" t="s">
        <v>651</v>
      </c>
      <c r="F518" s="17">
        <f>G511</f>
        <v>10</v>
      </c>
      <c r="G518" s="23">
        <f t="shared" si="73"/>
        <v>1.6666666666666665</v>
      </c>
      <c r="H518" s="28" t="str">
        <f t="shared" si="74"/>
        <v>oignons</v>
      </c>
      <c r="I518" s="78" t="s">
        <v>1663</v>
      </c>
      <c r="J518" s="1" t="s">
        <v>1616</v>
      </c>
      <c r="K518" s="1" t="s">
        <v>388</v>
      </c>
      <c r="L518" s="1" t="s">
        <v>1638</v>
      </c>
    </row>
    <row r="519" spans="1:12" s="1" customFormat="1" ht="15" customHeight="1">
      <c r="A519" s="10">
        <v>41</v>
      </c>
      <c r="B519" s="50"/>
      <c r="C519" s="21"/>
      <c r="D519" s="17">
        <f>D508</f>
        <v>6</v>
      </c>
      <c r="E519" s="42" t="s">
        <v>716</v>
      </c>
      <c r="F519" s="17">
        <f>G511</f>
        <v>10</v>
      </c>
      <c r="G519" s="22" t="str">
        <f t="shared" si="73"/>
        <v/>
      </c>
      <c r="H519" s="28">
        <f t="shared" si="74"/>
        <v>0</v>
      </c>
      <c r="I519" s="78" t="s">
        <v>1663</v>
      </c>
      <c r="J519" s="1" t="s">
        <v>1616</v>
      </c>
      <c r="K519" s="1" t="s">
        <v>388</v>
      </c>
      <c r="L519" s="1" t="s">
        <v>1638</v>
      </c>
    </row>
    <row r="520" spans="1:12" s="1" customFormat="1" ht="15" customHeight="1">
      <c r="A520" s="10">
        <v>41</v>
      </c>
      <c r="B520" s="50"/>
      <c r="C520" s="21"/>
      <c r="D520" s="17">
        <f>D508</f>
        <v>6</v>
      </c>
      <c r="E520" s="42" t="s">
        <v>966</v>
      </c>
      <c r="F520" s="17">
        <f>G511</f>
        <v>10</v>
      </c>
      <c r="G520" s="22" t="str">
        <f t="shared" si="73"/>
        <v/>
      </c>
      <c r="H520" s="28">
        <f t="shared" si="74"/>
        <v>0</v>
      </c>
      <c r="I520" s="78" t="s">
        <v>1663</v>
      </c>
      <c r="J520" s="1" t="s">
        <v>1616</v>
      </c>
      <c r="K520" s="1" t="s">
        <v>388</v>
      </c>
      <c r="L520" s="1" t="s">
        <v>1638</v>
      </c>
    </row>
    <row r="521" spans="1:12" s="1" customFormat="1" ht="15" customHeight="1">
      <c r="A521" s="10">
        <v>41</v>
      </c>
      <c r="B521" s="50"/>
      <c r="C521" s="21"/>
      <c r="D521" s="17">
        <f>D508</f>
        <v>6</v>
      </c>
      <c r="E521" s="42" t="s">
        <v>967</v>
      </c>
      <c r="F521" s="17">
        <f>G511</f>
        <v>10</v>
      </c>
      <c r="G521" s="22" t="str">
        <f t="shared" si="73"/>
        <v/>
      </c>
      <c r="H521" s="28">
        <f t="shared" si="74"/>
        <v>0</v>
      </c>
      <c r="I521" s="78" t="s">
        <v>1663</v>
      </c>
      <c r="J521" s="1" t="s">
        <v>1616</v>
      </c>
      <c r="K521" s="1" t="s">
        <v>388</v>
      </c>
      <c r="L521" s="1" t="s">
        <v>1638</v>
      </c>
    </row>
    <row r="522" spans="1:12" s="1" customFormat="1" ht="15" customHeight="1">
      <c r="A522" s="10">
        <v>41</v>
      </c>
      <c r="B522" s="50"/>
      <c r="C522" s="21"/>
      <c r="D522" s="17">
        <f>D508</f>
        <v>6</v>
      </c>
      <c r="E522" s="42" t="s">
        <v>968</v>
      </c>
      <c r="F522" s="17">
        <f>G511</f>
        <v>10</v>
      </c>
      <c r="G522" s="22" t="str">
        <f t="shared" si="73"/>
        <v/>
      </c>
      <c r="H522" s="28">
        <f t="shared" si="74"/>
        <v>0</v>
      </c>
      <c r="I522" s="78" t="s">
        <v>1663</v>
      </c>
      <c r="J522" s="1" t="s">
        <v>1616</v>
      </c>
      <c r="K522" s="1" t="s">
        <v>388</v>
      </c>
      <c r="L522" s="1" t="s">
        <v>1638</v>
      </c>
    </row>
    <row r="523" spans="1:12" s="1" customFormat="1" ht="15" customHeight="1">
      <c r="A523" s="10">
        <v>41</v>
      </c>
      <c r="B523" s="50"/>
      <c r="C523" s="21"/>
      <c r="D523" s="17">
        <f>D508</f>
        <v>6</v>
      </c>
      <c r="E523" s="65"/>
      <c r="F523" s="17">
        <f>G511</f>
        <v>10</v>
      </c>
      <c r="G523" s="22" t="str">
        <f t="shared" si="73"/>
        <v/>
      </c>
      <c r="H523" s="28">
        <f t="shared" si="74"/>
        <v>0</v>
      </c>
      <c r="I523" s="78" t="s">
        <v>1663</v>
      </c>
      <c r="J523" s="1" t="s">
        <v>1616</v>
      </c>
      <c r="K523" s="1" t="s">
        <v>388</v>
      </c>
      <c r="L523" s="1" t="s">
        <v>1638</v>
      </c>
    </row>
    <row r="524" spans="1:12" s="1" customFormat="1">
      <c r="A524" s="10">
        <v>41</v>
      </c>
      <c r="B524" s="53"/>
      <c r="C524" s="54"/>
      <c r="D524" s="17"/>
      <c r="E524" s="61" t="s">
        <v>1467</v>
      </c>
      <c r="F524" s="17"/>
      <c r="G524" s="22"/>
      <c r="H524" s="28"/>
      <c r="I524" s="78" t="s">
        <v>1663</v>
      </c>
      <c r="J524" s="1" t="s">
        <v>1616</v>
      </c>
      <c r="K524" s="1" t="s">
        <v>388</v>
      </c>
      <c r="L524" s="1" t="s">
        <v>1638</v>
      </c>
    </row>
    <row r="525" spans="1:12" s="1" customFormat="1" ht="15" customHeight="1">
      <c r="A525" s="10">
        <v>41</v>
      </c>
      <c r="B525" s="53"/>
      <c r="C525" s="54"/>
      <c r="D525" s="17"/>
      <c r="E525" s="63" t="s">
        <v>38</v>
      </c>
      <c r="F525" s="17"/>
      <c r="G525" s="22"/>
      <c r="H525" s="28"/>
      <c r="I525" s="78" t="s">
        <v>1663</v>
      </c>
      <c r="J525" s="1" t="s">
        <v>1616</v>
      </c>
      <c r="K525" s="1" t="s">
        <v>388</v>
      </c>
      <c r="L525" s="1" t="s">
        <v>1638</v>
      </c>
    </row>
    <row r="526" spans="1:12" s="1" customFormat="1" ht="15" customHeight="1">
      <c r="A526" s="10">
        <v>41</v>
      </c>
      <c r="B526" s="53"/>
      <c r="C526" s="54"/>
      <c r="D526" s="17"/>
      <c r="E526" s="63" t="s">
        <v>387</v>
      </c>
      <c r="F526" s="17"/>
      <c r="G526" s="22"/>
      <c r="H526" s="28"/>
      <c r="I526" s="78" t="s">
        <v>1663</v>
      </c>
      <c r="J526" s="1" t="s">
        <v>1616</v>
      </c>
      <c r="K526" s="1" t="s">
        <v>388</v>
      </c>
      <c r="L526" s="1" t="s">
        <v>1638</v>
      </c>
    </row>
    <row r="527" spans="1:12" s="1" customFormat="1" ht="15" customHeight="1">
      <c r="A527" s="10">
        <v>41</v>
      </c>
      <c r="B527" s="53"/>
      <c r="C527" s="54"/>
      <c r="D527" s="17"/>
      <c r="E527" s="63" t="s">
        <v>386</v>
      </c>
      <c r="F527" s="17"/>
      <c r="G527" s="22"/>
      <c r="H527" s="28"/>
      <c r="I527" s="78" t="s">
        <v>1663</v>
      </c>
      <c r="J527" s="1" t="s">
        <v>1616</v>
      </c>
      <c r="K527" s="1" t="s">
        <v>388</v>
      </c>
      <c r="L527" s="1" t="s">
        <v>1638</v>
      </c>
    </row>
    <row r="528" spans="1:12" s="1" customFormat="1" ht="15" customHeight="1">
      <c r="A528" s="10">
        <v>41</v>
      </c>
      <c r="B528" s="53"/>
      <c r="C528" s="54"/>
      <c r="D528" s="17"/>
      <c r="E528" s="873" t="s">
        <v>385</v>
      </c>
      <c r="F528" s="873"/>
      <c r="G528" s="873"/>
      <c r="H528" s="874"/>
      <c r="I528" s="78" t="s">
        <v>1663</v>
      </c>
      <c r="J528" s="1" t="s">
        <v>1616</v>
      </c>
      <c r="K528" s="1" t="s">
        <v>388</v>
      </c>
      <c r="L528" s="1" t="s">
        <v>1638</v>
      </c>
    </row>
    <row r="529" spans="1:12" s="1" customFormat="1" ht="31.5" customHeight="1">
      <c r="A529" s="10">
        <v>41</v>
      </c>
      <c r="B529" s="53"/>
      <c r="C529" s="54"/>
      <c r="D529" s="17"/>
      <c r="E529" s="860" t="s">
        <v>969</v>
      </c>
      <c r="F529" s="860"/>
      <c r="G529" s="860"/>
      <c r="H529" s="861"/>
      <c r="I529" s="78" t="s">
        <v>1663</v>
      </c>
      <c r="J529" s="1" t="s">
        <v>1616</v>
      </c>
      <c r="K529" s="1" t="s">
        <v>388</v>
      </c>
      <c r="L529" s="1" t="s">
        <v>1638</v>
      </c>
    </row>
    <row r="530" spans="1:12" s="1" customFormat="1" ht="15" customHeight="1">
      <c r="A530" s="10">
        <v>41</v>
      </c>
      <c r="B530" s="53"/>
      <c r="C530" s="54"/>
      <c r="D530" s="17"/>
      <c r="E530" s="63" t="s">
        <v>384</v>
      </c>
      <c r="F530" s="17"/>
      <c r="G530" s="22"/>
      <c r="H530" s="28"/>
      <c r="I530" s="78" t="s">
        <v>1663</v>
      </c>
      <c r="J530" s="1" t="s">
        <v>1616</v>
      </c>
      <c r="K530" s="1" t="s">
        <v>388</v>
      </c>
      <c r="L530" s="1" t="s">
        <v>1638</v>
      </c>
    </row>
    <row r="531" spans="1:12" s="1" customFormat="1" ht="15" customHeight="1">
      <c r="A531" s="10">
        <v>41</v>
      </c>
      <c r="B531" s="53"/>
      <c r="C531" s="54"/>
      <c r="D531" s="17"/>
      <c r="E531" s="63"/>
      <c r="F531" s="17"/>
      <c r="G531" s="22"/>
      <c r="H531" s="28"/>
      <c r="I531" s="78" t="s">
        <v>1663</v>
      </c>
      <c r="J531" s="1" t="s">
        <v>1616</v>
      </c>
      <c r="K531" s="1" t="s">
        <v>388</v>
      </c>
      <c r="L531" s="1" t="s">
        <v>1638</v>
      </c>
    </row>
    <row r="532" spans="1:12" s="1" customFormat="1" ht="15" customHeight="1">
      <c r="A532" s="52">
        <v>41</v>
      </c>
      <c r="B532" s="6"/>
      <c r="C532" s="6"/>
      <c r="D532" s="5"/>
      <c r="E532" s="4"/>
      <c r="F532" s="3"/>
      <c r="G532" s="2"/>
      <c r="H532" s="2"/>
      <c r="I532" s="79" t="s">
        <v>1663</v>
      </c>
      <c r="J532" s="69" t="s">
        <v>1616</v>
      </c>
      <c r="K532" s="69" t="s">
        <v>388</v>
      </c>
      <c r="L532" s="69" t="s">
        <v>1638</v>
      </c>
    </row>
    <row r="533" spans="1:12" s="1" customFormat="1" ht="31.5" customHeight="1">
      <c r="A533" s="10">
        <v>84</v>
      </c>
      <c r="B533" s="866" t="s">
        <v>1481</v>
      </c>
      <c r="C533" s="866"/>
      <c r="D533" s="866"/>
      <c r="E533" s="866"/>
      <c r="F533" s="866"/>
      <c r="G533" s="866"/>
      <c r="H533" s="867"/>
      <c r="I533" s="77" t="s">
        <v>1663</v>
      </c>
      <c r="J533" s="68" t="s">
        <v>1482</v>
      </c>
      <c r="K533" s="68" t="s">
        <v>146</v>
      </c>
      <c r="L533" s="68" t="s">
        <v>1512</v>
      </c>
    </row>
    <row r="534" spans="1:12" s="1" customFormat="1" ht="20.25" customHeight="1">
      <c r="A534" s="10">
        <v>84</v>
      </c>
      <c r="B534" s="868">
        <v>84</v>
      </c>
      <c r="C534" s="24"/>
      <c r="D534" s="13"/>
      <c r="E534" s="12" t="s">
        <v>146</v>
      </c>
      <c r="F534" s="32"/>
      <c r="G534" s="33"/>
      <c r="H534" s="34"/>
      <c r="I534" s="78" t="s">
        <v>1663</v>
      </c>
      <c r="J534" s="1" t="s">
        <v>1482</v>
      </c>
      <c r="K534" s="1" t="s">
        <v>146</v>
      </c>
      <c r="L534" s="1" t="s">
        <v>1512</v>
      </c>
    </row>
    <row r="535" spans="1:12" s="1" customFormat="1" ht="15.75" customHeight="1">
      <c r="A535" s="10">
        <v>84</v>
      </c>
      <c r="B535" s="868"/>
      <c r="C535" s="25"/>
      <c r="D535" s="26"/>
      <c r="E535" s="27" t="s">
        <v>1248</v>
      </c>
      <c r="F535" s="32"/>
      <c r="G535" s="33"/>
      <c r="H535" s="34"/>
      <c r="I535" s="78" t="s">
        <v>1663</v>
      </c>
      <c r="J535" s="1" t="s">
        <v>1482</v>
      </c>
      <c r="K535" s="1" t="s">
        <v>146</v>
      </c>
      <c r="L535" s="1" t="s">
        <v>1512</v>
      </c>
    </row>
    <row r="536" spans="1:12" s="1" customFormat="1" ht="15" customHeight="1">
      <c r="A536" s="10">
        <v>84</v>
      </c>
      <c r="B536" s="869" t="s">
        <v>1369</v>
      </c>
      <c r="C536" s="869"/>
      <c r="D536" s="870">
        <v>4</v>
      </c>
      <c r="E536" s="44" t="s">
        <v>8</v>
      </c>
      <c r="F536" s="871" t="s">
        <v>611</v>
      </c>
      <c r="G536" s="871"/>
      <c r="H536" s="872"/>
      <c r="I536" s="78" t="s">
        <v>1663</v>
      </c>
      <c r="J536" s="1" t="s">
        <v>1482</v>
      </c>
      <c r="K536" s="1" t="s">
        <v>146</v>
      </c>
      <c r="L536" s="1" t="s">
        <v>1512</v>
      </c>
    </row>
    <row r="537" spans="1:12" s="1" customFormat="1" ht="15" customHeight="1">
      <c r="A537" s="10">
        <v>84</v>
      </c>
      <c r="B537" s="869"/>
      <c r="C537" s="869"/>
      <c r="D537" s="870"/>
      <c r="E537" s="65" t="s">
        <v>4</v>
      </c>
      <c r="F537" s="871"/>
      <c r="G537" s="871"/>
      <c r="H537" s="872"/>
      <c r="I537" s="78" t="s">
        <v>1663</v>
      </c>
      <c r="J537" s="1" t="s">
        <v>1482</v>
      </c>
      <c r="K537" s="1" t="s">
        <v>146</v>
      </c>
      <c r="L537" s="1" t="s">
        <v>1512</v>
      </c>
    </row>
    <row r="538" spans="1:12" s="1" customFormat="1" ht="15" customHeight="1">
      <c r="A538" s="10">
        <v>84</v>
      </c>
      <c r="B538" s="869"/>
      <c r="C538" s="869"/>
      <c r="D538" s="870"/>
      <c r="E538" s="65" t="s">
        <v>25</v>
      </c>
      <c r="F538" s="871"/>
      <c r="G538" s="871"/>
      <c r="H538" s="872"/>
      <c r="I538" s="78" t="s">
        <v>1663</v>
      </c>
      <c r="J538" s="1" t="s">
        <v>1482</v>
      </c>
      <c r="K538" s="1" t="s">
        <v>146</v>
      </c>
      <c r="L538" s="1" t="s">
        <v>1512</v>
      </c>
    </row>
    <row r="539" spans="1:12" s="1" customFormat="1" ht="25.5" customHeight="1">
      <c r="A539" s="10">
        <v>84</v>
      </c>
      <c r="B539" s="875" t="s">
        <v>613</v>
      </c>
      <c r="C539" s="875"/>
      <c r="D539" s="17">
        <f>D536</f>
        <v>4</v>
      </c>
      <c r="E539" s="45" t="s">
        <v>2</v>
      </c>
      <c r="F539" s="29" t="s">
        <v>1</v>
      </c>
      <c r="G539" s="864">
        <v>10</v>
      </c>
      <c r="H539" s="865"/>
      <c r="I539" s="78" t="s">
        <v>1663</v>
      </c>
      <c r="J539" s="1" t="s">
        <v>1482</v>
      </c>
      <c r="K539" s="1" t="s">
        <v>146</v>
      </c>
      <c r="L539" s="1" t="s">
        <v>1512</v>
      </c>
    </row>
    <row r="540" spans="1:12" s="1" customFormat="1" ht="15" customHeight="1">
      <c r="A540" s="10">
        <v>84</v>
      </c>
      <c r="B540" s="50">
        <v>0.2</v>
      </c>
      <c r="C540" s="21" t="s">
        <v>609</v>
      </c>
      <c r="D540" s="17">
        <f>D536</f>
        <v>4</v>
      </c>
      <c r="E540" s="42" t="s">
        <v>1249</v>
      </c>
      <c r="F540" s="17">
        <f>G539</f>
        <v>10</v>
      </c>
      <c r="G540" s="41">
        <f t="shared" ref="G540" si="75">IF(ISBLANK(B540),"",IF(ISTEXT(B540),"",(B540/D540)*F540))</f>
        <v>0.5</v>
      </c>
      <c r="H540" s="28" t="str">
        <f t="shared" ref="H540" si="76">C540</f>
        <v>kg</v>
      </c>
      <c r="I540" s="78" t="s">
        <v>1663</v>
      </c>
      <c r="J540" s="1" t="s">
        <v>1482</v>
      </c>
      <c r="K540" s="1" t="s">
        <v>146</v>
      </c>
      <c r="L540" s="1" t="s">
        <v>1512</v>
      </c>
    </row>
    <row r="541" spans="1:12" s="1" customFormat="1" ht="15" customHeight="1">
      <c r="A541" s="10">
        <v>84</v>
      </c>
      <c r="B541" s="50">
        <v>0.15</v>
      </c>
      <c r="C541" s="21" t="s">
        <v>609</v>
      </c>
      <c r="D541" s="17">
        <f>D536</f>
        <v>4</v>
      </c>
      <c r="E541" s="42" t="s">
        <v>1250</v>
      </c>
      <c r="F541" s="17">
        <f>G539</f>
        <v>10</v>
      </c>
      <c r="G541" s="41">
        <f t="shared" ref="G541:G550" si="77">IF(ISBLANK(B541),"",IF(ISTEXT(B541),"",(B541/D541)*F541))</f>
        <v>0.375</v>
      </c>
      <c r="H541" s="28" t="str">
        <f t="shared" ref="H541:H550" si="78">C541</f>
        <v>kg</v>
      </c>
      <c r="I541" s="78" t="s">
        <v>1663</v>
      </c>
      <c r="J541" s="1" t="s">
        <v>1482</v>
      </c>
      <c r="K541" s="1" t="s">
        <v>146</v>
      </c>
      <c r="L541" s="1" t="s">
        <v>1512</v>
      </c>
    </row>
    <row r="542" spans="1:12" s="1" customFormat="1" ht="15" customHeight="1">
      <c r="A542" s="10">
        <v>84</v>
      </c>
      <c r="B542" s="50">
        <v>3</v>
      </c>
      <c r="C542" s="21" t="s">
        <v>627</v>
      </c>
      <c r="D542" s="17">
        <f>D536</f>
        <v>4</v>
      </c>
      <c r="E542" s="42" t="s">
        <v>775</v>
      </c>
      <c r="F542" s="17">
        <f>G539</f>
        <v>10</v>
      </c>
      <c r="G542" s="23">
        <f t="shared" si="77"/>
        <v>7.5</v>
      </c>
      <c r="H542" s="28" t="str">
        <f t="shared" si="78"/>
        <v>œufs</v>
      </c>
      <c r="I542" s="78" t="s">
        <v>1663</v>
      </c>
      <c r="J542" s="1" t="s">
        <v>1482</v>
      </c>
      <c r="K542" s="1" t="s">
        <v>146</v>
      </c>
      <c r="L542" s="1" t="s">
        <v>1512</v>
      </c>
    </row>
    <row r="543" spans="1:12" s="1" customFormat="1" ht="15" customHeight="1">
      <c r="A543" s="10">
        <v>84</v>
      </c>
      <c r="B543" s="50">
        <v>1.4999999999999999E-2</v>
      </c>
      <c r="C543" s="21" t="s">
        <v>609</v>
      </c>
      <c r="D543" s="17">
        <f>D536</f>
        <v>4</v>
      </c>
      <c r="E543" s="42" t="s">
        <v>1251</v>
      </c>
      <c r="F543" s="17">
        <f>G539</f>
        <v>10</v>
      </c>
      <c r="G543" s="41">
        <f t="shared" si="77"/>
        <v>3.7499999999999999E-2</v>
      </c>
      <c r="H543" s="28" t="str">
        <f t="shared" si="78"/>
        <v>kg</v>
      </c>
      <c r="I543" s="78" t="s">
        <v>1663</v>
      </c>
      <c r="J543" s="1" t="s">
        <v>1482</v>
      </c>
      <c r="K543" s="1" t="s">
        <v>146</v>
      </c>
      <c r="L543" s="1" t="s">
        <v>1512</v>
      </c>
    </row>
    <row r="544" spans="1:12" s="1" customFormat="1" ht="15" customHeight="1">
      <c r="A544" s="10">
        <v>84</v>
      </c>
      <c r="B544" s="50">
        <v>0.05</v>
      </c>
      <c r="C544" s="21" t="s">
        <v>609</v>
      </c>
      <c r="D544" s="17">
        <f>D536</f>
        <v>4</v>
      </c>
      <c r="E544" s="42" t="s">
        <v>1252</v>
      </c>
      <c r="F544" s="17">
        <f>G539</f>
        <v>10</v>
      </c>
      <c r="G544" s="41">
        <f t="shared" si="77"/>
        <v>0.125</v>
      </c>
      <c r="H544" s="28" t="str">
        <f t="shared" si="78"/>
        <v>kg</v>
      </c>
      <c r="I544" s="78" t="s">
        <v>1663</v>
      </c>
      <c r="J544" s="1" t="s">
        <v>1482</v>
      </c>
      <c r="K544" s="1" t="s">
        <v>146</v>
      </c>
      <c r="L544" s="1" t="s">
        <v>1512</v>
      </c>
    </row>
    <row r="545" spans="1:12" s="1" customFormat="1" ht="15" customHeight="1">
      <c r="A545" s="10">
        <v>84</v>
      </c>
      <c r="B545" s="50">
        <v>0.15</v>
      </c>
      <c r="C545" s="21" t="s">
        <v>609</v>
      </c>
      <c r="D545" s="17">
        <f>D536</f>
        <v>4</v>
      </c>
      <c r="E545" s="42" t="s">
        <v>1253</v>
      </c>
      <c r="F545" s="17">
        <f>G539</f>
        <v>10</v>
      </c>
      <c r="G545" s="41">
        <f t="shared" si="77"/>
        <v>0.375</v>
      </c>
      <c r="H545" s="28" t="str">
        <f t="shared" si="78"/>
        <v>kg</v>
      </c>
      <c r="I545" s="78" t="s">
        <v>1663</v>
      </c>
      <c r="J545" s="1" t="s">
        <v>1482</v>
      </c>
      <c r="K545" s="1" t="s">
        <v>146</v>
      </c>
      <c r="L545" s="1" t="s">
        <v>1512</v>
      </c>
    </row>
    <row r="546" spans="1:12" s="1" customFormat="1" ht="15" customHeight="1">
      <c r="A546" s="10">
        <v>84</v>
      </c>
      <c r="B546" s="50">
        <v>0.5</v>
      </c>
      <c r="C546" s="21" t="s">
        <v>1409</v>
      </c>
      <c r="D546" s="17">
        <f>D536</f>
        <v>4</v>
      </c>
      <c r="E546" s="42" t="s">
        <v>1254</v>
      </c>
      <c r="F546" s="17">
        <f>G539</f>
        <v>10</v>
      </c>
      <c r="G546" s="23">
        <f t="shared" si="77"/>
        <v>1.25</v>
      </c>
      <c r="H546" s="28" t="str">
        <f t="shared" si="78"/>
        <v>sachets</v>
      </c>
      <c r="I546" s="78" t="s">
        <v>1663</v>
      </c>
      <c r="J546" s="1" t="s">
        <v>1482</v>
      </c>
      <c r="K546" s="1" t="s">
        <v>146</v>
      </c>
      <c r="L546" s="1" t="s">
        <v>1512</v>
      </c>
    </row>
    <row r="547" spans="1:12" s="1" customFormat="1" ht="15" customHeight="1">
      <c r="A547" s="10">
        <v>84</v>
      </c>
      <c r="B547" s="50">
        <v>1</v>
      </c>
      <c r="C547" s="21" t="s">
        <v>610</v>
      </c>
      <c r="D547" s="17">
        <f>D536</f>
        <v>4</v>
      </c>
      <c r="E547" s="42" t="s">
        <v>1107</v>
      </c>
      <c r="F547" s="17">
        <f>G539</f>
        <v>10</v>
      </c>
      <c r="G547" s="23">
        <f t="shared" si="77"/>
        <v>2.5</v>
      </c>
      <c r="H547" s="28" t="str">
        <f t="shared" si="78"/>
        <v>pincées</v>
      </c>
      <c r="I547" s="78" t="s">
        <v>1663</v>
      </c>
      <c r="J547" s="1" t="s">
        <v>1482</v>
      </c>
      <c r="K547" s="1" t="s">
        <v>146</v>
      </c>
      <c r="L547" s="1" t="s">
        <v>1512</v>
      </c>
    </row>
    <row r="548" spans="1:12" s="1" customFormat="1" ht="15" customHeight="1">
      <c r="A548" s="10">
        <v>84</v>
      </c>
      <c r="B548" s="50"/>
      <c r="C548" s="21" t="s">
        <v>1397</v>
      </c>
      <c r="D548" s="17">
        <f>D536</f>
        <v>4</v>
      </c>
      <c r="E548" s="42" t="s">
        <v>1255</v>
      </c>
      <c r="F548" s="17">
        <f>G539</f>
        <v>10</v>
      </c>
      <c r="G548" s="22" t="str">
        <f t="shared" si="77"/>
        <v/>
      </c>
      <c r="H548" s="28" t="str">
        <f t="shared" si="78"/>
        <v>pm</v>
      </c>
      <c r="I548" s="78" t="s">
        <v>1663</v>
      </c>
      <c r="J548" s="1" t="s">
        <v>1482</v>
      </c>
      <c r="K548" s="1" t="s">
        <v>146</v>
      </c>
      <c r="L548" s="1" t="s">
        <v>1512</v>
      </c>
    </row>
    <row r="549" spans="1:12" s="1" customFormat="1" ht="15" customHeight="1">
      <c r="A549" s="10">
        <v>84</v>
      </c>
      <c r="B549" s="50"/>
      <c r="C549" s="21"/>
      <c r="D549" s="17">
        <f>D536</f>
        <v>4</v>
      </c>
      <c r="E549" s="42"/>
      <c r="F549" s="17">
        <f>G539</f>
        <v>10</v>
      </c>
      <c r="G549" s="22" t="str">
        <f t="shared" si="77"/>
        <v/>
      </c>
      <c r="H549" s="28">
        <f t="shared" si="78"/>
        <v>0</v>
      </c>
      <c r="I549" s="78" t="s">
        <v>1663</v>
      </c>
      <c r="J549" s="1" t="s">
        <v>1482</v>
      </c>
      <c r="K549" s="1" t="s">
        <v>146</v>
      </c>
      <c r="L549" s="1" t="s">
        <v>1512</v>
      </c>
    </row>
    <row r="550" spans="1:12" s="1" customFormat="1" ht="15" customHeight="1">
      <c r="A550" s="10">
        <v>84</v>
      </c>
      <c r="B550" s="50"/>
      <c r="C550" s="21"/>
      <c r="D550" s="17">
        <f>D536</f>
        <v>4</v>
      </c>
      <c r="E550" s="42"/>
      <c r="F550" s="17">
        <f>G539</f>
        <v>10</v>
      </c>
      <c r="G550" s="22" t="str">
        <f t="shared" si="77"/>
        <v/>
      </c>
      <c r="H550" s="28">
        <f t="shared" si="78"/>
        <v>0</v>
      </c>
      <c r="I550" s="78" t="s">
        <v>1663</v>
      </c>
      <c r="J550" s="1" t="s">
        <v>1482</v>
      </c>
      <c r="K550" s="1" t="s">
        <v>146</v>
      </c>
      <c r="L550" s="1" t="s">
        <v>1512</v>
      </c>
    </row>
    <row r="551" spans="1:12" s="1" customFormat="1" ht="15" customHeight="1">
      <c r="A551" s="10">
        <v>84</v>
      </c>
      <c r="B551" s="18"/>
      <c r="C551" s="18"/>
      <c r="D551" s="15"/>
      <c r="E551" s="61" t="s">
        <v>1427</v>
      </c>
      <c r="F551" s="14"/>
      <c r="G551" s="31"/>
      <c r="H551" s="38"/>
      <c r="I551" s="78" t="s">
        <v>1663</v>
      </c>
      <c r="J551" s="1" t="s">
        <v>1482</v>
      </c>
      <c r="K551" s="1" t="s">
        <v>146</v>
      </c>
      <c r="L551" s="1" t="s">
        <v>1512</v>
      </c>
    </row>
    <row r="552" spans="1:12" s="1" customFormat="1" ht="15" customHeight="1">
      <c r="A552" s="10">
        <v>84</v>
      </c>
      <c r="B552" s="18"/>
      <c r="C552" s="18"/>
      <c r="D552" s="15"/>
      <c r="E552" s="63" t="s">
        <v>145</v>
      </c>
      <c r="F552" s="14"/>
      <c r="G552" s="31"/>
      <c r="H552" s="38"/>
      <c r="I552" s="78" t="s">
        <v>1663</v>
      </c>
      <c r="J552" s="1" t="s">
        <v>1482</v>
      </c>
      <c r="K552" s="1" t="s">
        <v>146</v>
      </c>
      <c r="L552" s="1" t="s">
        <v>1512</v>
      </c>
    </row>
    <row r="553" spans="1:12" s="1" customFormat="1" ht="15" customHeight="1">
      <c r="A553" s="10">
        <v>84</v>
      </c>
      <c r="B553" s="18"/>
      <c r="C553" s="18"/>
      <c r="D553" s="15"/>
      <c r="E553" s="63" t="s">
        <v>144</v>
      </c>
      <c r="F553" s="14"/>
      <c r="G553" s="31"/>
      <c r="H553" s="38"/>
      <c r="I553" s="78" t="s">
        <v>1663</v>
      </c>
      <c r="J553" s="1" t="s">
        <v>1482</v>
      </c>
      <c r="K553" s="1" t="s">
        <v>146</v>
      </c>
      <c r="L553" s="1" t="s">
        <v>1512</v>
      </c>
    </row>
    <row r="554" spans="1:12" s="1" customFormat="1" ht="15" customHeight="1">
      <c r="A554" s="10">
        <v>84</v>
      </c>
      <c r="B554" s="18"/>
      <c r="C554" s="18"/>
      <c r="D554" s="15"/>
      <c r="E554" s="63" t="s">
        <v>143</v>
      </c>
      <c r="F554" s="14"/>
      <c r="G554" s="31"/>
      <c r="H554" s="38"/>
      <c r="I554" s="78" t="s">
        <v>1663</v>
      </c>
      <c r="J554" s="1" t="s">
        <v>1482</v>
      </c>
      <c r="K554" s="1" t="s">
        <v>146</v>
      </c>
      <c r="L554" s="1" t="s">
        <v>1512</v>
      </c>
    </row>
    <row r="555" spans="1:12" s="1" customFormat="1" ht="15" customHeight="1">
      <c r="A555" s="10">
        <v>84</v>
      </c>
      <c r="B555" s="18"/>
      <c r="C555" s="18"/>
      <c r="D555" s="15"/>
      <c r="E555" s="63" t="s">
        <v>142</v>
      </c>
      <c r="F555" s="14"/>
      <c r="G555" s="31"/>
      <c r="H555" s="38"/>
      <c r="I555" s="78" t="s">
        <v>1663</v>
      </c>
      <c r="J555" s="1" t="s">
        <v>1482</v>
      </c>
      <c r="K555" s="1" t="s">
        <v>146</v>
      </c>
      <c r="L555" s="1" t="s">
        <v>1512</v>
      </c>
    </row>
    <row r="556" spans="1:12" s="1" customFormat="1" ht="15" customHeight="1">
      <c r="A556" s="10">
        <v>84</v>
      </c>
      <c r="B556" s="18"/>
      <c r="C556" s="18"/>
      <c r="D556" s="15"/>
      <c r="E556" s="63"/>
      <c r="F556" s="14"/>
      <c r="G556" s="31"/>
      <c r="H556" s="38"/>
      <c r="I556" s="78" t="s">
        <v>1663</v>
      </c>
      <c r="J556" s="1" t="s">
        <v>1482</v>
      </c>
      <c r="K556" s="1" t="s">
        <v>146</v>
      </c>
      <c r="L556" s="1" t="s">
        <v>1512</v>
      </c>
    </row>
    <row r="557" spans="1:12" s="1" customFormat="1" ht="15" customHeight="1">
      <c r="A557" s="10">
        <v>84</v>
      </c>
      <c r="B557" s="6"/>
      <c r="C557" s="6"/>
      <c r="D557" s="5"/>
      <c r="E557" s="4"/>
      <c r="F557" s="3"/>
      <c r="G557" s="2"/>
      <c r="H557" s="2"/>
      <c r="I557" s="79" t="s">
        <v>1663</v>
      </c>
      <c r="J557" s="69" t="s">
        <v>1482</v>
      </c>
      <c r="K557" s="69" t="s">
        <v>146</v>
      </c>
      <c r="L557" s="69" t="s">
        <v>1512</v>
      </c>
    </row>
    <row r="558" spans="1:12" ht="39" customHeight="1">
      <c r="A558" s="10">
        <v>0</v>
      </c>
      <c r="B558" s="863" t="s">
        <v>1657</v>
      </c>
      <c r="C558" s="863"/>
      <c r="D558" s="863"/>
      <c r="E558" s="862" t="s">
        <v>1674</v>
      </c>
      <c r="F558" s="862"/>
      <c r="G558" s="862"/>
      <c r="H558" s="862"/>
      <c r="I558" s="75" t="s">
        <v>1674</v>
      </c>
      <c r="J558" s="75" t="s">
        <v>1520</v>
      </c>
      <c r="K558" s="75" t="s">
        <v>1521</v>
      </c>
      <c r="L558" s="75" t="s">
        <v>1519</v>
      </c>
    </row>
    <row r="559" spans="1:12" s="1" customFormat="1" ht="31.5" customHeight="1">
      <c r="A559" s="10">
        <v>1</v>
      </c>
      <c r="B559" s="866" t="s">
        <v>1487</v>
      </c>
      <c r="C559" s="866"/>
      <c r="D559" s="866"/>
      <c r="E559" s="866"/>
      <c r="F559" s="866"/>
      <c r="G559" s="866"/>
      <c r="H559" s="867"/>
      <c r="I559" s="77" t="s">
        <v>1405</v>
      </c>
      <c r="J559" s="68" t="s">
        <v>1488</v>
      </c>
      <c r="K559" s="68" t="s">
        <v>607</v>
      </c>
      <c r="L559" s="68" t="s">
        <v>1611</v>
      </c>
    </row>
    <row r="560" spans="1:12" ht="26.25">
      <c r="A560" s="10">
        <v>1</v>
      </c>
      <c r="B560" s="868">
        <v>1</v>
      </c>
      <c r="C560" s="24"/>
      <c r="D560" s="13"/>
      <c r="E560" s="12" t="s">
        <v>607</v>
      </c>
      <c r="F560" s="46"/>
      <c r="G560" s="47"/>
      <c r="H560" s="34"/>
      <c r="I560" s="78" t="s">
        <v>1405</v>
      </c>
      <c r="J560" s="1" t="s">
        <v>1488</v>
      </c>
      <c r="K560" s="1" t="s">
        <v>607</v>
      </c>
      <c r="L560" s="1" t="s">
        <v>1611</v>
      </c>
    </row>
    <row r="561" spans="1:12" ht="26.25">
      <c r="A561" s="10">
        <v>1</v>
      </c>
      <c r="B561" s="868"/>
      <c r="C561" s="25"/>
      <c r="D561" s="26"/>
      <c r="E561" s="27" t="s">
        <v>781</v>
      </c>
      <c r="F561" s="46"/>
      <c r="G561" s="47"/>
      <c r="H561" s="34"/>
      <c r="I561" s="78" t="s">
        <v>1405</v>
      </c>
      <c r="J561" s="1" t="s">
        <v>1488</v>
      </c>
      <c r="K561" s="1" t="s">
        <v>607</v>
      </c>
      <c r="L561" s="1" t="s">
        <v>1611</v>
      </c>
    </row>
    <row r="562" spans="1:12" ht="15" customHeight="1">
      <c r="A562" s="10">
        <v>1</v>
      </c>
      <c r="B562" s="869" t="s">
        <v>1369</v>
      </c>
      <c r="C562" s="869"/>
      <c r="D562" s="870">
        <v>4</v>
      </c>
      <c r="E562" s="30" t="s">
        <v>782</v>
      </c>
      <c r="F562" s="871" t="s">
        <v>1368</v>
      </c>
      <c r="G562" s="871"/>
      <c r="H562" s="872"/>
      <c r="I562" s="78" t="s">
        <v>1405</v>
      </c>
      <c r="J562" s="1" t="s">
        <v>1488</v>
      </c>
      <c r="K562" s="1" t="s">
        <v>607</v>
      </c>
      <c r="L562" s="1" t="s">
        <v>1611</v>
      </c>
    </row>
    <row r="563" spans="1:12">
      <c r="A563" s="10">
        <v>1</v>
      </c>
      <c r="B563" s="869"/>
      <c r="C563" s="869"/>
      <c r="D563" s="870"/>
      <c r="E563" s="19" t="s">
        <v>12</v>
      </c>
      <c r="F563" s="871"/>
      <c r="G563" s="871"/>
      <c r="H563" s="872"/>
      <c r="I563" s="78" t="s">
        <v>1405</v>
      </c>
      <c r="J563" s="1" t="s">
        <v>1488</v>
      </c>
      <c r="K563" s="1" t="s">
        <v>607</v>
      </c>
      <c r="L563" s="1" t="s">
        <v>1611</v>
      </c>
    </row>
    <row r="564" spans="1:12">
      <c r="A564" s="10">
        <v>1</v>
      </c>
      <c r="B564" s="869"/>
      <c r="C564" s="869"/>
      <c r="D564" s="870"/>
      <c r="E564" s="19" t="s">
        <v>257</v>
      </c>
      <c r="F564" s="871"/>
      <c r="G564" s="871"/>
      <c r="H564" s="872"/>
      <c r="I564" s="78" t="s">
        <v>1405</v>
      </c>
      <c r="J564" s="1" t="s">
        <v>1488</v>
      </c>
      <c r="K564" s="1" t="s">
        <v>607</v>
      </c>
      <c r="L564" s="1" t="s">
        <v>1611</v>
      </c>
    </row>
    <row r="565" spans="1:12" ht="18" customHeight="1">
      <c r="A565" s="10">
        <v>1</v>
      </c>
      <c r="B565" s="875" t="s">
        <v>613</v>
      </c>
      <c r="C565" s="875"/>
      <c r="D565" s="16">
        <f>D562</f>
        <v>4</v>
      </c>
      <c r="E565" s="35" t="s">
        <v>2</v>
      </c>
      <c r="F565" s="29" t="s">
        <v>1</v>
      </c>
      <c r="G565" s="864">
        <v>10</v>
      </c>
      <c r="H565" s="865"/>
      <c r="I565" s="78" t="s">
        <v>1405</v>
      </c>
      <c r="J565" s="1" t="s">
        <v>1488</v>
      </c>
      <c r="K565" s="1" t="s">
        <v>607</v>
      </c>
      <c r="L565" s="1" t="s">
        <v>1611</v>
      </c>
    </row>
    <row r="566" spans="1:12">
      <c r="A566" s="10">
        <v>1</v>
      </c>
      <c r="B566" s="20">
        <v>0.6</v>
      </c>
      <c r="C566" s="21" t="s">
        <v>609</v>
      </c>
      <c r="D566" s="16">
        <f>D562</f>
        <v>4</v>
      </c>
      <c r="E566" s="42" t="s">
        <v>728</v>
      </c>
      <c r="F566" s="17">
        <f>G565</f>
        <v>10</v>
      </c>
      <c r="G566" s="41">
        <f t="shared" ref="G566" si="79">IF(ISBLANK(B566),"",IF(ISTEXT(B566),"",(B566/D566)*F566))</f>
        <v>1.5</v>
      </c>
      <c r="H566" s="28" t="str">
        <f t="shared" ref="H566" si="80">C566</f>
        <v>kg</v>
      </c>
      <c r="I566" s="78" t="s">
        <v>1405</v>
      </c>
      <c r="J566" s="1" t="s">
        <v>1488</v>
      </c>
      <c r="K566" s="1" t="s">
        <v>607</v>
      </c>
      <c r="L566" s="1" t="s">
        <v>1611</v>
      </c>
    </row>
    <row r="567" spans="1:12">
      <c r="A567" s="10">
        <v>1</v>
      </c>
      <c r="B567" s="20">
        <v>8</v>
      </c>
      <c r="C567" s="21" t="s">
        <v>614</v>
      </c>
      <c r="D567" s="16">
        <f>D562</f>
        <v>4</v>
      </c>
      <c r="E567" s="42" t="s">
        <v>783</v>
      </c>
      <c r="F567" s="17">
        <f>G565</f>
        <v>10</v>
      </c>
      <c r="G567" s="23">
        <f t="shared" ref="G567:G571" si="81">IF(ISBLANK(B567),"",IF(ISTEXT(B567),"",(B567/D567)*F567))</f>
        <v>20</v>
      </c>
      <c r="H567" s="28" t="str">
        <f t="shared" ref="H567:H571" si="82">C567</f>
        <v>C/C</v>
      </c>
      <c r="I567" s="78" t="s">
        <v>1405</v>
      </c>
      <c r="J567" s="1" t="s">
        <v>1488</v>
      </c>
      <c r="K567" s="1" t="s">
        <v>607</v>
      </c>
      <c r="L567" s="1" t="s">
        <v>1611</v>
      </c>
    </row>
    <row r="568" spans="1:12">
      <c r="A568" s="10">
        <v>1</v>
      </c>
      <c r="B568" s="20">
        <v>0.5</v>
      </c>
      <c r="C568" s="21" t="s">
        <v>614</v>
      </c>
      <c r="D568" s="16">
        <f>D562</f>
        <v>4</v>
      </c>
      <c r="E568" s="42" t="s">
        <v>784</v>
      </c>
      <c r="F568" s="17">
        <f>G565</f>
        <v>10</v>
      </c>
      <c r="G568" s="23">
        <f t="shared" si="81"/>
        <v>1.25</v>
      </c>
      <c r="H568" s="28" t="str">
        <f t="shared" si="82"/>
        <v>C/C</v>
      </c>
      <c r="I568" s="78" t="s">
        <v>1405</v>
      </c>
      <c r="J568" s="1" t="s">
        <v>1488</v>
      </c>
      <c r="K568" s="1" t="s">
        <v>607</v>
      </c>
      <c r="L568" s="1" t="s">
        <v>1611</v>
      </c>
    </row>
    <row r="569" spans="1:12">
      <c r="A569" s="10">
        <v>1</v>
      </c>
      <c r="B569" s="20">
        <v>0.5</v>
      </c>
      <c r="C569" s="21" t="s">
        <v>615</v>
      </c>
      <c r="D569" s="16">
        <f>D562</f>
        <v>4</v>
      </c>
      <c r="E569" s="42" t="s">
        <v>785</v>
      </c>
      <c r="F569" s="17">
        <f>G565</f>
        <v>10</v>
      </c>
      <c r="G569" s="23">
        <f t="shared" si="81"/>
        <v>1.25</v>
      </c>
      <c r="H569" s="28" t="str">
        <f t="shared" si="82"/>
        <v>citrons</v>
      </c>
      <c r="I569" s="78" t="s">
        <v>1405</v>
      </c>
      <c r="J569" s="1" t="s">
        <v>1488</v>
      </c>
      <c r="K569" s="1" t="s">
        <v>607</v>
      </c>
      <c r="L569" s="1" t="s">
        <v>1611</v>
      </c>
    </row>
    <row r="570" spans="1:12">
      <c r="A570" s="10">
        <v>1</v>
      </c>
      <c r="B570" s="20"/>
      <c r="C570" s="21"/>
      <c r="D570" s="16">
        <f>D562</f>
        <v>4</v>
      </c>
      <c r="E570" s="42" t="s">
        <v>700</v>
      </c>
      <c r="F570" s="17">
        <f>G565</f>
        <v>10</v>
      </c>
      <c r="G570" s="23" t="str">
        <f t="shared" si="81"/>
        <v/>
      </c>
      <c r="H570" s="28">
        <f t="shared" si="82"/>
        <v>0</v>
      </c>
      <c r="I570" s="78" t="s">
        <v>1405</v>
      </c>
      <c r="J570" s="1" t="s">
        <v>1488</v>
      </c>
      <c r="K570" s="1" t="s">
        <v>607</v>
      </c>
      <c r="L570" s="1" t="s">
        <v>1611</v>
      </c>
    </row>
    <row r="571" spans="1:12">
      <c r="A571" s="10">
        <v>1</v>
      </c>
      <c r="B571" s="20">
        <v>4</v>
      </c>
      <c r="C571" s="21" t="s">
        <v>612</v>
      </c>
      <c r="D571" s="16">
        <f>D562</f>
        <v>4</v>
      </c>
      <c r="E571" s="42" t="s">
        <v>786</v>
      </c>
      <c r="F571" s="17">
        <f>G565</f>
        <v>10</v>
      </c>
      <c r="G571" s="23">
        <f t="shared" si="81"/>
        <v>10</v>
      </c>
      <c r="H571" s="28" t="str">
        <f t="shared" si="82"/>
        <v>feuilles</v>
      </c>
      <c r="I571" s="78" t="s">
        <v>1405</v>
      </c>
      <c r="J571" s="1" t="s">
        <v>1488</v>
      </c>
      <c r="K571" s="1" t="s">
        <v>607</v>
      </c>
      <c r="L571" s="1" t="s">
        <v>1611</v>
      </c>
    </row>
    <row r="572" spans="1:12">
      <c r="A572" s="10">
        <v>1</v>
      </c>
      <c r="B572" s="18"/>
      <c r="C572" s="18"/>
      <c r="D572" s="16"/>
      <c r="E572" s="63"/>
      <c r="F572" s="17"/>
      <c r="G572" s="31"/>
      <c r="H572" s="38"/>
      <c r="I572" s="78" t="s">
        <v>1405</v>
      </c>
      <c r="J572" s="1" t="s">
        <v>1488</v>
      </c>
      <c r="K572" s="1" t="s">
        <v>607</v>
      </c>
      <c r="L572" s="1" t="s">
        <v>1611</v>
      </c>
    </row>
    <row r="573" spans="1:12">
      <c r="A573" s="10">
        <v>1</v>
      </c>
      <c r="B573" s="18"/>
      <c r="C573" s="18"/>
      <c r="D573" s="16"/>
      <c r="E573" s="61" t="s">
        <v>1427</v>
      </c>
      <c r="F573" s="17"/>
      <c r="G573" s="31"/>
      <c r="H573" s="62"/>
      <c r="I573" s="78" t="s">
        <v>1405</v>
      </c>
      <c r="J573" s="1" t="s">
        <v>1488</v>
      </c>
      <c r="K573" s="1" t="s">
        <v>607</v>
      </c>
      <c r="L573" s="1" t="s">
        <v>1611</v>
      </c>
    </row>
    <row r="574" spans="1:12">
      <c r="A574" s="10">
        <v>1</v>
      </c>
      <c r="B574" s="18"/>
      <c r="C574" s="18"/>
      <c r="D574" s="16"/>
      <c r="E574" s="60" t="s">
        <v>606</v>
      </c>
      <c r="F574" s="17"/>
      <c r="G574" s="31"/>
      <c r="H574" s="62"/>
      <c r="I574" s="78" t="s">
        <v>1405</v>
      </c>
      <c r="J574" s="1" t="s">
        <v>1488</v>
      </c>
      <c r="K574" s="1" t="s">
        <v>607</v>
      </c>
      <c r="L574" s="1" t="s">
        <v>1611</v>
      </c>
    </row>
    <row r="575" spans="1:12">
      <c r="A575" s="10">
        <v>1</v>
      </c>
      <c r="B575" s="18"/>
      <c r="C575" s="18"/>
      <c r="D575" s="16"/>
      <c r="E575" s="60" t="s">
        <v>605</v>
      </c>
      <c r="F575" s="17"/>
      <c r="G575" s="31"/>
      <c r="H575" s="62"/>
      <c r="I575" s="78" t="s">
        <v>1405</v>
      </c>
      <c r="J575" s="1" t="s">
        <v>1488</v>
      </c>
      <c r="K575" s="1" t="s">
        <v>607</v>
      </c>
      <c r="L575" s="1" t="s">
        <v>1611</v>
      </c>
    </row>
    <row r="576" spans="1:12">
      <c r="A576" s="10">
        <v>1</v>
      </c>
      <c r="B576" s="18"/>
      <c r="C576" s="18"/>
      <c r="D576" s="16"/>
      <c r="E576" s="60" t="s">
        <v>604</v>
      </c>
      <c r="F576" s="17"/>
      <c r="G576" s="31"/>
      <c r="H576" s="62"/>
      <c r="I576" s="78" t="s">
        <v>1405</v>
      </c>
      <c r="J576" s="1" t="s">
        <v>1488</v>
      </c>
      <c r="K576" s="1" t="s">
        <v>607</v>
      </c>
      <c r="L576" s="1" t="s">
        <v>1611</v>
      </c>
    </row>
    <row r="577" spans="1:12">
      <c r="A577" s="10">
        <v>1</v>
      </c>
      <c r="B577" s="18"/>
      <c r="C577" s="18"/>
      <c r="D577" s="16"/>
      <c r="E577" s="60" t="s">
        <v>787</v>
      </c>
      <c r="F577" s="17"/>
      <c r="G577" s="31"/>
      <c r="H577" s="62"/>
      <c r="I577" s="78" t="s">
        <v>1405</v>
      </c>
      <c r="J577" s="1" t="s">
        <v>1488</v>
      </c>
      <c r="K577" s="1" t="s">
        <v>607</v>
      </c>
      <c r="L577" s="1" t="s">
        <v>1611</v>
      </c>
    </row>
    <row r="578" spans="1:12">
      <c r="A578" s="10">
        <v>1</v>
      </c>
      <c r="B578" s="18"/>
      <c r="C578" s="18"/>
      <c r="D578" s="16"/>
      <c r="E578" s="60" t="s">
        <v>603</v>
      </c>
      <c r="F578" s="17"/>
      <c r="G578" s="31"/>
      <c r="H578" s="62"/>
      <c r="I578" s="78" t="s">
        <v>1405</v>
      </c>
      <c r="J578" s="1" t="s">
        <v>1488</v>
      </c>
      <c r="K578" s="1" t="s">
        <v>607</v>
      </c>
      <c r="L578" s="1" t="s">
        <v>1611</v>
      </c>
    </row>
    <row r="579" spans="1:12">
      <c r="A579" s="10">
        <v>1</v>
      </c>
      <c r="B579" s="18"/>
      <c r="C579" s="18"/>
      <c r="D579" s="16"/>
      <c r="E579" s="60" t="s">
        <v>602</v>
      </c>
      <c r="F579" s="17"/>
      <c r="G579" s="31"/>
      <c r="H579" s="62"/>
      <c r="I579" s="78" t="s">
        <v>1405</v>
      </c>
      <c r="J579" s="1" t="s">
        <v>1488</v>
      </c>
      <c r="K579" s="1" t="s">
        <v>607</v>
      </c>
      <c r="L579" s="1" t="s">
        <v>1611</v>
      </c>
    </row>
    <row r="580" spans="1:12">
      <c r="A580" s="10">
        <v>1</v>
      </c>
      <c r="B580" s="18"/>
      <c r="C580" s="18"/>
      <c r="D580" s="16"/>
      <c r="E580" s="860" t="s">
        <v>601</v>
      </c>
      <c r="F580" s="860"/>
      <c r="G580" s="860"/>
      <c r="H580" s="861"/>
      <c r="I580" s="78" t="s">
        <v>1405</v>
      </c>
      <c r="J580" s="1" t="s">
        <v>1488</v>
      </c>
      <c r="K580" s="1" t="s">
        <v>607</v>
      </c>
      <c r="L580" s="1" t="s">
        <v>1611</v>
      </c>
    </row>
    <row r="581" spans="1:12">
      <c r="A581" s="10">
        <v>1</v>
      </c>
      <c r="B581" s="18"/>
      <c r="C581" s="18"/>
      <c r="D581" s="16"/>
      <c r="E581" s="860"/>
      <c r="F581" s="860"/>
      <c r="G581" s="860"/>
      <c r="H581" s="861"/>
      <c r="I581" s="78" t="s">
        <v>1405</v>
      </c>
      <c r="J581" s="1" t="s">
        <v>1488</v>
      </c>
      <c r="K581" s="1" t="s">
        <v>607</v>
      </c>
      <c r="L581" s="1" t="s">
        <v>1611</v>
      </c>
    </row>
    <row r="582" spans="1:12">
      <c r="A582" s="10">
        <v>1</v>
      </c>
      <c r="B582" s="6"/>
      <c r="C582" s="6"/>
      <c r="D582" s="5"/>
      <c r="E582" s="4"/>
      <c r="F582" s="3"/>
      <c r="G582" s="2"/>
      <c r="H582" s="40"/>
      <c r="I582" s="79" t="s">
        <v>1405</v>
      </c>
      <c r="J582" s="69" t="s">
        <v>1488</v>
      </c>
      <c r="K582" s="69" t="s">
        <v>607</v>
      </c>
      <c r="L582" s="69" t="s">
        <v>1611</v>
      </c>
    </row>
    <row r="583" spans="1:12" s="1" customFormat="1" ht="31.5" customHeight="1">
      <c r="A583" s="10">
        <v>19</v>
      </c>
      <c r="B583" s="866" t="s">
        <v>1487</v>
      </c>
      <c r="C583" s="866"/>
      <c r="D583" s="866"/>
      <c r="E583" s="866"/>
      <c r="F583" s="866"/>
      <c r="G583" s="866"/>
      <c r="H583" s="867"/>
      <c r="I583" s="77" t="s">
        <v>1405</v>
      </c>
      <c r="J583" s="68" t="s">
        <v>1488</v>
      </c>
      <c r="K583" s="68" t="s">
        <v>531</v>
      </c>
      <c r="L583" s="68" t="s">
        <v>1626</v>
      </c>
    </row>
    <row r="584" spans="1:12" s="1" customFormat="1" ht="20.25" customHeight="1">
      <c r="A584" s="10">
        <v>19</v>
      </c>
      <c r="B584" s="868">
        <v>19</v>
      </c>
      <c r="C584" s="24"/>
      <c r="D584" s="13"/>
      <c r="E584" s="12" t="s">
        <v>531</v>
      </c>
      <c r="F584" s="32"/>
      <c r="G584" s="33"/>
      <c r="H584" s="34"/>
      <c r="I584" s="78" t="s">
        <v>1405</v>
      </c>
      <c r="J584" s="1" t="s">
        <v>1488</v>
      </c>
      <c r="K584" s="1" t="s">
        <v>531</v>
      </c>
      <c r="L584" s="1" t="s">
        <v>1626</v>
      </c>
    </row>
    <row r="585" spans="1:12" s="1" customFormat="1" ht="15.75" customHeight="1">
      <c r="A585" s="10">
        <v>19</v>
      </c>
      <c r="B585" s="868"/>
      <c r="C585" s="25"/>
      <c r="D585" s="26"/>
      <c r="E585" s="27" t="s">
        <v>859</v>
      </c>
      <c r="F585" s="32"/>
      <c r="G585" s="33"/>
      <c r="H585" s="34"/>
      <c r="I585" s="78" t="s">
        <v>1405</v>
      </c>
      <c r="J585" s="1" t="s">
        <v>1488</v>
      </c>
      <c r="K585" s="1" t="s">
        <v>531</v>
      </c>
      <c r="L585" s="1" t="s">
        <v>1626</v>
      </c>
    </row>
    <row r="586" spans="1:12" s="1" customFormat="1" ht="15" customHeight="1">
      <c r="A586" s="10">
        <v>19</v>
      </c>
      <c r="B586" s="869" t="s">
        <v>1369</v>
      </c>
      <c r="C586" s="869"/>
      <c r="D586" s="870">
        <v>4</v>
      </c>
      <c r="E586" s="44" t="s">
        <v>8</v>
      </c>
      <c r="F586" s="871" t="s">
        <v>1368</v>
      </c>
      <c r="G586" s="871"/>
      <c r="H586" s="872"/>
      <c r="I586" s="78" t="s">
        <v>1405</v>
      </c>
      <c r="J586" s="1" t="s">
        <v>1488</v>
      </c>
      <c r="K586" s="1" t="s">
        <v>531</v>
      </c>
      <c r="L586" s="1" t="s">
        <v>1626</v>
      </c>
    </row>
    <row r="587" spans="1:12" s="1" customFormat="1" ht="15" customHeight="1">
      <c r="A587" s="10">
        <v>19</v>
      </c>
      <c r="B587" s="869"/>
      <c r="C587" s="869"/>
      <c r="D587" s="870"/>
      <c r="E587" s="65" t="s">
        <v>15</v>
      </c>
      <c r="F587" s="871"/>
      <c r="G587" s="871"/>
      <c r="H587" s="872"/>
      <c r="I587" s="78" t="s">
        <v>1405</v>
      </c>
      <c r="J587" s="1" t="s">
        <v>1488</v>
      </c>
      <c r="K587" s="1" t="s">
        <v>531</v>
      </c>
      <c r="L587" s="1" t="s">
        <v>1626</v>
      </c>
    </row>
    <row r="588" spans="1:12" s="1" customFormat="1" ht="15" customHeight="1">
      <c r="A588" s="10">
        <v>19</v>
      </c>
      <c r="B588" s="869"/>
      <c r="C588" s="869"/>
      <c r="D588" s="870"/>
      <c r="E588" s="65" t="s">
        <v>17</v>
      </c>
      <c r="F588" s="871"/>
      <c r="G588" s="871"/>
      <c r="H588" s="872"/>
      <c r="I588" s="78" t="s">
        <v>1405</v>
      </c>
      <c r="J588" s="1" t="s">
        <v>1488</v>
      </c>
      <c r="K588" s="1" t="s">
        <v>531</v>
      </c>
      <c r="L588" s="1" t="s">
        <v>1626</v>
      </c>
    </row>
    <row r="589" spans="1:12" s="1" customFormat="1" ht="25.5" customHeight="1">
      <c r="A589" s="10">
        <v>19</v>
      </c>
      <c r="B589" s="875" t="s">
        <v>613</v>
      </c>
      <c r="C589" s="875"/>
      <c r="D589" s="17">
        <f>D586</f>
        <v>4</v>
      </c>
      <c r="E589" s="45" t="s">
        <v>2</v>
      </c>
      <c r="F589" s="29" t="s">
        <v>1</v>
      </c>
      <c r="G589" s="864">
        <v>10</v>
      </c>
      <c r="H589" s="865"/>
      <c r="I589" s="78" t="s">
        <v>1405</v>
      </c>
      <c r="J589" s="1" t="s">
        <v>1488</v>
      </c>
      <c r="K589" s="1" t="s">
        <v>531</v>
      </c>
      <c r="L589" s="1" t="s">
        <v>1626</v>
      </c>
    </row>
    <row r="590" spans="1:12" s="1" customFormat="1" ht="15" customHeight="1">
      <c r="A590" s="10">
        <v>19</v>
      </c>
      <c r="B590" s="50">
        <v>0.6</v>
      </c>
      <c r="C590" s="21" t="s">
        <v>609</v>
      </c>
      <c r="D590" s="17">
        <f>D586</f>
        <v>4</v>
      </c>
      <c r="E590" s="42" t="s">
        <v>728</v>
      </c>
      <c r="F590" s="17">
        <f>G589</f>
        <v>10</v>
      </c>
      <c r="G590" s="41">
        <f t="shared" ref="G590" si="83">IF(ISBLANK(B590),"",IF(ISTEXT(B590),"",(B590/D590)*F590))</f>
        <v>1.5</v>
      </c>
      <c r="H590" s="28" t="str">
        <f t="shared" ref="H590" si="84">C590</f>
        <v>kg</v>
      </c>
      <c r="I590" s="78" t="s">
        <v>1405</v>
      </c>
      <c r="J590" s="1" t="s">
        <v>1488</v>
      </c>
      <c r="K590" s="1" t="s">
        <v>531</v>
      </c>
      <c r="L590" s="1" t="s">
        <v>1626</v>
      </c>
    </row>
    <row r="591" spans="1:12" s="1" customFormat="1" ht="15" customHeight="1">
      <c r="A591" s="10">
        <v>19</v>
      </c>
      <c r="B591" s="50">
        <v>1</v>
      </c>
      <c r="C591" s="21" t="s">
        <v>628</v>
      </c>
      <c r="D591" s="17">
        <f>D586</f>
        <v>4</v>
      </c>
      <c r="E591" s="42" t="s">
        <v>729</v>
      </c>
      <c r="F591" s="17">
        <f>G589</f>
        <v>10</v>
      </c>
      <c r="G591" s="23">
        <f t="shared" ref="G591:G598" si="85">IF(ISBLANK(B591),"",IF(ISTEXT(B591),"",(B591/D591)*F591))</f>
        <v>2.5</v>
      </c>
      <c r="H591" s="28" t="str">
        <f t="shared" ref="H591:H598" si="86">C591</f>
        <v>rouleau</v>
      </c>
      <c r="I591" s="78" t="s">
        <v>1405</v>
      </c>
      <c r="J591" s="1" t="s">
        <v>1488</v>
      </c>
      <c r="K591" s="1" t="s">
        <v>531</v>
      </c>
      <c r="L591" s="1" t="s">
        <v>1626</v>
      </c>
    </row>
    <row r="592" spans="1:12" s="1" customFormat="1" ht="15" customHeight="1">
      <c r="A592" s="10">
        <v>19</v>
      </c>
      <c r="B592" s="50">
        <v>4</v>
      </c>
      <c r="C592" s="21" t="s">
        <v>627</v>
      </c>
      <c r="D592" s="17">
        <f>D586</f>
        <v>4</v>
      </c>
      <c r="E592" s="42" t="s">
        <v>719</v>
      </c>
      <c r="F592" s="17">
        <f>G589</f>
        <v>10</v>
      </c>
      <c r="G592" s="23">
        <f t="shared" si="85"/>
        <v>10</v>
      </c>
      <c r="H592" s="28" t="str">
        <f t="shared" si="86"/>
        <v>œufs</v>
      </c>
      <c r="I592" s="78" t="s">
        <v>1405</v>
      </c>
      <c r="J592" s="1" t="s">
        <v>1488</v>
      </c>
      <c r="K592" s="1" t="s">
        <v>531</v>
      </c>
      <c r="L592" s="1" t="s">
        <v>1626</v>
      </c>
    </row>
    <row r="593" spans="1:12" s="1" customFormat="1" ht="15" customHeight="1">
      <c r="A593" s="10">
        <v>19</v>
      </c>
      <c r="B593" s="50">
        <v>0.09</v>
      </c>
      <c r="C593" s="21" t="s">
        <v>609</v>
      </c>
      <c r="D593" s="17">
        <f>D586</f>
        <v>4</v>
      </c>
      <c r="E593" s="42" t="s">
        <v>730</v>
      </c>
      <c r="F593" s="17">
        <f>G589</f>
        <v>10</v>
      </c>
      <c r="G593" s="41">
        <f t="shared" si="85"/>
        <v>0.22499999999999998</v>
      </c>
      <c r="H593" s="28" t="str">
        <f t="shared" si="86"/>
        <v>kg</v>
      </c>
      <c r="I593" s="78" t="s">
        <v>1405</v>
      </c>
      <c r="J593" s="1" t="s">
        <v>1488</v>
      </c>
      <c r="K593" s="1" t="s">
        <v>531</v>
      </c>
      <c r="L593" s="1" t="s">
        <v>1626</v>
      </c>
    </row>
    <row r="594" spans="1:12" s="1" customFormat="1" ht="15" customHeight="1">
      <c r="A594" s="10">
        <v>19</v>
      </c>
      <c r="B594" s="50">
        <v>0.08</v>
      </c>
      <c r="C594" s="21" t="s">
        <v>609</v>
      </c>
      <c r="D594" s="17">
        <f>D586</f>
        <v>4</v>
      </c>
      <c r="E594" s="42" t="s">
        <v>731</v>
      </c>
      <c r="F594" s="17">
        <f>G589</f>
        <v>10</v>
      </c>
      <c r="G594" s="41">
        <f t="shared" si="85"/>
        <v>0.2</v>
      </c>
      <c r="H594" s="28" t="str">
        <f t="shared" si="86"/>
        <v>kg</v>
      </c>
      <c r="I594" s="78" t="s">
        <v>1405</v>
      </c>
      <c r="J594" s="1" t="s">
        <v>1488</v>
      </c>
      <c r="K594" s="1" t="s">
        <v>531</v>
      </c>
      <c r="L594" s="1" t="s">
        <v>1626</v>
      </c>
    </row>
    <row r="595" spans="1:12" s="1" customFormat="1" ht="15" customHeight="1">
      <c r="A595" s="10">
        <v>19</v>
      </c>
      <c r="B595" s="50">
        <v>0.05</v>
      </c>
      <c r="C595" s="21" t="s">
        <v>609</v>
      </c>
      <c r="D595" s="17">
        <f>D586</f>
        <v>4</v>
      </c>
      <c r="E595" s="42" t="s">
        <v>732</v>
      </c>
      <c r="F595" s="17">
        <f>G589</f>
        <v>10</v>
      </c>
      <c r="G595" s="41">
        <f t="shared" si="85"/>
        <v>0.125</v>
      </c>
      <c r="H595" s="28" t="str">
        <f t="shared" si="86"/>
        <v>kg</v>
      </c>
      <c r="I595" s="78" t="s">
        <v>1405</v>
      </c>
      <c r="J595" s="1" t="s">
        <v>1488</v>
      </c>
      <c r="K595" s="1" t="s">
        <v>531</v>
      </c>
      <c r="L595" s="1" t="s">
        <v>1626</v>
      </c>
    </row>
    <row r="596" spans="1:12" s="1" customFormat="1" ht="15" customHeight="1">
      <c r="A596" s="10">
        <v>19</v>
      </c>
      <c r="B596" s="50">
        <v>0.05</v>
      </c>
      <c r="C596" s="21" t="s">
        <v>609</v>
      </c>
      <c r="D596" s="17">
        <f>D586</f>
        <v>4</v>
      </c>
      <c r="E596" s="42" t="s">
        <v>733</v>
      </c>
      <c r="F596" s="17">
        <f>G589</f>
        <v>10</v>
      </c>
      <c r="G596" s="41">
        <f t="shared" si="85"/>
        <v>0.125</v>
      </c>
      <c r="H596" s="28" t="str">
        <f t="shared" si="86"/>
        <v>kg</v>
      </c>
      <c r="I596" s="78" t="s">
        <v>1405</v>
      </c>
      <c r="J596" s="1" t="s">
        <v>1488</v>
      </c>
      <c r="K596" s="1" t="s">
        <v>531</v>
      </c>
      <c r="L596" s="1" t="s">
        <v>1626</v>
      </c>
    </row>
    <row r="597" spans="1:12" s="1" customFormat="1" ht="15" customHeight="1">
      <c r="A597" s="10">
        <v>19</v>
      </c>
      <c r="B597" s="50"/>
      <c r="C597" s="21"/>
      <c r="D597" s="17">
        <f>D586</f>
        <v>4</v>
      </c>
      <c r="E597" s="42" t="s">
        <v>662</v>
      </c>
      <c r="F597" s="17">
        <f>G589</f>
        <v>10</v>
      </c>
      <c r="G597" s="22" t="str">
        <f t="shared" si="85"/>
        <v/>
      </c>
      <c r="H597" s="28">
        <f t="shared" si="86"/>
        <v>0</v>
      </c>
      <c r="I597" s="78" t="s">
        <v>1405</v>
      </c>
      <c r="J597" s="1" t="s">
        <v>1488</v>
      </c>
      <c r="K597" s="1" t="s">
        <v>531</v>
      </c>
      <c r="L597" s="1" t="s">
        <v>1626</v>
      </c>
    </row>
    <row r="598" spans="1:12" s="1" customFormat="1" ht="15" customHeight="1">
      <c r="A598" s="10">
        <v>19</v>
      </c>
      <c r="B598" s="50"/>
      <c r="C598" s="21"/>
      <c r="D598" s="17">
        <f>D586</f>
        <v>4</v>
      </c>
      <c r="E598" s="65"/>
      <c r="F598" s="17">
        <f>G589</f>
        <v>10</v>
      </c>
      <c r="G598" s="22" t="str">
        <f t="shared" si="85"/>
        <v/>
      </c>
      <c r="H598" s="28">
        <f t="shared" si="86"/>
        <v>0</v>
      </c>
      <c r="I598" s="78" t="s">
        <v>1405</v>
      </c>
      <c r="J598" s="1" t="s">
        <v>1488</v>
      </c>
      <c r="K598" s="1" t="s">
        <v>531</v>
      </c>
      <c r="L598" s="1" t="s">
        <v>1626</v>
      </c>
    </row>
    <row r="599" spans="1:12" s="1" customFormat="1">
      <c r="A599" s="10">
        <v>19</v>
      </c>
      <c r="B599" s="53"/>
      <c r="C599" s="54"/>
      <c r="D599" s="17"/>
      <c r="E599" s="61" t="s">
        <v>1468</v>
      </c>
      <c r="F599" s="17"/>
      <c r="G599" s="22"/>
      <c r="H599" s="28"/>
      <c r="I599" s="78" t="s">
        <v>1405</v>
      </c>
      <c r="J599" s="1" t="s">
        <v>1488</v>
      </c>
      <c r="K599" s="1" t="s">
        <v>531</v>
      </c>
      <c r="L599" s="1" t="s">
        <v>1626</v>
      </c>
    </row>
    <row r="600" spans="1:12" s="1" customFormat="1">
      <c r="A600" s="10">
        <v>19</v>
      </c>
      <c r="B600" s="53"/>
      <c r="C600" s="54"/>
      <c r="D600" s="17"/>
      <c r="E600" s="63" t="s">
        <v>530</v>
      </c>
      <c r="F600" s="17"/>
      <c r="G600" s="22"/>
      <c r="H600" s="28"/>
      <c r="I600" s="78" t="s">
        <v>1405</v>
      </c>
      <c r="J600" s="1" t="s">
        <v>1488</v>
      </c>
      <c r="K600" s="1" t="s">
        <v>531</v>
      </c>
      <c r="L600" s="1" t="s">
        <v>1626</v>
      </c>
    </row>
    <row r="601" spans="1:12" s="1" customFormat="1">
      <c r="A601" s="10">
        <v>19</v>
      </c>
      <c r="B601" s="53"/>
      <c r="C601" s="54"/>
      <c r="D601" s="17"/>
      <c r="E601" s="63" t="s">
        <v>529</v>
      </c>
      <c r="F601" s="17"/>
      <c r="G601" s="22"/>
      <c r="H601" s="28"/>
      <c r="I601" s="78" t="s">
        <v>1405</v>
      </c>
      <c r="J601" s="1" t="s">
        <v>1488</v>
      </c>
      <c r="K601" s="1" t="s">
        <v>531</v>
      </c>
      <c r="L601" s="1" t="s">
        <v>1626</v>
      </c>
    </row>
    <row r="602" spans="1:12" s="1" customFormat="1">
      <c r="A602" s="10">
        <v>19</v>
      </c>
      <c r="B602" s="53"/>
      <c r="C602" s="54"/>
      <c r="D602" s="17"/>
      <c r="E602" s="63" t="s">
        <v>528</v>
      </c>
      <c r="F602" s="17"/>
      <c r="G602" s="22"/>
      <c r="H602" s="28"/>
      <c r="I602" s="78" t="s">
        <v>1405</v>
      </c>
      <c r="J602" s="1" t="s">
        <v>1488</v>
      </c>
      <c r="K602" s="1" t="s">
        <v>531</v>
      </c>
      <c r="L602" s="1" t="s">
        <v>1626</v>
      </c>
    </row>
    <row r="603" spans="1:12" s="1" customFormat="1" ht="15" customHeight="1">
      <c r="A603" s="10">
        <v>19</v>
      </c>
      <c r="B603" s="53"/>
      <c r="C603" s="54"/>
      <c r="D603" s="17"/>
      <c r="E603" s="58" t="s">
        <v>527</v>
      </c>
      <c r="F603" s="58"/>
      <c r="G603" s="58"/>
      <c r="H603" s="59"/>
      <c r="I603" s="78" t="s">
        <v>1405</v>
      </c>
      <c r="J603" s="1" t="s">
        <v>1488</v>
      </c>
      <c r="K603" s="1" t="s">
        <v>531</v>
      </c>
      <c r="L603" s="1" t="s">
        <v>1626</v>
      </c>
    </row>
    <row r="604" spans="1:12" s="1" customFormat="1" ht="25.5" customHeight="1">
      <c r="A604" s="10">
        <v>19</v>
      </c>
      <c r="B604" s="53"/>
      <c r="C604" s="54"/>
      <c r="D604" s="17"/>
      <c r="E604" s="860" t="s">
        <v>526</v>
      </c>
      <c r="F604" s="860"/>
      <c r="G604" s="860"/>
      <c r="H604" s="861"/>
      <c r="I604" s="78" t="s">
        <v>1405</v>
      </c>
      <c r="J604" s="1" t="s">
        <v>1488</v>
      </c>
      <c r="K604" s="1" t="s">
        <v>531</v>
      </c>
      <c r="L604" s="1" t="s">
        <v>1626</v>
      </c>
    </row>
    <row r="605" spans="1:12" s="1" customFormat="1" ht="25.5" customHeight="1">
      <c r="A605" s="10">
        <v>19</v>
      </c>
      <c r="B605" s="53"/>
      <c r="C605" s="54"/>
      <c r="D605" s="17"/>
      <c r="E605" s="860" t="s">
        <v>525</v>
      </c>
      <c r="F605" s="860"/>
      <c r="G605" s="860"/>
      <c r="H605" s="861"/>
      <c r="I605" s="78" t="s">
        <v>1405</v>
      </c>
      <c r="J605" s="1" t="s">
        <v>1488</v>
      </c>
      <c r="K605" s="1" t="s">
        <v>531</v>
      </c>
      <c r="L605" s="1" t="s">
        <v>1626</v>
      </c>
    </row>
    <row r="606" spans="1:12" s="1" customFormat="1">
      <c r="A606" s="10">
        <v>19</v>
      </c>
      <c r="B606" s="53"/>
      <c r="C606" s="54"/>
      <c r="D606" s="17"/>
      <c r="E606" s="63" t="s">
        <v>524</v>
      </c>
      <c r="F606" s="17"/>
      <c r="G606" s="22"/>
      <c r="H606" s="28"/>
      <c r="I606" s="78" t="s">
        <v>1405</v>
      </c>
      <c r="J606" s="1" t="s">
        <v>1488</v>
      </c>
      <c r="K606" s="1" t="s">
        <v>531</v>
      </c>
      <c r="L606" s="1" t="s">
        <v>1626</v>
      </c>
    </row>
    <row r="607" spans="1:12" s="1" customFormat="1">
      <c r="A607" s="10">
        <v>19</v>
      </c>
      <c r="B607" s="53"/>
      <c r="C607" s="54"/>
      <c r="D607" s="17"/>
      <c r="E607" s="63"/>
      <c r="F607" s="17"/>
      <c r="G607" s="22"/>
      <c r="H607" s="28"/>
      <c r="I607" s="78" t="s">
        <v>1405</v>
      </c>
      <c r="J607" s="1" t="s">
        <v>1488</v>
      </c>
      <c r="K607" s="1" t="s">
        <v>531</v>
      </c>
      <c r="L607" s="1" t="s">
        <v>1626</v>
      </c>
    </row>
    <row r="608" spans="1:12" s="1" customFormat="1" ht="15" customHeight="1">
      <c r="A608" s="52">
        <v>19</v>
      </c>
      <c r="B608" s="6"/>
      <c r="C608" s="6"/>
      <c r="D608" s="5"/>
      <c r="E608" s="4"/>
      <c r="F608" s="3"/>
      <c r="G608" s="2"/>
      <c r="H608" s="2"/>
      <c r="I608" s="79" t="s">
        <v>1405</v>
      </c>
      <c r="J608" s="69" t="s">
        <v>1488</v>
      </c>
      <c r="K608" s="69" t="s">
        <v>531</v>
      </c>
      <c r="L608" s="69" t="s">
        <v>1626</v>
      </c>
    </row>
    <row r="609" spans="1:12" s="1" customFormat="1" ht="31.5" customHeight="1">
      <c r="A609" s="10">
        <v>47</v>
      </c>
      <c r="B609" s="866" t="s">
        <v>1646</v>
      </c>
      <c r="C609" s="866"/>
      <c r="D609" s="866"/>
      <c r="E609" s="866"/>
      <c r="F609" s="866"/>
      <c r="G609" s="866"/>
      <c r="H609" s="867"/>
      <c r="I609" s="77" t="s">
        <v>1405</v>
      </c>
      <c r="J609" s="68" t="s">
        <v>1647</v>
      </c>
      <c r="K609" s="68" t="s">
        <v>348</v>
      </c>
      <c r="L609" s="68" t="s">
        <v>1648</v>
      </c>
    </row>
    <row r="610" spans="1:12" s="1" customFormat="1" ht="20.25" customHeight="1">
      <c r="A610" s="10">
        <v>47</v>
      </c>
      <c r="B610" s="868">
        <v>47</v>
      </c>
      <c r="C610" s="24"/>
      <c r="D610" s="13"/>
      <c r="E610" s="12" t="s">
        <v>348</v>
      </c>
      <c r="F610" s="32"/>
      <c r="G610" s="33"/>
      <c r="H610" s="34"/>
      <c r="I610" s="78" t="s">
        <v>1405</v>
      </c>
      <c r="J610" s="1" t="s">
        <v>1647</v>
      </c>
      <c r="K610" s="1" t="s">
        <v>348</v>
      </c>
      <c r="L610" s="1" t="s">
        <v>1648</v>
      </c>
    </row>
    <row r="611" spans="1:12" s="1" customFormat="1" ht="15.75" customHeight="1">
      <c r="A611" s="10">
        <v>47</v>
      </c>
      <c r="B611" s="868"/>
      <c r="C611" s="25"/>
      <c r="D611" s="26"/>
      <c r="E611" s="27" t="s">
        <v>997</v>
      </c>
      <c r="F611" s="32"/>
      <c r="G611" s="33"/>
      <c r="H611" s="34"/>
      <c r="I611" s="78" t="s">
        <v>1405</v>
      </c>
      <c r="J611" s="1" t="s">
        <v>1647</v>
      </c>
      <c r="K611" s="1" t="s">
        <v>348</v>
      </c>
      <c r="L611" s="1" t="s">
        <v>1648</v>
      </c>
    </row>
    <row r="612" spans="1:12" s="1" customFormat="1" ht="15" customHeight="1">
      <c r="A612" s="10">
        <v>47</v>
      </c>
      <c r="B612" s="869" t="s">
        <v>1369</v>
      </c>
      <c r="C612" s="869"/>
      <c r="D612" s="870">
        <v>4</v>
      </c>
      <c r="E612" s="44" t="s">
        <v>8</v>
      </c>
      <c r="F612" s="871" t="s">
        <v>611</v>
      </c>
      <c r="G612" s="871"/>
      <c r="H612" s="872"/>
      <c r="I612" s="78" t="s">
        <v>1405</v>
      </c>
      <c r="J612" s="1" t="s">
        <v>1647</v>
      </c>
      <c r="K612" s="1" t="s">
        <v>348</v>
      </c>
      <c r="L612" s="1" t="s">
        <v>1648</v>
      </c>
    </row>
    <row r="613" spans="1:12" s="1" customFormat="1" ht="15" customHeight="1">
      <c r="A613" s="10">
        <v>47</v>
      </c>
      <c r="B613" s="869"/>
      <c r="C613" s="869"/>
      <c r="D613" s="870"/>
      <c r="E613" s="65" t="s">
        <v>4</v>
      </c>
      <c r="F613" s="871"/>
      <c r="G613" s="871"/>
      <c r="H613" s="872"/>
      <c r="I613" s="78" t="s">
        <v>1405</v>
      </c>
      <c r="J613" s="1" t="s">
        <v>1647</v>
      </c>
      <c r="K613" s="1" t="s">
        <v>348</v>
      </c>
      <c r="L613" s="1" t="s">
        <v>1648</v>
      </c>
    </row>
    <row r="614" spans="1:12" s="1" customFormat="1" ht="15" customHeight="1">
      <c r="A614" s="10">
        <v>47</v>
      </c>
      <c r="B614" s="869"/>
      <c r="C614" s="869"/>
      <c r="D614" s="870"/>
      <c r="E614" s="65" t="s">
        <v>32</v>
      </c>
      <c r="F614" s="871"/>
      <c r="G614" s="871"/>
      <c r="H614" s="872"/>
      <c r="I614" s="78" t="s">
        <v>1405</v>
      </c>
      <c r="J614" s="1" t="s">
        <v>1647</v>
      </c>
      <c r="K614" s="1" t="s">
        <v>348</v>
      </c>
      <c r="L614" s="1" t="s">
        <v>1648</v>
      </c>
    </row>
    <row r="615" spans="1:12" s="1" customFormat="1" ht="25.5" customHeight="1">
      <c r="A615" s="10">
        <v>47</v>
      </c>
      <c r="B615" s="875" t="s">
        <v>613</v>
      </c>
      <c r="C615" s="875"/>
      <c r="D615" s="17">
        <f>D612</f>
        <v>4</v>
      </c>
      <c r="E615" s="45" t="s">
        <v>2</v>
      </c>
      <c r="F615" s="29" t="s">
        <v>1</v>
      </c>
      <c r="G615" s="864">
        <v>10</v>
      </c>
      <c r="H615" s="865"/>
      <c r="I615" s="78" t="s">
        <v>1405</v>
      </c>
      <c r="J615" s="1" t="s">
        <v>1647</v>
      </c>
      <c r="K615" s="1" t="s">
        <v>348</v>
      </c>
      <c r="L615" s="1" t="s">
        <v>1648</v>
      </c>
    </row>
    <row r="616" spans="1:12" s="1" customFormat="1" ht="15" customHeight="1">
      <c r="A616" s="10">
        <v>47</v>
      </c>
      <c r="B616" s="50">
        <v>1</v>
      </c>
      <c r="C616" s="21" t="s">
        <v>609</v>
      </c>
      <c r="D616" s="17">
        <f>D612</f>
        <v>4</v>
      </c>
      <c r="E616" s="42" t="s">
        <v>998</v>
      </c>
      <c r="F616" s="17">
        <f>G615</f>
        <v>10</v>
      </c>
      <c r="G616" s="41">
        <f t="shared" ref="G616" si="87">IF(ISBLANK(B616),"",IF(ISTEXT(B616),"",(B616/D616)*F616))</f>
        <v>2.5</v>
      </c>
      <c r="H616" s="28" t="str">
        <f t="shared" ref="H616" si="88">C616</f>
        <v>kg</v>
      </c>
      <c r="I616" s="78" t="s">
        <v>1405</v>
      </c>
      <c r="J616" s="1" t="s">
        <v>1647</v>
      </c>
      <c r="K616" s="1" t="s">
        <v>348</v>
      </c>
      <c r="L616" s="1" t="s">
        <v>1648</v>
      </c>
    </row>
    <row r="617" spans="1:12" s="1" customFormat="1" ht="15" customHeight="1">
      <c r="A617" s="10">
        <v>47</v>
      </c>
      <c r="B617" s="50">
        <v>1</v>
      </c>
      <c r="C617" s="21" t="s">
        <v>1382</v>
      </c>
      <c r="D617" s="17">
        <f>D612</f>
        <v>4</v>
      </c>
      <c r="E617" s="42" t="s">
        <v>999</v>
      </c>
      <c r="F617" s="17">
        <f>G615</f>
        <v>10</v>
      </c>
      <c r="G617" s="23">
        <f t="shared" ref="G617:G629" si="89">IF(ISBLANK(B617),"",IF(ISTEXT(B617),"",(B617/D617)*F617))</f>
        <v>2.5</v>
      </c>
      <c r="H617" s="28" t="str">
        <f t="shared" ref="H617:H629" si="90">C617</f>
        <v>cocombres</v>
      </c>
      <c r="I617" s="78" t="s">
        <v>1405</v>
      </c>
      <c r="J617" s="1" t="s">
        <v>1647</v>
      </c>
      <c r="K617" s="1" t="s">
        <v>348</v>
      </c>
      <c r="L617" s="1" t="s">
        <v>1648</v>
      </c>
    </row>
    <row r="618" spans="1:12" s="1" customFormat="1" ht="15" customHeight="1">
      <c r="A618" s="10">
        <v>47</v>
      </c>
      <c r="B618" s="50">
        <v>1</v>
      </c>
      <c r="C618" s="21" t="s">
        <v>1383</v>
      </c>
      <c r="D618" s="17">
        <f>D612</f>
        <v>4</v>
      </c>
      <c r="E618" s="42" t="s">
        <v>1000</v>
      </c>
      <c r="F618" s="17">
        <f>G615</f>
        <v>10</v>
      </c>
      <c r="G618" s="23">
        <f t="shared" si="89"/>
        <v>2.5</v>
      </c>
      <c r="H618" s="28" t="str">
        <f t="shared" si="90"/>
        <v>échalotes</v>
      </c>
      <c r="I618" s="78" t="s">
        <v>1405</v>
      </c>
      <c r="J618" s="1" t="s">
        <v>1647</v>
      </c>
      <c r="K618" s="1" t="s">
        <v>348</v>
      </c>
      <c r="L618" s="1" t="s">
        <v>1648</v>
      </c>
    </row>
    <row r="619" spans="1:12" s="1" customFormat="1" ht="15" customHeight="1">
      <c r="A619" s="10">
        <v>47</v>
      </c>
      <c r="B619" s="50">
        <v>0.3</v>
      </c>
      <c r="C619" s="21" t="s">
        <v>609</v>
      </c>
      <c r="D619" s="17">
        <f>D612</f>
        <v>4</v>
      </c>
      <c r="E619" s="42" t="s">
        <v>1001</v>
      </c>
      <c r="F619" s="17">
        <f>G615</f>
        <v>10</v>
      </c>
      <c r="G619" s="41">
        <f t="shared" si="89"/>
        <v>0.75</v>
      </c>
      <c r="H619" s="28" t="str">
        <f t="shared" si="90"/>
        <v>kg</v>
      </c>
      <c r="I619" s="78" t="s">
        <v>1405</v>
      </c>
      <c r="J619" s="1" t="s">
        <v>1647</v>
      </c>
      <c r="K619" s="1" t="s">
        <v>348</v>
      </c>
      <c r="L619" s="1" t="s">
        <v>1648</v>
      </c>
    </row>
    <row r="620" spans="1:12" s="1" customFormat="1" ht="15" customHeight="1">
      <c r="A620" s="10">
        <v>47</v>
      </c>
      <c r="B620" s="50">
        <v>0.1</v>
      </c>
      <c r="C620" s="21" t="s">
        <v>609</v>
      </c>
      <c r="D620" s="17">
        <f>D612</f>
        <v>4</v>
      </c>
      <c r="E620" s="42" t="s">
        <v>1002</v>
      </c>
      <c r="F620" s="17">
        <f>G615</f>
        <v>10</v>
      </c>
      <c r="G620" s="41">
        <f t="shared" si="89"/>
        <v>0.25</v>
      </c>
      <c r="H620" s="28" t="str">
        <f t="shared" si="90"/>
        <v>kg</v>
      </c>
      <c r="I620" s="78" t="s">
        <v>1405</v>
      </c>
      <c r="J620" s="1" t="s">
        <v>1647</v>
      </c>
      <c r="K620" s="1" t="s">
        <v>348</v>
      </c>
      <c r="L620" s="1" t="s">
        <v>1648</v>
      </c>
    </row>
    <row r="621" spans="1:12" s="1" customFormat="1" ht="15" customHeight="1">
      <c r="A621" s="10">
        <v>47</v>
      </c>
      <c r="B621" s="50">
        <v>0.05</v>
      </c>
      <c r="C621" s="21" t="s">
        <v>609</v>
      </c>
      <c r="D621" s="17">
        <f>D612</f>
        <v>4</v>
      </c>
      <c r="E621" s="42" t="s">
        <v>1003</v>
      </c>
      <c r="F621" s="17">
        <f>G615</f>
        <v>10</v>
      </c>
      <c r="G621" s="41">
        <f t="shared" si="89"/>
        <v>0.125</v>
      </c>
      <c r="H621" s="28" t="str">
        <f t="shared" si="90"/>
        <v>kg</v>
      </c>
      <c r="I621" s="78" t="s">
        <v>1405</v>
      </c>
      <c r="J621" s="1" t="s">
        <v>1647</v>
      </c>
      <c r="K621" s="1" t="s">
        <v>348</v>
      </c>
      <c r="L621" s="1" t="s">
        <v>1648</v>
      </c>
    </row>
    <row r="622" spans="1:12" s="1" customFormat="1" ht="15" customHeight="1">
      <c r="A622" s="10">
        <v>47</v>
      </c>
      <c r="B622" s="50">
        <v>1.4999999999999999E-2</v>
      </c>
      <c r="C622" s="21" t="s">
        <v>609</v>
      </c>
      <c r="D622" s="17">
        <f>D612</f>
        <v>4</v>
      </c>
      <c r="E622" s="42" t="s">
        <v>1004</v>
      </c>
      <c r="F622" s="17">
        <f>G615</f>
        <v>10</v>
      </c>
      <c r="G622" s="41">
        <f t="shared" si="89"/>
        <v>3.7499999999999999E-2</v>
      </c>
      <c r="H622" s="28" t="str">
        <f t="shared" si="90"/>
        <v>kg</v>
      </c>
      <c r="I622" s="78" t="s">
        <v>1405</v>
      </c>
      <c r="J622" s="1" t="s">
        <v>1647</v>
      </c>
      <c r="K622" s="1" t="s">
        <v>348</v>
      </c>
      <c r="L622" s="1" t="s">
        <v>1648</v>
      </c>
    </row>
    <row r="623" spans="1:12" s="1" customFormat="1" ht="15" customHeight="1">
      <c r="A623" s="10">
        <v>47</v>
      </c>
      <c r="B623" s="50"/>
      <c r="C623" s="21"/>
      <c r="D623" s="17">
        <f>D612</f>
        <v>4</v>
      </c>
      <c r="E623" s="42" t="s">
        <v>662</v>
      </c>
      <c r="F623" s="17">
        <f>G615</f>
        <v>10</v>
      </c>
      <c r="G623" s="22" t="str">
        <f t="shared" si="89"/>
        <v/>
      </c>
      <c r="H623" s="28">
        <f t="shared" si="90"/>
        <v>0</v>
      </c>
      <c r="I623" s="78" t="s">
        <v>1405</v>
      </c>
      <c r="J623" s="1" t="s">
        <v>1647</v>
      </c>
      <c r="K623" s="1" t="s">
        <v>348</v>
      </c>
      <c r="L623" s="1" t="s">
        <v>1648</v>
      </c>
    </row>
    <row r="624" spans="1:12" s="1" customFormat="1" ht="15" customHeight="1">
      <c r="A624" s="10">
        <v>47</v>
      </c>
      <c r="B624" s="50"/>
      <c r="C624" s="21"/>
      <c r="D624" s="17">
        <f>D612</f>
        <v>4</v>
      </c>
      <c r="E624" s="42" t="s">
        <v>700</v>
      </c>
      <c r="F624" s="17">
        <f>G615</f>
        <v>10</v>
      </c>
      <c r="G624" s="22" t="str">
        <f t="shared" si="89"/>
        <v/>
      </c>
      <c r="H624" s="28">
        <f t="shared" si="90"/>
        <v>0</v>
      </c>
      <c r="I624" s="78" t="s">
        <v>1405</v>
      </c>
      <c r="J624" s="1" t="s">
        <v>1647</v>
      </c>
      <c r="K624" s="1" t="s">
        <v>348</v>
      </c>
      <c r="L624" s="1" t="s">
        <v>1648</v>
      </c>
    </row>
    <row r="625" spans="1:12" s="1" customFormat="1" ht="15" customHeight="1">
      <c r="A625" s="10">
        <v>47</v>
      </c>
      <c r="B625" s="50">
        <v>0.5</v>
      </c>
      <c r="C625" s="21" t="s">
        <v>614</v>
      </c>
      <c r="D625" s="17">
        <f>D612</f>
        <v>4</v>
      </c>
      <c r="E625" s="42" t="s">
        <v>1005</v>
      </c>
      <c r="F625" s="17">
        <f>G615</f>
        <v>10</v>
      </c>
      <c r="G625" s="23">
        <f t="shared" si="89"/>
        <v>1.25</v>
      </c>
      <c r="H625" s="28" t="str">
        <f t="shared" si="90"/>
        <v>C/C</v>
      </c>
      <c r="I625" s="78" t="s">
        <v>1405</v>
      </c>
      <c r="J625" s="1" t="s">
        <v>1647</v>
      </c>
      <c r="K625" s="1" t="s">
        <v>348</v>
      </c>
      <c r="L625" s="1" t="s">
        <v>1648</v>
      </c>
    </row>
    <row r="626" spans="1:12" s="1" customFormat="1" ht="15" customHeight="1">
      <c r="A626" s="10">
        <v>47</v>
      </c>
      <c r="B626" s="50">
        <v>1</v>
      </c>
      <c r="C626" s="21" t="s">
        <v>1381</v>
      </c>
      <c r="D626" s="17">
        <f>D612</f>
        <v>4</v>
      </c>
      <c r="E626" s="42" t="s">
        <v>1006</v>
      </c>
      <c r="F626" s="17">
        <f>G615</f>
        <v>10</v>
      </c>
      <c r="G626" s="23">
        <f t="shared" si="89"/>
        <v>2.5</v>
      </c>
      <c r="H626" s="28" t="str">
        <f t="shared" si="90"/>
        <v>pointes</v>
      </c>
      <c r="I626" s="78" t="s">
        <v>1405</v>
      </c>
      <c r="J626" s="1" t="s">
        <v>1647</v>
      </c>
      <c r="K626" s="1" t="s">
        <v>348</v>
      </c>
      <c r="L626" s="1" t="s">
        <v>1648</v>
      </c>
    </row>
    <row r="627" spans="1:12" s="1" customFormat="1" ht="15" customHeight="1">
      <c r="A627" s="10">
        <v>47</v>
      </c>
      <c r="B627" s="50">
        <v>1</v>
      </c>
      <c r="C627" s="21" t="s">
        <v>619</v>
      </c>
      <c r="D627" s="17">
        <f>D612</f>
        <v>4</v>
      </c>
      <c r="E627" s="42" t="s">
        <v>1007</v>
      </c>
      <c r="F627" s="17">
        <f>G615</f>
        <v>10</v>
      </c>
      <c r="G627" s="23">
        <f t="shared" si="89"/>
        <v>2.5</v>
      </c>
      <c r="H627" s="28" t="str">
        <f t="shared" si="90"/>
        <v>C/S</v>
      </c>
      <c r="I627" s="78" t="s">
        <v>1405</v>
      </c>
      <c r="J627" s="1" t="s">
        <v>1647</v>
      </c>
      <c r="K627" s="1" t="s">
        <v>348</v>
      </c>
      <c r="L627" s="1" t="s">
        <v>1648</v>
      </c>
    </row>
    <row r="628" spans="1:12" s="1" customFormat="1" ht="15" customHeight="1">
      <c r="A628" s="10">
        <v>47</v>
      </c>
      <c r="B628" s="50"/>
      <c r="C628" s="21"/>
      <c r="D628" s="17">
        <f>D612</f>
        <v>4</v>
      </c>
      <c r="E628" s="65"/>
      <c r="F628" s="17">
        <f>G615</f>
        <v>10</v>
      </c>
      <c r="G628" s="22" t="str">
        <f t="shared" si="89"/>
        <v/>
      </c>
      <c r="H628" s="28">
        <f t="shared" si="90"/>
        <v>0</v>
      </c>
      <c r="I628" s="78" t="s">
        <v>1405</v>
      </c>
      <c r="J628" s="1" t="s">
        <v>1647</v>
      </c>
      <c r="K628" s="1" t="s">
        <v>348</v>
      </c>
      <c r="L628" s="1" t="s">
        <v>1648</v>
      </c>
    </row>
    <row r="629" spans="1:12" s="1" customFormat="1">
      <c r="A629" s="10">
        <v>47</v>
      </c>
      <c r="B629" s="53"/>
      <c r="C629" s="54"/>
      <c r="D629" s="17"/>
      <c r="E629" s="61" t="s">
        <v>1468</v>
      </c>
      <c r="F629" s="17">
        <f>G615</f>
        <v>10</v>
      </c>
      <c r="G629" s="22" t="str">
        <f t="shared" si="89"/>
        <v/>
      </c>
      <c r="H629" s="28">
        <f t="shared" si="90"/>
        <v>0</v>
      </c>
      <c r="I629" s="78" t="s">
        <v>1405</v>
      </c>
      <c r="J629" s="1" t="s">
        <v>1647</v>
      </c>
      <c r="K629" s="1" t="s">
        <v>348</v>
      </c>
      <c r="L629" s="1" t="s">
        <v>1648</v>
      </c>
    </row>
    <row r="630" spans="1:12" s="1" customFormat="1" ht="25.5" customHeight="1">
      <c r="A630" s="10">
        <v>47</v>
      </c>
      <c r="B630" s="53"/>
      <c r="C630" s="54"/>
      <c r="D630" s="17"/>
      <c r="E630" s="860" t="s">
        <v>347</v>
      </c>
      <c r="F630" s="860"/>
      <c r="G630" s="860"/>
      <c r="H630" s="861"/>
      <c r="I630" s="78" t="s">
        <v>1405</v>
      </c>
      <c r="J630" s="1" t="s">
        <v>1647</v>
      </c>
      <c r="K630" s="1" t="s">
        <v>348</v>
      </c>
      <c r="L630" s="1" t="s">
        <v>1648</v>
      </c>
    </row>
    <row r="631" spans="1:12" s="1" customFormat="1" ht="25.5" customHeight="1">
      <c r="A631" s="10">
        <v>47</v>
      </c>
      <c r="B631" s="53"/>
      <c r="C631" s="54"/>
      <c r="D631" s="17"/>
      <c r="E631" s="860" t="s">
        <v>346</v>
      </c>
      <c r="F631" s="860"/>
      <c r="G631" s="860"/>
      <c r="H631" s="861"/>
      <c r="I631" s="78" t="s">
        <v>1405</v>
      </c>
      <c r="J631" s="1" t="s">
        <v>1647</v>
      </c>
      <c r="K631" s="1" t="s">
        <v>348</v>
      </c>
      <c r="L631" s="1" t="s">
        <v>1648</v>
      </c>
    </row>
    <row r="632" spans="1:12" s="1" customFormat="1">
      <c r="A632" s="10">
        <v>47</v>
      </c>
      <c r="B632" s="53"/>
      <c r="C632" s="54"/>
      <c r="D632" s="17"/>
      <c r="E632" s="63" t="s">
        <v>345</v>
      </c>
      <c r="F632" s="17"/>
      <c r="G632" s="22"/>
      <c r="H632" s="28"/>
      <c r="I632" s="78" t="s">
        <v>1405</v>
      </c>
      <c r="J632" s="1" t="s">
        <v>1647</v>
      </c>
      <c r="K632" s="1" t="s">
        <v>348</v>
      </c>
      <c r="L632" s="1" t="s">
        <v>1648</v>
      </c>
    </row>
    <row r="633" spans="1:12" s="1" customFormat="1">
      <c r="A633" s="10">
        <v>47</v>
      </c>
      <c r="B633" s="53"/>
      <c r="C633" s="54"/>
      <c r="D633" s="17"/>
      <c r="E633" s="63" t="s">
        <v>344</v>
      </c>
      <c r="F633" s="17"/>
      <c r="G633" s="22"/>
      <c r="H633" s="28"/>
      <c r="I633" s="78" t="s">
        <v>1405</v>
      </c>
      <c r="J633" s="1" t="s">
        <v>1647</v>
      </c>
      <c r="K633" s="1" t="s">
        <v>348</v>
      </c>
      <c r="L633" s="1" t="s">
        <v>1648</v>
      </c>
    </row>
    <row r="634" spans="1:12" s="1" customFormat="1">
      <c r="A634" s="10">
        <v>47</v>
      </c>
      <c r="B634" s="53"/>
      <c r="C634" s="54"/>
      <c r="D634" s="17"/>
      <c r="E634" s="63" t="s">
        <v>343</v>
      </c>
      <c r="F634" s="17"/>
      <c r="G634" s="22"/>
      <c r="H634" s="28"/>
      <c r="I634" s="78" t="s">
        <v>1405</v>
      </c>
      <c r="J634" s="1" t="s">
        <v>1647</v>
      </c>
      <c r="K634" s="1" t="s">
        <v>348</v>
      </c>
      <c r="L634" s="1" t="s">
        <v>1648</v>
      </c>
    </row>
    <row r="635" spans="1:12" s="1" customFormat="1">
      <c r="A635" s="10">
        <v>47</v>
      </c>
      <c r="B635" s="53"/>
      <c r="C635" s="54"/>
      <c r="D635" s="17"/>
      <c r="E635" s="63" t="s">
        <v>342</v>
      </c>
      <c r="F635" s="17"/>
      <c r="G635" s="22"/>
      <c r="H635" s="28"/>
      <c r="I635" s="78" t="s">
        <v>1405</v>
      </c>
      <c r="J635" s="1" t="s">
        <v>1647</v>
      </c>
      <c r="K635" s="1" t="s">
        <v>348</v>
      </c>
      <c r="L635" s="1" t="s">
        <v>1648</v>
      </c>
    </row>
    <row r="636" spans="1:12" s="1" customFormat="1">
      <c r="A636" s="10">
        <v>47</v>
      </c>
      <c r="B636" s="53"/>
      <c r="C636" s="54"/>
      <c r="D636" s="17"/>
      <c r="E636" s="63"/>
      <c r="F636" s="17"/>
      <c r="G636" s="22"/>
      <c r="H636" s="28"/>
      <c r="I636" s="78" t="s">
        <v>1405</v>
      </c>
      <c r="J636" s="1" t="s">
        <v>1647</v>
      </c>
      <c r="K636" s="1" t="s">
        <v>348</v>
      </c>
      <c r="L636" s="1" t="s">
        <v>1648</v>
      </c>
    </row>
    <row r="637" spans="1:12" s="1" customFormat="1" ht="15" customHeight="1">
      <c r="A637" s="52">
        <v>47</v>
      </c>
      <c r="B637" s="6"/>
      <c r="C637" s="6"/>
      <c r="D637" s="5"/>
      <c r="E637" s="4"/>
      <c r="F637" s="3"/>
      <c r="G637" s="2"/>
      <c r="H637" s="2"/>
      <c r="I637" s="79" t="s">
        <v>1405</v>
      </c>
      <c r="J637" s="69" t="s">
        <v>1647</v>
      </c>
      <c r="K637" s="69" t="s">
        <v>348</v>
      </c>
      <c r="L637" s="69" t="s">
        <v>1648</v>
      </c>
    </row>
    <row r="638" spans="1:12" s="1" customFormat="1" ht="31.5" customHeight="1">
      <c r="A638" s="10">
        <v>76</v>
      </c>
      <c r="B638" s="866" t="s">
        <v>1475</v>
      </c>
      <c r="C638" s="866"/>
      <c r="D638" s="866"/>
      <c r="E638" s="866"/>
      <c r="F638" s="866"/>
      <c r="G638" s="866"/>
      <c r="H638" s="867"/>
      <c r="I638" s="77" t="s">
        <v>1405</v>
      </c>
      <c r="J638" s="68" t="s">
        <v>1476</v>
      </c>
      <c r="K638" s="68" t="s">
        <v>179</v>
      </c>
      <c r="L638" s="68" t="s">
        <v>1508</v>
      </c>
    </row>
    <row r="639" spans="1:12" s="1" customFormat="1" ht="20.25" customHeight="1">
      <c r="A639" s="10">
        <v>76</v>
      </c>
      <c r="B639" s="868">
        <v>76</v>
      </c>
      <c r="C639" s="24"/>
      <c r="D639" s="13"/>
      <c r="E639" s="12" t="s">
        <v>179</v>
      </c>
      <c r="F639" s="32"/>
      <c r="G639" s="33"/>
      <c r="H639" s="34"/>
      <c r="I639" s="78" t="s">
        <v>1405</v>
      </c>
      <c r="J639" s="1" t="s">
        <v>1476</v>
      </c>
      <c r="K639" s="1" t="s">
        <v>179</v>
      </c>
      <c r="L639" s="1" t="s">
        <v>1508</v>
      </c>
    </row>
    <row r="640" spans="1:12" s="1" customFormat="1" ht="15.75" customHeight="1">
      <c r="A640" s="10">
        <v>76</v>
      </c>
      <c r="B640" s="868"/>
      <c r="C640" s="25"/>
      <c r="D640" s="26"/>
      <c r="E640" s="27" t="s">
        <v>1197</v>
      </c>
      <c r="F640" s="32"/>
      <c r="G640" s="33"/>
      <c r="H640" s="34"/>
      <c r="I640" s="78" t="s">
        <v>1405</v>
      </c>
      <c r="J640" s="1" t="s">
        <v>1476</v>
      </c>
      <c r="K640" s="1" t="s">
        <v>179</v>
      </c>
      <c r="L640" s="1" t="s">
        <v>1508</v>
      </c>
    </row>
    <row r="641" spans="1:12" s="1" customFormat="1" ht="15" customHeight="1">
      <c r="A641" s="10">
        <v>76</v>
      </c>
      <c r="B641" s="869" t="s">
        <v>1369</v>
      </c>
      <c r="C641" s="869"/>
      <c r="D641" s="870">
        <v>7</v>
      </c>
      <c r="E641" s="44" t="s">
        <v>178</v>
      </c>
      <c r="F641" s="871" t="s">
        <v>611</v>
      </c>
      <c r="G641" s="871"/>
      <c r="H641" s="872"/>
      <c r="I641" s="78" t="s">
        <v>1405</v>
      </c>
      <c r="J641" s="1" t="s">
        <v>1476</v>
      </c>
      <c r="K641" s="1" t="s">
        <v>179</v>
      </c>
      <c r="L641" s="1" t="s">
        <v>1508</v>
      </c>
    </row>
    <row r="642" spans="1:12" s="1" customFormat="1" ht="15" customHeight="1">
      <c r="A642" s="10">
        <v>76</v>
      </c>
      <c r="B642" s="869"/>
      <c r="C642" s="869"/>
      <c r="D642" s="870"/>
      <c r="E642" s="65" t="s">
        <v>177</v>
      </c>
      <c r="F642" s="871"/>
      <c r="G642" s="871"/>
      <c r="H642" s="872"/>
      <c r="I642" s="78" t="s">
        <v>1405</v>
      </c>
      <c r="J642" s="1" t="s">
        <v>1476</v>
      </c>
      <c r="K642" s="1" t="s">
        <v>179</v>
      </c>
      <c r="L642" s="1" t="s">
        <v>1508</v>
      </c>
    </row>
    <row r="643" spans="1:12" s="1" customFormat="1" ht="15" customHeight="1">
      <c r="A643" s="10">
        <v>76</v>
      </c>
      <c r="B643" s="869"/>
      <c r="C643" s="869"/>
      <c r="D643" s="870"/>
      <c r="E643" s="65" t="s">
        <v>13</v>
      </c>
      <c r="F643" s="871"/>
      <c r="G643" s="871"/>
      <c r="H643" s="872"/>
      <c r="I643" s="78" t="s">
        <v>1405</v>
      </c>
      <c r="J643" s="1" t="s">
        <v>1476</v>
      </c>
      <c r="K643" s="1" t="s">
        <v>179</v>
      </c>
      <c r="L643" s="1" t="s">
        <v>1508</v>
      </c>
    </row>
    <row r="644" spans="1:12" s="1" customFormat="1" ht="25.5" customHeight="1">
      <c r="A644" s="10">
        <v>76</v>
      </c>
      <c r="B644" s="875" t="s">
        <v>613</v>
      </c>
      <c r="C644" s="875"/>
      <c r="D644" s="17">
        <f>D641</f>
        <v>7</v>
      </c>
      <c r="E644" s="45" t="s">
        <v>2</v>
      </c>
      <c r="F644" s="29" t="s">
        <v>1</v>
      </c>
      <c r="G644" s="864">
        <v>10</v>
      </c>
      <c r="H644" s="865"/>
      <c r="I644" s="78" t="s">
        <v>1405</v>
      </c>
      <c r="J644" s="1" t="s">
        <v>1476</v>
      </c>
      <c r="K644" s="1" t="s">
        <v>179</v>
      </c>
      <c r="L644" s="1" t="s">
        <v>1508</v>
      </c>
    </row>
    <row r="645" spans="1:12" s="1" customFormat="1" ht="15" customHeight="1">
      <c r="A645" s="10">
        <v>76</v>
      </c>
      <c r="B645" s="50">
        <v>0.75</v>
      </c>
      <c r="C645" s="21" t="s">
        <v>609</v>
      </c>
      <c r="D645" s="17">
        <f>D641</f>
        <v>7</v>
      </c>
      <c r="E645" s="42" t="s">
        <v>1198</v>
      </c>
      <c r="F645" s="17">
        <f>G644</f>
        <v>10</v>
      </c>
      <c r="G645" s="41">
        <f t="shared" ref="G645" si="91">IF(ISBLANK(B645),"",IF(ISTEXT(B645),"",(B645/D645)*F645))</f>
        <v>1.0714285714285714</v>
      </c>
      <c r="H645" s="28" t="str">
        <f t="shared" ref="H645" si="92">C645</f>
        <v>kg</v>
      </c>
      <c r="I645" s="78" t="s">
        <v>1405</v>
      </c>
      <c r="J645" s="1" t="s">
        <v>1476</v>
      </c>
      <c r="K645" s="1" t="s">
        <v>179</v>
      </c>
      <c r="L645" s="1" t="s">
        <v>1508</v>
      </c>
    </row>
    <row r="646" spans="1:12" s="1" customFormat="1" ht="15" customHeight="1">
      <c r="A646" s="10">
        <v>76</v>
      </c>
      <c r="B646" s="50">
        <v>35</v>
      </c>
      <c r="C646" s="21" t="s">
        <v>612</v>
      </c>
      <c r="D646" s="17">
        <f>D641</f>
        <v>7</v>
      </c>
      <c r="E646" s="42" t="s">
        <v>1199</v>
      </c>
      <c r="F646" s="17">
        <f>G644</f>
        <v>10</v>
      </c>
      <c r="G646" s="23">
        <f t="shared" ref="G646:G666" si="93">IF(ISBLANK(B646),"",IF(ISTEXT(B646),"",(B646/D646)*F646))</f>
        <v>50</v>
      </c>
      <c r="H646" s="28" t="str">
        <f t="shared" ref="H646:H666" si="94">C646</f>
        <v>feuilles</v>
      </c>
      <c r="I646" s="78" t="s">
        <v>1405</v>
      </c>
      <c r="J646" s="1" t="s">
        <v>1476</v>
      </c>
      <c r="K646" s="1" t="s">
        <v>179</v>
      </c>
      <c r="L646" s="1" t="s">
        <v>1508</v>
      </c>
    </row>
    <row r="647" spans="1:12" s="1" customFormat="1" ht="15" customHeight="1">
      <c r="A647" s="10">
        <v>76</v>
      </c>
      <c r="B647" s="50">
        <v>0.1</v>
      </c>
      <c r="C647" s="21" t="s">
        <v>609</v>
      </c>
      <c r="D647" s="17">
        <f>D641</f>
        <v>7</v>
      </c>
      <c r="E647" s="42" t="s">
        <v>1200</v>
      </c>
      <c r="F647" s="17">
        <f>G644</f>
        <v>10</v>
      </c>
      <c r="G647" s="41">
        <f t="shared" si="93"/>
        <v>0.14285714285714288</v>
      </c>
      <c r="H647" s="28" t="str">
        <f t="shared" si="94"/>
        <v>kg</v>
      </c>
      <c r="I647" s="78" t="s">
        <v>1405</v>
      </c>
      <c r="J647" s="1" t="s">
        <v>1476</v>
      </c>
      <c r="K647" s="1" t="s">
        <v>179</v>
      </c>
      <c r="L647" s="1" t="s">
        <v>1508</v>
      </c>
    </row>
    <row r="648" spans="1:12" s="1" customFormat="1" ht="15" customHeight="1">
      <c r="A648" s="10">
        <v>76</v>
      </c>
      <c r="B648" s="50">
        <v>1</v>
      </c>
      <c r="C648" s="21" t="s">
        <v>1413</v>
      </c>
      <c r="D648" s="17">
        <f>D641</f>
        <v>7</v>
      </c>
      <c r="E648" s="42" t="s">
        <v>1201</v>
      </c>
      <c r="F648" s="17">
        <f>G644</f>
        <v>10</v>
      </c>
      <c r="G648" s="23">
        <f t="shared" si="93"/>
        <v>1.4285714285714284</v>
      </c>
      <c r="H648" s="28" t="str">
        <f t="shared" si="94"/>
        <v>boites</v>
      </c>
      <c r="I648" s="78" t="s">
        <v>1405</v>
      </c>
      <c r="J648" s="1" t="s">
        <v>1476</v>
      </c>
      <c r="K648" s="1" t="s">
        <v>179</v>
      </c>
      <c r="L648" s="1" t="s">
        <v>1508</v>
      </c>
    </row>
    <row r="649" spans="1:12" s="1" customFormat="1" ht="15" customHeight="1">
      <c r="A649" s="10">
        <v>76</v>
      </c>
      <c r="B649" s="50">
        <v>2</v>
      </c>
      <c r="C649" s="21" t="s">
        <v>1383</v>
      </c>
      <c r="D649" s="17">
        <f>D641</f>
        <v>7</v>
      </c>
      <c r="E649" s="42" t="s">
        <v>1202</v>
      </c>
      <c r="F649" s="17">
        <f>G644</f>
        <v>10</v>
      </c>
      <c r="G649" s="23">
        <f t="shared" si="93"/>
        <v>2.8571428571428568</v>
      </c>
      <c r="H649" s="28" t="str">
        <f t="shared" si="94"/>
        <v>échalotes</v>
      </c>
      <c r="I649" s="78" t="s">
        <v>1405</v>
      </c>
      <c r="J649" s="1" t="s">
        <v>1476</v>
      </c>
      <c r="K649" s="1" t="s">
        <v>179</v>
      </c>
      <c r="L649" s="1" t="s">
        <v>1508</v>
      </c>
    </row>
    <row r="650" spans="1:12" s="1" customFormat="1" ht="15" customHeight="1">
      <c r="A650" s="10">
        <v>76</v>
      </c>
      <c r="B650" s="50">
        <v>0.03</v>
      </c>
      <c r="C650" s="21" t="s">
        <v>609</v>
      </c>
      <c r="D650" s="17">
        <f>D641</f>
        <v>7</v>
      </c>
      <c r="E650" s="42" t="s">
        <v>1203</v>
      </c>
      <c r="F650" s="17">
        <f>G644</f>
        <v>10</v>
      </c>
      <c r="G650" s="41">
        <f t="shared" si="93"/>
        <v>4.2857142857142858E-2</v>
      </c>
      <c r="H650" s="28" t="str">
        <f t="shared" si="94"/>
        <v>kg</v>
      </c>
      <c r="I650" s="78" t="s">
        <v>1405</v>
      </c>
      <c r="J650" s="1" t="s">
        <v>1476</v>
      </c>
      <c r="K650" s="1" t="s">
        <v>179</v>
      </c>
      <c r="L650" s="1" t="s">
        <v>1508</v>
      </c>
    </row>
    <row r="651" spans="1:12" s="1" customFormat="1" ht="15" customHeight="1">
      <c r="A651" s="10">
        <v>76</v>
      </c>
      <c r="B651" s="50"/>
      <c r="C651" s="21" t="s">
        <v>1397</v>
      </c>
      <c r="D651" s="17">
        <f>D641</f>
        <v>7</v>
      </c>
      <c r="E651" s="42" t="s">
        <v>681</v>
      </c>
      <c r="F651" s="17">
        <f>G644</f>
        <v>10</v>
      </c>
      <c r="G651" s="22" t="str">
        <f t="shared" si="93"/>
        <v/>
      </c>
      <c r="H651" s="28" t="str">
        <f t="shared" si="94"/>
        <v>pm</v>
      </c>
      <c r="I651" s="78" t="s">
        <v>1405</v>
      </c>
      <c r="J651" s="1" t="s">
        <v>1476</v>
      </c>
      <c r="K651" s="1" t="s">
        <v>179</v>
      </c>
      <c r="L651" s="1" t="s">
        <v>1508</v>
      </c>
    </row>
    <row r="652" spans="1:12" s="1" customFormat="1" ht="15" customHeight="1">
      <c r="A652" s="10">
        <v>76</v>
      </c>
      <c r="B652" s="50">
        <v>2</v>
      </c>
      <c r="C652" s="21" t="s">
        <v>615</v>
      </c>
      <c r="D652" s="17">
        <f>D641</f>
        <v>7</v>
      </c>
      <c r="E652" s="42" t="s">
        <v>1204</v>
      </c>
      <c r="F652" s="17">
        <f>G644</f>
        <v>10</v>
      </c>
      <c r="G652" s="23">
        <f t="shared" si="93"/>
        <v>2.8571428571428568</v>
      </c>
      <c r="H652" s="28" t="str">
        <f t="shared" si="94"/>
        <v>citrons</v>
      </c>
      <c r="I652" s="78" t="s">
        <v>1405</v>
      </c>
      <c r="J652" s="1" t="s">
        <v>1476</v>
      </c>
      <c r="K652" s="1" t="s">
        <v>179</v>
      </c>
      <c r="L652" s="1" t="s">
        <v>1508</v>
      </c>
    </row>
    <row r="653" spans="1:12" s="1" customFormat="1" ht="15" customHeight="1">
      <c r="A653" s="10">
        <v>76</v>
      </c>
      <c r="B653" s="50"/>
      <c r="C653" s="21" t="s">
        <v>1397</v>
      </c>
      <c r="D653" s="17">
        <f>D641</f>
        <v>7</v>
      </c>
      <c r="E653" s="42" t="s">
        <v>1205</v>
      </c>
      <c r="F653" s="17">
        <f>G644</f>
        <v>10</v>
      </c>
      <c r="G653" s="22" t="str">
        <f t="shared" si="93"/>
        <v/>
      </c>
      <c r="H653" s="28" t="str">
        <f t="shared" si="94"/>
        <v>pm</v>
      </c>
      <c r="I653" s="78" t="s">
        <v>1405</v>
      </c>
      <c r="J653" s="1" t="s">
        <v>1476</v>
      </c>
      <c r="K653" s="1" t="s">
        <v>179</v>
      </c>
      <c r="L653" s="1" t="s">
        <v>1508</v>
      </c>
    </row>
    <row r="654" spans="1:12" s="1" customFormat="1" ht="15" customHeight="1">
      <c r="A654" s="10">
        <v>76</v>
      </c>
      <c r="B654" s="50"/>
      <c r="C654" s="21" t="s">
        <v>1397</v>
      </c>
      <c r="D654" s="17">
        <f>D641</f>
        <v>7</v>
      </c>
      <c r="E654" s="42" t="s">
        <v>1206</v>
      </c>
      <c r="F654" s="17">
        <f>G644</f>
        <v>10</v>
      </c>
      <c r="G654" s="22" t="str">
        <f t="shared" si="93"/>
        <v/>
      </c>
      <c r="H654" s="28" t="str">
        <f t="shared" si="94"/>
        <v>pm</v>
      </c>
      <c r="I654" s="78" t="s">
        <v>1405</v>
      </c>
      <c r="J654" s="1" t="s">
        <v>1476</v>
      </c>
      <c r="K654" s="1" t="s">
        <v>179</v>
      </c>
      <c r="L654" s="1" t="s">
        <v>1508</v>
      </c>
    </row>
    <row r="655" spans="1:12" s="1" customFormat="1" ht="15" customHeight="1">
      <c r="A655" s="10">
        <v>76</v>
      </c>
      <c r="B655" s="50"/>
      <c r="C655" s="21" t="s">
        <v>1397</v>
      </c>
      <c r="D655" s="17">
        <f>D641</f>
        <v>7</v>
      </c>
      <c r="E655" s="42" t="s">
        <v>675</v>
      </c>
      <c r="F655" s="17">
        <f>G644</f>
        <v>10</v>
      </c>
      <c r="G655" s="22" t="str">
        <f t="shared" si="93"/>
        <v/>
      </c>
      <c r="H655" s="28" t="str">
        <f t="shared" si="94"/>
        <v>pm</v>
      </c>
      <c r="I655" s="78" t="s">
        <v>1405</v>
      </c>
      <c r="J655" s="1" t="s">
        <v>1476</v>
      </c>
      <c r="K655" s="1" t="s">
        <v>179</v>
      </c>
      <c r="L655" s="1" t="s">
        <v>1508</v>
      </c>
    </row>
    <row r="656" spans="1:12" s="1" customFormat="1" ht="15" customHeight="1">
      <c r="A656" s="10">
        <v>76</v>
      </c>
      <c r="B656" s="50"/>
      <c r="C656" s="21" t="s">
        <v>1397</v>
      </c>
      <c r="D656" s="17">
        <f>D641</f>
        <v>7</v>
      </c>
      <c r="E656" s="42" t="s">
        <v>1207</v>
      </c>
      <c r="F656" s="17">
        <f>G644</f>
        <v>10</v>
      </c>
      <c r="G656" s="22" t="str">
        <f t="shared" si="93"/>
        <v/>
      </c>
      <c r="H656" s="28" t="str">
        <f t="shared" si="94"/>
        <v>pm</v>
      </c>
      <c r="I656" s="78" t="s">
        <v>1405</v>
      </c>
      <c r="J656" s="1" t="s">
        <v>1476</v>
      </c>
      <c r="K656" s="1" t="s">
        <v>179</v>
      </c>
      <c r="L656" s="1" t="s">
        <v>1508</v>
      </c>
    </row>
    <row r="657" spans="1:12" s="1" customFormat="1" ht="15" customHeight="1">
      <c r="A657" s="10">
        <v>76</v>
      </c>
      <c r="B657" s="50">
        <v>1</v>
      </c>
      <c r="C657" s="21" t="s">
        <v>622</v>
      </c>
      <c r="D657" s="17">
        <f>D641</f>
        <v>7</v>
      </c>
      <c r="E657" s="42" t="s">
        <v>740</v>
      </c>
      <c r="F657" s="17">
        <f>G644</f>
        <v>10</v>
      </c>
      <c r="G657" s="23">
        <f t="shared" si="93"/>
        <v>1.4285714285714284</v>
      </c>
      <c r="H657" s="28" t="str">
        <f t="shared" si="94"/>
        <v>gousses</v>
      </c>
      <c r="I657" s="78" t="s">
        <v>1405</v>
      </c>
      <c r="J657" s="1" t="s">
        <v>1476</v>
      </c>
      <c r="K657" s="1" t="s">
        <v>179</v>
      </c>
      <c r="L657" s="1" t="s">
        <v>1508</v>
      </c>
    </row>
    <row r="658" spans="1:12" s="1" customFormat="1" ht="15" customHeight="1">
      <c r="A658" s="10">
        <v>76</v>
      </c>
      <c r="B658" s="50">
        <v>1</v>
      </c>
      <c r="C658" s="21" t="s">
        <v>1428</v>
      </c>
      <c r="D658" s="17">
        <f>D641</f>
        <v>7</v>
      </c>
      <c r="E658" s="42" t="s">
        <v>1208</v>
      </c>
      <c r="F658" s="17">
        <f>G644</f>
        <v>10</v>
      </c>
      <c r="G658" s="23">
        <f t="shared" si="93"/>
        <v>1.4285714285714284</v>
      </c>
      <c r="H658" s="28" t="str">
        <f t="shared" si="94"/>
        <v>bouquets</v>
      </c>
      <c r="I658" s="78" t="s">
        <v>1405</v>
      </c>
      <c r="J658" s="1" t="s">
        <v>1476</v>
      </c>
      <c r="K658" s="1" t="s">
        <v>179</v>
      </c>
      <c r="L658" s="1" t="s">
        <v>1508</v>
      </c>
    </row>
    <row r="659" spans="1:12" s="1" customFormat="1" ht="15" customHeight="1">
      <c r="A659" s="10">
        <v>76</v>
      </c>
      <c r="B659" s="50">
        <v>4</v>
      </c>
      <c r="C659" s="21" t="s">
        <v>619</v>
      </c>
      <c r="D659" s="17">
        <f>D641</f>
        <v>7</v>
      </c>
      <c r="E659" s="42" t="s">
        <v>1209</v>
      </c>
      <c r="F659" s="17">
        <f>G644</f>
        <v>10</v>
      </c>
      <c r="G659" s="23">
        <f t="shared" si="93"/>
        <v>5.7142857142857135</v>
      </c>
      <c r="H659" s="28" t="str">
        <f t="shared" si="94"/>
        <v>C/S</v>
      </c>
      <c r="I659" s="78" t="s">
        <v>1405</v>
      </c>
      <c r="J659" s="1" t="s">
        <v>1476</v>
      </c>
      <c r="K659" s="1" t="s">
        <v>179</v>
      </c>
      <c r="L659" s="1" t="s">
        <v>1508</v>
      </c>
    </row>
    <row r="660" spans="1:12" s="1" customFormat="1" ht="15" customHeight="1">
      <c r="A660" s="10">
        <v>76</v>
      </c>
      <c r="B660" s="50">
        <v>2</v>
      </c>
      <c r="C660" s="21" t="s">
        <v>1429</v>
      </c>
      <c r="D660" s="17">
        <f>D641</f>
        <v>7</v>
      </c>
      <c r="E660" s="42" t="s">
        <v>1210</v>
      </c>
      <c r="F660" s="17">
        <f>G644</f>
        <v>10</v>
      </c>
      <c r="G660" s="23">
        <f t="shared" si="93"/>
        <v>2.8571428571428568</v>
      </c>
      <c r="H660" s="28" t="str">
        <f t="shared" si="94"/>
        <v>yaourts</v>
      </c>
      <c r="I660" s="78" t="s">
        <v>1405</v>
      </c>
      <c r="J660" s="1" t="s">
        <v>1476</v>
      </c>
      <c r="K660" s="1" t="s">
        <v>179</v>
      </c>
      <c r="L660" s="1" t="s">
        <v>1508</v>
      </c>
    </row>
    <row r="661" spans="1:12" s="1" customFormat="1" ht="15" customHeight="1">
      <c r="A661" s="10">
        <v>76</v>
      </c>
      <c r="B661" s="50"/>
      <c r="C661" s="21" t="s">
        <v>1397</v>
      </c>
      <c r="D661" s="17">
        <f>D641</f>
        <v>7</v>
      </c>
      <c r="E661" s="42" t="s">
        <v>675</v>
      </c>
      <c r="F661" s="17">
        <f>G644</f>
        <v>10</v>
      </c>
      <c r="G661" s="23" t="str">
        <f t="shared" si="93"/>
        <v/>
      </c>
      <c r="H661" s="28" t="str">
        <f t="shared" si="94"/>
        <v>pm</v>
      </c>
      <c r="I661" s="78" t="s">
        <v>1405</v>
      </c>
      <c r="J661" s="1" t="s">
        <v>1476</v>
      </c>
      <c r="K661" s="1" t="s">
        <v>179</v>
      </c>
      <c r="L661" s="1" t="s">
        <v>1508</v>
      </c>
    </row>
    <row r="662" spans="1:12" s="1" customFormat="1" ht="15" customHeight="1">
      <c r="A662" s="10">
        <v>76</v>
      </c>
      <c r="B662" s="50"/>
      <c r="C662" s="21"/>
      <c r="D662" s="17">
        <f>D641</f>
        <v>7</v>
      </c>
      <c r="E662" s="42"/>
      <c r="F662" s="17">
        <f>G644</f>
        <v>10</v>
      </c>
      <c r="G662" s="22" t="str">
        <f t="shared" si="93"/>
        <v/>
      </c>
      <c r="H662" s="28">
        <f t="shared" si="94"/>
        <v>0</v>
      </c>
      <c r="I662" s="78" t="s">
        <v>1405</v>
      </c>
      <c r="J662" s="1" t="s">
        <v>1476</v>
      </c>
      <c r="K662" s="1" t="s">
        <v>179</v>
      </c>
      <c r="L662" s="1" t="s">
        <v>1508</v>
      </c>
    </row>
    <row r="663" spans="1:12" s="1" customFormat="1" ht="15" customHeight="1">
      <c r="A663" s="10">
        <v>76</v>
      </c>
      <c r="B663" s="50"/>
      <c r="C663" s="21"/>
      <c r="D663" s="17">
        <f>D641</f>
        <v>7</v>
      </c>
      <c r="E663" s="42"/>
      <c r="F663" s="17">
        <f>G644</f>
        <v>10</v>
      </c>
      <c r="G663" s="22" t="str">
        <f t="shared" si="93"/>
        <v/>
      </c>
      <c r="H663" s="28">
        <f t="shared" si="94"/>
        <v>0</v>
      </c>
      <c r="I663" s="78" t="s">
        <v>1405</v>
      </c>
      <c r="J663" s="1" t="s">
        <v>1476</v>
      </c>
      <c r="K663" s="1" t="s">
        <v>179</v>
      </c>
      <c r="L663" s="1" t="s">
        <v>1508</v>
      </c>
    </row>
    <row r="664" spans="1:12" s="1" customFormat="1" ht="15" customHeight="1">
      <c r="A664" s="10">
        <v>76</v>
      </c>
      <c r="B664" s="50"/>
      <c r="C664" s="21"/>
      <c r="D664" s="17">
        <f>D641</f>
        <v>7</v>
      </c>
      <c r="E664" s="42"/>
      <c r="F664" s="17">
        <f>G644</f>
        <v>10</v>
      </c>
      <c r="G664" s="22" t="str">
        <f t="shared" si="93"/>
        <v/>
      </c>
      <c r="H664" s="28">
        <f t="shared" si="94"/>
        <v>0</v>
      </c>
      <c r="I664" s="78" t="s">
        <v>1405</v>
      </c>
      <c r="J664" s="1" t="s">
        <v>1476</v>
      </c>
      <c r="K664" s="1" t="s">
        <v>179</v>
      </c>
      <c r="L664" s="1" t="s">
        <v>1508</v>
      </c>
    </row>
    <row r="665" spans="1:12" s="1" customFormat="1" ht="15" customHeight="1">
      <c r="A665" s="10">
        <v>76</v>
      </c>
      <c r="B665" s="50"/>
      <c r="C665" s="21"/>
      <c r="D665" s="17">
        <f>D641</f>
        <v>7</v>
      </c>
      <c r="E665" s="42"/>
      <c r="F665" s="17">
        <f>G644</f>
        <v>10</v>
      </c>
      <c r="G665" s="22" t="str">
        <f t="shared" si="93"/>
        <v/>
      </c>
      <c r="H665" s="28">
        <f t="shared" si="94"/>
        <v>0</v>
      </c>
      <c r="I665" s="78" t="s">
        <v>1405</v>
      </c>
      <c r="J665" s="1" t="s">
        <v>1476</v>
      </c>
      <c r="K665" s="1" t="s">
        <v>179</v>
      </c>
      <c r="L665" s="1" t="s">
        <v>1508</v>
      </c>
    </row>
    <row r="666" spans="1:12" s="1" customFormat="1" ht="15" customHeight="1">
      <c r="A666" s="10">
        <v>76</v>
      </c>
      <c r="B666" s="50"/>
      <c r="C666" s="21"/>
      <c r="D666" s="17">
        <f>D641</f>
        <v>7</v>
      </c>
      <c r="E666" s="42"/>
      <c r="F666" s="17">
        <f>G644</f>
        <v>10</v>
      </c>
      <c r="G666" s="22" t="str">
        <f t="shared" si="93"/>
        <v/>
      </c>
      <c r="H666" s="28">
        <f t="shared" si="94"/>
        <v>0</v>
      </c>
      <c r="I666" s="78" t="s">
        <v>1405</v>
      </c>
      <c r="J666" s="1" t="s">
        <v>1476</v>
      </c>
      <c r="K666" s="1" t="s">
        <v>179</v>
      </c>
      <c r="L666" s="1" t="s">
        <v>1508</v>
      </c>
    </row>
    <row r="667" spans="1:12" s="1" customFormat="1" ht="15" customHeight="1">
      <c r="A667" s="10">
        <v>76</v>
      </c>
      <c r="B667" s="18"/>
      <c r="C667" s="18"/>
      <c r="D667" s="15"/>
      <c r="E667" s="61" t="s">
        <v>1466</v>
      </c>
      <c r="F667" s="14"/>
      <c r="G667" s="31"/>
      <c r="H667" s="62"/>
      <c r="I667" s="78" t="s">
        <v>1405</v>
      </c>
      <c r="J667" s="1" t="s">
        <v>1476</v>
      </c>
      <c r="K667" s="1" t="s">
        <v>179</v>
      </c>
      <c r="L667" s="1" t="s">
        <v>1508</v>
      </c>
    </row>
    <row r="668" spans="1:12" s="1" customFormat="1" ht="15" customHeight="1">
      <c r="A668" s="10">
        <v>76</v>
      </c>
      <c r="B668" s="18"/>
      <c r="C668" s="18"/>
      <c r="D668" s="15"/>
      <c r="E668" s="860" t="s">
        <v>176</v>
      </c>
      <c r="F668" s="860"/>
      <c r="G668" s="860"/>
      <c r="H668" s="861"/>
      <c r="I668" s="78" t="s">
        <v>1405</v>
      </c>
      <c r="J668" s="1" t="s">
        <v>1476</v>
      </c>
      <c r="K668" s="1" t="s">
        <v>179</v>
      </c>
      <c r="L668" s="1" t="s">
        <v>1508</v>
      </c>
    </row>
    <row r="669" spans="1:12" s="1" customFormat="1" ht="15" customHeight="1">
      <c r="A669" s="10">
        <v>76</v>
      </c>
      <c r="B669" s="18"/>
      <c r="C669" s="18"/>
      <c r="D669" s="15"/>
      <c r="E669" s="860"/>
      <c r="F669" s="860"/>
      <c r="G669" s="860"/>
      <c r="H669" s="861"/>
      <c r="I669" s="78" t="s">
        <v>1405</v>
      </c>
      <c r="J669" s="1" t="s">
        <v>1476</v>
      </c>
      <c r="K669" s="1" t="s">
        <v>179</v>
      </c>
      <c r="L669" s="1" t="s">
        <v>1508</v>
      </c>
    </row>
    <row r="670" spans="1:12" s="1" customFormat="1" ht="15" customHeight="1">
      <c r="A670" s="10">
        <v>76</v>
      </c>
      <c r="B670" s="18"/>
      <c r="C670" s="18"/>
      <c r="D670" s="15"/>
      <c r="E670" s="860" t="s">
        <v>175</v>
      </c>
      <c r="F670" s="860"/>
      <c r="G670" s="860"/>
      <c r="H670" s="861"/>
      <c r="I670" s="78" t="s">
        <v>1405</v>
      </c>
      <c r="J670" s="1" t="s">
        <v>1476</v>
      </c>
      <c r="K670" s="1" t="s">
        <v>179</v>
      </c>
      <c r="L670" s="1" t="s">
        <v>1508</v>
      </c>
    </row>
    <row r="671" spans="1:12" s="1" customFormat="1" ht="15" customHeight="1">
      <c r="A671" s="10">
        <v>76</v>
      </c>
      <c r="B671" s="18"/>
      <c r="C671" s="18"/>
      <c r="D671" s="15"/>
      <c r="E671" s="860"/>
      <c r="F671" s="860"/>
      <c r="G671" s="860"/>
      <c r="H671" s="861"/>
      <c r="I671" s="78" t="s">
        <v>1405</v>
      </c>
      <c r="J671" s="1" t="s">
        <v>1476</v>
      </c>
      <c r="K671" s="1" t="s">
        <v>179</v>
      </c>
      <c r="L671" s="1" t="s">
        <v>1508</v>
      </c>
    </row>
    <row r="672" spans="1:12" s="1" customFormat="1" ht="15" customHeight="1">
      <c r="A672" s="10">
        <v>76</v>
      </c>
      <c r="B672" s="18"/>
      <c r="C672" s="18"/>
      <c r="D672" s="15"/>
      <c r="E672" s="860"/>
      <c r="F672" s="860"/>
      <c r="G672" s="860"/>
      <c r="H672" s="861"/>
      <c r="I672" s="78" t="s">
        <v>1405</v>
      </c>
      <c r="J672" s="1" t="s">
        <v>1476</v>
      </c>
      <c r="K672" s="1" t="s">
        <v>179</v>
      </c>
      <c r="L672" s="1" t="s">
        <v>1508</v>
      </c>
    </row>
    <row r="673" spans="1:12" s="1" customFormat="1" ht="15" customHeight="1">
      <c r="A673" s="10">
        <v>76</v>
      </c>
      <c r="B673" s="18"/>
      <c r="C673" s="18"/>
      <c r="D673" s="15"/>
      <c r="E673" s="860"/>
      <c r="F673" s="860"/>
      <c r="G673" s="860"/>
      <c r="H673" s="861"/>
      <c r="I673" s="78" t="s">
        <v>1405</v>
      </c>
      <c r="J673" s="1" t="s">
        <v>1476</v>
      </c>
      <c r="K673" s="1" t="s">
        <v>179</v>
      </c>
      <c r="L673" s="1" t="s">
        <v>1508</v>
      </c>
    </row>
    <row r="674" spans="1:12" s="1" customFormat="1" ht="15" customHeight="1">
      <c r="A674" s="10">
        <v>76</v>
      </c>
      <c r="B674" s="18"/>
      <c r="C674" s="18"/>
      <c r="D674" s="15"/>
      <c r="E674" s="860"/>
      <c r="F674" s="860"/>
      <c r="G674" s="860"/>
      <c r="H674" s="861"/>
      <c r="I674" s="78" t="s">
        <v>1405</v>
      </c>
      <c r="J674" s="1" t="s">
        <v>1476</v>
      </c>
      <c r="K674" s="1" t="s">
        <v>179</v>
      </c>
      <c r="L674" s="1" t="s">
        <v>1508</v>
      </c>
    </row>
    <row r="675" spans="1:12" s="1" customFormat="1" ht="15" customHeight="1">
      <c r="A675" s="10">
        <v>76</v>
      </c>
      <c r="B675" s="18"/>
      <c r="C675" s="18"/>
      <c r="D675" s="15"/>
      <c r="E675" s="860" t="s">
        <v>1211</v>
      </c>
      <c r="F675" s="860"/>
      <c r="G675" s="860"/>
      <c r="H675" s="861"/>
      <c r="I675" s="78" t="s">
        <v>1405</v>
      </c>
      <c r="J675" s="1" t="s">
        <v>1476</v>
      </c>
      <c r="K675" s="1" t="s">
        <v>179</v>
      </c>
      <c r="L675" s="1" t="s">
        <v>1508</v>
      </c>
    </row>
    <row r="676" spans="1:12" s="1" customFormat="1" ht="15" customHeight="1">
      <c r="A676" s="10">
        <v>76</v>
      </c>
      <c r="B676" s="18"/>
      <c r="C676" s="18"/>
      <c r="D676" s="15"/>
      <c r="E676" s="860"/>
      <c r="F676" s="860"/>
      <c r="G676" s="860"/>
      <c r="H676" s="861"/>
      <c r="I676" s="78" t="s">
        <v>1405</v>
      </c>
      <c r="J676" s="1" t="s">
        <v>1476</v>
      </c>
      <c r="K676" s="1" t="s">
        <v>179</v>
      </c>
      <c r="L676" s="1" t="s">
        <v>1508</v>
      </c>
    </row>
    <row r="677" spans="1:12" s="1" customFormat="1" ht="15" customHeight="1">
      <c r="A677" s="10">
        <v>76</v>
      </c>
      <c r="B677" s="18"/>
      <c r="C677" s="18"/>
      <c r="D677" s="15"/>
      <c r="E677" s="860"/>
      <c r="F677" s="860"/>
      <c r="G677" s="860"/>
      <c r="H677" s="861"/>
      <c r="I677" s="78" t="s">
        <v>1405</v>
      </c>
      <c r="J677" s="1" t="s">
        <v>1476</v>
      </c>
      <c r="K677" s="1" t="s">
        <v>179</v>
      </c>
      <c r="L677" s="1" t="s">
        <v>1508</v>
      </c>
    </row>
    <row r="678" spans="1:12" s="1" customFormat="1" ht="15" customHeight="1">
      <c r="A678" s="10">
        <v>76</v>
      </c>
      <c r="B678" s="18"/>
      <c r="C678" s="18"/>
      <c r="D678" s="15"/>
      <c r="E678" s="860"/>
      <c r="F678" s="860"/>
      <c r="G678" s="860"/>
      <c r="H678" s="861"/>
      <c r="I678" s="78" t="s">
        <v>1405</v>
      </c>
      <c r="J678" s="1" t="s">
        <v>1476</v>
      </c>
      <c r="K678" s="1" t="s">
        <v>179</v>
      </c>
      <c r="L678" s="1" t="s">
        <v>1508</v>
      </c>
    </row>
    <row r="679" spans="1:12" s="1" customFormat="1" ht="15" customHeight="1">
      <c r="A679" s="10">
        <v>76</v>
      </c>
      <c r="B679" s="18"/>
      <c r="C679" s="18"/>
      <c r="D679" s="15"/>
      <c r="E679" s="860"/>
      <c r="F679" s="860"/>
      <c r="G679" s="860"/>
      <c r="H679" s="861"/>
      <c r="I679" s="78" t="s">
        <v>1405</v>
      </c>
      <c r="J679" s="1" t="s">
        <v>1476</v>
      </c>
      <c r="K679" s="1" t="s">
        <v>179</v>
      </c>
      <c r="L679" s="1" t="s">
        <v>1508</v>
      </c>
    </row>
    <row r="680" spans="1:12" s="1" customFormat="1" ht="15" customHeight="1">
      <c r="A680" s="10">
        <v>76</v>
      </c>
      <c r="B680" s="18"/>
      <c r="C680" s="18"/>
      <c r="D680" s="15"/>
      <c r="E680" s="860" t="s">
        <v>174</v>
      </c>
      <c r="F680" s="860"/>
      <c r="G680" s="860"/>
      <c r="H680" s="861"/>
      <c r="I680" s="78" t="s">
        <v>1405</v>
      </c>
      <c r="J680" s="1" t="s">
        <v>1476</v>
      </c>
      <c r="K680" s="1" t="s">
        <v>179</v>
      </c>
      <c r="L680" s="1" t="s">
        <v>1508</v>
      </c>
    </row>
    <row r="681" spans="1:12" s="1" customFormat="1" ht="15" customHeight="1">
      <c r="A681" s="10">
        <v>76</v>
      </c>
      <c r="B681" s="18"/>
      <c r="C681" s="18"/>
      <c r="D681" s="15"/>
      <c r="E681" s="860"/>
      <c r="F681" s="860"/>
      <c r="G681" s="860"/>
      <c r="H681" s="861"/>
      <c r="I681" s="78" t="s">
        <v>1405</v>
      </c>
      <c r="J681" s="1" t="s">
        <v>1476</v>
      </c>
      <c r="K681" s="1" t="s">
        <v>179</v>
      </c>
      <c r="L681" s="1" t="s">
        <v>1508</v>
      </c>
    </row>
    <row r="682" spans="1:12" s="1" customFormat="1" ht="15" customHeight="1">
      <c r="A682" s="10">
        <v>76</v>
      </c>
      <c r="B682" s="18"/>
      <c r="C682" s="18"/>
      <c r="D682" s="15"/>
      <c r="E682" s="860"/>
      <c r="F682" s="860"/>
      <c r="G682" s="860"/>
      <c r="H682" s="861"/>
      <c r="I682" s="78" t="s">
        <v>1405</v>
      </c>
      <c r="J682" s="1" t="s">
        <v>1476</v>
      </c>
      <c r="K682" s="1" t="s">
        <v>179</v>
      </c>
      <c r="L682" s="1" t="s">
        <v>1508</v>
      </c>
    </row>
    <row r="683" spans="1:12" s="1" customFormat="1" ht="15" customHeight="1">
      <c r="A683" s="10">
        <v>76</v>
      </c>
      <c r="B683" s="18"/>
      <c r="C683" s="18"/>
      <c r="D683" s="15"/>
      <c r="E683" s="876" t="s">
        <v>1212</v>
      </c>
      <c r="F683" s="876"/>
      <c r="G683" s="876"/>
      <c r="H683" s="877"/>
      <c r="I683" s="78" t="s">
        <v>1405</v>
      </c>
      <c r="J683" s="1" t="s">
        <v>1476</v>
      </c>
      <c r="K683" s="1" t="s">
        <v>179</v>
      </c>
      <c r="L683" s="1" t="s">
        <v>1508</v>
      </c>
    </row>
    <row r="684" spans="1:12" s="1" customFormat="1" ht="15" customHeight="1">
      <c r="A684" s="10">
        <v>76</v>
      </c>
      <c r="B684" s="18"/>
      <c r="C684" s="18"/>
      <c r="D684" s="15"/>
      <c r="E684" s="876"/>
      <c r="F684" s="876"/>
      <c r="G684" s="876"/>
      <c r="H684" s="877"/>
      <c r="I684" s="78" t="s">
        <v>1405</v>
      </c>
      <c r="J684" s="1" t="s">
        <v>1476</v>
      </c>
      <c r="K684" s="1" t="s">
        <v>179</v>
      </c>
      <c r="L684" s="1" t="s">
        <v>1508</v>
      </c>
    </row>
    <row r="685" spans="1:12" s="1" customFormat="1" ht="15" customHeight="1">
      <c r="A685" s="10">
        <v>76</v>
      </c>
      <c r="B685" s="18"/>
      <c r="C685" s="18"/>
      <c r="D685" s="15"/>
      <c r="E685" s="876"/>
      <c r="F685" s="876"/>
      <c r="G685" s="876"/>
      <c r="H685" s="877"/>
      <c r="I685" s="78" t="s">
        <v>1405</v>
      </c>
      <c r="J685" s="1" t="s">
        <v>1476</v>
      </c>
      <c r="K685" s="1" t="s">
        <v>179</v>
      </c>
      <c r="L685" s="1" t="s">
        <v>1508</v>
      </c>
    </row>
    <row r="686" spans="1:12" s="1" customFormat="1" ht="15" customHeight="1">
      <c r="A686" s="10">
        <v>76</v>
      </c>
      <c r="B686" s="18"/>
      <c r="C686" s="18"/>
      <c r="D686" s="15"/>
      <c r="E686" s="60" t="s">
        <v>1213</v>
      </c>
      <c r="F686" s="14"/>
      <c r="G686" s="31"/>
      <c r="H686" s="38"/>
      <c r="I686" s="78" t="s">
        <v>1405</v>
      </c>
      <c r="J686" s="1" t="s">
        <v>1476</v>
      </c>
      <c r="K686" s="1" t="s">
        <v>179</v>
      </c>
      <c r="L686" s="1" t="s">
        <v>1508</v>
      </c>
    </row>
    <row r="687" spans="1:12" s="1" customFormat="1" ht="15" customHeight="1">
      <c r="A687" s="10">
        <v>76</v>
      </c>
      <c r="B687" s="18"/>
      <c r="C687" s="18"/>
      <c r="D687" s="15"/>
      <c r="E687" s="860" t="s">
        <v>173</v>
      </c>
      <c r="F687" s="860"/>
      <c r="G687" s="860"/>
      <c r="H687" s="861"/>
      <c r="I687" s="78" t="s">
        <v>1405</v>
      </c>
      <c r="J687" s="1" t="s">
        <v>1476</v>
      </c>
      <c r="K687" s="1" t="s">
        <v>179</v>
      </c>
      <c r="L687" s="1" t="s">
        <v>1508</v>
      </c>
    </row>
    <row r="688" spans="1:12" s="1" customFormat="1" ht="15" customHeight="1">
      <c r="A688" s="10">
        <v>76</v>
      </c>
      <c r="B688" s="18"/>
      <c r="C688" s="18"/>
      <c r="D688" s="15"/>
      <c r="E688" s="860"/>
      <c r="F688" s="860"/>
      <c r="G688" s="860"/>
      <c r="H688" s="861"/>
      <c r="I688" s="78" t="s">
        <v>1405</v>
      </c>
      <c r="J688" s="1" t="s">
        <v>1476</v>
      </c>
      <c r="K688" s="1" t="s">
        <v>179</v>
      </c>
      <c r="L688" s="1" t="s">
        <v>1508</v>
      </c>
    </row>
    <row r="689" spans="1:12" s="1" customFormat="1" ht="15" customHeight="1">
      <c r="A689" s="10">
        <v>76</v>
      </c>
      <c r="B689" s="18"/>
      <c r="C689" s="18"/>
      <c r="D689" s="15"/>
      <c r="E689" s="60"/>
      <c r="F689" s="14"/>
      <c r="G689" s="31"/>
      <c r="H689" s="38"/>
      <c r="I689" s="78" t="s">
        <v>1405</v>
      </c>
      <c r="J689" s="1" t="s">
        <v>1476</v>
      </c>
      <c r="K689" s="1" t="s">
        <v>179</v>
      </c>
      <c r="L689" s="1" t="s">
        <v>1508</v>
      </c>
    </row>
    <row r="690" spans="1:12" s="1" customFormat="1" ht="15" customHeight="1">
      <c r="A690" s="10">
        <v>76</v>
      </c>
      <c r="B690" s="18"/>
      <c r="C690" s="18"/>
      <c r="D690" s="15"/>
      <c r="E690" s="63"/>
      <c r="F690" s="14"/>
      <c r="G690" s="31"/>
      <c r="H690" s="38"/>
      <c r="I690" s="78" t="s">
        <v>1405</v>
      </c>
      <c r="J690" s="1" t="s">
        <v>1476</v>
      </c>
      <c r="K690" s="1" t="s">
        <v>179</v>
      </c>
      <c r="L690" s="1" t="s">
        <v>1508</v>
      </c>
    </row>
    <row r="691" spans="1:12" s="1" customFormat="1" ht="15" customHeight="1">
      <c r="A691" s="10">
        <v>76</v>
      </c>
      <c r="B691" s="6"/>
      <c r="C691" s="6"/>
      <c r="D691" s="5"/>
      <c r="E691" s="4"/>
      <c r="F691" s="3"/>
      <c r="G691" s="2"/>
      <c r="H691" s="2"/>
      <c r="I691" s="79" t="s">
        <v>1405</v>
      </c>
      <c r="J691" s="69" t="s">
        <v>1476</v>
      </c>
      <c r="K691" s="69" t="s">
        <v>179</v>
      </c>
      <c r="L691" s="69" t="s">
        <v>1508</v>
      </c>
    </row>
  </sheetData>
  <autoFilter ref="H5:L691"/>
  <mergeCells count="227">
    <mergeCell ref="B30:D30"/>
    <mergeCell ref="E30:H30"/>
    <mergeCell ref="I2:L3"/>
    <mergeCell ref="B560:B561"/>
    <mergeCell ref="B562:C564"/>
    <mergeCell ref="B494:C494"/>
    <mergeCell ref="G494:H494"/>
    <mergeCell ref="D508:D510"/>
    <mergeCell ref="F508:H510"/>
    <mergeCell ref="B511:C511"/>
    <mergeCell ref="B488:H488"/>
    <mergeCell ref="B489:B490"/>
    <mergeCell ref="B491:C493"/>
    <mergeCell ref="D491:D493"/>
    <mergeCell ref="F491:H493"/>
    <mergeCell ref="B32:B33"/>
    <mergeCell ref="B34:C36"/>
    <mergeCell ref="D34:D36"/>
    <mergeCell ref="F34:H36"/>
    <mergeCell ref="B37:C37"/>
    <mergeCell ref="G37:H37"/>
    <mergeCell ref="B31:H31"/>
    <mergeCell ref="D61:D63"/>
    <mergeCell ref="F61:H63"/>
    <mergeCell ref="E49:H50"/>
    <mergeCell ref="E51:H52"/>
    <mergeCell ref="B82:H82"/>
    <mergeCell ref="B83:B84"/>
    <mergeCell ref="B85:C87"/>
    <mergeCell ref="D85:D87"/>
    <mergeCell ref="F85:H87"/>
    <mergeCell ref="B58:H58"/>
    <mergeCell ref="B59:B60"/>
    <mergeCell ref="B61:C63"/>
    <mergeCell ref="B64:C64"/>
    <mergeCell ref="G64:H64"/>
    <mergeCell ref="E76:H76"/>
    <mergeCell ref="E77:H77"/>
    <mergeCell ref="E78:H78"/>
    <mergeCell ref="E79:H79"/>
    <mergeCell ref="B111:C111"/>
    <mergeCell ref="G111:H111"/>
    <mergeCell ref="B105:H105"/>
    <mergeCell ref="B106:B107"/>
    <mergeCell ref="B108:C110"/>
    <mergeCell ref="D108:D110"/>
    <mergeCell ref="F108:H110"/>
    <mergeCell ref="B88:C88"/>
    <mergeCell ref="G88:H88"/>
    <mergeCell ref="B263:H263"/>
    <mergeCell ref="B264:B265"/>
    <mergeCell ref="B266:C268"/>
    <mergeCell ref="D266:D268"/>
    <mergeCell ref="F266:H268"/>
    <mergeCell ref="B208:C208"/>
    <mergeCell ref="G208:H208"/>
    <mergeCell ref="E221:H223"/>
    <mergeCell ref="B202:H202"/>
    <mergeCell ref="B203:B204"/>
    <mergeCell ref="B205:C207"/>
    <mergeCell ref="D205:D207"/>
    <mergeCell ref="F205:H207"/>
    <mergeCell ref="E262:H262"/>
    <mergeCell ref="B262:D262"/>
    <mergeCell ref="E240:H240"/>
    <mergeCell ref="B240:D240"/>
    <mergeCell ref="B241:H241"/>
    <mergeCell ref="B242:B243"/>
    <mergeCell ref="B244:C246"/>
    <mergeCell ref="D244:D246"/>
    <mergeCell ref="F244:H246"/>
    <mergeCell ref="B247:C247"/>
    <mergeCell ref="G247:H247"/>
    <mergeCell ref="B269:C269"/>
    <mergeCell ref="G269:H269"/>
    <mergeCell ref="B281:H281"/>
    <mergeCell ref="B282:B283"/>
    <mergeCell ref="B284:C286"/>
    <mergeCell ref="D284:D286"/>
    <mergeCell ref="F284:H286"/>
    <mergeCell ref="E280:H280"/>
    <mergeCell ref="B280:D280"/>
    <mergeCell ref="B287:C287"/>
    <mergeCell ref="G287:H287"/>
    <mergeCell ref="B302:H302"/>
    <mergeCell ref="B303:B304"/>
    <mergeCell ref="B305:C307"/>
    <mergeCell ref="D305:D307"/>
    <mergeCell ref="F305:H307"/>
    <mergeCell ref="E301:H301"/>
    <mergeCell ref="B301:D301"/>
    <mergeCell ref="B357:H357"/>
    <mergeCell ref="B358:B359"/>
    <mergeCell ref="B360:C362"/>
    <mergeCell ref="B332:C332"/>
    <mergeCell ref="G332:H332"/>
    <mergeCell ref="B308:C308"/>
    <mergeCell ref="G308:H308"/>
    <mergeCell ref="B326:H326"/>
    <mergeCell ref="B327:B328"/>
    <mergeCell ref="B329:C331"/>
    <mergeCell ref="D329:D331"/>
    <mergeCell ref="F329:H331"/>
    <mergeCell ref="D360:D362"/>
    <mergeCell ref="F360:H362"/>
    <mergeCell ref="B448:H448"/>
    <mergeCell ref="B449:B450"/>
    <mergeCell ref="B451:C453"/>
    <mergeCell ref="D451:D453"/>
    <mergeCell ref="F451:H453"/>
    <mergeCell ref="B430:C430"/>
    <mergeCell ref="G430:H430"/>
    <mergeCell ref="E441:H443"/>
    <mergeCell ref="B404:C406"/>
    <mergeCell ref="D404:D406"/>
    <mergeCell ref="F404:H406"/>
    <mergeCell ref="B407:C407"/>
    <mergeCell ref="B427:C429"/>
    <mergeCell ref="D427:D429"/>
    <mergeCell ref="F427:H429"/>
    <mergeCell ref="B506:B507"/>
    <mergeCell ref="B508:C510"/>
    <mergeCell ref="B454:C454"/>
    <mergeCell ref="G454:H454"/>
    <mergeCell ref="B464:H464"/>
    <mergeCell ref="B465:B466"/>
    <mergeCell ref="B467:C469"/>
    <mergeCell ref="D467:D469"/>
    <mergeCell ref="F467:H469"/>
    <mergeCell ref="B470:C470"/>
    <mergeCell ref="G470:H470"/>
    <mergeCell ref="G165:H165"/>
    <mergeCell ref="B130:H130"/>
    <mergeCell ref="B131:B132"/>
    <mergeCell ref="B133:C135"/>
    <mergeCell ref="E683:H685"/>
    <mergeCell ref="E687:H688"/>
    <mergeCell ref="B644:C644"/>
    <mergeCell ref="G644:H644"/>
    <mergeCell ref="E668:H669"/>
    <mergeCell ref="E670:H674"/>
    <mergeCell ref="E675:H679"/>
    <mergeCell ref="E680:H682"/>
    <mergeCell ref="B615:C615"/>
    <mergeCell ref="G615:H615"/>
    <mergeCell ref="B638:H638"/>
    <mergeCell ref="B639:B640"/>
    <mergeCell ref="B641:C643"/>
    <mergeCell ref="D641:D643"/>
    <mergeCell ref="F641:H643"/>
    <mergeCell ref="E631:H631"/>
    <mergeCell ref="B539:C539"/>
    <mergeCell ref="G539:H539"/>
    <mergeCell ref="B559:H559"/>
    <mergeCell ref="B505:H505"/>
    <mergeCell ref="F384:H386"/>
    <mergeCell ref="B387:C387"/>
    <mergeCell ref="G387:H387"/>
    <mergeCell ref="B401:H401"/>
    <mergeCell ref="B609:H609"/>
    <mergeCell ref="E129:H129"/>
    <mergeCell ref="B175:H175"/>
    <mergeCell ref="B176:B177"/>
    <mergeCell ref="B178:C180"/>
    <mergeCell ref="D178:D180"/>
    <mergeCell ref="F178:H180"/>
    <mergeCell ref="B181:C181"/>
    <mergeCell ref="G181:H181"/>
    <mergeCell ref="D133:D135"/>
    <mergeCell ref="F133:H135"/>
    <mergeCell ref="B136:C136"/>
    <mergeCell ref="G136:H136"/>
    <mergeCell ref="B159:H159"/>
    <mergeCell ref="B160:B161"/>
    <mergeCell ref="B162:C164"/>
    <mergeCell ref="D162:D164"/>
    <mergeCell ref="B129:D129"/>
    <mergeCell ref="F162:H164"/>
    <mergeCell ref="B165:C165"/>
    <mergeCell ref="B363:C363"/>
    <mergeCell ref="B589:C589"/>
    <mergeCell ref="G589:H589"/>
    <mergeCell ref="E604:H604"/>
    <mergeCell ref="E605:H605"/>
    <mergeCell ref="E630:H630"/>
    <mergeCell ref="D562:D564"/>
    <mergeCell ref="F562:H564"/>
    <mergeCell ref="B565:C565"/>
    <mergeCell ref="G565:H565"/>
    <mergeCell ref="B583:H583"/>
    <mergeCell ref="B584:B585"/>
    <mergeCell ref="B610:B611"/>
    <mergeCell ref="B612:C614"/>
    <mergeCell ref="D612:D614"/>
    <mergeCell ref="F612:H614"/>
    <mergeCell ref="B586:C588"/>
    <mergeCell ref="D586:D588"/>
    <mergeCell ref="F586:H588"/>
    <mergeCell ref="G363:H363"/>
    <mergeCell ref="B381:H381"/>
    <mergeCell ref="B382:B383"/>
    <mergeCell ref="B384:C386"/>
    <mergeCell ref="D384:D386"/>
    <mergeCell ref="E152:H153"/>
    <mergeCell ref="E502:H503"/>
    <mergeCell ref="E580:H581"/>
    <mergeCell ref="A2:F2"/>
    <mergeCell ref="E447:H447"/>
    <mergeCell ref="E558:H558"/>
    <mergeCell ref="B558:D558"/>
    <mergeCell ref="B447:D447"/>
    <mergeCell ref="E57:H57"/>
    <mergeCell ref="E104:H104"/>
    <mergeCell ref="B104:D104"/>
    <mergeCell ref="B57:D57"/>
    <mergeCell ref="G511:H511"/>
    <mergeCell ref="B533:H533"/>
    <mergeCell ref="B534:B535"/>
    <mergeCell ref="B536:C538"/>
    <mergeCell ref="D536:D538"/>
    <mergeCell ref="F536:H538"/>
    <mergeCell ref="E528:H528"/>
    <mergeCell ref="E529:H529"/>
    <mergeCell ref="G407:H407"/>
    <mergeCell ref="B424:H424"/>
    <mergeCell ref="B425:B426"/>
    <mergeCell ref="B402:B403"/>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85"/>
  <sheetViews>
    <sheetView workbookViewId="0">
      <selection activeCell="E1" sqref="E1"/>
    </sheetView>
  </sheetViews>
  <sheetFormatPr baseColWidth="10" defaultRowHeight="15"/>
  <cols>
    <col min="1" max="1" width="4.42578125" style="66" customWidth="1"/>
    <col min="2" max="2" width="10" style="66" customWidth="1"/>
    <col min="3" max="3" width="6.85546875" style="66" customWidth="1"/>
    <col min="4" max="4" width="3.42578125" style="66" customWidth="1"/>
    <col min="5" max="5" width="80.5703125" style="66" customWidth="1"/>
    <col min="6" max="6" width="5.85546875" style="66" customWidth="1"/>
    <col min="7" max="7" width="8.5703125" style="66" customWidth="1"/>
    <col min="8" max="8" width="8.7109375" style="66" customWidth="1"/>
    <col min="9" max="9" width="26.7109375" style="80" customWidth="1"/>
    <col min="10" max="10" width="33.7109375" style="66" customWidth="1"/>
    <col min="11" max="11" width="59.7109375" style="66" customWidth="1"/>
    <col min="12" max="12" width="34.7109375" style="66" customWidth="1"/>
    <col min="13" max="16384" width="11.42578125" style="66"/>
  </cols>
  <sheetData>
    <row r="1" spans="1:20" customFormat="1" ht="15.75">
      <c r="A1" s="88">
        <v>3.71</v>
      </c>
      <c r="B1" s="88">
        <v>9.2899999999999991</v>
      </c>
      <c r="C1" s="88">
        <v>6.14</v>
      </c>
      <c r="D1" s="89">
        <v>2.7</v>
      </c>
      <c r="E1" s="91">
        <v>79.86</v>
      </c>
      <c r="F1" s="88">
        <v>5.14</v>
      </c>
      <c r="G1" s="90">
        <v>7.86</v>
      </c>
      <c r="H1" s="115">
        <v>8</v>
      </c>
      <c r="I1" s="115">
        <v>26</v>
      </c>
      <c r="J1" s="115">
        <v>33</v>
      </c>
      <c r="K1" s="115">
        <v>59</v>
      </c>
      <c r="L1" s="115">
        <v>34</v>
      </c>
      <c r="M1" s="93" t="s">
        <v>1702</v>
      </c>
    </row>
    <row r="2" spans="1:20" customFormat="1" ht="30" customHeight="1">
      <c r="A2" s="858" t="s">
        <v>1705</v>
      </c>
      <c r="B2" s="858"/>
      <c r="C2" s="858"/>
      <c r="D2" s="858"/>
      <c r="E2" s="858"/>
      <c r="F2" s="858"/>
      <c r="G2" s="109"/>
      <c r="H2" s="112"/>
      <c r="I2" s="859" t="s">
        <v>1704</v>
      </c>
      <c r="J2" s="859"/>
      <c r="K2" s="859"/>
      <c r="L2" s="859"/>
    </row>
    <row r="3" spans="1:20" customFormat="1" ht="30" customHeight="1">
      <c r="A3" s="110"/>
      <c r="B3" s="110"/>
      <c r="C3" s="110"/>
      <c r="D3" s="110"/>
      <c r="E3" s="111" t="s">
        <v>1711</v>
      </c>
      <c r="F3" s="110"/>
      <c r="G3" s="110"/>
      <c r="H3" s="113"/>
      <c r="I3" s="859"/>
      <c r="J3" s="859"/>
      <c r="K3" s="859"/>
      <c r="L3" s="859"/>
    </row>
    <row r="4" spans="1:20" customFormat="1" ht="20.100000000000001" customHeight="1">
      <c r="A4" s="100" t="s">
        <v>1710</v>
      </c>
      <c r="B4" s="103"/>
      <c r="C4" s="103"/>
      <c r="D4" s="103"/>
      <c r="E4" s="104"/>
      <c r="F4" s="103"/>
      <c r="G4" s="103"/>
      <c r="H4" s="70" t="s">
        <v>1710</v>
      </c>
      <c r="I4" s="70" t="s">
        <v>1657</v>
      </c>
      <c r="J4" s="70" t="s">
        <v>1520</v>
      </c>
      <c r="K4" s="70" t="s">
        <v>1521</v>
      </c>
      <c r="L4" s="70" t="s">
        <v>1519</v>
      </c>
      <c r="M4" s="114" t="s">
        <v>1769</v>
      </c>
      <c r="N4" s="114"/>
      <c r="O4" s="114"/>
      <c r="P4" s="114"/>
      <c r="Q4" s="114"/>
      <c r="R4" s="114"/>
      <c r="S4" s="114"/>
      <c r="T4" s="114"/>
    </row>
    <row r="5" spans="1:20" customFormat="1" ht="30" customHeight="1">
      <c r="A5" s="100">
        <v>63</v>
      </c>
      <c r="B5" s="118"/>
      <c r="C5" s="118"/>
      <c r="D5" s="118"/>
      <c r="E5" s="118"/>
      <c r="F5" s="118"/>
      <c r="G5" s="118" t="s">
        <v>1769</v>
      </c>
      <c r="H5" s="70">
        <v>63</v>
      </c>
      <c r="I5" s="105" t="s">
        <v>1551</v>
      </c>
      <c r="J5" s="106" t="s">
        <v>1694</v>
      </c>
      <c r="K5" s="107" t="s">
        <v>254</v>
      </c>
      <c r="L5" s="108" t="s">
        <v>1559</v>
      </c>
      <c r="M5" s="117" t="s">
        <v>1772</v>
      </c>
      <c r="N5" s="116"/>
      <c r="O5" s="116"/>
      <c r="P5" s="116"/>
      <c r="Q5" s="116"/>
      <c r="R5" s="116"/>
      <c r="S5" s="116"/>
      <c r="T5" s="116"/>
    </row>
    <row r="6" spans="1:20" customFormat="1" ht="30" customHeight="1">
      <c r="A6" s="100">
        <v>72</v>
      </c>
      <c r="B6" s="103"/>
      <c r="C6" s="103"/>
      <c r="D6" s="103"/>
      <c r="E6" s="104"/>
      <c r="F6" s="103"/>
      <c r="G6" s="103"/>
      <c r="H6" s="70">
        <v>72</v>
      </c>
      <c r="I6" s="105" t="s">
        <v>1551</v>
      </c>
      <c r="J6" s="106" t="s">
        <v>1694</v>
      </c>
      <c r="K6" s="107" t="s">
        <v>202</v>
      </c>
      <c r="L6" s="108" t="s">
        <v>1560</v>
      </c>
    </row>
    <row r="7" spans="1:20" customFormat="1" ht="30" customHeight="1">
      <c r="A7" s="100">
        <v>91</v>
      </c>
      <c r="B7" s="103"/>
      <c r="C7" s="103"/>
      <c r="D7" s="103"/>
      <c r="E7" s="104"/>
      <c r="F7" s="103"/>
      <c r="G7" s="103"/>
      <c r="H7" s="70">
        <v>91</v>
      </c>
      <c r="I7" s="105" t="s">
        <v>1551</v>
      </c>
      <c r="J7" s="106" t="s">
        <v>1694</v>
      </c>
      <c r="K7" s="107" t="s">
        <v>110</v>
      </c>
      <c r="L7" s="108" t="s">
        <v>1561</v>
      </c>
    </row>
    <row r="8" spans="1:20" customFormat="1" ht="30" customHeight="1">
      <c r="A8" s="100">
        <v>94</v>
      </c>
      <c r="B8" s="103"/>
      <c r="C8" s="103"/>
      <c r="D8" s="103"/>
      <c r="E8" s="104"/>
      <c r="F8" s="103"/>
      <c r="G8" s="103"/>
      <c r="H8" s="70">
        <v>94</v>
      </c>
      <c r="I8" s="105" t="s">
        <v>1551</v>
      </c>
      <c r="J8" s="106" t="s">
        <v>1694</v>
      </c>
      <c r="K8" s="107" t="s">
        <v>90</v>
      </c>
      <c r="L8" s="108" t="s">
        <v>1563</v>
      </c>
    </row>
    <row r="9" spans="1:20" customFormat="1" ht="30" customHeight="1">
      <c r="A9" s="100">
        <v>96</v>
      </c>
      <c r="B9" s="103"/>
      <c r="C9" s="103"/>
      <c r="D9" s="103"/>
      <c r="E9" s="104"/>
      <c r="F9" s="103"/>
      <c r="G9" s="103"/>
      <c r="H9" s="70">
        <v>96</v>
      </c>
      <c r="I9" s="105" t="s">
        <v>1551</v>
      </c>
      <c r="J9" s="106" t="s">
        <v>1694</v>
      </c>
      <c r="K9" s="107" t="s">
        <v>76</v>
      </c>
      <c r="L9" s="108" t="s">
        <v>1567</v>
      </c>
    </row>
    <row r="10" spans="1:20" customFormat="1" ht="30" customHeight="1">
      <c r="A10" s="100">
        <v>60</v>
      </c>
      <c r="B10" s="103"/>
      <c r="C10" s="103"/>
      <c r="D10" s="103"/>
      <c r="E10" s="104"/>
      <c r="F10" s="103"/>
      <c r="G10" s="103"/>
      <c r="H10" s="70">
        <v>60</v>
      </c>
      <c r="I10" s="105" t="s">
        <v>1761</v>
      </c>
      <c r="J10" s="106" t="s">
        <v>1724</v>
      </c>
      <c r="K10" s="107" t="s">
        <v>271</v>
      </c>
      <c r="L10" s="108" t="s">
        <v>1558</v>
      </c>
    </row>
    <row r="11" spans="1:20" customFormat="1" ht="30" customHeight="1">
      <c r="A11" s="100">
        <v>100</v>
      </c>
      <c r="B11" s="103"/>
      <c r="C11" s="103"/>
      <c r="D11" s="103"/>
      <c r="E11" s="104"/>
      <c r="F11" s="103"/>
      <c r="G11" s="103"/>
      <c r="H11" s="70">
        <v>100</v>
      </c>
      <c r="I11" s="105" t="s">
        <v>1761</v>
      </c>
      <c r="J11" s="106" t="s">
        <v>1724</v>
      </c>
      <c r="K11" s="107" t="s">
        <v>55</v>
      </c>
      <c r="L11" s="108" t="s">
        <v>1572</v>
      </c>
    </row>
    <row r="12" spans="1:20" customFormat="1" ht="30" customHeight="1">
      <c r="A12" s="100">
        <v>11</v>
      </c>
      <c r="B12" s="103"/>
      <c r="C12" s="103"/>
      <c r="D12" s="103"/>
      <c r="E12" s="104"/>
      <c r="F12" s="103"/>
      <c r="G12" s="103"/>
      <c r="H12" s="70">
        <v>11</v>
      </c>
      <c r="I12" s="105" t="s">
        <v>1667</v>
      </c>
      <c r="J12" s="106" t="s">
        <v>1725</v>
      </c>
      <c r="K12" s="107" t="s">
        <v>563</v>
      </c>
      <c r="L12" s="108" t="s">
        <v>1528</v>
      </c>
    </row>
    <row r="13" spans="1:20" customFormat="1" ht="30" customHeight="1">
      <c r="A13" s="100">
        <v>95</v>
      </c>
      <c r="B13" s="103"/>
      <c r="C13" s="103"/>
      <c r="D13" s="103"/>
      <c r="E13" s="104"/>
      <c r="F13" s="103"/>
      <c r="G13" s="103"/>
      <c r="H13" s="70">
        <v>95</v>
      </c>
      <c r="I13" s="105" t="s">
        <v>1565</v>
      </c>
      <c r="J13" s="106" t="s">
        <v>1726</v>
      </c>
      <c r="K13" s="107" t="s">
        <v>83</v>
      </c>
      <c r="L13" s="108" t="s">
        <v>1566</v>
      </c>
    </row>
    <row r="14" spans="1:20" customFormat="1" ht="30" customHeight="1">
      <c r="A14" s="100">
        <v>95</v>
      </c>
      <c r="B14" s="103"/>
      <c r="C14" s="103"/>
      <c r="D14" s="103"/>
      <c r="E14" s="104"/>
      <c r="F14" s="103"/>
      <c r="G14" s="103"/>
      <c r="H14" s="70">
        <v>95</v>
      </c>
      <c r="I14" s="105" t="s">
        <v>1565</v>
      </c>
      <c r="J14" s="106" t="s">
        <v>1726</v>
      </c>
      <c r="K14" s="107" t="s">
        <v>83</v>
      </c>
      <c r="L14" s="108" t="s">
        <v>1566</v>
      </c>
    </row>
    <row r="15" spans="1:20" customFormat="1" ht="30" customHeight="1">
      <c r="A15" s="100">
        <v>24</v>
      </c>
      <c r="B15" s="103"/>
      <c r="C15" s="103"/>
      <c r="D15" s="103"/>
      <c r="E15" s="104"/>
      <c r="F15" s="103"/>
      <c r="G15" s="103"/>
      <c r="H15" s="70">
        <v>24</v>
      </c>
      <c r="I15" s="105" t="s">
        <v>1671</v>
      </c>
      <c r="J15" s="106" t="s">
        <v>1727</v>
      </c>
      <c r="K15" s="107" t="s">
        <v>866</v>
      </c>
      <c r="L15" s="108" t="s">
        <v>1540</v>
      </c>
    </row>
    <row r="16" spans="1:20" customFormat="1" ht="30" customHeight="1">
      <c r="A16" s="100">
        <v>30</v>
      </c>
      <c r="B16" s="103"/>
      <c r="C16" s="103"/>
      <c r="D16" s="103"/>
      <c r="E16" s="104"/>
      <c r="F16" s="103"/>
      <c r="G16" s="103"/>
      <c r="H16" s="70">
        <v>30</v>
      </c>
      <c r="I16" s="105" t="s">
        <v>1671</v>
      </c>
      <c r="J16" s="106" t="s">
        <v>1727</v>
      </c>
      <c r="K16" s="107" t="s">
        <v>458</v>
      </c>
      <c r="L16" s="108" t="s">
        <v>1546</v>
      </c>
    </row>
    <row r="17" spans="1:12" customFormat="1" ht="30" customHeight="1">
      <c r="A17" s="100">
        <v>2</v>
      </c>
      <c r="B17" s="103"/>
      <c r="C17" s="103"/>
      <c r="D17" s="103"/>
      <c r="E17" s="104"/>
      <c r="F17" s="103"/>
      <c r="G17" s="103"/>
      <c r="H17" s="70">
        <v>2</v>
      </c>
      <c r="I17" s="105" t="s">
        <v>1669</v>
      </c>
      <c r="J17" s="106" t="s">
        <v>1728</v>
      </c>
      <c r="K17" s="107" t="s">
        <v>600</v>
      </c>
      <c r="L17" s="108" t="s">
        <v>1524</v>
      </c>
    </row>
    <row r="18" spans="1:12" customFormat="1" ht="30" customHeight="1">
      <c r="A18" s="100">
        <v>17</v>
      </c>
      <c r="B18" s="103"/>
      <c r="C18" s="103"/>
      <c r="D18" s="103"/>
      <c r="E18" s="104"/>
      <c r="F18" s="103"/>
      <c r="G18" s="103"/>
      <c r="H18" s="70">
        <v>17</v>
      </c>
      <c r="I18" s="105" t="s">
        <v>1669</v>
      </c>
      <c r="J18" s="106" t="s">
        <v>1729</v>
      </c>
      <c r="K18" s="107" t="s">
        <v>541</v>
      </c>
      <c r="L18" s="108" t="s">
        <v>1533</v>
      </c>
    </row>
    <row r="19" spans="1:12" customFormat="1" ht="30" customHeight="1">
      <c r="A19" s="100">
        <v>21</v>
      </c>
      <c r="B19" s="103"/>
      <c r="C19" s="103"/>
      <c r="D19" s="103"/>
      <c r="E19" s="104"/>
      <c r="F19" s="103"/>
      <c r="G19" s="103"/>
      <c r="H19" s="70">
        <v>21</v>
      </c>
      <c r="I19" s="105" t="s">
        <v>1669</v>
      </c>
      <c r="J19" s="106" t="s">
        <v>1728</v>
      </c>
      <c r="K19" s="107" t="s">
        <v>504</v>
      </c>
      <c r="L19" s="108" t="s">
        <v>1534</v>
      </c>
    </row>
    <row r="20" spans="1:12" customFormat="1" ht="30" customHeight="1">
      <c r="A20" s="100">
        <v>23</v>
      </c>
      <c r="B20" s="103"/>
      <c r="C20" s="103"/>
      <c r="D20" s="103"/>
      <c r="E20" s="104"/>
      <c r="F20" s="103"/>
      <c r="G20" s="103"/>
      <c r="H20" s="70">
        <v>23</v>
      </c>
      <c r="I20" s="105" t="s">
        <v>1669</v>
      </c>
      <c r="J20" s="106" t="s">
        <v>1730</v>
      </c>
      <c r="K20" s="107" t="s">
        <v>492</v>
      </c>
      <c r="L20" s="108" t="s">
        <v>1537</v>
      </c>
    </row>
    <row r="21" spans="1:12" customFormat="1" ht="30" customHeight="1">
      <c r="A21" s="100">
        <v>28</v>
      </c>
      <c r="B21" s="103"/>
      <c r="C21" s="103"/>
      <c r="D21" s="103"/>
      <c r="E21" s="104"/>
      <c r="F21" s="103"/>
      <c r="G21" s="103"/>
      <c r="H21" s="70">
        <v>28</v>
      </c>
      <c r="I21" s="105" t="s">
        <v>1669</v>
      </c>
      <c r="J21" s="106" t="s">
        <v>1728</v>
      </c>
      <c r="K21" s="107" t="s">
        <v>473</v>
      </c>
      <c r="L21" s="108" t="s">
        <v>1542</v>
      </c>
    </row>
    <row r="22" spans="1:12" customFormat="1" ht="30" customHeight="1">
      <c r="A22" s="100">
        <v>5</v>
      </c>
      <c r="B22" s="103"/>
      <c r="C22" s="103"/>
      <c r="D22" s="103"/>
      <c r="E22" s="104"/>
      <c r="F22" s="103"/>
      <c r="G22" s="103"/>
      <c r="H22" s="70">
        <v>5</v>
      </c>
      <c r="I22" s="105" t="s">
        <v>1672</v>
      </c>
      <c r="J22" s="106" t="s">
        <v>1731</v>
      </c>
      <c r="K22" s="107" t="s">
        <v>546</v>
      </c>
      <c r="L22" s="108" t="s">
        <v>1525</v>
      </c>
    </row>
    <row r="23" spans="1:12" customFormat="1" ht="30" customHeight="1">
      <c r="A23" s="100">
        <v>8</v>
      </c>
      <c r="B23" s="103"/>
      <c r="C23" s="103"/>
      <c r="D23" s="103"/>
      <c r="E23" s="104"/>
      <c r="F23" s="103"/>
      <c r="G23" s="103"/>
      <c r="H23" s="70">
        <v>8</v>
      </c>
      <c r="I23" s="105" t="s">
        <v>1672</v>
      </c>
      <c r="J23" s="106" t="s">
        <v>1731</v>
      </c>
      <c r="K23" s="107" t="s">
        <v>576</v>
      </c>
      <c r="L23" s="108" t="s">
        <v>1526</v>
      </c>
    </row>
    <row r="24" spans="1:12" customFormat="1" ht="30" customHeight="1">
      <c r="A24" s="100">
        <v>12</v>
      </c>
      <c r="B24" s="103"/>
      <c r="C24" s="103"/>
      <c r="D24" s="103"/>
      <c r="E24" s="104"/>
      <c r="F24" s="103"/>
      <c r="G24" s="103"/>
      <c r="H24" s="70">
        <v>12</v>
      </c>
      <c r="I24" s="105" t="s">
        <v>1672</v>
      </c>
      <c r="J24" s="106" t="s">
        <v>1731</v>
      </c>
      <c r="K24" s="107" t="s">
        <v>558</v>
      </c>
      <c r="L24" s="108" t="s">
        <v>1529</v>
      </c>
    </row>
    <row r="25" spans="1:12" customFormat="1" ht="30" customHeight="1">
      <c r="A25" s="100">
        <v>15</v>
      </c>
      <c r="B25" s="103"/>
      <c r="C25" s="103"/>
      <c r="D25" s="103"/>
      <c r="E25" s="104"/>
      <c r="F25" s="103"/>
      <c r="G25" s="103"/>
      <c r="H25" s="70">
        <v>15</v>
      </c>
      <c r="I25" s="105" t="s">
        <v>1672</v>
      </c>
      <c r="J25" s="106" t="s">
        <v>1731</v>
      </c>
      <c r="K25" s="107" t="s">
        <v>546</v>
      </c>
      <c r="L25" s="108" t="s">
        <v>1530</v>
      </c>
    </row>
    <row r="26" spans="1:12" customFormat="1" ht="30" customHeight="1">
      <c r="A26" s="100">
        <v>22</v>
      </c>
      <c r="B26" s="103"/>
      <c r="C26" s="103"/>
      <c r="D26" s="103"/>
      <c r="E26" s="104"/>
      <c r="F26" s="103"/>
      <c r="G26" s="103"/>
      <c r="H26" s="70">
        <v>22</v>
      </c>
      <c r="I26" s="105" t="s">
        <v>1672</v>
      </c>
      <c r="J26" s="106" t="s">
        <v>1731</v>
      </c>
      <c r="K26" s="107" t="s">
        <v>498</v>
      </c>
      <c r="L26" s="108" t="s">
        <v>1535</v>
      </c>
    </row>
    <row r="27" spans="1:12" customFormat="1" ht="30" customHeight="1">
      <c r="A27" s="100">
        <v>25</v>
      </c>
      <c r="B27" s="103"/>
      <c r="C27" s="103"/>
      <c r="D27" s="103"/>
      <c r="E27" s="104"/>
      <c r="F27" s="103"/>
      <c r="G27" s="103"/>
      <c r="H27" s="70">
        <v>25</v>
      </c>
      <c r="I27" s="105" t="s">
        <v>1672</v>
      </c>
      <c r="J27" s="106" t="s">
        <v>1731</v>
      </c>
      <c r="K27" s="107" t="s">
        <v>637</v>
      </c>
      <c r="L27" s="108" t="s">
        <v>872</v>
      </c>
    </row>
    <row r="28" spans="1:12" customFormat="1" ht="30" customHeight="1">
      <c r="A28" s="100">
        <v>26</v>
      </c>
      <c r="B28" s="103"/>
      <c r="C28" s="103"/>
      <c r="D28" s="103"/>
      <c r="E28" s="104"/>
      <c r="F28" s="103"/>
      <c r="G28" s="103"/>
      <c r="H28" s="70">
        <v>26</v>
      </c>
      <c r="I28" s="105" t="s">
        <v>1672</v>
      </c>
      <c r="J28" s="106" t="s">
        <v>1731</v>
      </c>
      <c r="K28" s="107" t="s">
        <v>479</v>
      </c>
      <c r="L28" s="108" t="s">
        <v>1541</v>
      </c>
    </row>
    <row r="29" spans="1:12" customFormat="1" ht="30" customHeight="1">
      <c r="A29" s="100">
        <v>29</v>
      </c>
      <c r="B29" s="103"/>
      <c r="C29" s="103"/>
      <c r="D29" s="103"/>
      <c r="E29" s="104"/>
      <c r="F29" s="103"/>
      <c r="G29" s="103"/>
      <c r="H29" s="70">
        <v>29</v>
      </c>
      <c r="I29" s="105" t="s">
        <v>1672</v>
      </c>
      <c r="J29" s="106" t="s">
        <v>1732</v>
      </c>
      <c r="K29" s="107" t="s">
        <v>468</v>
      </c>
      <c r="L29" s="108" t="s">
        <v>1545</v>
      </c>
    </row>
    <row r="30" spans="1:12" customFormat="1" ht="30" customHeight="1">
      <c r="A30" s="100">
        <v>35</v>
      </c>
      <c r="B30" s="103"/>
      <c r="C30" s="103"/>
      <c r="D30" s="103"/>
      <c r="E30" s="104"/>
      <c r="F30" s="103"/>
      <c r="G30" s="103"/>
      <c r="H30" s="70">
        <v>35</v>
      </c>
      <c r="I30" s="105" t="s">
        <v>1672</v>
      </c>
      <c r="J30" s="106" t="s">
        <v>1731</v>
      </c>
      <c r="K30" s="107" t="s">
        <v>923</v>
      </c>
      <c r="L30" s="108" t="s">
        <v>1547</v>
      </c>
    </row>
    <row r="31" spans="1:12" customFormat="1" ht="30" customHeight="1">
      <c r="A31" s="100">
        <v>48</v>
      </c>
      <c r="B31" s="103"/>
      <c r="C31" s="103"/>
      <c r="D31" s="103"/>
      <c r="E31" s="104"/>
      <c r="F31" s="103"/>
      <c r="G31" s="103"/>
      <c r="H31" s="70">
        <v>48</v>
      </c>
      <c r="I31" s="105" t="s">
        <v>1672</v>
      </c>
      <c r="J31" s="106" t="s">
        <v>1731</v>
      </c>
      <c r="K31" s="107" t="s">
        <v>341</v>
      </c>
      <c r="L31" s="108" t="s">
        <v>1548</v>
      </c>
    </row>
    <row r="32" spans="1:12" customFormat="1" ht="30" customHeight="1">
      <c r="A32" s="100">
        <v>50</v>
      </c>
      <c r="B32" s="103"/>
      <c r="C32" s="103"/>
      <c r="D32" s="103"/>
      <c r="E32" s="104"/>
      <c r="F32" s="103"/>
      <c r="G32" s="103"/>
      <c r="H32" s="70">
        <v>50</v>
      </c>
      <c r="I32" s="105" t="s">
        <v>1672</v>
      </c>
      <c r="J32" s="106" t="s">
        <v>1731</v>
      </c>
      <c r="K32" s="107" t="s">
        <v>336</v>
      </c>
      <c r="L32" s="108" t="s">
        <v>1549</v>
      </c>
    </row>
    <row r="33" spans="1:14" customFormat="1" ht="30" customHeight="1">
      <c r="A33" s="100">
        <v>93</v>
      </c>
      <c r="B33" s="103"/>
      <c r="C33" s="103"/>
      <c r="D33" s="103"/>
      <c r="E33" s="104"/>
      <c r="F33" s="103"/>
      <c r="G33" s="103"/>
      <c r="H33" s="70">
        <v>93</v>
      </c>
      <c r="I33" s="105" t="s">
        <v>1672</v>
      </c>
      <c r="J33" s="106" t="s">
        <v>1731</v>
      </c>
      <c r="K33" s="107" t="s">
        <v>97</v>
      </c>
      <c r="L33" s="108" t="s">
        <v>1562</v>
      </c>
    </row>
    <row r="34" spans="1:14" customFormat="1" ht="30" customHeight="1">
      <c r="A34" s="100">
        <v>55</v>
      </c>
      <c r="B34" s="103"/>
      <c r="C34" s="103"/>
      <c r="D34" s="103"/>
      <c r="E34" s="104"/>
      <c r="F34" s="103"/>
      <c r="G34" s="103"/>
      <c r="H34" s="70">
        <v>55</v>
      </c>
      <c r="I34" s="105" t="s">
        <v>1699</v>
      </c>
      <c r="J34" s="106" t="s">
        <v>1733</v>
      </c>
      <c r="K34" s="107" t="s">
        <v>313</v>
      </c>
      <c r="L34" s="108" t="s">
        <v>1555</v>
      </c>
    </row>
    <row r="35" spans="1:14" customFormat="1" ht="30" customHeight="1">
      <c r="A35" s="100">
        <v>99</v>
      </c>
      <c r="B35" s="103"/>
      <c r="C35" s="103"/>
      <c r="D35" s="103"/>
      <c r="E35" s="104"/>
      <c r="F35" s="103"/>
      <c r="G35" s="103"/>
      <c r="H35" s="70">
        <v>99</v>
      </c>
      <c r="I35" s="105" t="s">
        <v>1699</v>
      </c>
      <c r="J35" s="106" t="s">
        <v>1733</v>
      </c>
      <c r="K35" s="107" t="s">
        <v>61</v>
      </c>
      <c r="L35" s="108" t="s">
        <v>1571</v>
      </c>
    </row>
    <row r="36" spans="1:14" customFormat="1" ht="30" customHeight="1">
      <c r="A36" s="100">
        <v>97</v>
      </c>
      <c r="B36" s="103"/>
      <c r="C36" s="103"/>
      <c r="D36" s="103"/>
      <c r="E36" s="104"/>
      <c r="F36" s="103"/>
      <c r="G36" s="103"/>
      <c r="H36" s="70">
        <v>97</v>
      </c>
      <c r="I36" s="105" t="s">
        <v>1762</v>
      </c>
      <c r="J36" s="106" t="s">
        <v>1734</v>
      </c>
      <c r="K36" s="107" t="s">
        <v>46</v>
      </c>
      <c r="L36" s="108" t="s">
        <v>1570</v>
      </c>
    </row>
    <row r="37" spans="1:14" customFormat="1" ht="39" customHeight="1">
      <c r="A37" s="98">
        <v>0</v>
      </c>
      <c r="B37" s="863" t="s">
        <v>1657</v>
      </c>
      <c r="C37" s="863"/>
      <c r="D37" s="863"/>
      <c r="E37" s="862" t="s">
        <v>1698</v>
      </c>
      <c r="F37" s="862"/>
      <c r="G37" s="862"/>
      <c r="H37" s="862"/>
      <c r="I37" s="74" t="s">
        <v>1698</v>
      </c>
      <c r="J37" s="75" t="s">
        <v>1520</v>
      </c>
      <c r="K37" s="75" t="s">
        <v>1521</v>
      </c>
      <c r="L37" s="75" t="s">
        <v>1519</v>
      </c>
    </row>
    <row r="38" spans="1:14" s="1" customFormat="1" ht="31.5" customHeight="1">
      <c r="A38" s="10">
        <v>63</v>
      </c>
      <c r="B38" s="866" t="s">
        <v>1550</v>
      </c>
      <c r="C38" s="866"/>
      <c r="D38" s="866"/>
      <c r="E38" s="866"/>
      <c r="F38" s="866"/>
      <c r="G38" s="866"/>
      <c r="H38" s="867"/>
      <c r="I38" s="77" t="s">
        <v>1551</v>
      </c>
      <c r="J38" s="68" t="s">
        <v>1551</v>
      </c>
      <c r="K38" s="68" t="s">
        <v>254</v>
      </c>
      <c r="L38" s="68" t="s">
        <v>1559</v>
      </c>
    </row>
    <row r="39" spans="1:14" s="1" customFormat="1" ht="20.25" customHeight="1">
      <c r="A39" s="10">
        <v>63</v>
      </c>
      <c r="B39" s="868">
        <v>63</v>
      </c>
      <c r="C39" s="24"/>
      <c r="D39" s="13"/>
      <c r="E39" s="12" t="s">
        <v>254</v>
      </c>
      <c r="F39" s="32"/>
      <c r="G39" s="33"/>
      <c r="H39" s="34"/>
      <c r="I39" s="78" t="s">
        <v>1551</v>
      </c>
      <c r="J39" s="1" t="s">
        <v>1551</v>
      </c>
      <c r="K39" s="1" t="s">
        <v>254</v>
      </c>
      <c r="L39" s="1" t="s">
        <v>1559</v>
      </c>
    </row>
    <row r="40" spans="1:14" s="1" customFormat="1" ht="15.75" customHeight="1">
      <c r="A40" s="10">
        <v>63</v>
      </c>
      <c r="B40" s="868"/>
      <c r="C40" s="25"/>
      <c r="D40" s="26"/>
      <c r="E40" s="27" t="s">
        <v>1113</v>
      </c>
      <c r="F40" s="32"/>
      <c r="G40" s="33"/>
      <c r="H40" s="34"/>
      <c r="I40" s="78" t="s">
        <v>1551</v>
      </c>
      <c r="J40" s="1" t="s">
        <v>1551</v>
      </c>
      <c r="K40" s="1" t="s">
        <v>254</v>
      </c>
      <c r="L40" s="1" t="s">
        <v>1559</v>
      </c>
    </row>
    <row r="41" spans="1:14" s="1" customFormat="1" ht="15" customHeight="1">
      <c r="A41" s="10">
        <v>63</v>
      </c>
      <c r="B41" s="869" t="s">
        <v>1369</v>
      </c>
      <c r="C41" s="869"/>
      <c r="D41" s="870">
        <v>6</v>
      </c>
      <c r="E41" s="44" t="s">
        <v>5</v>
      </c>
      <c r="F41" s="878" t="s">
        <v>611</v>
      </c>
      <c r="G41" s="878"/>
      <c r="H41" s="879"/>
      <c r="I41" s="78" t="s">
        <v>1551</v>
      </c>
      <c r="J41" s="1" t="s">
        <v>1551</v>
      </c>
      <c r="K41" s="1" t="s">
        <v>254</v>
      </c>
      <c r="L41" s="1" t="s">
        <v>1559</v>
      </c>
    </row>
    <row r="42" spans="1:14" s="1" customFormat="1" ht="15" customHeight="1">
      <c r="A42" s="10">
        <v>63</v>
      </c>
      <c r="B42" s="869"/>
      <c r="C42" s="869"/>
      <c r="D42" s="870"/>
      <c r="E42" s="65" t="s">
        <v>4</v>
      </c>
      <c r="F42" s="878"/>
      <c r="G42" s="878"/>
      <c r="H42" s="879"/>
      <c r="I42" s="78" t="s">
        <v>1551</v>
      </c>
      <c r="J42" s="1" t="s">
        <v>1551</v>
      </c>
      <c r="K42" s="1" t="s">
        <v>254</v>
      </c>
      <c r="L42" s="1" t="s">
        <v>1559</v>
      </c>
    </row>
    <row r="43" spans="1:14" s="1" customFormat="1" ht="15" customHeight="1" thickBot="1">
      <c r="A43" s="10">
        <v>63</v>
      </c>
      <c r="B43" s="869"/>
      <c r="C43" s="869"/>
      <c r="D43" s="870"/>
      <c r="E43" s="65" t="s">
        <v>6</v>
      </c>
      <c r="F43" s="878"/>
      <c r="G43" s="878"/>
      <c r="H43" s="879"/>
      <c r="I43" s="78" t="s">
        <v>1551</v>
      </c>
      <c r="J43" s="1" t="s">
        <v>1551</v>
      </c>
      <c r="K43" s="1" t="s">
        <v>254</v>
      </c>
      <c r="L43" s="1" t="s">
        <v>1559</v>
      </c>
    </row>
    <row r="44" spans="1:14" s="1" customFormat="1" ht="25.5" customHeight="1">
      <c r="A44" s="10">
        <v>63</v>
      </c>
      <c r="B44" s="875" t="s">
        <v>613</v>
      </c>
      <c r="C44" s="875"/>
      <c r="D44" s="16">
        <f>D41</f>
        <v>6</v>
      </c>
      <c r="E44" s="45" t="s">
        <v>2</v>
      </c>
      <c r="F44" s="29" t="s">
        <v>1</v>
      </c>
      <c r="G44" s="864">
        <v>10</v>
      </c>
      <c r="H44" s="865"/>
      <c r="I44" s="78" t="s">
        <v>1551</v>
      </c>
      <c r="J44" s="1" t="s">
        <v>1551</v>
      </c>
      <c r="K44" s="1" t="s">
        <v>254</v>
      </c>
      <c r="L44" s="1" t="s">
        <v>1559</v>
      </c>
      <c r="M44" s="94" t="s">
        <v>1368</v>
      </c>
      <c r="N44" s="95"/>
    </row>
    <row r="45" spans="1:14" s="1" customFormat="1" ht="15" customHeight="1" thickBot="1">
      <c r="A45" s="10">
        <v>63</v>
      </c>
      <c r="B45" s="50">
        <v>0.5</v>
      </c>
      <c r="C45" s="21" t="s">
        <v>609</v>
      </c>
      <c r="D45" s="17">
        <f>D41</f>
        <v>6</v>
      </c>
      <c r="E45" s="42" t="s">
        <v>1114</v>
      </c>
      <c r="F45" s="17">
        <f>G44</f>
        <v>10</v>
      </c>
      <c r="G45" s="41">
        <f t="shared" ref="G45:G46" si="0">IF(ISBLANK(B45),"",IF(ISTEXT(B45),"",(B45/D45)*F45))</f>
        <v>0.83333333333333326</v>
      </c>
      <c r="H45" s="28" t="str">
        <f t="shared" ref="H45:H46" si="1">C45</f>
        <v>kg</v>
      </c>
      <c r="I45" s="78" t="s">
        <v>1551</v>
      </c>
      <c r="J45" s="1" t="s">
        <v>1551</v>
      </c>
      <c r="K45" s="1" t="s">
        <v>254</v>
      </c>
      <c r="L45" s="1" t="s">
        <v>1559</v>
      </c>
      <c r="M45" s="96" t="s">
        <v>1703</v>
      </c>
      <c r="N45" s="97"/>
    </row>
    <row r="46" spans="1:14" s="1" customFormat="1" ht="15" customHeight="1">
      <c r="A46" s="10">
        <v>63</v>
      </c>
      <c r="B46" s="50">
        <v>1</v>
      </c>
      <c r="C46" s="21" t="s">
        <v>1412</v>
      </c>
      <c r="D46" s="17">
        <f>D41</f>
        <v>6</v>
      </c>
      <c r="E46" s="42" t="s">
        <v>1115</v>
      </c>
      <c r="F46" s="17">
        <f>G44</f>
        <v>10</v>
      </c>
      <c r="G46" s="23">
        <f t="shared" si="0"/>
        <v>1.6666666666666665</v>
      </c>
      <c r="H46" s="28" t="str">
        <f t="shared" si="1"/>
        <v>paquets</v>
      </c>
      <c r="I46" s="78" t="s">
        <v>1551</v>
      </c>
      <c r="J46" s="1" t="s">
        <v>1551</v>
      </c>
      <c r="K46" s="1" t="s">
        <v>254</v>
      </c>
      <c r="L46" s="1" t="s">
        <v>1559</v>
      </c>
    </row>
    <row r="47" spans="1:14" s="1" customFormat="1" ht="15" customHeight="1">
      <c r="A47" s="10">
        <v>63</v>
      </c>
      <c r="B47" s="50">
        <v>1</v>
      </c>
      <c r="C47" s="21" t="s">
        <v>627</v>
      </c>
      <c r="D47" s="17">
        <f>D41</f>
        <v>6</v>
      </c>
      <c r="E47" s="42" t="s">
        <v>764</v>
      </c>
      <c r="F47" s="17">
        <f>G44</f>
        <v>10</v>
      </c>
      <c r="G47" s="23">
        <f t="shared" ref="G47:G52" si="2">IF(ISBLANK(B47),"",IF(ISTEXT(B47),"",(B47/D47)*F47))</f>
        <v>1.6666666666666665</v>
      </c>
      <c r="H47" s="28" t="str">
        <f t="shared" ref="H47:H52" si="3">C47</f>
        <v>œufs</v>
      </c>
      <c r="I47" s="78" t="s">
        <v>1551</v>
      </c>
      <c r="J47" s="1" t="s">
        <v>1551</v>
      </c>
      <c r="K47" s="1" t="s">
        <v>254</v>
      </c>
      <c r="L47" s="1" t="s">
        <v>1559</v>
      </c>
    </row>
    <row r="48" spans="1:14" s="1" customFormat="1" ht="15" customHeight="1">
      <c r="A48" s="10">
        <v>63</v>
      </c>
      <c r="B48" s="50">
        <v>34</v>
      </c>
      <c r="C48" s="21" t="s">
        <v>646</v>
      </c>
      <c r="D48" s="17">
        <f>D41</f>
        <v>6</v>
      </c>
      <c r="E48" s="42" t="s">
        <v>1116</v>
      </c>
      <c r="F48" s="17">
        <f>G44</f>
        <v>10</v>
      </c>
      <c r="G48" s="23">
        <f t="shared" si="2"/>
        <v>56.666666666666671</v>
      </c>
      <c r="H48" s="28" t="str">
        <f t="shared" si="3"/>
        <v>cuillères</v>
      </c>
      <c r="I48" s="78" t="s">
        <v>1551</v>
      </c>
      <c r="J48" s="1" t="s">
        <v>1551</v>
      </c>
      <c r="K48" s="1" t="s">
        <v>254</v>
      </c>
      <c r="L48" s="1" t="s">
        <v>1559</v>
      </c>
    </row>
    <row r="49" spans="1:12" s="1" customFormat="1" ht="15" customHeight="1">
      <c r="A49" s="10">
        <v>63</v>
      </c>
      <c r="B49" s="50">
        <v>1</v>
      </c>
      <c r="C49" s="21" t="s">
        <v>1413</v>
      </c>
      <c r="D49" s="17">
        <f>D41</f>
        <v>6</v>
      </c>
      <c r="E49" s="42" t="s">
        <v>1117</v>
      </c>
      <c r="F49" s="17">
        <f>G44</f>
        <v>10</v>
      </c>
      <c r="G49" s="23">
        <f t="shared" si="2"/>
        <v>1.6666666666666665</v>
      </c>
      <c r="H49" s="28" t="str">
        <f t="shared" si="3"/>
        <v>boites</v>
      </c>
      <c r="I49" s="78" t="s">
        <v>1551</v>
      </c>
      <c r="J49" s="1" t="s">
        <v>1551</v>
      </c>
      <c r="K49" s="1" t="s">
        <v>254</v>
      </c>
      <c r="L49" s="1" t="s">
        <v>1559</v>
      </c>
    </row>
    <row r="50" spans="1:12" s="1" customFormat="1" ht="15" customHeight="1">
      <c r="A50" s="10">
        <v>63</v>
      </c>
      <c r="B50" s="50">
        <v>1</v>
      </c>
      <c r="C50" s="21" t="s">
        <v>1384</v>
      </c>
      <c r="D50" s="17">
        <f>D41</f>
        <v>6</v>
      </c>
      <c r="E50" s="42" t="s">
        <v>1118</v>
      </c>
      <c r="F50" s="17">
        <f>G44</f>
        <v>10</v>
      </c>
      <c r="G50" s="23">
        <f t="shared" si="2"/>
        <v>1.6666666666666665</v>
      </c>
      <c r="H50" s="28" t="str">
        <f t="shared" si="3"/>
        <v>rouleaux</v>
      </c>
      <c r="I50" s="78" t="s">
        <v>1551</v>
      </c>
      <c r="J50" s="1" t="s">
        <v>1551</v>
      </c>
      <c r="K50" s="1" t="s">
        <v>254</v>
      </c>
      <c r="L50" s="1" t="s">
        <v>1559</v>
      </c>
    </row>
    <row r="51" spans="1:12" s="1" customFormat="1" ht="15" customHeight="1">
      <c r="A51" s="10">
        <v>63</v>
      </c>
      <c r="B51" s="50"/>
      <c r="C51" s="21"/>
      <c r="D51" s="17">
        <f>D41</f>
        <v>6</v>
      </c>
      <c r="E51" s="42"/>
      <c r="F51" s="17">
        <f>G44</f>
        <v>10</v>
      </c>
      <c r="G51" s="22" t="str">
        <f t="shared" si="2"/>
        <v/>
      </c>
      <c r="H51" s="28">
        <f t="shared" si="3"/>
        <v>0</v>
      </c>
      <c r="I51" s="78" t="s">
        <v>1551</v>
      </c>
      <c r="J51" s="1" t="s">
        <v>1551</v>
      </c>
      <c r="K51" s="1" t="s">
        <v>254</v>
      </c>
      <c r="L51" s="1" t="s">
        <v>1559</v>
      </c>
    </row>
    <row r="52" spans="1:12" s="1" customFormat="1" ht="15" customHeight="1">
      <c r="A52" s="10">
        <v>63</v>
      </c>
      <c r="B52" s="50"/>
      <c r="C52" s="21"/>
      <c r="D52" s="17">
        <f>D41</f>
        <v>6</v>
      </c>
      <c r="E52" s="42"/>
      <c r="F52" s="17">
        <f>G44</f>
        <v>10</v>
      </c>
      <c r="G52" s="22" t="str">
        <f t="shared" si="2"/>
        <v/>
      </c>
      <c r="H52" s="28">
        <f t="shared" si="3"/>
        <v>0</v>
      </c>
      <c r="I52" s="78" t="s">
        <v>1551</v>
      </c>
      <c r="J52" s="1" t="s">
        <v>1551</v>
      </c>
      <c r="K52" s="1" t="s">
        <v>254</v>
      </c>
      <c r="L52" s="1" t="s">
        <v>1559</v>
      </c>
    </row>
    <row r="53" spans="1:12" s="1" customFormat="1" ht="15" customHeight="1">
      <c r="A53" s="10">
        <v>63</v>
      </c>
      <c r="B53" s="18"/>
      <c r="C53" s="18"/>
      <c r="D53" s="17">
        <f>D41</f>
        <v>6</v>
      </c>
      <c r="E53" s="61" t="s">
        <v>1461</v>
      </c>
      <c r="F53" s="14"/>
      <c r="G53" s="31"/>
      <c r="H53" s="67"/>
      <c r="I53" s="78" t="s">
        <v>1551</v>
      </c>
      <c r="J53" s="1" t="s">
        <v>1551</v>
      </c>
      <c r="K53" s="1" t="s">
        <v>254</v>
      </c>
      <c r="L53" s="1" t="s">
        <v>1559</v>
      </c>
    </row>
    <row r="54" spans="1:12" s="1" customFormat="1" ht="15" customHeight="1">
      <c r="A54" s="10">
        <v>63</v>
      </c>
      <c r="B54" s="18"/>
      <c r="C54" s="18"/>
      <c r="D54" s="17">
        <f>D41</f>
        <v>6</v>
      </c>
      <c r="E54" s="63" t="s">
        <v>253</v>
      </c>
      <c r="F54" s="14"/>
      <c r="G54" s="31"/>
      <c r="H54" s="67"/>
      <c r="I54" s="78" t="s">
        <v>1551</v>
      </c>
      <c r="J54" s="1" t="s">
        <v>1551</v>
      </c>
      <c r="K54" s="1" t="s">
        <v>254</v>
      </c>
      <c r="L54" s="1" t="s">
        <v>1559</v>
      </c>
    </row>
    <row r="55" spans="1:12" s="1" customFormat="1" ht="15" customHeight="1">
      <c r="A55" s="10">
        <v>63</v>
      </c>
      <c r="B55" s="18"/>
      <c r="C55" s="18"/>
      <c r="D55" s="17">
        <f>D41</f>
        <v>6</v>
      </c>
      <c r="E55" s="63" t="s">
        <v>252</v>
      </c>
      <c r="F55" s="14"/>
      <c r="G55" s="31"/>
      <c r="H55" s="67"/>
      <c r="I55" s="78" t="s">
        <v>1551</v>
      </c>
      <c r="J55" s="1" t="s">
        <v>1551</v>
      </c>
      <c r="K55" s="1" t="s">
        <v>254</v>
      </c>
      <c r="L55" s="1" t="s">
        <v>1559</v>
      </c>
    </row>
    <row r="56" spans="1:12" s="1" customFormat="1" ht="15" customHeight="1">
      <c r="A56" s="10">
        <v>63</v>
      </c>
      <c r="B56" s="18"/>
      <c r="C56" s="18"/>
      <c r="D56" s="17">
        <f>D41</f>
        <v>6</v>
      </c>
      <c r="E56" s="63" t="s">
        <v>251</v>
      </c>
      <c r="F56" s="14"/>
      <c r="G56" s="31"/>
      <c r="H56" s="67"/>
      <c r="I56" s="78" t="s">
        <v>1551</v>
      </c>
      <c r="J56" s="1" t="s">
        <v>1551</v>
      </c>
      <c r="K56" s="1" t="s">
        <v>254</v>
      </c>
      <c r="L56" s="1" t="s">
        <v>1559</v>
      </c>
    </row>
    <row r="57" spans="1:12" s="1" customFormat="1" ht="15" customHeight="1">
      <c r="A57" s="10">
        <v>63</v>
      </c>
      <c r="B57" s="18"/>
      <c r="C57" s="18"/>
      <c r="D57" s="17">
        <f>D41</f>
        <v>6</v>
      </c>
      <c r="E57" s="63" t="s">
        <v>250</v>
      </c>
      <c r="F57" s="14"/>
      <c r="G57" s="31"/>
      <c r="H57" s="67"/>
      <c r="I57" s="78" t="s">
        <v>1551</v>
      </c>
      <c r="J57" s="1" t="s">
        <v>1551</v>
      </c>
      <c r="K57" s="1" t="s">
        <v>254</v>
      </c>
      <c r="L57" s="1" t="s">
        <v>1559</v>
      </c>
    </row>
    <row r="58" spans="1:12" s="1" customFormat="1" ht="15" customHeight="1">
      <c r="A58" s="10">
        <v>63</v>
      </c>
      <c r="B58" s="18"/>
      <c r="C58" s="18"/>
      <c r="D58" s="15"/>
      <c r="E58" s="63"/>
      <c r="F58" s="14"/>
      <c r="G58" s="31"/>
      <c r="H58" s="67"/>
      <c r="I58" s="78" t="s">
        <v>1551</v>
      </c>
      <c r="J58" s="1" t="s">
        <v>1551</v>
      </c>
      <c r="K58" s="1" t="s">
        <v>254</v>
      </c>
      <c r="L58" s="1" t="s">
        <v>1559</v>
      </c>
    </row>
    <row r="59" spans="1:12" s="1" customFormat="1" ht="15" customHeight="1">
      <c r="A59" s="10">
        <v>63</v>
      </c>
      <c r="B59" s="6"/>
      <c r="C59" s="6"/>
      <c r="D59" s="5"/>
      <c r="E59" s="4"/>
      <c r="F59" s="3"/>
      <c r="G59" s="2"/>
      <c r="H59" s="2"/>
      <c r="I59" s="79" t="s">
        <v>1551</v>
      </c>
      <c r="J59" s="69" t="s">
        <v>1551</v>
      </c>
      <c r="K59" s="69" t="s">
        <v>254</v>
      </c>
      <c r="L59" s="69" t="s">
        <v>1559</v>
      </c>
    </row>
    <row r="60" spans="1:12" s="1" customFormat="1" ht="31.5" customHeight="1">
      <c r="A60" s="10">
        <v>72</v>
      </c>
      <c r="B60" s="866" t="s">
        <v>1550</v>
      </c>
      <c r="C60" s="866"/>
      <c r="D60" s="866"/>
      <c r="E60" s="866"/>
      <c r="F60" s="866"/>
      <c r="G60" s="866"/>
      <c r="H60" s="867"/>
      <c r="I60" s="77" t="s">
        <v>1551</v>
      </c>
      <c r="J60" s="68" t="s">
        <v>1551</v>
      </c>
      <c r="K60" s="68" t="s">
        <v>202</v>
      </c>
      <c r="L60" s="68" t="s">
        <v>1560</v>
      </c>
    </row>
    <row r="61" spans="1:12" s="1" customFormat="1" ht="20.25" customHeight="1">
      <c r="A61" s="10">
        <v>72</v>
      </c>
      <c r="B61" s="868">
        <v>72</v>
      </c>
      <c r="C61" s="24"/>
      <c r="D61" s="13"/>
      <c r="E61" s="12" t="s">
        <v>202</v>
      </c>
      <c r="F61" s="32"/>
      <c r="G61" s="33"/>
      <c r="H61" s="34"/>
      <c r="I61" s="78" t="s">
        <v>1551</v>
      </c>
      <c r="J61" s="1" t="s">
        <v>1551</v>
      </c>
      <c r="K61" s="1" t="s">
        <v>202</v>
      </c>
      <c r="L61" s="1" t="s">
        <v>1560</v>
      </c>
    </row>
    <row r="62" spans="1:12" s="1" customFormat="1" ht="15.75" customHeight="1">
      <c r="A62" s="10">
        <v>72</v>
      </c>
      <c r="B62" s="868"/>
      <c r="C62" s="25"/>
      <c r="D62" s="26"/>
      <c r="E62" s="27" t="s">
        <v>1172</v>
      </c>
      <c r="F62" s="32"/>
      <c r="G62" s="33"/>
      <c r="H62" s="34"/>
      <c r="I62" s="78" t="s">
        <v>1551</v>
      </c>
      <c r="J62" s="1" t="s">
        <v>1551</v>
      </c>
      <c r="K62" s="1" t="s">
        <v>202</v>
      </c>
      <c r="L62" s="1" t="s">
        <v>1560</v>
      </c>
    </row>
    <row r="63" spans="1:12" s="1" customFormat="1" ht="15" customHeight="1">
      <c r="A63" s="10">
        <v>72</v>
      </c>
      <c r="B63" s="869" t="s">
        <v>1369</v>
      </c>
      <c r="C63" s="869"/>
      <c r="D63" s="870">
        <v>4</v>
      </c>
      <c r="E63" s="44" t="s">
        <v>8</v>
      </c>
      <c r="F63" s="878" t="s">
        <v>611</v>
      </c>
      <c r="G63" s="878"/>
      <c r="H63" s="879"/>
      <c r="I63" s="78" t="s">
        <v>1551</v>
      </c>
      <c r="J63" s="1" t="s">
        <v>1551</v>
      </c>
      <c r="K63" s="1" t="s">
        <v>202</v>
      </c>
      <c r="L63" s="1" t="s">
        <v>1560</v>
      </c>
    </row>
    <row r="64" spans="1:12" s="1" customFormat="1" ht="15" customHeight="1">
      <c r="A64" s="10">
        <v>72</v>
      </c>
      <c r="B64" s="869"/>
      <c r="C64" s="869"/>
      <c r="D64" s="870"/>
      <c r="E64" s="65" t="s">
        <v>20</v>
      </c>
      <c r="F64" s="878"/>
      <c r="G64" s="878"/>
      <c r="H64" s="879"/>
      <c r="I64" s="78" t="s">
        <v>1551</v>
      </c>
      <c r="J64" s="1" t="s">
        <v>1551</v>
      </c>
      <c r="K64" s="1" t="s">
        <v>202</v>
      </c>
      <c r="L64" s="1" t="s">
        <v>1560</v>
      </c>
    </row>
    <row r="65" spans="1:12" s="1" customFormat="1" ht="15" customHeight="1">
      <c r="A65" s="10">
        <v>72</v>
      </c>
      <c r="B65" s="869"/>
      <c r="C65" s="869"/>
      <c r="D65" s="870"/>
      <c r="E65" s="65" t="s">
        <v>14</v>
      </c>
      <c r="F65" s="878"/>
      <c r="G65" s="878"/>
      <c r="H65" s="879"/>
      <c r="I65" s="78" t="s">
        <v>1551</v>
      </c>
      <c r="J65" s="1" t="s">
        <v>1551</v>
      </c>
      <c r="K65" s="1" t="s">
        <v>202</v>
      </c>
      <c r="L65" s="1" t="s">
        <v>1560</v>
      </c>
    </row>
    <row r="66" spans="1:12" s="1" customFormat="1" ht="25.5" customHeight="1">
      <c r="A66" s="10">
        <v>72</v>
      </c>
      <c r="B66" s="875" t="s">
        <v>613</v>
      </c>
      <c r="C66" s="875"/>
      <c r="D66" s="16">
        <f>D63</f>
        <v>4</v>
      </c>
      <c r="E66" s="45" t="s">
        <v>2</v>
      </c>
      <c r="F66" s="29" t="s">
        <v>1</v>
      </c>
      <c r="G66" s="864">
        <v>10</v>
      </c>
      <c r="H66" s="865"/>
      <c r="I66" s="78" t="s">
        <v>1551</v>
      </c>
      <c r="J66" s="1" t="s">
        <v>1551</v>
      </c>
      <c r="K66" s="1" t="s">
        <v>202</v>
      </c>
      <c r="L66" s="1" t="s">
        <v>1560</v>
      </c>
    </row>
    <row r="67" spans="1:12" s="1" customFormat="1" ht="15" customHeight="1">
      <c r="A67" s="10">
        <v>72</v>
      </c>
      <c r="B67" s="50">
        <v>0.2</v>
      </c>
      <c r="C67" s="21" t="s">
        <v>609</v>
      </c>
      <c r="D67" s="17">
        <f>D63</f>
        <v>4</v>
      </c>
      <c r="E67" s="42" t="s">
        <v>1173</v>
      </c>
      <c r="F67" s="17">
        <f>G66</f>
        <v>10</v>
      </c>
      <c r="G67" s="41">
        <f t="shared" ref="G67:G68" si="4">IF(ISBLANK(B67),"",IF(ISTEXT(B67),"",(B67/D67)*F67))</f>
        <v>0.5</v>
      </c>
      <c r="H67" s="28" t="str">
        <f t="shared" ref="H67:H68" si="5">C67</f>
        <v>kg</v>
      </c>
      <c r="I67" s="78" t="s">
        <v>1551</v>
      </c>
      <c r="J67" s="1" t="s">
        <v>1551</v>
      </c>
      <c r="K67" s="1" t="s">
        <v>202</v>
      </c>
      <c r="L67" s="1" t="s">
        <v>1560</v>
      </c>
    </row>
    <row r="68" spans="1:12" s="1" customFormat="1" ht="15" customHeight="1">
      <c r="A68" s="10">
        <v>72</v>
      </c>
      <c r="B68" s="50">
        <v>1</v>
      </c>
      <c r="C68" s="21" t="s">
        <v>1384</v>
      </c>
      <c r="D68" s="17">
        <f>D63</f>
        <v>4</v>
      </c>
      <c r="E68" s="42" t="s">
        <v>729</v>
      </c>
      <c r="F68" s="17">
        <f>G66</f>
        <v>10</v>
      </c>
      <c r="G68" s="23">
        <f t="shared" si="4"/>
        <v>2.5</v>
      </c>
      <c r="H68" s="28" t="str">
        <f t="shared" si="5"/>
        <v>rouleaux</v>
      </c>
      <c r="I68" s="78" t="s">
        <v>1551</v>
      </c>
      <c r="J68" s="1" t="s">
        <v>1551</v>
      </c>
      <c r="K68" s="1" t="s">
        <v>202</v>
      </c>
      <c r="L68" s="1" t="s">
        <v>1560</v>
      </c>
    </row>
    <row r="69" spans="1:12" s="1" customFormat="1" ht="15" customHeight="1">
      <c r="A69" s="10">
        <v>72</v>
      </c>
      <c r="B69" s="50">
        <v>2</v>
      </c>
      <c r="C69" s="21" t="s">
        <v>619</v>
      </c>
      <c r="D69" s="17">
        <f>D63</f>
        <v>4</v>
      </c>
      <c r="E69" s="42" t="s">
        <v>1174</v>
      </c>
      <c r="F69" s="17">
        <f>G66</f>
        <v>10</v>
      </c>
      <c r="G69" s="23">
        <f t="shared" ref="G69:G77" si="6">IF(ISBLANK(B69),"",IF(ISTEXT(B69),"",(B69/D69)*F69))</f>
        <v>5</v>
      </c>
      <c r="H69" s="28" t="str">
        <f t="shared" ref="H69:H77" si="7">C69</f>
        <v>C/S</v>
      </c>
      <c r="I69" s="78" t="s">
        <v>1551</v>
      </c>
      <c r="J69" s="1" t="s">
        <v>1551</v>
      </c>
      <c r="K69" s="1" t="s">
        <v>202</v>
      </c>
      <c r="L69" s="1" t="s">
        <v>1560</v>
      </c>
    </row>
    <row r="70" spans="1:12" s="1" customFormat="1" ht="15" customHeight="1">
      <c r="A70" s="10">
        <v>72</v>
      </c>
      <c r="B70" s="50">
        <v>2.5</v>
      </c>
      <c r="C70" s="21" t="s">
        <v>621</v>
      </c>
      <c r="D70" s="17">
        <f>D63</f>
        <v>4</v>
      </c>
      <c r="E70" s="42" t="s">
        <v>1175</v>
      </c>
      <c r="F70" s="17">
        <f>G66</f>
        <v>10</v>
      </c>
      <c r="G70" s="23">
        <f t="shared" si="6"/>
        <v>6.25</v>
      </c>
      <c r="H70" s="28" t="str">
        <f t="shared" si="7"/>
        <v>carottes</v>
      </c>
      <c r="I70" s="78" t="s">
        <v>1551</v>
      </c>
      <c r="J70" s="1" t="s">
        <v>1551</v>
      </c>
      <c r="K70" s="1" t="s">
        <v>202</v>
      </c>
      <c r="L70" s="1" t="s">
        <v>1560</v>
      </c>
    </row>
    <row r="71" spans="1:12" s="1" customFormat="1" ht="15" customHeight="1">
      <c r="A71" s="10">
        <v>72</v>
      </c>
      <c r="B71" s="50">
        <v>0.25</v>
      </c>
      <c r="C71" s="21" t="s">
        <v>609</v>
      </c>
      <c r="D71" s="17">
        <f>D63</f>
        <v>4</v>
      </c>
      <c r="E71" s="42" t="s">
        <v>1176</v>
      </c>
      <c r="F71" s="17">
        <f>G66</f>
        <v>10</v>
      </c>
      <c r="G71" s="41">
        <f t="shared" si="6"/>
        <v>0.625</v>
      </c>
      <c r="H71" s="28" t="str">
        <f t="shared" si="7"/>
        <v>kg</v>
      </c>
      <c r="I71" s="78" t="s">
        <v>1551</v>
      </c>
      <c r="J71" s="1" t="s">
        <v>1551</v>
      </c>
      <c r="K71" s="1" t="s">
        <v>202</v>
      </c>
      <c r="L71" s="1" t="s">
        <v>1560</v>
      </c>
    </row>
    <row r="72" spans="1:12" s="1" customFormat="1" ht="15" customHeight="1">
      <c r="A72" s="10">
        <v>72</v>
      </c>
      <c r="B72" s="50"/>
      <c r="C72" s="21" t="s">
        <v>1426</v>
      </c>
      <c r="D72" s="17">
        <f>D63</f>
        <v>4</v>
      </c>
      <c r="E72" s="42" t="s">
        <v>1177</v>
      </c>
      <c r="F72" s="17">
        <f>G66</f>
        <v>10</v>
      </c>
      <c r="G72" s="23" t="str">
        <f t="shared" si="6"/>
        <v/>
      </c>
      <c r="H72" s="28" t="str">
        <f t="shared" si="7"/>
        <v>piques</v>
      </c>
      <c r="I72" s="78" t="s">
        <v>1551</v>
      </c>
      <c r="J72" s="1" t="s">
        <v>1551</v>
      </c>
      <c r="K72" s="1" t="s">
        <v>202</v>
      </c>
      <c r="L72" s="1" t="s">
        <v>1560</v>
      </c>
    </row>
    <row r="73" spans="1:12" s="1" customFormat="1" ht="15" customHeight="1">
      <c r="A73" s="10">
        <v>72</v>
      </c>
      <c r="B73" s="50"/>
      <c r="C73" s="21" t="s">
        <v>1397</v>
      </c>
      <c r="D73" s="17">
        <f>D63</f>
        <v>4</v>
      </c>
      <c r="E73" s="42" t="s">
        <v>1178</v>
      </c>
      <c r="F73" s="17">
        <f>G66</f>
        <v>10</v>
      </c>
      <c r="G73" s="23" t="str">
        <f t="shared" si="6"/>
        <v/>
      </c>
      <c r="H73" s="28" t="str">
        <f t="shared" si="7"/>
        <v>pm</v>
      </c>
      <c r="I73" s="78" t="s">
        <v>1551</v>
      </c>
      <c r="J73" s="1" t="s">
        <v>1551</v>
      </c>
      <c r="K73" s="1" t="s">
        <v>202</v>
      </c>
      <c r="L73" s="1" t="s">
        <v>1560</v>
      </c>
    </row>
    <row r="74" spans="1:12" s="1" customFormat="1" ht="15" customHeight="1">
      <c r="A74" s="10">
        <v>72</v>
      </c>
      <c r="B74" s="50"/>
      <c r="C74" s="21" t="s">
        <v>1397</v>
      </c>
      <c r="D74" s="17">
        <f>D63</f>
        <v>4</v>
      </c>
      <c r="E74" s="42" t="s">
        <v>1179</v>
      </c>
      <c r="F74" s="17">
        <f>G66</f>
        <v>10</v>
      </c>
      <c r="G74" s="23" t="str">
        <f t="shared" si="6"/>
        <v/>
      </c>
      <c r="H74" s="28" t="str">
        <f t="shared" si="7"/>
        <v>pm</v>
      </c>
      <c r="I74" s="78" t="s">
        <v>1551</v>
      </c>
      <c r="J74" s="1" t="s">
        <v>1551</v>
      </c>
      <c r="K74" s="1" t="s">
        <v>202</v>
      </c>
      <c r="L74" s="1" t="s">
        <v>1560</v>
      </c>
    </row>
    <row r="75" spans="1:12" s="1" customFormat="1" ht="15" customHeight="1">
      <c r="A75" s="10">
        <v>72</v>
      </c>
      <c r="B75" s="50">
        <v>1</v>
      </c>
      <c r="C75" s="21" t="s">
        <v>640</v>
      </c>
      <c r="D75" s="17">
        <f>D63</f>
        <v>4</v>
      </c>
      <c r="E75" s="42" t="s">
        <v>959</v>
      </c>
      <c r="F75" s="17">
        <f>G66</f>
        <v>10</v>
      </c>
      <c r="G75" s="23">
        <f t="shared" si="6"/>
        <v>2.5</v>
      </c>
      <c r="H75" s="28" t="str">
        <f t="shared" si="7"/>
        <v>jaunes</v>
      </c>
      <c r="I75" s="78" t="s">
        <v>1551</v>
      </c>
      <c r="J75" s="1" t="s">
        <v>1551</v>
      </c>
      <c r="K75" s="1" t="s">
        <v>202</v>
      </c>
      <c r="L75" s="1" t="s">
        <v>1560</v>
      </c>
    </row>
    <row r="76" spans="1:12" s="1" customFormat="1" ht="15" customHeight="1">
      <c r="A76" s="10">
        <v>72</v>
      </c>
      <c r="B76" s="50"/>
      <c r="C76" s="21"/>
      <c r="D76" s="17">
        <f>D63</f>
        <v>4</v>
      </c>
      <c r="E76" s="42"/>
      <c r="F76" s="17">
        <f>G66</f>
        <v>10</v>
      </c>
      <c r="G76" s="22" t="str">
        <f t="shared" si="6"/>
        <v/>
      </c>
      <c r="H76" s="28">
        <f t="shared" si="7"/>
        <v>0</v>
      </c>
      <c r="I76" s="78" t="s">
        <v>1551</v>
      </c>
      <c r="J76" s="1" t="s">
        <v>1551</v>
      </c>
      <c r="K76" s="1" t="s">
        <v>202</v>
      </c>
      <c r="L76" s="1" t="s">
        <v>1560</v>
      </c>
    </row>
    <row r="77" spans="1:12" s="1" customFormat="1" ht="15" customHeight="1">
      <c r="A77" s="10">
        <v>72</v>
      </c>
      <c r="B77" s="50"/>
      <c r="C77" s="21"/>
      <c r="D77" s="17">
        <f>D63</f>
        <v>4</v>
      </c>
      <c r="E77" s="42"/>
      <c r="F77" s="17">
        <f>G66</f>
        <v>10</v>
      </c>
      <c r="G77" s="22" t="str">
        <f t="shared" si="6"/>
        <v/>
      </c>
      <c r="H77" s="28">
        <f t="shared" si="7"/>
        <v>0</v>
      </c>
      <c r="I77" s="78" t="s">
        <v>1551</v>
      </c>
      <c r="J77" s="1" t="s">
        <v>1551</v>
      </c>
      <c r="K77" s="1" t="s">
        <v>202</v>
      </c>
      <c r="L77" s="1" t="s">
        <v>1560</v>
      </c>
    </row>
    <row r="78" spans="1:12" s="1" customFormat="1" ht="15" customHeight="1">
      <c r="A78" s="10">
        <v>72</v>
      </c>
      <c r="B78" s="18"/>
      <c r="C78" s="18"/>
      <c r="D78" s="17">
        <f>D63</f>
        <v>4</v>
      </c>
      <c r="E78" s="63"/>
      <c r="F78" s="14"/>
      <c r="G78" s="31"/>
      <c r="H78" s="67"/>
      <c r="I78" s="78" t="s">
        <v>1551</v>
      </c>
      <c r="J78" s="1" t="s">
        <v>1551</v>
      </c>
      <c r="K78" s="1" t="s">
        <v>202</v>
      </c>
      <c r="L78" s="1" t="s">
        <v>1560</v>
      </c>
    </row>
    <row r="79" spans="1:12" s="1" customFormat="1" ht="15" customHeight="1">
      <c r="A79" s="10">
        <v>72</v>
      </c>
      <c r="B79" s="18"/>
      <c r="C79" s="18"/>
      <c r="D79" s="17">
        <f>D63</f>
        <v>4</v>
      </c>
      <c r="E79" s="61" t="s">
        <v>1427</v>
      </c>
      <c r="F79" s="14"/>
      <c r="G79" s="31"/>
      <c r="H79" s="67"/>
      <c r="I79" s="78" t="s">
        <v>1551</v>
      </c>
      <c r="J79" s="1" t="s">
        <v>1551</v>
      </c>
      <c r="K79" s="1" t="s">
        <v>202</v>
      </c>
      <c r="L79" s="1" t="s">
        <v>1560</v>
      </c>
    </row>
    <row r="80" spans="1:12" s="1" customFormat="1" ht="15" customHeight="1">
      <c r="A80" s="10">
        <v>72</v>
      </c>
      <c r="B80" s="18"/>
      <c r="C80" s="18"/>
      <c r="D80" s="15"/>
      <c r="E80" s="860" t="s">
        <v>1180</v>
      </c>
      <c r="F80" s="860"/>
      <c r="G80" s="860"/>
      <c r="H80" s="861"/>
      <c r="I80" s="78" t="s">
        <v>1551</v>
      </c>
      <c r="J80" s="1" t="s">
        <v>1551</v>
      </c>
      <c r="K80" s="1" t="s">
        <v>202</v>
      </c>
      <c r="L80" s="1" t="s">
        <v>1560</v>
      </c>
    </row>
    <row r="81" spans="1:12" s="1" customFormat="1" ht="15" customHeight="1">
      <c r="A81" s="10">
        <v>72</v>
      </c>
      <c r="B81" s="18"/>
      <c r="C81" s="18"/>
      <c r="D81" s="15"/>
      <c r="E81" s="860"/>
      <c r="F81" s="860"/>
      <c r="G81" s="860"/>
      <c r="H81" s="861"/>
      <c r="I81" s="78" t="s">
        <v>1551</v>
      </c>
      <c r="J81" s="1" t="s">
        <v>1551</v>
      </c>
      <c r="K81" s="1" t="s">
        <v>202</v>
      </c>
      <c r="L81" s="1" t="s">
        <v>1560</v>
      </c>
    </row>
    <row r="82" spans="1:12" s="1" customFormat="1" ht="15" customHeight="1">
      <c r="A82" s="10">
        <v>72</v>
      </c>
      <c r="B82" s="18"/>
      <c r="C82" s="18"/>
      <c r="D82" s="15"/>
      <c r="E82" s="63" t="s">
        <v>201</v>
      </c>
      <c r="F82" s="14"/>
      <c r="G82" s="31"/>
      <c r="H82" s="67"/>
      <c r="I82" s="78" t="s">
        <v>1551</v>
      </c>
      <c r="J82" s="1" t="s">
        <v>1551</v>
      </c>
      <c r="K82" s="1" t="s">
        <v>202</v>
      </c>
      <c r="L82" s="1" t="s">
        <v>1560</v>
      </c>
    </row>
    <row r="83" spans="1:12" s="1" customFormat="1" ht="15" customHeight="1">
      <c r="A83" s="10">
        <v>72</v>
      </c>
      <c r="B83" s="18"/>
      <c r="C83" s="18"/>
      <c r="D83" s="15"/>
      <c r="E83" s="63" t="s">
        <v>200</v>
      </c>
      <c r="F83" s="14"/>
      <c r="G83" s="31"/>
      <c r="H83" s="67"/>
      <c r="I83" s="78" t="s">
        <v>1551</v>
      </c>
      <c r="J83" s="1" t="s">
        <v>1551</v>
      </c>
      <c r="K83" s="1" t="s">
        <v>202</v>
      </c>
      <c r="L83" s="1" t="s">
        <v>1560</v>
      </c>
    </row>
    <row r="84" spans="1:12" s="1" customFormat="1" ht="15" customHeight="1">
      <c r="A84" s="10">
        <v>72</v>
      </c>
      <c r="B84" s="18"/>
      <c r="C84" s="18"/>
      <c r="D84" s="15"/>
      <c r="E84" s="860" t="s">
        <v>1181</v>
      </c>
      <c r="F84" s="860"/>
      <c r="G84" s="860"/>
      <c r="H84" s="861"/>
      <c r="I84" s="78" t="s">
        <v>1551</v>
      </c>
      <c r="J84" s="1" t="s">
        <v>1551</v>
      </c>
      <c r="K84" s="1" t="s">
        <v>202</v>
      </c>
      <c r="L84" s="1" t="s">
        <v>1560</v>
      </c>
    </row>
    <row r="85" spans="1:12" s="1" customFormat="1" ht="15" customHeight="1">
      <c r="A85" s="10">
        <v>72</v>
      </c>
      <c r="B85" s="18"/>
      <c r="C85" s="18"/>
      <c r="D85" s="15"/>
      <c r="E85" s="860"/>
      <c r="F85" s="860"/>
      <c r="G85" s="860"/>
      <c r="H85" s="861"/>
      <c r="I85" s="78" t="s">
        <v>1551</v>
      </c>
      <c r="J85" s="1" t="s">
        <v>1551</v>
      </c>
      <c r="K85" s="1" t="s">
        <v>202</v>
      </c>
      <c r="L85" s="1" t="s">
        <v>1560</v>
      </c>
    </row>
    <row r="86" spans="1:12" s="1" customFormat="1" ht="15" customHeight="1">
      <c r="A86" s="10">
        <v>72</v>
      </c>
      <c r="B86" s="18"/>
      <c r="C86" s="18"/>
      <c r="D86" s="15"/>
      <c r="E86" s="63" t="s">
        <v>199</v>
      </c>
      <c r="F86" s="14"/>
      <c r="G86" s="31"/>
      <c r="H86" s="67"/>
      <c r="I86" s="78" t="s">
        <v>1551</v>
      </c>
      <c r="J86" s="1" t="s">
        <v>1551</v>
      </c>
      <c r="K86" s="1" t="s">
        <v>202</v>
      </c>
      <c r="L86" s="1" t="s">
        <v>1560</v>
      </c>
    </row>
    <row r="87" spans="1:12" s="1" customFormat="1" ht="15" customHeight="1">
      <c r="A87" s="10">
        <v>72</v>
      </c>
      <c r="B87" s="18"/>
      <c r="C87" s="18"/>
      <c r="D87" s="15"/>
      <c r="E87" s="63" t="s">
        <v>198</v>
      </c>
      <c r="F87" s="14"/>
      <c r="G87" s="31"/>
      <c r="H87" s="67"/>
      <c r="I87" s="78" t="s">
        <v>1551</v>
      </c>
      <c r="J87" s="1" t="s">
        <v>1551</v>
      </c>
      <c r="K87" s="1" t="s">
        <v>202</v>
      </c>
      <c r="L87" s="1" t="s">
        <v>1560</v>
      </c>
    </row>
    <row r="88" spans="1:12" s="1" customFormat="1" ht="15" customHeight="1">
      <c r="A88" s="10">
        <v>72</v>
      </c>
      <c r="B88" s="18"/>
      <c r="C88" s="18"/>
      <c r="D88" s="15"/>
      <c r="E88" s="860" t="s">
        <v>197</v>
      </c>
      <c r="F88" s="860"/>
      <c r="G88" s="860"/>
      <c r="H88" s="861"/>
      <c r="I88" s="78" t="s">
        <v>1551</v>
      </c>
      <c r="J88" s="1" t="s">
        <v>1551</v>
      </c>
      <c r="K88" s="1" t="s">
        <v>202</v>
      </c>
      <c r="L88" s="1" t="s">
        <v>1560</v>
      </c>
    </row>
    <row r="89" spans="1:12" s="1" customFormat="1" ht="15" customHeight="1">
      <c r="A89" s="10">
        <v>72</v>
      </c>
      <c r="B89" s="18"/>
      <c r="C89" s="18"/>
      <c r="D89" s="15"/>
      <c r="E89" s="860"/>
      <c r="F89" s="860"/>
      <c r="G89" s="860"/>
      <c r="H89" s="861"/>
      <c r="I89" s="78" t="s">
        <v>1551</v>
      </c>
      <c r="J89" s="1" t="s">
        <v>1551</v>
      </c>
      <c r="K89" s="1" t="s">
        <v>202</v>
      </c>
      <c r="L89" s="1" t="s">
        <v>1560</v>
      </c>
    </row>
    <row r="90" spans="1:12" s="1" customFormat="1" ht="15" customHeight="1">
      <c r="A90" s="10">
        <v>72</v>
      </c>
      <c r="B90" s="18"/>
      <c r="C90" s="18"/>
      <c r="D90" s="15"/>
      <c r="E90" s="860" t="s">
        <v>1182</v>
      </c>
      <c r="F90" s="860"/>
      <c r="G90" s="860"/>
      <c r="H90" s="861"/>
      <c r="I90" s="78" t="s">
        <v>1551</v>
      </c>
      <c r="J90" s="1" t="s">
        <v>1551</v>
      </c>
      <c r="K90" s="1" t="s">
        <v>202</v>
      </c>
      <c r="L90" s="1" t="s">
        <v>1560</v>
      </c>
    </row>
    <row r="91" spans="1:12" s="1" customFormat="1" ht="15" customHeight="1">
      <c r="A91" s="10">
        <v>72</v>
      </c>
      <c r="B91" s="18"/>
      <c r="C91" s="18"/>
      <c r="D91" s="15"/>
      <c r="E91" s="860"/>
      <c r="F91" s="860"/>
      <c r="G91" s="860"/>
      <c r="H91" s="861"/>
      <c r="I91" s="78" t="s">
        <v>1551</v>
      </c>
      <c r="J91" s="1" t="s">
        <v>1551</v>
      </c>
      <c r="K91" s="1" t="s">
        <v>202</v>
      </c>
      <c r="L91" s="1" t="s">
        <v>1560</v>
      </c>
    </row>
    <row r="92" spans="1:12" s="1" customFormat="1" ht="15" customHeight="1">
      <c r="A92" s="10">
        <v>72</v>
      </c>
      <c r="B92" s="18"/>
      <c r="C92" s="18"/>
      <c r="D92" s="15"/>
      <c r="E92" s="63"/>
      <c r="F92" s="14"/>
      <c r="G92" s="31"/>
      <c r="H92" s="67"/>
      <c r="I92" s="78" t="s">
        <v>1551</v>
      </c>
      <c r="J92" s="1" t="s">
        <v>1551</v>
      </c>
      <c r="K92" s="1" t="s">
        <v>202</v>
      </c>
      <c r="L92" s="1" t="s">
        <v>1560</v>
      </c>
    </row>
    <row r="93" spans="1:12" s="1" customFormat="1" ht="15" customHeight="1">
      <c r="A93" s="10">
        <v>72</v>
      </c>
      <c r="B93" s="6"/>
      <c r="C93" s="6"/>
      <c r="D93" s="5"/>
      <c r="E93" s="4"/>
      <c r="F93" s="3"/>
      <c r="G93" s="2"/>
      <c r="H93" s="2"/>
      <c r="I93" s="79" t="s">
        <v>1551</v>
      </c>
      <c r="J93" s="69" t="s">
        <v>1551</v>
      </c>
      <c r="K93" s="69" t="s">
        <v>202</v>
      </c>
      <c r="L93" s="69" t="s">
        <v>1560</v>
      </c>
    </row>
    <row r="94" spans="1:12" s="1" customFormat="1" ht="31.5" customHeight="1">
      <c r="A94" s="10">
        <v>91</v>
      </c>
      <c r="B94" s="866" t="s">
        <v>1550</v>
      </c>
      <c r="C94" s="866"/>
      <c r="D94" s="866"/>
      <c r="E94" s="866"/>
      <c r="F94" s="866"/>
      <c r="G94" s="866"/>
      <c r="H94" s="867"/>
      <c r="I94" s="77" t="s">
        <v>1551</v>
      </c>
      <c r="J94" s="68" t="s">
        <v>1551</v>
      </c>
      <c r="K94" s="68" t="s">
        <v>110</v>
      </c>
      <c r="L94" s="68" t="s">
        <v>1561</v>
      </c>
    </row>
    <row r="95" spans="1:12" s="1" customFormat="1" ht="20.25" customHeight="1">
      <c r="A95" s="10">
        <v>91</v>
      </c>
      <c r="B95" s="868">
        <v>91</v>
      </c>
      <c r="C95" s="24"/>
      <c r="D95" s="13"/>
      <c r="E95" s="12" t="s">
        <v>110</v>
      </c>
      <c r="F95" s="32"/>
      <c r="G95" s="33"/>
      <c r="H95" s="34"/>
      <c r="I95" s="78" t="s">
        <v>1551</v>
      </c>
      <c r="J95" s="1" t="s">
        <v>1551</v>
      </c>
      <c r="K95" s="1" t="s">
        <v>110</v>
      </c>
      <c r="L95" s="1" t="s">
        <v>1561</v>
      </c>
    </row>
    <row r="96" spans="1:12" s="1" customFormat="1" ht="15.75" customHeight="1">
      <c r="A96" s="10">
        <v>91</v>
      </c>
      <c r="B96" s="868"/>
      <c r="C96" s="25"/>
      <c r="D96" s="26"/>
      <c r="E96" s="27" t="s">
        <v>1295</v>
      </c>
      <c r="F96" s="32"/>
      <c r="G96" s="33"/>
      <c r="H96" s="34"/>
      <c r="I96" s="78" t="s">
        <v>1551</v>
      </c>
      <c r="J96" s="1" t="s">
        <v>1551</v>
      </c>
      <c r="K96" s="1" t="s">
        <v>110</v>
      </c>
      <c r="L96" s="1" t="s">
        <v>1561</v>
      </c>
    </row>
    <row r="97" spans="1:12" s="1" customFormat="1" ht="15" customHeight="1">
      <c r="A97" s="10">
        <v>91</v>
      </c>
      <c r="B97" s="869" t="s">
        <v>1369</v>
      </c>
      <c r="C97" s="869"/>
      <c r="D97" s="870">
        <v>4</v>
      </c>
      <c r="E97" s="44" t="s">
        <v>8</v>
      </c>
      <c r="F97" s="878" t="s">
        <v>611</v>
      </c>
      <c r="G97" s="878"/>
      <c r="H97" s="879"/>
      <c r="I97" s="78" t="s">
        <v>1551</v>
      </c>
      <c r="J97" s="1" t="s">
        <v>1551</v>
      </c>
      <c r="K97" s="1" t="s">
        <v>110</v>
      </c>
      <c r="L97" s="1" t="s">
        <v>1561</v>
      </c>
    </row>
    <row r="98" spans="1:12" s="1" customFormat="1" ht="15" customHeight="1">
      <c r="A98" s="10">
        <v>91</v>
      </c>
      <c r="B98" s="869"/>
      <c r="C98" s="869"/>
      <c r="D98" s="870"/>
      <c r="E98" s="65" t="s">
        <v>20</v>
      </c>
      <c r="F98" s="878"/>
      <c r="G98" s="878"/>
      <c r="H98" s="879"/>
      <c r="I98" s="78" t="s">
        <v>1551</v>
      </c>
      <c r="J98" s="1" t="s">
        <v>1551</v>
      </c>
      <c r="K98" s="1" t="s">
        <v>110</v>
      </c>
      <c r="L98" s="1" t="s">
        <v>1561</v>
      </c>
    </row>
    <row r="99" spans="1:12" s="1" customFormat="1" ht="15" customHeight="1">
      <c r="A99" s="10">
        <v>91</v>
      </c>
      <c r="B99" s="869"/>
      <c r="C99" s="869"/>
      <c r="D99" s="870"/>
      <c r="E99" s="65" t="s">
        <v>25</v>
      </c>
      <c r="F99" s="878"/>
      <c r="G99" s="878"/>
      <c r="H99" s="879"/>
      <c r="I99" s="78" t="s">
        <v>1551</v>
      </c>
      <c r="J99" s="1" t="s">
        <v>1551</v>
      </c>
      <c r="K99" s="1" t="s">
        <v>110</v>
      </c>
      <c r="L99" s="1" t="s">
        <v>1561</v>
      </c>
    </row>
    <row r="100" spans="1:12" s="1" customFormat="1" ht="25.5" customHeight="1">
      <c r="A100" s="10">
        <v>91</v>
      </c>
      <c r="B100" s="875" t="s">
        <v>613</v>
      </c>
      <c r="C100" s="875"/>
      <c r="D100" s="16">
        <f>D97</f>
        <v>4</v>
      </c>
      <c r="E100" s="45" t="s">
        <v>2</v>
      </c>
      <c r="F100" s="29" t="s">
        <v>1</v>
      </c>
      <c r="G100" s="864">
        <v>10</v>
      </c>
      <c r="H100" s="865"/>
      <c r="I100" s="78" t="s">
        <v>1551</v>
      </c>
      <c r="J100" s="1" t="s">
        <v>1551</v>
      </c>
      <c r="K100" s="1" t="s">
        <v>110</v>
      </c>
      <c r="L100" s="1" t="s">
        <v>1561</v>
      </c>
    </row>
    <row r="101" spans="1:12" s="1" customFormat="1" ht="15" customHeight="1">
      <c r="A101" s="10">
        <v>91</v>
      </c>
      <c r="B101" s="50">
        <v>0.3</v>
      </c>
      <c r="C101" s="21" t="s">
        <v>609</v>
      </c>
      <c r="D101" s="17">
        <f>D97</f>
        <v>4</v>
      </c>
      <c r="E101" s="42" t="s">
        <v>1296</v>
      </c>
      <c r="F101" s="17">
        <f>G100</f>
        <v>10</v>
      </c>
      <c r="G101" s="41">
        <f t="shared" ref="G101" si="8">IF(ISBLANK(B101),"",IF(ISTEXT(B101),"",(B101/D101)*F101))</f>
        <v>0.75</v>
      </c>
      <c r="H101" s="28" t="str">
        <f t="shared" ref="H101" si="9">C101</f>
        <v>kg</v>
      </c>
      <c r="I101" s="78" t="s">
        <v>1551</v>
      </c>
      <c r="J101" s="1" t="s">
        <v>1551</v>
      </c>
      <c r="K101" s="1" t="s">
        <v>110</v>
      </c>
      <c r="L101" s="1" t="s">
        <v>1561</v>
      </c>
    </row>
    <row r="102" spans="1:12" s="1" customFormat="1" ht="15" customHeight="1">
      <c r="A102" s="10">
        <v>91</v>
      </c>
      <c r="B102" s="50">
        <v>0.1</v>
      </c>
      <c r="C102" s="21" t="s">
        <v>609</v>
      </c>
      <c r="D102" s="17">
        <f>D97</f>
        <v>4</v>
      </c>
      <c r="E102" s="42" t="s">
        <v>1297</v>
      </c>
      <c r="F102" s="17">
        <f>G100</f>
        <v>10</v>
      </c>
      <c r="G102" s="41">
        <f t="shared" ref="G102:G112" si="10">IF(ISBLANK(B102),"",IF(ISTEXT(B102),"",(B102/D102)*F102))</f>
        <v>0.25</v>
      </c>
      <c r="H102" s="28" t="str">
        <f t="shared" ref="H102:H112" si="11">C102</f>
        <v>kg</v>
      </c>
      <c r="I102" s="78" t="s">
        <v>1551</v>
      </c>
      <c r="J102" s="1" t="s">
        <v>1551</v>
      </c>
      <c r="K102" s="1" t="s">
        <v>110</v>
      </c>
      <c r="L102" s="1" t="s">
        <v>1561</v>
      </c>
    </row>
    <row r="103" spans="1:12" s="1" customFormat="1" ht="15" customHeight="1">
      <c r="A103" s="10">
        <v>91</v>
      </c>
      <c r="B103" s="50">
        <v>0.04</v>
      </c>
      <c r="C103" s="21" t="s">
        <v>609</v>
      </c>
      <c r="D103" s="17">
        <f>D97</f>
        <v>4</v>
      </c>
      <c r="E103" s="42" t="s">
        <v>1298</v>
      </c>
      <c r="F103" s="17">
        <f>G100</f>
        <v>10</v>
      </c>
      <c r="G103" s="41">
        <f t="shared" si="10"/>
        <v>0.1</v>
      </c>
      <c r="H103" s="28" t="str">
        <f t="shared" si="11"/>
        <v>kg</v>
      </c>
      <c r="I103" s="78" t="s">
        <v>1551</v>
      </c>
      <c r="J103" s="1" t="s">
        <v>1551</v>
      </c>
      <c r="K103" s="1" t="s">
        <v>110</v>
      </c>
      <c r="L103" s="1" t="s">
        <v>1561</v>
      </c>
    </row>
    <row r="104" spans="1:12" s="1" customFormat="1" ht="15" customHeight="1">
      <c r="A104" s="10">
        <v>91</v>
      </c>
      <c r="B104" s="50">
        <v>1</v>
      </c>
      <c r="C104" s="21" t="s">
        <v>619</v>
      </c>
      <c r="D104" s="17">
        <f>D97</f>
        <v>4</v>
      </c>
      <c r="E104" s="42" t="s">
        <v>1299</v>
      </c>
      <c r="F104" s="17">
        <f>G100</f>
        <v>10</v>
      </c>
      <c r="G104" s="23">
        <f t="shared" si="10"/>
        <v>2.5</v>
      </c>
      <c r="H104" s="28" t="str">
        <f t="shared" si="11"/>
        <v>C/S</v>
      </c>
      <c r="I104" s="78" t="s">
        <v>1551</v>
      </c>
      <c r="J104" s="1" t="s">
        <v>1551</v>
      </c>
      <c r="K104" s="1" t="s">
        <v>110</v>
      </c>
      <c r="L104" s="1" t="s">
        <v>1561</v>
      </c>
    </row>
    <row r="105" spans="1:12" s="1" customFormat="1" ht="15" customHeight="1">
      <c r="A105" s="10">
        <v>91</v>
      </c>
      <c r="B105" s="50">
        <v>0.1</v>
      </c>
      <c r="C105" s="21" t="s">
        <v>609</v>
      </c>
      <c r="D105" s="17">
        <f>D97</f>
        <v>4</v>
      </c>
      <c r="E105" s="42" t="s">
        <v>1300</v>
      </c>
      <c r="F105" s="17">
        <f>G100</f>
        <v>10</v>
      </c>
      <c r="G105" s="41">
        <f t="shared" si="10"/>
        <v>0.25</v>
      </c>
      <c r="H105" s="28" t="str">
        <f t="shared" si="11"/>
        <v>kg</v>
      </c>
      <c r="I105" s="78" t="s">
        <v>1551</v>
      </c>
      <c r="J105" s="1" t="s">
        <v>1551</v>
      </c>
      <c r="K105" s="1" t="s">
        <v>110</v>
      </c>
      <c r="L105" s="1" t="s">
        <v>1561</v>
      </c>
    </row>
    <row r="106" spans="1:12" s="1" customFormat="1" ht="15" customHeight="1">
      <c r="A106" s="10">
        <v>91</v>
      </c>
      <c r="B106" s="50">
        <v>0.3</v>
      </c>
      <c r="C106" s="21" t="s">
        <v>609</v>
      </c>
      <c r="D106" s="17">
        <f>D97</f>
        <v>4</v>
      </c>
      <c r="E106" s="42" t="s">
        <v>1301</v>
      </c>
      <c r="F106" s="17">
        <f>G100</f>
        <v>10</v>
      </c>
      <c r="G106" s="41">
        <f t="shared" si="10"/>
        <v>0.75</v>
      </c>
      <c r="H106" s="28" t="str">
        <f t="shared" si="11"/>
        <v>kg</v>
      </c>
      <c r="I106" s="78" t="s">
        <v>1551</v>
      </c>
      <c r="J106" s="1" t="s">
        <v>1551</v>
      </c>
      <c r="K106" s="1" t="s">
        <v>110</v>
      </c>
      <c r="L106" s="1" t="s">
        <v>1561</v>
      </c>
    </row>
    <row r="107" spans="1:12" s="1" customFormat="1" ht="15" customHeight="1">
      <c r="A107" s="10">
        <v>91</v>
      </c>
      <c r="B107" s="50">
        <v>4</v>
      </c>
      <c r="C107" s="21" t="s">
        <v>1451</v>
      </c>
      <c r="D107" s="17">
        <f>D97</f>
        <v>4</v>
      </c>
      <c r="E107" s="42" t="s">
        <v>1302</v>
      </c>
      <c r="F107" s="17">
        <f>G100</f>
        <v>10</v>
      </c>
      <c r="G107" s="23">
        <f t="shared" si="10"/>
        <v>10</v>
      </c>
      <c r="H107" s="28" t="str">
        <f t="shared" si="11"/>
        <v>pistils</v>
      </c>
      <c r="I107" s="78" t="s">
        <v>1551</v>
      </c>
      <c r="J107" s="1" t="s">
        <v>1551</v>
      </c>
      <c r="K107" s="1" t="s">
        <v>110</v>
      </c>
      <c r="L107" s="1" t="s">
        <v>1561</v>
      </c>
    </row>
    <row r="108" spans="1:12" s="1" customFormat="1" ht="15" customHeight="1">
      <c r="A108" s="10">
        <v>91</v>
      </c>
      <c r="B108" s="50">
        <v>1</v>
      </c>
      <c r="C108" s="21" t="s">
        <v>640</v>
      </c>
      <c r="D108" s="17">
        <f>D97</f>
        <v>4</v>
      </c>
      <c r="E108" s="42" t="s">
        <v>1303</v>
      </c>
      <c r="F108" s="17">
        <f>G100</f>
        <v>10</v>
      </c>
      <c r="G108" s="23">
        <f t="shared" si="10"/>
        <v>2.5</v>
      </c>
      <c r="H108" s="28" t="str">
        <f t="shared" si="11"/>
        <v>jaunes</v>
      </c>
      <c r="I108" s="78" t="s">
        <v>1551</v>
      </c>
      <c r="J108" s="1" t="s">
        <v>1551</v>
      </c>
      <c r="K108" s="1" t="s">
        <v>110</v>
      </c>
      <c r="L108" s="1" t="s">
        <v>1561</v>
      </c>
    </row>
    <row r="109" spans="1:12" s="1" customFormat="1" ht="15" customHeight="1">
      <c r="A109" s="10">
        <v>91</v>
      </c>
      <c r="B109" s="50"/>
      <c r="C109" s="21" t="s">
        <v>1397</v>
      </c>
      <c r="D109" s="17">
        <f>D97</f>
        <v>4</v>
      </c>
      <c r="E109" s="42" t="s">
        <v>662</v>
      </c>
      <c r="F109" s="17">
        <f>G100</f>
        <v>10</v>
      </c>
      <c r="G109" s="23" t="str">
        <f t="shared" si="10"/>
        <v/>
      </c>
      <c r="H109" s="28" t="str">
        <f t="shared" si="11"/>
        <v>pm</v>
      </c>
      <c r="I109" s="78" t="s">
        <v>1551</v>
      </c>
      <c r="J109" s="1" t="s">
        <v>1551</v>
      </c>
      <c r="K109" s="1" t="s">
        <v>110</v>
      </c>
      <c r="L109" s="1" t="s">
        <v>1561</v>
      </c>
    </row>
    <row r="110" spans="1:12" s="1" customFormat="1" ht="15" customHeight="1">
      <c r="A110" s="10">
        <v>91</v>
      </c>
      <c r="B110" s="50"/>
      <c r="C110" s="21" t="s">
        <v>1397</v>
      </c>
      <c r="D110" s="17">
        <f>D97</f>
        <v>4</v>
      </c>
      <c r="E110" s="42" t="s">
        <v>663</v>
      </c>
      <c r="F110" s="17">
        <f>G100</f>
        <v>10</v>
      </c>
      <c r="G110" s="23" t="str">
        <f t="shared" si="10"/>
        <v/>
      </c>
      <c r="H110" s="28" t="str">
        <f t="shared" si="11"/>
        <v>pm</v>
      </c>
      <c r="I110" s="78" t="s">
        <v>1551</v>
      </c>
      <c r="J110" s="1" t="s">
        <v>1551</v>
      </c>
      <c r="K110" s="1" t="s">
        <v>110</v>
      </c>
      <c r="L110" s="1" t="s">
        <v>1561</v>
      </c>
    </row>
    <row r="111" spans="1:12" s="1" customFormat="1" ht="15" customHeight="1">
      <c r="A111" s="10">
        <v>91</v>
      </c>
      <c r="B111" s="50"/>
      <c r="C111" s="21"/>
      <c r="D111" s="17">
        <f>D97</f>
        <v>4</v>
      </c>
      <c r="E111" s="42"/>
      <c r="F111" s="17">
        <f>G100</f>
        <v>10</v>
      </c>
      <c r="G111" s="23" t="str">
        <f t="shared" si="10"/>
        <v/>
      </c>
      <c r="H111" s="28">
        <f t="shared" si="11"/>
        <v>0</v>
      </c>
      <c r="I111" s="78" t="s">
        <v>1551</v>
      </c>
      <c r="J111" s="1" t="s">
        <v>1551</v>
      </c>
      <c r="K111" s="1" t="s">
        <v>110</v>
      </c>
      <c r="L111" s="1" t="s">
        <v>1561</v>
      </c>
    </row>
    <row r="112" spans="1:12" s="1" customFormat="1" ht="15" customHeight="1">
      <c r="A112" s="10">
        <v>91</v>
      </c>
      <c r="B112" s="50"/>
      <c r="C112" s="21"/>
      <c r="D112" s="17">
        <f>D97</f>
        <v>4</v>
      </c>
      <c r="E112" s="42"/>
      <c r="F112" s="17">
        <f>G100</f>
        <v>10</v>
      </c>
      <c r="G112" s="22" t="str">
        <f t="shared" si="10"/>
        <v/>
      </c>
      <c r="H112" s="28">
        <f t="shared" si="11"/>
        <v>0</v>
      </c>
      <c r="I112" s="78" t="s">
        <v>1551</v>
      </c>
      <c r="J112" s="1" t="s">
        <v>1551</v>
      </c>
      <c r="K112" s="1" t="s">
        <v>110</v>
      </c>
      <c r="L112" s="1" t="s">
        <v>1561</v>
      </c>
    </row>
    <row r="113" spans="1:12" s="1" customFormat="1" ht="15" customHeight="1">
      <c r="A113" s="10">
        <v>91</v>
      </c>
      <c r="B113" s="18"/>
      <c r="C113" s="18"/>
      <c r="D113" s="17">
        <f>D97</f>
        <v>4</v>
      </c>
      <c r="E113" s="61" t="s">
        <v>1427</v>
      </c>
      <c r="F113" s="17"/>
      <c r="G113" s="22"/>
      <c r="H113" s="28"/>
      <c r="I113" s="78" t="s">
        <v>1551</v>
      </c>
      <c r="J113" s="1" t="s">
        <v>1551</v>
      </c>
      <c r="K113" s="1" t="s">
        <v>110</v>
      </c>
      <c r="L113" s="1" t="s">
        <v>1561</v>
      </c>
    </row>
    <row r="114" spans="1:12" s="1" customFormat="1" ht="15" customHeight="1">
      <c r="A114" s="10">
        <v>91</v>
      </c>
      <c r="B114" s="18"/>
      <c r="C114" s="18"/>
      <c r="D114" s="15"/>
      <c r="E114" s="860" t="s">
        <v>109</v>
      </c>
      <c r="F114" s="860"/>
      <c r="G114" s="860"/>
      <c r="H114" s="861"/>
      <c r="I114" s="78" t="s">
        <v>1551</v>
      </c>
      <c r="J114" s="1" t="s">
        <v>1551</v>
      </c>
      <c r="K114" s="1" t="s">
        <v>110</v>
      </c>
      <c r="L114" s="1" t="s">
        <v>1561</v>
      </c>
    </row>
    <row r="115" spans="1:12" s="1" customFormat="1" ht="15" customHeight="1">
      <c r="A115" s="10">
        <v>91</v>
      </c>
      <c r="B115" s="18"/>
      <c r="C115" s="18"/>
      <c r="D115" s="15"/>
      <c r="E115" s="860"/>
      <c r="F115" s="860"/>
      <c r="G115" s="860"/>
      <c r="H115" s="861"/>
      <c r="I115" s="78" t="s">
        <v>1551</v>
      </c>
      <c r="J115" s="1" t="s">
        <v>1551</v>
      </c>
      <c r="K115" s="1" t="s">
        <v>110</v>
      </c>
      <c r="L115" s="1" t="s">
        <v>1561</v>
      </c>
    </row>
    <row r="116" spans="1:12" s="1" customFormat="1" ht="15" customHeight="1">
      <c r="A116" s="10">
        <v>91</v>
      </c>
      <c r="B116" s="18"/>
      <c r="C116" s="18"/>
      <c r="D116" s="15"/>
      <c r="E116" s="860" t="s">
        <v>108</v>
      </c>
      <c r="F116" s="860"/>
      <c r="G116" s="860"/>
      <c r="H116" s="861"/>
      <c r="I116" s="78" t="s">
        <v>1551</v>
      </c>
      <c r="J116" s="1" t="s">
        <v>1551</v>
      </c>
      <c r="K116" s="1" t="s">
        <v>110</v>
      </c>
      <c r="L116" s="1" t="s">
        <v>1561</v>
      </c>
    </row>
    <row r="117" spans="1:12" s="1" customFormat="1" ht="15" customHeight="1">
      <c r="A117" s="10">
        <v>91</v>
      </c>
      <c r="B117" s="18"/>
      <c r="C117" s="18"/>
      <c r="D117" s="15"/>
      <c r="E117" s="860"/>
      <c r="F117" s="860"/>
      <c r="G117" s="860"/>
      <c r="H117" s="861"/>
      <c r="I117" s="78" t="s">
        <v>1551</v>
      </c>
      <c r="J117" s="1" t="s">
        <v>1551</v>
      </c>
      <c r="K117" s="1" t="s">
        <v>110</v>
      </c>
      <c r="L117" s="1" t="s">
        <v>1561</v>
      </c>
    </row>
    <row r="118" spans="1:12" s="1" customFormat="1" ht="15" customHeight="1">
      <c r="A118" s="10">
        <v>91</v>
      </c>
      <c r="B118" s="18"/>
      <c r="C118" s="18"/>
      <c r="D118" s="15"/>
      <c r="E118" s="860" t="s">
        <v>107</v>
      </c>
      <c r="F118" s="860"/>
      <c r="G118" s="860"/>
      <c r="H118" s="861"/>
      <c r="I118" s="78" t="s">
        <v>1551</v>
      </c>
      <c r="J118" s="1" t="s">
        <v>1551</v>
      </c>
      <c r="K118" s="1" t="s">
        <v>110</v>
      </c>
      <c r="L118" s="1" t="s">
        <v>1561</v>
      </c>
    </row>
    <row r="119" spans="1:12" s="1" customFormat="1" ht="15" customHeight="1">
      <c r="A119" s="10">
        <v>91</v>
      </c>
      <c r="B119" s="18"/>
      <c r="C119" s="18"/>
      <c r="D119" s="15"/>
      <c r="E119" s="860"/>
      <c r="F119" s="860"/>
      <c r="G119" s="860"/>
      <c r="H119" s="861"/>
      <c r="I119" s="78" t="s">
        <v>1551</v>
      </c>
      <c r="J119" s="1" t="s">
        <v>1551</v>
      </c>
      <c r="K119" s="1" t="s">
        <v>110</v>
      </c>
      <c r="L119" s="1" t="s">
        <v>1561</v>
      </c>
    </row>
    <row r="120" spans="1:12" s="1" customFormat="1" ht="15" customHeight="1">
      <c r="A120" s="10">
        <v>91</v>
      </c>
      <c r="B120" s="18"/>
      <c r="C120" s="18"/>
      <c r="D120" s="15"/>
      <c r="E120" s="1" t="s">
        <v>106</v>
      </c>
      <c r="F120" s="14"/>
      <c r="G120" s="31"/>
      <c r="H120" s="67"/>
      <c r="I120" s="78" t="s">
        <v>1551</v>
      </c>
      <c r="J120" s="1" t="s">
        <v>1551</v>
      </c>
      <c r="K120" s="1" t="s">
        <v>110</v>
      </c>
      <c r="L120" s="1" t="s">
        <v>1561</v>
      </c>
    </row>
    <row r="121" spans="1:12" s="1" customFormat="1" ht="15" customHeight="1">
      <c r="A121" s="10">
        <v>91</v>
      </c>
      <c r="B121" s="18"/>
      <c r="C121" s="18"/>
      <c r="D121" s="15"/>
      <c r="E121" s="60"/>
      <c r="F121" s="14"/>
      <c r="G121" s="31"/>
      <c r="H121" s="67"/>
      <c r="I121" s="78" t="s">
        <v>1551</v>
      </c>
      <c r="J121" s="1" t="s">
        <v>1551</v>
      </c>
      <c r="K121" s="1" t="s">
        <v>110</v>
      </c>
      <c r="L121" s="1" t="s">
        <v>1561</v>
      </c>
    </row>
    <row r="122" spans="1:12" s="1" customFormat="1" ht="15" customHeight="1">
      <c r="A122" s="10">
        <v>91</v>
      </c>
      <c r="B122" s="18"/>
      <c r="C122" s="18"/>
      <c r="D122" s="15"/>
      <c r="E122" s="63"/>
      <c r="F122" s="14"/>
      <c r="G122" s="31"/>
      <c r="H122" s="67"/>
      <c r="I122" s="78" t="s">
        <v>1551</v>
      </c>
      <c r="J122" s="1" t="s">
        <v>1551</v>
      </c>
      <c r="K122" s="1" t="s">
        <v>110</v>
      </c>
      <c r="L122" s="1" t="s">
        <v>1561</v>
      </c>
    </row>
    <row r="123" spans="1:12" s="1" customFormat="1" ht="15" customHeight="1">
      <c r="A123" s="10">
        <v>91</v>
      </c>
      <c r="B123" s="6"/>
      <c r="C123" s="6"/>
      <c r="D123" s="5"/>
      <c r="E123" s="4"/>
      <c r="F123" s="3"/>
      <c r="G123" s="2"/>
      <c r="H123" s="2"/>
      <c r="I123" s="79" t="s">
        <v>1551</v>
      </c>
      <c r="J123" s="69" t="s">
        <v>1551</v>
      </c>
      <c r="K123" s="69" t="s">
        <v>110</v>
      </c>
      <c r="L123" s="69" t="s">
        <v>1561</v>
      </c>
    </row>
    <row r="124" spans="1:12" s="1" customFormat="1" ht="31.5" customHeight="1">
      <c r="A124" s="10">
        <v>94</v>
      </c>
      <c r="B124" s="866" t="s">
        <v>1550</v>
      </c>
      <c r="C124" s="866"/>
      <c r="D124" s="866"/>
      <c r="E124" s="866"/>
      <c r="F124" s="866"/>
      <c r="G124" s="866"/>
      <c r="H124" s="867"/>
      <c r="I124" s="77" t="s">
        <v>1551</v>
      </c>
      <c r="J124" s="68" t="s">
        <v>1551</v>
      </c>
      <c r="K124" s="68" t="s">
        <v>90</v>
      </c>
      <c r="L124" s="68" t="s">
        <v>1563</v>
      </c>
    </row>
    <row r="125" spans="1:12" s="1" customFormat="1" ht="20.25" customHeight="1">
      <c r="A125" s="10">
        <v>94</v>
      </c>
      <c r="B125" s="868">
        <v>94</v>
      </c>
      <c r="C125" s="24"/>
      <c r="D125" s="13"/>
      <c r="E125" s="12" t="s">
        <v>90</v>
      </c>
      <c r="F125" s="32"/>
      <c r="G125" s="33"/>
      <c r="H125" s="34"/>
      <c r="I125" s="78" t="s">
        <v>1551</v>
      </c>
      <c r="J125" s="1" t="s">
        <v>1551</v>
      </c>
      <c r="K125" s="1" t="s">
        <v>90</v>
      </c>
      <c r="L125" s="1" t="s">
        <v>1563</v>
      </c>
    </row>
    <row r="126" spans="1:12" s="1" customFormat="1" ht="15.75" customHeight="1">
      <c r="A126" s="10">
        <v>94</v>
      </c>
      <c r="B126" s="868"/>
      <c r="C126" s="25"/>
      <c r="D126" s="26"/>
      <c r="E126" s="27" t="s">
        <v>1319</v>
      </c>
      <c r="F126" s="32"/>
      <c r="G126" s="33"/>
      <c r="H126" s="34"/>
      <c r="I126" s="78" t="s">
        <v>1551</v>
      </c>
      <c r="J126" s="1" t="s">
        <v>1551</v>
      </c>
      <c r="K126" s="1" t="s">
        <v>90</v>
      </c>
      <c r="L126" s="1" t="s">
        <v>1563</v>
      </c>
    </row>
    <row r="127" spans="1:12" s="1" customFormat="1" ht="15" customHeight="1">
      <c r="A127" s="10">
        <v>94</v>
      </c>
      <c r="B127" s="869" t="s">
        <v>1369</v>
      </c>
      <c r="C127" s="869"/>
      <c r="D127" s="870">
        <v>4</v>
      </c>
      <c r="E127" s="44" t="s">
        <v>8</v>
      </c>
      <c r="F127" s="878" t="s">
        <v>611</v>
      </c>
      <c r="G127" s="878"/>
      <c r="H127" s="879"/>
      <c r="I127" s="78" t="s">
        <v>1551</v>
      </c>
      <c r="J127" s="1" t="s">
        <v>1551</v>
      </c>
      <c r="K127" s="1" t="s">
        <v>90</v>
      </c>
      <c r="L127" s="1" t="s">
        <v>1563</v>
      </c>
    </row>
    <row r="128" spans="1:12" s="1" customFormat="1" ht="15" customHeight="1">
      <c r="A128" s="10">
        <v>94</v>
      </c>
      <c r="B128" s="869"/>
      <c r="C128" s="869"/>
      <c r="D128" s="870"/>
      <c r="E128" s="65" t="s">
        <v>12</v>
      </c>
      <c r="F128" s="878"/>
      <c r="G128" s="878"/>
      <c r="H128" s="879"/>
      <c r="I128" s="78" t="s">
        <v>1551</v>
      </c>
      <c r="J128" s="1" t="s">
        <v>1551</v>
      </c>
      <c r="K128" s="1" t="s">
        <v>90</v>
      </c>
      <c r="L128" s="1" t="s">
        <v>1563</v>
      </c>
    </row>
    <row r="129" spans="1:12" s="1" customFormat="1" ht="15" customHeight="1">
      <c r="A129" s="10">
        <v>94</v>
      </c>
      <c r="B129" s="869"/>
      <c r="C129" s="869"/>
      <c r="D129" s="870"/>
      <c r="E129" s="65" t="s">
        <v>32</v>
      </c>
      <c r="F129" s="878"/>
      <c r="G129" s="878"/>
      <c r="H129" s="879"/>
      <c r="I129" s="78" t="s">
        <v>1551</v>
      </c>
      <c r="J129" s="1" t="s">
        <v>1551</v>
      </c>
      <c r="K129" s="1" t="s">
        <v>90</v>
      </c>
      <c r="L129" s="1" t="s">
        <v>1563</v>
      </c>
    </row>
    <row r="130" spans="1:12" s="1" customFormat="1" ht="25.5" customHeight="1">
      <c r="A130" s="10">
        <v>94</v>
      </c>
      <c r="B130" s="875" t="s">
        <v>613</v>
      </c>
      <c r="C130" s="875"/>
      <c r="D130" s="16">
        <f>D127</f>
        <v>4</v>
      </c>
      <c r="E130" s="45" t="s">
        <v>2</v>
      </c>
      <c r="F130" s="29" t="s">
        <v>1</v>
      </c>
      <c r="G130" s="864">
        <v>10</v>
      </c>
      <c r="H130" s="865"/>
      <c r="I130" s="78" t="s">
        <v>1551</v>
      </c>
      <c r="J130" s="1" t="s">
        <v>1551</v>
      </c>
      <c r="K130" s="1" t="s">
        <v>90</v>
      </c>
      <c r="L130" s="1" t="s">
        <v>1563</v>
      </c>
    </row>
    <row r="131" spans="1:12" s="1" customFormat="1" ht="15" customHeight="1">
      <c r="A131" s="10">
        <v>94</v>
      </c>
      <c r="B131" s="50">
        <v>0.5</v>
      </c>
      <c r="C131" s="21" t="s">
        <v>609</v>
      </c>
      <c r="D131" s="17">
        <f>D127</f>
        <v>4</v>
      </c>
      <c r="E131" s="42" t="s">
        <v>1114</v>
      </c>
      <c r="F131" s="17">
        <f>G130</f>
        <v>10</v>
      </c>
      <c r="G131" s="41">
        <f t="shared" ref="G131:G132" si="12">IF(ISBLANK(B131),"",IF(ISTEXT(B131),"",(B131/D131)*F131))</f>
        <v>1.25</v>
      </c>
      <c r="H131" s="28" t="str">
        <f t="shared" ref="H131:H132" si="13">C131</f>
        <v>kg</v>
      </c>
      <c r="I131" s="78" t="s">
        <v>1551</v>
      </c>
      <c r="J131" s="1" t="s">
        <v>1551</v>
      </c>
      <c r="K131" s="1" t="s">
        <v>90</v>
      </c>
      <c r="L131" s="1" t="s">
        <v>1563</v>
      </c>
    </row>
    <row r="132" spans="1:12" s="1" customFormat="1" ht="15" customHeight="1">
      <c r="A132" s="10">
        <v>94</v>
      </c>
      <c r="B132" s="50">
        <v>4</v>
      </c>
      <c r="C132" s="21" t="s">
        <v>638</v>
      </c>
      <c r="D132" s="17">
        <f>D127</f>
        <v>4</v>
      </c>
      <c r="E132" s="42" t="s">
        <v>1320</v>
      </c>
      <c r="F132" s="17">
        <f>G130</f>
        <v>10</v>
      </c>
      <c r="G132" s="23">
        <f t="shared" si="12"/>
        <v>10</v>
      </c>
      <c r="H132" s="28" t="str">
        <f t="shared" si="13"/>
        <v>noix</v>
      </c>
      <c r="I132" s="78" t="s">
        <v>1551</v>
      </c>
      <c r="J132" s="1" t="s">
        <v>1551</v>
      </c>
      <c r="K132" s="1" t="s">
        <v>90</v>
      </c>
      <c r="L132" s="1" t="s">
        <v>1563</v>
      </c>
    </row>
    <row r="133" spans="1:12" s="1" customFormat="1" ht="15" customHeight="1">
      <c r="A133" s="10">
        <v>94</v>
      </c>
      <c r="B133" s="50"/>
      <c r="C133" s="21" t="s">
        <v>1397</v>
      </c>
      <c r="D133" s="17">
        <f>D127</f>
        <v>4</v>
      </c>
      <c r="E133" s="42" t="s">
        <v>662</v>
      </c>
      <c r="F133" s="17">
        <f>G130</f>
        <v>10</v>
      </c>
      <c r="G133" s="23" t="str">
        <f t="shared" ref="G133:G136" si="14">IF(ISBLANK(B133),"",IF(ISTEXT(B133),"",(B133/D133)*F133))</f>
        <v/>
      </c>
      <c r="H133" s="28" t="str">
        <f t="shared" ref="H133:H136" si="15">C133</f>
        <v>pm</v>
      </c>
      <c r="I133" s="78" t="s">
        <v>1551</v>
      </c>
      <c r="J133" s="1" t="s">
        <v>1551</v>
      </c>
      <c r="K133" s="1" t="s">
        <v>90</v>
      </c>
      <c r="L133" s="1" t="s">
        <v>1563</v>
      </c>
    </row>
    <row r="134" spans="1:12" s="1" customFormat="1" ht="15" customHeight="1">
      <c r="A134" s="10">
        <v>94</v>
      </c>
      <c r="B134" s="50"/>
      <c r="C134" s="21" t="s">
        <v>1397</v>
      </c>
      <c r="D134" s="17">
        <f>D127</f>
        <v>4</v>
      </c>
      <c r="E134" s="42" t="s">
        <v>700</v>
      </c>
      <c r="F134" s="17">
        <f>G130</f>
        <v>10</v>
      </c>
      <c r="G134" s="23" t="str">
        <f t="shared" si="14"/>
        <v/>
      </c>
      <c r="H134" s="28" t="str">
        <f t="shared" si="15"/>
        <v>pm</v>
      </c>
      <c r="I134" s="78" t="s">
        <v>1551</v>
      </c>
      <c r="J134" s="1" t="s">
        <v>1551</v>
      </c>
      <c r="K134" s="1" t="s">
        <v>90</v>
      </c>
      <c r="L134" s="1" t="s">
        <v>1563</v>
      </c>
    </row>
    <row r="135" spans="1:12" s="1" customFormat="1" ht="15" customHeight="1">
      <c r="A135" s="10">
        <v>94</v>
      </c>
      <c r="B135" s="50"/>
      <c r="C135" s="21"/>
      <c r="D135" s="17">
        <f>D127</f>
        <v>4</v>
      </c>
      <c r="E135" s="42"/>
      <c r="F135" s="17">
        <f>G130</f>
        <v>10</v>
      </c>
      <c r="G135" s="23" t="str">
        <f t="shared" si="14"/>
        <v/>
      </c>
      <c r="H135" s="28">
        <f t="shared" si="15"/>
        <v>0</v>
      </c>
      <c r="I135" s="78" t="s">
        <v>1551</v>
      </c>
      <c r="J135" s="1" t="s">
        <v>1551</v>
      </c>
      <c r="K135" s="1" t="s">
        <v>90</v>
      </c>
      <c r="L135" s="1" t="s">
        <v>1563</v>
      </c>
    </row>
    <row r="136" spans="1:12" s="1" customFormat="1" ht="15" customHeight="1">
      <c r="A136" s="10">
        <v>94</v>
      </c>
      <c r="B136" s="50"/>
      <c r="C136" s="21"/>
      <c r="D136" s="17">
        <f>D127</f>
        <v>4</v>
      </c>
      <c r="E136" s="42"/>
      <c r="F136" s="17">
        <f>G130</f>
        <v>10</v>
      </c>
      <c r="G136" s="22" t="str">
        <f t="shared" si="14"/>
        <v/>
      </c>
      <c r="H136" s="28">
        <f t="shared" si="15"/>
        <v>0</v>
      </c>
      <c r="I136" s="78" t="s">
        <v>1551</v>
      </c>
      <c r="J136" s="1" t="s">
        <v>1551</v>
      </c>
      <c r="K136" s="1" t="s">
        <v>90</v>
      </c>
      <c r="L136" s="1" t="s">
        <v>1563</v>
      </c>
    </row>
    <row r="137" spans="1:12" s="1" customFormat="1" ht="15" customHeight="1">
      <c r="A137" s="10">
        <v>94</v>
      </c>
      <c r="B137" s="18"/>
      <c r="C137" s="18"/>
      <c r="D137" s="17">
        <f>D127</f>
        <v>4</v>
      </c>
      <c r="E137" s="61" t="s">
        <v>1427</v>
      </c>
      <c r="F137" s="14"/>
      <c r="G137" s="31"/>
      <c r="H137" s="67"/>
      <c r="I137" s="78" t="s">
        <v>1551</v>
      </c>
      <c r="J137" s="1" t="s">
        <v>1551</v>
      </c>
      <c r="K137" s="1" t="s">
        <v>90</v>
      </c>
      <c r="L137" s="1" t="s">
        <v>1563</v>
      </c>
    </row>
    <row r="138" spans="1:12" s="1" customFormat="1" ht="15" customHeight="1">
      <c r="A138" s="10">
        <v>94</v>
      </c>
      <c r="B138" s="18"/>
      <c r="C138" s="18"/>
      <c r="D138" s="17">
        <f>D127</f>
        <v>4</v>
      </c>
      <c r="E138" s="63" t="s">
        <v>89</v>
      </c>
      <c r="F138" s="14"/>
      <c r="G138" s="31"/>
      <c r="H138" s="67"/>
      <c r="I138" s="78" t="s">
        <v>1551</v>
      </c>
      <c r="J138" s="1" t="s">
        <v>1551</v>
      </c>
      <c r="K138" s="1" t="s">
        <v>90</v>
      </c>
      <c r="L138" s="1" t="s">
        <v>1563</v>
      </c>
    </row>
    <row r="139" spans="1:12" s="1" customFormat="1" ht="15" customHeight="1">
      <c r="A139" s="10">
        <v>94</v>
      </c>
      <c r="B139" s="18"/>
      <c r="C139" s="18"/>
      <c r="D139" s="17">
        <f>D127</f>
        <v>4</v>
      </c>
      <c r="E139" s="63" t="s">
        <v>88</v>
      </c>
      <c r="F139" s="14"/>
      <c r="G139" s="31"/>
      <c r="H139" s="67"/>
      <c r="I139" s="78" t="s">
        <v>1551</v>
      </c>
      <c r="J139" s="1" t="s">
        <v>1551</v>
      </c>
      <c r="K139" s="1" t="s">
        <v>90</v>
      </c>
      <c r="L139" s="1" t="s">
        <v>1563</v>
      </c>
    </row>
    <row r="140" spans="1:12" s="1" customFormat="1" ht="15" customHeight="1">
      <c r="A140" s="10">
        <v>94</v>
      </c>
      <c r="B140" s="18"/>
      <c r="C140" s="18"/>
      <c r="D140" s="17">
        <f>D127</f>
        <v>4</v>
      </c>
      <c r="E140" s="63" t="s">
        <v>87</v>
      </c>
      <c r="F140" s="14"/>
      <c r="G140" s="31"/>
      <c r="H140" s="67"/>
      <c r="I140" s="78" t="s">
        <v>1551</v>
      </c>
      <c r="J140" s="1" t="s">
        <v>1551</v>
      </c>
      <c r="K140" s="1" t="s">
        <v>90</v>
      </c>
      <c r="L140" s="1" t="s">
        <v>1563</v>
      </c>
    </row>
    <row r="141" spans="1:12" s="1" customFormat="1" ht="15" customHeight="1">
      <c r="A141" s="10">
        <v>94</v>
      </c>
      <c r="B141" s="18"/>
      <c r="C141" s="18"/>
      <c r="D141" s="17">
        <f>D127</f>
        <v>4</v>
      </c>
      <c r="E141" s="63" t="s">
        <v>86</v>
      </c>
      <c r="F141" s="14"/>
      <c r="G141" s="31"/>
      <c r="H141" s="67"/>
      <c r="I141" s="78" t="s">
        <v>1551</v>
      </c>
      <c r="J141" s="1" t="s">
        <v>1551</v>
      </c>
      <c r="K141" s="1" t="s">
        <v>90</v>
      </c>
      <c r="L141" s="1" t="s">
        <v>1563</v>
      </c>
    </row>
    <row r="142" spans="1:12" s="1" customFormat="1" ht="15" customHeight="1">
      <c r="A142" s="10">
        <v>94</v>
      </c>
      <c r="B142" s="18"/>
      <c r="C142" s="18"/>
      <c r="D142" s="17">
        <f>D127</f>
        <v>4</v>
      </c>
      <c r="E142" s="63" t="s">
        <v>85</v>
      </c>
      <c r="F142" s="14"/>
      <c r="G142" s="31"/>
      <c r="H142" s="67"/>
      <c r="I142" s="78" t="s">
        <v>1551</v>
      </c>
      <c r="J142" s="1" t="s">
        <v>1551</v>
      </c>
      <c r="K142" s="1" t="s">
        <v>90</v>
      </c>
      <c r="L142" s="1" t="s">
        <v>1563</v>
      </c>
    </row>
    <row r="143" spans="1:12" s="1" customFormat="1" ht="15" customHeight="1">
      <c r="A143" s="10">
        <v>94</v>
      </c>
      <c r="B143" s="18"/>
      <c r="C143" s="18"/>
      <c r="D143" s="17">
        <f>D127</f>
        <v>4</v>
      </c>
      <c r="E143" s="63" t="s">
        <v>84</v>
      </c>
      <c r="F143" s="14"/>
      <c r="G143" s="31"/>
      <c r="H143" s="67"/>
      <c r="I143" s="78" t="s">
        <v>1551</v>
      </c>
      <c r="J143" s="1" t="s">
        <v>1551</v>
      </c>
      <c r="K143" s="1" t="s">
        <v>90</v>
      </c>
      <c r="L143" s="1" t="s">
        <v>1563</v>
      </c>
    </row>
    <row r="144" spans="1:12" s="1" customFormat="1" ht="15" customHeight="1">
      <c r="A144" s="10">
        <v>94</v>
      </c>
      <c r="B144" s="18"/>
      <c r="C144" s="18"/>
      <c r="D144" s="15"/>
      <c r="E144" s="63"/>
      <c r="F144" s="14"/>
      <c r="G144" s="31"/>
      <c r="H144" s="67"/>
      <c r="I144" s="78" t="s">
        <v>1551</v>
      </c>
      <c r="J144" s="1" t="s">
        <v>1551</v>
      </c>
      <c r="K144" s="1" t="s">
        <v>90</v>
      </c>
      <c r="L144" s="1" t="s">
        <v>1563</v>
      </c>
    </row>
    <row r="145" spans="1:12" s="1" customFormat="1" ht="15" customHeight="1">
      <c r="A145" s="10">
        <v>94</v>
      </c>
      <c r="B145" s="18"/>
      <c r="C145" s="18"/>
      <c r="D145" s="15"/>
      <c r="E145" s="63"/>
      <c r="F145" s="14"/>
      <c r="G145" s="31"/>
      <c r="H145" s="67"/>
      <c r="I145" s="78" t="s">
        <v>1551</v>
      </c>
      <c r="J145" s="1" t="s">
        <v>1551</v>
      </c>
      <c r="K145" s="1" t="s">
        <v>90</v>
      </c>
      <c r="L145" s="1" t="s">
        <v>1563</v>
      </c>
    </row>
    <row r="146" spans="1:12" s="1" customFormat="1" ht="15" customHeight="1">
      <c r="A146" s="10">
        <v>94</v>
      </c>
      <c r="B146" s="6"/>
      <c r="C146" s="6"/>
      <c r="D146" s="5"/>
      <c r="E146" s="4"/>
      <c r="F146" s="3"/>
      <c r="G146" s="2"/>
      <c r="H146" s="2"/>
      <c r="I146" s="79" t="s">
        <v>1551</v>
      </c>
      <c r="J146" s="69" t="s">
        <v>1551</v>
      </c>
      <c r="K146" s="69" t="s">
        <v>90</v>
      </c>
      <c r="L146" s="69" t="s">
        <v>1563</v>
      </c>
    </row>
    <row r="147" spans="1:12" s="1" customFormat="1" ht="31.5" customHeight="1">
      <c r="A147" s="10">
        <v>96</v>
      </c>
      <c r="B147" s="866" t="s">
        <v>1550</v>
      </c>
      <c r="C147" s="866"/>
      <c r="D147" s="866"/>
      <c r="E147" s="866"/>
      <c r="F147" s="866"/>
      <c r="G147" s="866"/>
      <c r="H147" s="867"/>
      <c r="I147" s="77" t="s">
        <v>1551</v>
      </c>
      <c r="J147" s="68" t="s">
        <v>1551</v>
      </c>
      <c r="K147" s="68" t="s">
        <v>76</v>
      </c>
      <c r="L147" s="68" t="s">
        <v>1567</v>
      </c>
    </row>
    <row r="148" spans="1:12" s="1" customFormat="1" ht="20.25" customHeight="1">
      <c r="A148" s="10">
        <v>96</v>
      </c>
      <c r="B148" s="868">
        <v>96</v>
      </c>
      <c r="C148" s="24"/>
      <c r="D148" s="13"/>
      <c r="E148" s="12" t="s">
        <v>76</v>
      </c>
      <c r="F148" s="32"/>
      <c r="G148" s="33"/>
      <c r="H148" s="34"/>
      <c r="I148" s="78" t="s">
        <v>1551</v>
      </c>
      <c r="J148" s="1" t="s">
        <v>1551</v>
      </c>
      <c r="K148" s="1" t="s">
        <v>76</v>
      </c>
      <c r="L148" s="1" t="s">
        <v>1567</v>
      </c>
    </row>
    <row r="149" spans="1:12" s="1" customFormat="1" ht="15.75" customHeight="1">
      <c r="A149" s="10">
        <v>96</v>
      </c>
      <c r="B149" s="868"/>
      <c r="C149" s="25"/>
      <c r="D149" s="26"/>
      <c r="E149" s="27" t="s">
        <v>1329</v>
      </c>
      <c r="F149" s="32"/>
      <c r="G149" s="33"/>
      <c r="H149" s="34"/>
      <c r="I149" s="78" t="s">
        <v>1551</v>
      </c>
      <c r="J149" s="1" t="s">
        <v>1551</v>
      </c>
      <c r="K149" s="1" t="s">
        <v>76</v>
      </c>
      <c r="L149" s="1" t="s">
        <v>1567</v>
      </c>
    </row>
    <row r="150" spans="1:12" s="1" customFormat="1" ht="15" customHeight="1">
      <c r="A150" s="10">
        <v>96</v>
      </c>
      <c r="B150" s="869" t="s">
        <v>1369</v>
      </c>
      <c r="C150" s="869"/>
      <c r="D150" s="870">
        <v>6</v>
      </c>
      <c r="E150" s="44" t="s">
        <v>5</v>
      </c>
      <c r="F150" s="878" t="s">
        <v>611</v>
      </c>
      <c r="G150" s="878"/>
      <c r="H150" s="879"/>
      <c r="I150" s="78" t="s">
        <v>1551</v>
      </c>
      <c r="J150" s="1" t="s">
        <v>1551</v>
      </c>
      <c r="K150" s="1" t="s">
        <v>76</v>
      </c>
      <c r="L150" s="1" t="s">
        <v>1567</v>
      </c>
    </row>
    <row r="151" spans="1:12" s="1" customFormat="1" ht="15" customHeight="1">
      <c r="A151" s="10">
        <v>96</v>
      </c>
      <c r="B151" s="869"/>
      <c r="C151" s="869"/>
      <c r="D151" s="870"/>
      <c r="E151" s="65" t="s">
        <v>7</v>
      </c>
      <c r="F151" s="878"/>
      <c r="G151" s="878"/>
      <c r="H151" s="879"/>
      <c r="I151" s="78" t="s">
        <v>1551</v>
      </c>
      <c r="J151" s="1" t="s">
        <v>1551</v>
      </c>
      <c r="K151" s="1" t="s">
        <v>76</v>
      </c>
      <c r="L151" s="1" t="s">
        <v>1567</v>
      </c>
    </row>
    <row r="152" spans="1:12" s="1" customFormat="1" ht="15" customHeight="1">
      <c r="A152" s="10">
        <v>96</v>
      </c>
      <c r="B152" s="869"/>
      <c r="C152" s="869"/>
      <c r="D152" s="870"/>
      <c r="E152" s="65" t="s">
        <v>11</v>
      </c>
      <c r="F152" s="878"/>
      <c r="G152" s="878"/>
      <c r="H152" s="879"/>
      <c r="I152" s="78" t="s">
        <v>1551</v>
      </c>
      <c r="J152" s="1" t="s">
        <v>1551</v>
      </c>
      <c r="K152" s="1" t="s">
        <v>76</v>
      </c>
      <c r="L152" s="1" t="s">
        <v>1567</v>
      </c>
    </row>
    <row r="153" spans="1:12" s="1" customFormat="1" ht="25.5" customHeight="1">
      <c r="A153" s="10">
        <v>96</v>
      </c>
      <c r="B153" s="875" t="s">
        <v>613</v>
      </c>
      <c r="C153" s="875"/>
      <c r="D153" s="16">
        <f>D150</f>
        <v>6</v>
      </c>
      <c r="E153" s="45" t="s">
        <v>2</v>
      </c>
      <c r="F153" s="29" t="s">
        <v>1</v>
      </c>
      <c r="G153" s="864">
        <v>10</v>
      </c>
      <c r="H153" s="865"/>
      <c r="I153" s="78" t="s">
        <v>1551</v>
      </c>
      <c r="J153" s="1" t="s">
        <v>1551</v>
      </c>
      <c r="K153" s="1" t="s">
        <v>76</v>
      </c>
      <c r="L153" s="1" t="s">
        <v>1567</v>
      </c>
    </row>
    <row r="154" spans="1:12" s="1" customFormat="1" ht="15" customHeight="1">
      <c r="A154" s="10">
        <v>96</v>
      </c>
      <c r="B154" s="50">
        <v>1</v>
      </c>
      <c r="C154" s="21" t="s">
        <v>609</v>
      </c>
      <c r="D154" s="17">
        <f>D150</f>
        <v>6</v>
      </c>
      <c r="E154" s="42" t="s">
        <v>1038</v>
      </c>
      <c r="F154" s="17">
        <f>G153</f>
        <v>10</v>
      </c>
      <c r="G154" s="41">
        <f t="shared" ref="G154:G155" si="16">IF(ISBLANK(B154),"",IF(ISTEXT(B154),"",(B154/D154)*F154))</f>
        <v>1.6666666666666665</v>
      </c>
      <c r="H154" s="28" t="str">
        <f t="shared" ref="H154:H155" si="17">C154</f>
        <v>kg</v>
      </c>
      <c r="I154" s="78" t="s">
        <v>1551</v>
      </c>
      <c r="J154" s="1" t="s">
        <v>1551</v>
      </c>
      <c r="K154" s="1" t="s">
        <v>76</v>
      </c>
      <c r="L154" s="1" t="s">
        <v>1567</v>
      </c>
    </row>
    <row r="155" spans="1:12" s="1" customFormat="1" ht="15" customHeight="1">
      <c r="A155" s="10">
        <v>96</v>
      </c>
      <c r="B155" s="50"/>
      <c r="C155" s="21" t="s">
        <v>1397</v>
      </c>
      <c r="D155" s="17">
        <f>D150</f>
        <v>6</v>
      </c>
      <c r="E155" s="42" t="s">
        <v>1220</v>
      </c>
      <c r="F155" s="17">
        <f>G153</f>
        <v>10</v>
      </c>
      <c r="G155" s="23" t="str">
        <f t="shared" si="16"/>
        <v/>
      </c>
      <c r="H155" s="28" t="str">
        <f t="shared" si="17"/>
        <v>pm</v>
      </c>
      <c r="I155" s="78" t="s">
        <v>1551</v>
      </c>
      <c r="J155" s="1" t="s">
        <v>1551</v>
      </c>
      <c r="K155" s="1" t="s">
        <v>76</v>
      </c>
      <c r="L155" s="1" t="s">
        <v>1567</v>
      </c>
    </row>
    <row r="156" spans="1:12" s="1" customFormat="1" ht="15" customHeight="1">
      <c r="A156" s="10">
        <v>96</v>
      </c>
      <c r="B156" s="50"/>
      <c r="C156" s="21" t="s">
        <v>1397</v>
      </c>
      <c r="D156" s="17">
        <f>D150</f>
        <v>6</v>
      </c>
      <c r="E156" s="42" t="s">
        <v>1330</v>
      </c>
      <c r="F156" s="17">
        <f>G153</f>
        <v>10</v>
      </c>
      <c r="G156" s="23" t="str">
        <f t="shared" ref="G156:G166" si="18">IF(ISBLANK(B156),"",IF(ISTEXT(B156),"",(B156/D156)*F156))</f>
        <v/>
      </c>
      <c r="H156" s="28" t="str">
        <f t="shared" ref="H156:H166" si="19">C156</f>
        <v>pm</v>
      </c>
      <c r="I156" s="78" t="s">
        <v>1551</v>
      </c>
      <c r="J156" s="1" t="s">
        <v>1551</v>
      </c>
      <c r="K156" s="1" t="s">
        <v>76</v>
      </c>
      <c r="L156" s="1" t="s">
        <v>1567</v>
      </c>
    </row>
    <row r="157" spans="1:12" s="1" customFormat="1" ht="15" customHeight="1">
      <c r="A157" s="10">
        <v>96</v>
      </c>
      <c r="B157" s="50"/>
      <c r="C157" s="21" t="s">
        <v>1397</v>
      </c>
      <c r="D157" s="17">
        <f>D150</f>
        <v>6</v>
      </c>
      <c r="E157" s="42" t="s">
        <v>1331</v>
      </c>
      <c r="F157" s="17">
        <f>G153</f>
        <v>10</v>
      </c>
      <c r="G157" s="23" t="str">
        <f t="shared" si="18"/>
        <v/>
      </c>
      <c r="H157" s="28" t="str">
        <f t="shared" si="19"/>
        <v>pm</v>
      </c>
      <c r="I157" s="78" t="s">
        <v>1551</v>
      </c>
      <c r="J157" s="1" t="s">
        <v>1551</v>
      </c>
      <c r="K157" s="1" t="s">
        <v>76</v>
      </c>
      <c r="L157" s="1" t="s">
        <v>1567</v>
      </c>
    </row>
    <row r="158" spans="1:12" s="1" customFormat="1" ht="15" customHeight="1">
      <c r="A158" s="10">
        <v>96</v>
      </c>
      <c r="B158" s="50"/>
      <c r="C158" s="21" t="s">
        <v>1397</v>
      </c>
      <c r="D158" s="17">
        <f>D150</f>
        <v>6</v>
      </c>
      <c r="E158" s="42" t="s">
        <v>1332</v>
      </c>
      <c r="F158" s="17">
        <f>G153</f>
        <v>10</v>
      </c>
      <c r="G158" s="23" t="str">
        <f t="shared" si="18"/>
        <v/>
      </c>
      <c r="H158" s="28" t="str">
        <f t="shared" si="19"/>
        <v>pm</v>
      </c>
      <c r="I158" s="78" t="s">
        <v>1551</v>
      </c>
      <c r="J158" s="1" t="s">
        <v>1551</v>
      </c>
      <c r="K158" s="1" t="s">
        <v>76</v>
      </c>
      <c r="L158" s="1" t="s">
        <v>1567</v>
      </c>
    </row>
    <row r="159" spans="1:12" s="1" customFormat="1" ht="15" customHeight="1">
      <c r="A159" s="10">
        <v>96</v>
      </c>
      <c r="B159" s="50"/>
      <c r="C159" s="21" t="s">
        <v>1397</v>
      </c>
      <c r="D159" s="17">
        <f>D150</f>
        <v>6</v>
      </c>
      <c r="E159" s="42" t="s">
        <v>1333</v>
      </c>
      <c r="F159" s="17">
        <f>G153</f>
        <v>10</v>
      </c>
      <c r="G159" s="23" t="str">
        <f t="shared" si="18"/>
        <v/>
      </c>
      <c r="H159" s="28" t="str">
        <f t="shared" si="19"/>
        <v>pm</v>
      </c>
      <c r="I159" s="78" t="s">
        <v>1551</v>
      </c>
      <c r="J159" s="1" t="s">
        <v>1551</v>
      </c>
      <c r="K159" s="1" t="s">
        <v>76</v>
      </c>
      <c r="L159" s="1" t="s">
        <v>1567</v>
      </c>
    </row>
    <row r="160" spans="1:12" s="1" customFormat="1" ht="15" customHeight="1">
      <c r="A160" s="10">
        <v>96</v>
      </c>
      <c r="B160" s="50"/>
      <c r="C160" s="21" t="s">
        <v>1397</v>
      </c>
      <c r="D160" s="17">
        <f>D150</f>
        <v>6</v>
      </c>
      <c r="E160" s="42" t="s">
        <v>1334</v>
      </c>
      <c r="F160" s="17">
        <f>G153</f>
        <v>10</v>
      </c>
      <c r="G160" s="23" t="str">
        <f t="shared" si="18"/>
        <v/>
      </c>
      <c r="H160" s="28" t="str">
        <f t="shared" si="19"/>
        <v>pm</v>
      </c>
      <c r="I160" s="78" t="s">
        <v>1551</v>
      </c>
      <c r="J160" s="1" t="s">
        <v>1551</v>
      </c>
      <c r="K160" s="1" t="s">
        <v>76</v>
      </c>
      <c r="L160" s="1" t="s">
        <v>1567</v>
      </c>
    </row>
    <row r="161" spans="1:12" s="1" customFormat="1" ht="15" customHeight="1">
      <c r="A161" s="10">
        <v>96</v>
      </c>
      <c r="B161" s="50"/>
      <c r="C161" s="21" t="s">
        <v>1397</v>
      </c>
      <c r="D161" s="17">
        <f>D150</f>
        <v>6</v>
      </c>
      <c r="E161" s="42" t="s">
        <v>1335</v>
      </c>
      <c r="F161" s="17">
        <f>G153</f>
        <v>10</v>
      </c>
      <c r="G161" s="23" t="str">
        <f t="shared" si="18"/>
        <v/>
      </c>
      <c r="H161" s="28" t="str">
        <f t="shared" si="19"/>
        <v>pm</v>
      </c>
      <c r="I161" s="78" t="s">
        <v>1551</v>
      </c>
      <c r="J161" s="1" t="s">
        <v>1551</v>
      </c>
      <c r="K161" s="1" t="s">
        <v>76</v>
      </c>
      <c r="L161" s="1" t="s">
        <v>1567</v>
      </c>
    </row>
    <row r="162" spans="1:12" s="1" customFormat="1" ht="15" customHeight="1">
      <c r="A162" s="10">
        <v>96</v>
      </c>
      <c r="B162" s="50"/>
      <c r="C162" s="21" t="s">
        <v>1397</v>
      </c>
      <c r="D162" s="17">
        <f>D150</f>
        <v>6</v>
      </c>
      <c r="E162" s="42" t="s">
        <v>1336</v>
      </c>
      <c r="F162" s="17">
        <f>G153</f>
        <v>10</v>
      </c>
      <c r="G162" s="23" t="str">
        <f t="shared" si="18"/>
        <v/>
      </c>
      <c r="H162" s="28" t="str">
        <f t="shared" si="19"/>
        <v>pm</v>
      </c>
      <c r="I162" s="78" t="s">
        <v>1551</v>
      </c>
      <c r="J162" s="1" t="s">
        <v>1551</v>
      </c>
      <c r="K162" s="1" t="s">
        <v>76</v>
      </c>
      <c r="L162" s="1" t="s">
        <v>1567</v>
      </c>
    </row>
    <row r="163" spans="1:12" s="1" customFormat="1" ht="15" customHeight="1">
      <c r="A163" s="10">
        <v>96</v>
      </c>
      <c r="B163" s="50"/>
      <c r="C163" s="21" t="s">
        <v>1397</v>
      </c>
      <c r="D163" s="17">
        <f>D150</f>
        <v>6</v>
      </c>
      <c r="E163" s="42" t="s">
        <v>662</v>
      </c>
      <c r="F163" s="17">
        <f>G153</f>
        <v>10</v>
      </c>
      <c r="G163" s="23" t="str">
        <f t="shared" si="18"/>
        <v/>
      </c>
      <c r="H163" s="28" t="str">
        <f t="shared" si="19"/>
        <v>pm</v>
      </c>
      <c r="I163" s="78" t="s">
        <v>1551</v>
      </c>
      <c r="J163" s="1" t="s">
        <v>1551</v>
      </c>
      <c r="K163" s="1" t="s">
        <v>76</v>
      </c>
      <c r="L163" s="1" t="s">
        <v>1567</v>
      </c>
    </row>
    <row r="164" spans="1:12" s="1" customFormat="1" ht="15" customHeight="1">
      <c r="A164" s="10">
        <v>96</v>
      </c>
      <c r="B164" s="50"/>
      <c r="C164" s="21" t="s">
        <v>1397</v>
      </c>
      <c r="D164" s="17">
        <f>D150</f>
        <v>6</v>
      </c>
      <c r="E164" s="42" t="s">
        <v>700</v>
      </c>
      <c r="F164" s="17">
        <f>G153</f>
        <v>10</v>
      </c>
      <c r="G164" s="23" t="str">
        <f t="shared" si="18"/>
        <v/>
      </c>
      <c r="H164" s="28" t="str">
        <f t="shared" si="19"/>
        <v>pm</v>
      </c>
      <c r="I164" s="78" t="s">
        <v>1551</v>
      </c>
      <c r="J164" s="1" t="s">
        <v>1551</v>
      </c>
      <c r="K164" s="1" t="s">
        <v>76</v>
      </c>
      <c r="L164" s="1" t="s">
        <v>1567</v>
      </c>
    </row>
    <row r="165" spans="1:12" s="1" customFormat="1" ht="15" customHeight="1">
      <c r="A165" s="10">
        <v>96</v>
      </c>
      <c r="B165" s="50"/>
      <c r="C165" s="21"/>
      <c r="D165" s="17">
        <f>D150</f>
        <v>6</v>
      </c>
      <c r="E165" s="42"/>
      <c r="F165" s="17">
        <f>G153</f>
        <v>10</v>
      </c>
      <c r="G165" s="22" t="str">
        <f t="shared" si="18"/>
        <v/>
      </c>
      <c r="H165" s="28">
        <f t="shared" si="19"/>
        <v>0</v>
      </c>
      <c r="I165" s="78" t="s">
        <v>1551</v>
      </c>
      <c r="J165" s="1" t="s">
        <v>1551</v>
      </c>
      <c r="K165" s="1" t="s">
        <v>76</v>
      </c>
      <c r="L165" s="1" t="s">
        <v>1567</v>
      </c>
    </row>
    <row r="166" spans="1:12" s="1" customFormat="1" ht="15" customHeight="1">
      <c r="A166" s="10">
        <v>96</v>
      </c>
      <c r="B166" s="50"/>
      <c r="C166" s="21"/>
      <c r="D166" s="17">
        <f>D150</f>
        <v>6</v>
      </c>
      <c r="E166" s="42"/>
      <c r="F166" s="17">
        <f>G153</f>
        <v>10</v>
      </c>
      <c r="G166" s="22" t="str">
        <f t="shared" si="18"/>
        <v/>
      </c>
      <c r="H166" s="28">
        <f t="shared" si="19"/>
        <v>0</v>
      </c>
      <c r="I166" s="78" t="s">
        <v>1551</v>
      </c>
      <c r="J166" s="1" t="s">
        <v>1551</v>
      </c>
      <c r="K166" s="1" t="s">
        <v>76</v>
      </c>
      <c r="L166" s="1" t="s">
        <v>1567</v>
      </c>
    </row>
    <row r="167" spans="1:12" s="1" customFormat="1" ht="15" customHeight="1">
      <c r="A167" s="10">
        <v>96</v>
      </c>
      <c r="B167" s="18"/>
      <c r="C167" s="18"/>
      <c r="D167" s="15"/>
      <c r="E167" s="61" t="s">
        <v>1461</v>
      </c>
      <c r="F167" s="14"/>
      <c r="G167" s="31"/>
      <c r="H167" s="67"/>
      <c r="I167" s="78" t="s">
        <v>1551</v>
      </c>
      <c r="J167" s="1" t="s">
        <v>1551</v>
      </c>
      <c r="K167" s="1" t="s">
        <v>76</v>
      </c>
      <c r="L167" s="1" t="s">
        <v>1567</v>
      </c>
    </row>
    <row r="168" spans="1:12" s="1" customFormat="1" ht="15" customHeight="1">
      <c r="A168" s="10">
        <v>96</v>
      </c>
      <c r="B168" s="18"/>
      <c r="C168" s="18"/>
      <c r="D168" s="15"/>
      <c r="E168" s="860" t="s">
        <v>75</v>
      </c>
      <c r="F168" s="860"/>
      <c r="G168" s="860"/>
      <c r="H168" s="861"/>
      <c r="I168" s="78" t="s">
        <v>1551</v>
      </c>
      <c r="J168" s="1" t="s">
        <v>1551</v>
      </c>
      <c r="K168" s="1" t="s">
        <v>76</v>
      </c>
      <c r="L168" s="1" t="s">
        <v>1567</v>
      </c>
    </row>
    <row r="169" spans="1:12" s="1" customFormat="1" ht="15" customHeight="1">
      <c r="A169" s="10">
        <v>96</v>
      </c>
      <c r="B169" s="18"/>
      <c r="C169" s="18"/>
      <c r="D169" s="15"/>
      <c r="E169" s="860"/>
      <c r="F169" s="860"/>
      <c r="G169" s="860"/>
      <c r="H169" s="861"/>
      <c r="I169" s="78" t="s">
        <v>1551</v>
      </c>
      <c r="J169" s="1" t="s">
        <v>1551</v>
      </c>
      <c r="K169" s="1" t="s">
        <v>76</v>
      </c>
      <c r="L169" s="1" t="s">
        <v>1567</v>
      </c>
    </row>
    <row r="170" spans="1:12" s="1" customFormat="1" ht="15" customHeight="1">
      <c r="A170" s="10">
        <v>96</v>
      </c>
      <c r="B170" s="18"/>
      <c r="C170" s="18"/>
      <c r="D170" s="15"/>
      <c r="E170" s="60" t="s">
        <v>1337</v>
      </c>
      <c r="F170" s="14"/>
      <c r="G170" s="31"/>
      <c r="H170" s="67"/>
      <c r="I170" s="78" t="s">
        <v>1551</v>
      </c>
      <c r="J170" s="1" t="s">
        <v>1551</v>
      </c>
      <c r="K170" s="1" t="s">
        <v>76</v>
      </c>
      <c r="L170" s="1" t="s">
        <v>1567</v>
      </c>
    </row>
    <row r="171" spans="1:12" s="1" customFormat="1" ht="15" customHeight="1">
      <c r="A171" s="10">
        <v>96</v>
      </c>
      <c r="B171" s="18"/>
      <c r="C171" s="18"/>
      <c r="D171" s="15"/>
      <c r="E171" s="60" t="s">
        <v>74</v>
      </c>
      <c r="F171" s="14"/>
      <c r="G171" s="31"/>
      <c r="H171" s="67"/>
      <c r="I171" s="78" t="s">
        <v>1551</v>
      </c>
      <c r="J171" s="1" t="s">
        <v>1551</v>
      </c>
      <c r="K171" s="1" t="s">
        <v>76</v>
      </c>
      <c r="L171" s="1" t="s">
        <v>1567</v>
      </c>
    </row>
    <row r="172" spans="1:12" s="1" customFormat="1" ht="15" customHeight="1">
      <c r="A172" s="10">
        <v>96</v>
      </c>
      <c r="B172" s="18"/>
      <c r="C172" s="18"/>
      <c r="D172" s="15"/>
      <c r="E172" s="60" t="s">
        <v>73</v>
      </c>
      <c r="F172" s="14"/>
      <c r="G172" s="31"/>
      <c r="H172" s="67"/>
      <c r="I172" s="78" t="s">
        <v>1551</v>
      </c>
      <c r="J172" s="1" t="s">
        <v>1551</v>
      </c>
      <c r="K172" s="1" t="s">
        <v>76</v>
      </c>
      <c r="L172" s="1" t="s">
        <v>1567</v>
      </c>
    </row>
    <row r="173" spans="1:12" s="1" customFormat="1" ht="15" customHeight="1">
      <c r="A173" s="10">
        <v>96</v>
      </c>
      <c r="B173" s="18"/>
      <c r="C173" s="18"/>
      <c r="D173" s="15"/>
      <c r="E173" s="60" t="s">
        <v>72</v>
      </c>
      <c r="F173" s="14"/>
      <c r="G173" s="31"/>
      <c r="H173" s="67"/>
      <c r="I173" s="78" t="s">
        <v>1551</v>
      </c>
      <c r="J173" s="1" t="s">
        <v>1551</v>
      </c>
      <c r="K173" s="1" t="s">
        <v>76</v>
      </c>
      <c r="L173" s="1" t="s">
        <v>1567</v>
      </c>
    </row>
    <row r="174" spans="1:12" s="1" customFormat="1" ht="15" customHeight="1">
      <c r="A174" s="10">
        <v>96</v>
      </c>
      <c r="B174" s="18"/>
      <c r="C174" s="18"/>
      <c r="D174" s="15"/>
      <c r="E174" s="60" t="s">
        <v>71</v>
      </c>
      <c r="F174" s="14"/>
      <c r="G174" s="31"/>
      <c r="H174" s="67"/>
      <c r="I174" s="78" t="s">
        <v>1551</v>
      </c>
      <c r="J174" s="1" t="s">
        <v>1551</v>
      </c>
      <c r="K174" s="1" t="s">
        <v>76</v>
      </c>
      <c r="L174" s="1" t="s">
        <v>1567</v>
      </c>
    </row>
    <row r="175" spans="1:12" s="1" customFormat="1" ht="15" customHeight="1">
      <c r="A175" s="10">
        <v>96</v>
      </c>
      <c r="B175" s="18"/>
      <c r="C175" s="18"/>
      <c r="D175" s="15"/>
      <c r="E175" s="60" t="s">
        <v>70</v>
      </c>
      <c r="F175" s="14"/>
      <c r="G175" s="31"/>
      <c r="H175" s="67"/>
      <c r="I175" s="78" t="s">
        <v>1551</v>
      </c>
      <c r="J175" s="1" t="s">
        <v>1551</v>
      </c>
      <c r="K175" s="1" t="s">
        <v>76</v>
      </c>
      <c r="L175" s="1" t="s">
        <v>1567</v>
      </c>
    </row>
    <row r="176" spans="1:12" s="1" customFormat="1" ht="15" customHeight="1">
      <c r="A176" s="10">
        <v>96</v>
      </c>
      <c r="B176" s="18"/>
      <c r="C176" s="18"/>
      <c r="D176" s="15"/>
      <c r="E176" s="63"/>
      <c r="F176" s="14"/>
      <c r="G176" s="31"/>
      <c r="H176" s="67"/>
      <c r="I176" s="78" t="s">
        <v>1551</v>
      </c>
      <c r="J176" s="1" t="s">
        <v>1551</v>
      </c>
      <c r="K176" s="1" t="s">
        <v>76</v>
      </c>
      <c r="L176" s="1" t="s">
        <v>1567</v>
      </c>
    </row>
    <row r="177" spans="1:12" s="1" customFormat="1" ht="15" customHeight="1">
      <c r="A177" s="10">
        <v>96</v>
      </c>
      <c r="B177" s="18"/>
      <c r="C177" s="18"/>
      <c r="D177" s="15"/>
      <c r="E177" s="63"/>
      <c r="F177" s="14"/>
      <c r="G177" s="31"/>
      <c r="H177" s="67"/>
      <c r="I177" s="78" t="s">
        <v>1551</v>
      </c>
      <c r="J177" s="1" t="s">
        <v>1551</v>
      </c>
      <c r="K177" s="1" t="s">
        <v>76</v>
      </c>
      <c r="L177" s="1" t="s">
        <v>1567</v>
      </c>
    </row>
    <row r="178" spans="1:12" s="1" customFormat="1" ht="18" customHeight="1">
      <c r="A178" s="10">
        <v>96</v>
      </c>
      <c r="B178" s="6"/>
      <c r="C178" s="6"/>
      <c r="D178" s="5"/>
      <c r="E178" s="4"/>
      <c r="F178" s="3"/>
      <c r="G178" s="2"/>
      <c r="H178" s="2"/>
      <c r="I178" s="79" t="s">
        <v>1551</v>
      </c>
      <c r="J178" s="69" t="s">
        <v>1551</v>
      </c>
      <c r="K178" s="69" t="s">
        <v>76</v>
      </c>
      <c r="L178" s="69" t="s">
        <v>1567</v>
      </c>
    </row>
    <row r="179" spans="1:12" s="1" customFormat="1" ht="31.5" customHeight="1">
      <c r="A179" s="10">
        <v>55</v>
      </c>
      <c r="B179" s="866" t="s">
        <v>1553</v>
      </c>
      <c r="C179" s="866"/>
      <c r="D179" s="866"/>
      <c r="E179" s="866"/>
      <c r="F179" s="866"/>
      <c r="G179" s="866"/>
      <c r="H179" s="867"/>
      <c r="I179" s="77" t="s">
        <v>1699</v>
      </c>
      <c r="J179" s="68" t="s">
        <v>1554</v>
      </c>
      <c r="K179" s="68" t="s">
        <v>313</v>
      </c>
      <c r="L179" s="68" t="s">
        <v>1555</v>
      </c>
    </row>
    <row r="180" spans="1:12" s="1" customFormat="1" ht="20.25" customHeight="1">
      <c r="A180" s="10">
        <v>55</v>
      </c>
      <c r="B180" s="868">
        <v>55</v>
      </c>
      <c r="C180" s="24"/>
      <c r="D180" s="13"/>
      <c r="E180" s="12" t="s">
        <v>313</v>
      </c>
      <c r="F180" s="32"/>
      <c r="G180" s="33"/>
      <c r="H180" s="34"/>
      <c r="I180" s="78" t="s">
        <v>1699</v>
      </c>
      <c r="J180" s="1" t="s">
        <v>1554</v>
      </c>
      <c r="K180" s="1" t="s">
        <v>313</v>
      </c>
      <c r="L180" s="1" t="s">
        <v>1555</v>
      </c>
    </row>
    <row r="181" spans="1:12" s="1" customFormat="1" ht="15.75" customHeight="1">
      <c r="A181" s="10">
        <v>55</v>
      </c>
      <c r="B181" s="868"/>
      <c r="C181" s="25"/>
      <c r="D181" s="26"/>
      <c r="E181" s="27" t="s">
        <v>1050</v>
      </c>
      <c r="F181" s="32"/>
      <c r="G181" s="33"/>
      <c r="H181" s="34"/>
      <c r="I181" s="78" t="s">
        <v>1699</v>
      </c>
      <c r="J181" s="1" t="s">
        <v>1554</v>
      </c>
      <c r="K181" s="1" t="s">
        <v>313</v>
      </c>
      <c r="L181" s="1" t="s">
        <v>1555</v>
      </c>
    </row>
    <row r="182" spans="1:12" s="1" customFormat="1" ht="15" customHeight="1">
      <c r="A182" s="10">
        <v>55</v>
      </c>
      <c r="B182" s="869" t="s">
        <v>1369</v>
      </c>
      <c r="C182" s="869"/>
      <c r="D182" s="870">
        <v>6</v>
      </c>
      <c r="E182" s="44" t="s">
        <v>5</v>
      </c>
      <c r="F182" s="878" t="s">
        <v>611</v>
      </c>
      <c r="G182" s="878"/>
      <c r="H182" s="879"/>
      <c r="I182" s="78" t="s">
        <v>1699</v>
      </c>
      <c r="J182" s="1" t="s">
        <v>1554</v>
      </c>
      <c r="K182" s="1" t="s">
        <v>313</v>
      </c>
      <c r="L182" s="1" t="s">
        <v>1555</v>
      </c>
    </row>
    <row r="183" spans="1:12" s="1" customFormat="1" ht="15" customHeight="1">
      <c r="A183" s="10">
        <v>55</v>
      </c>
      <c r="B183" s="869"/>
      <c r="C183" s="869"/>
      <c r="D183" s="870"/>
      <c r="E183" s="65" t="s">
        <v>7</v>
      </c>
      <c r="F183" s="878"/>
      <c r="G183" s="878"/>
      <c r="H183" s="879"/>
      <c r="I183" s="78" t="s">
        <v>1699</v>
      </c>
      <c r="J183" s="1" t="s">
        <v>1554</v>
      </c>
      <c r="K183" s="1" t="s">
        <v>313</v>
      </c>
      <c r="L183" s="1" t="s">
        <v>1555</v>
      </c>
    </row>
    <row r="184" spans="1:12" s="1" customFormat="1" ht="15" customHeight="1">
      <c r="A184" s="10">
        <v>55</v>
      </c>
      <c r="B184" s="869"/>
      <c r="C184" s="869"/>
      <c r="D184" s="870"/>
      <c r="E184" s="65" t="s">
        <v>18</v>
      </c>
      <c r="F184" s="878"/>
      <c r="G184" s="878"/>
      <c r="H184" s="879"/>
      <c r="I184" s="78" t="s">
        <v>1699</v>
      </c>
      <c r="J184" s="1" t="s">
        <v>1554</v>
      </c>
      <c r="K184" s="1" t="s">
        <v>313</v>
      </c>
      <c r="L184" s="1" t="s">
        <v>1555</v>
      </c>
    </row>
    <row r="185" spans="1:12" s="1" customFormat="1" ht="25.5" customHeight="1">
      <c r="A185" s="10">
        <v>55</v>
      </c>
      <c r="B185" s="875" t="s">
        <v>613</v>
      </c>
      <c r="C185" s="875"/>
      <c r="D185" s="16">
        <f>D182</f>
        <v>6</v>
      </c>
      <c r="E185" s="45"/>
      <c r="F185" s="29" t="s">
        <v>1</v>
      </c>
      <c r="G185" s="864">
        <v>10</v>
      </c>
      <c r="H185" s="865"/>
      <c r="I185" s="78" t="s">
        <v>1699</v>
      </c>
      <c r="J185" s="1" t="s">
        <v>1554</v>
      </c>
      <c r="K185" s="1" t="s">
        <v>313</v>
      </c>
      <c r="L185" s="1" t="s">
        <v>1555</v>
      </c>
    </row>
    <row r="186" spans="1:12" s="1" customFormat="1" ht="15" customHeight="1">
      <c r="A186" s="10">
        <v>55</v>
      </c>
      <c r="B186" s="50">
        <v>1</v>
      </c>
      <c r="C186" s="21" t="s">
        <v>609</v>
      </c>
      <c r="D186" s="17">
        <f>D182</f>
        <v>6</v>
      </c>
      <c r="E186" s="42" t="s">
        <v>1051</v>
      </c>
      <c r="F186" s="17">
        <f>G185</f>
        <v>10</v>
      </c>
      <c r="G186" s="41">
        <f t="shared" ref="G186:G187" si="20">IF(ISBLANK(B186),"",IF(ISTEXT(B186),"",(B186/D186)*F186))</f>
        <v>1.6666666666666665</v>
      </c>
      <c r="H186" s="28" t="str">
        <f t="shared" ref="H186:H187" si="21">C186</f>
        <v>kg</v>
      </c>
      <c r="I186" s="78" t="s">
        <v>1699</v>
      </c>
      <c r="J186" s="1" t="s">
        <v>1554</v>
      </c>
      <c r="K186" s="1" t="s">
        <v>313</v>
      </c>
      <c r="L186" s="1" t="s">
        <v>1555</v>
      </c>
    </row>
    <row r="187" spans="1:12" s="1" customFormat="1" ht="15" customHeight="1">
      <c r="A187" s="10">
        <v>55</v>
      </c>
      <c r="B187" s="57">
        <v>6</v>
      </c>
      <c r="C187" s="21" t="s">
        <v>1398</v>
      </c>
      <c r="D187" s="17">
        <f>D182</f>
        <v>6</v>
      </c>
      <c r="E187" s="42" t="s">
        <v>1052</v>
      </c>
      <c r="F187" s="17">
        <f>G185</f>
        <v>10</v>
      </c>
      <c r="G187" s="23">
        <f t="shared" si="20"/>
        <v>10</v>
      </c>
      <c r="H187" s="28" t="str">
        <f t="shared" si="21"/>
        <v>morceaux</v>
      </c>
      <c r="I187" s="78" t="s">
        <v>1699</v>
      </c>
      <c r="J187" s="1" t="s">
        <v>1554</v>
      </c>
      <c r="K187" s="1" t="s">
        <v>313</v>
      </c>
      <c r="L187" s="1" t="s">
        <v>1555</v>
      </c>
    </row>
    <row r="188" spans="1:12" s="1" customFormat="1" ht="15" customHeight="1">
      <c r="A188" s="10">
        <v>55</v>
      </c>
      <c r="B188" s="57">
        <v>12</v>
      </c>
      <c r="C188" s="21" t="s">
        <v>1399</v>
      </c>
      <c r="D188" s="17">
        <f>D182</f>
        <v>6</v>
      </c>
      <c r="E188" s="42" t="s">
        <v>1053</v>
      </c>
      <c r="F188" s="17">
        <f>G185</f>
        <v>10</v>
      </c>
      <c r="G188" s="23">
        <f t="shared" ref="G188:G194" si="22">IF(ISBLANK(B188),"",IF(ISTEXT(B188),"",(B188/D188)*F188))</f>
        <v>20</v>
      </c>
      <c r="H188" s="28" t="str">
        <f t="shared" ref="H188:H194" si="23">C188</f>
        <v>gambas</v>
      </c>
      <c r="I188" s="78" t="s">
        <v>1699</v>
      </c>
      <c r="J188" s="1" t="s">
        <v>1554</v>
      </c>
      <c r="K188" s="1" t="s">
        <v>313</v>
      </c>
      <c r="L188" s="1" t="s">
        <v>1555</v>
      </c>
    </row>
    <row r="189" spans="1:12" s="1" customFormat="1" ht="15" customHeight="1">
      <c r="A189" s="10">
        <v>55</v>
      </c>
      <c r="B189" s="57"/>
      <c r="C189" s="21" t="s">
        <v>1397</v>
      </c>
      <c r="D189" s="17">
        <f>D182</f>
        <v>6</v>
      </c>
      <c r="E189" s="42" t="s">
        <v>1054</v>
      </c>
      <c r="F189" s="17">
        <f>G185</f>
        <v>10</v>
      </c>
      <c r="G189" s="23" t="str">
        <f t="shared" si="22"/>
        <v/>
      </c>
      <c r="H189" s="28" t="str">
        <f t="shared" si="23"/>
        <v>pm</v>
      </c>
      <c r="I189" s="78" t="s">
        <v>1699</v>
      </c>
      <c r="J189" s="1" t="s">
        <v>1554</v>
      </c>
      <c r="K189" s="1" t="s">
        <v>313</v>
      </c>
      <c r="L189" s="1" t="s">
        <v>1555</v>
      </c>
    </row>
    <row r="190" spans="1:12" s="1" customFormat="1" ht="15" customHeight="1">
      <c r="A190" s="10">
        <v>55</v>
      </c>
      <c r="B190" s="57"/>
      <c r="C190" s="21" t="s">
        <v>1397</v>
      </c>
      <c r="D190" s="17">
        <f>D182</f>
        <v>6</v>
      </c>
      <c r="E190" s="42" t="s">
        <v>662</v>
      </c>
      <c r="F190" s="17">
        <f>G185</f>
        <v>10</v>
      </c>
      <c r="G190" s="23" t="str">
        <f t="shared" si="22"/>
        <v/>
      </c>
      <c r="H190" s="28" t="str">
        <f t="shared" si="23"/>
        <v>pm</v>
      </c>
      <c r="I190" s="78" t="s">
        <v>1699</v>
      </c>
      <c r="J190" s="1" t="s">
        <v>1554</v>
      </c>
      <c r="K190" s="1" t="s">
        <v>313</v>
      </c>
      <c r="L190" s="1" t="s">
        <v>1555</v>
      </c>
    </row>
    <row r="191" spans="1:12" s="1" customFormat="1" ht="15" customHeight="1">
      <c r="A191" s="10">
        <v>55</v>
      </c>
      <c r="B191" s="57"/>
      <c r="C191" s="21" t="s">
        <v>1397</v>
      </c>
      <c r="D191" s="17">
        <f>D182</f>
        <v>6</v>
      </c>
      <c r="E191" s="42" t="s">
        <v>700</v>
      </c>
      <c r="F191" s="17">
        <f>G185</f>
        <v>10</v>
      </c>
      <c r="G191" s="23" t="str">
        <f t="shared" si="22"/>
        <v/>
      </c>
      <c r="H191" s="28" t="str">
        <f t="shared" si="23"/>
        <v>pm</v>
      </c>
      <c r="I191" s="78" t="s">
        <v>1699</v>
      </c>
      <c r="J191" s="1" t="s">
        <v>1554</v>
      </c>
      <c r="K191" s="1" t="s">
        <v>313</v>
      </c>
      <c r="L191" s="1" t="s">
        <v>1555</v>
      </c>
    </row>
    <row r="192" spans="1:12" s="1" customFormat="1" ht="15" customHeight="1">
      <c r="A192" s="10">
        <v>55</v>
      </c>
      <c r="B192" s="57">
        <v>1</v>
      </c>
      <c r="C192" s="21" t="s">
        <v>647</v>
      </c>
      <c r="D192" s="17">
        <f>D182</f>
        <v>6</v>
      </c>
      <c r="E192" s="42" t="s">
        <v>651</v>
      </c>
      <c r="F192" s="17">
        <f>G185</f>
        <v>10</v>
      </c>
      <c r="G192" s="23">
        <f t="shared" si="22"/>
        <v>1.6666666666666665</v>
      </c>
      <c r="H192" s="28" t="str">
        <f t="shared" si="23"/>
        <v>oignon</v>
      </c>
      <c r="I192" s="78" t="s">
        <v>1699</v>
      </c>
      <c r="J192" s="1" t="s">
        <v>1554</v>
      </c>
      <c r="K192" s="1" t="s">
        <v>313</v>
      </c>
      <c r="L192" s="1" t="s">
        <v>1555</v>
      </c>
    </row>
    <row r="193" spans="1:12" s="1" customFormat="1" ht="15" customHeight="1">
      <c r="A193" s="10">
        <v>55</v>
      </c>
      <c r="B193" s="57">
        <v>12</v>
      </c>
      <c r="C193" s="21" t="s">
        <v>1393</v>
      </c>
      <c r="D193" s="17">
        <f>D182</f>
        <v>6</v>
      </c>
      <c r="E193" s="42" t="s">
        <v>1055</v>
      </c>
      <c r="F193" s="17">
        <f>G185</f>
        <v>10</v>
      </c>
      <c r="G193" s="23">
        <f t="shared" si="22"/>
        <v>20</v>
      </c>
      <c r="H193" s="28" t="str">
        <f t="shared" si="23"/>
        <v>pt</v>
      </c>
      <c r="I193" s="78" t="s">
        <v>1699</v>
      </c>
      <c r="J193" s="1" t="s">
        <v>1554</v>
      </c>
      <c r="K193" s="1" t="s">
        <v>313</v>
      </c>
      <c r="L193" s="1" t="s">
        <v>1555</v>
      </c>
    </row>
    <row r="194" spans="1:12" s="1" customFormat="1" ht="15" customHeight="1">
      <c r="A194" s="10">
        <v>55</v>
      </c>
      <c r="B194" s="50"/>
      <c r="C194" s="21"/>
      <c r="D194" s="17">
        <f>D182</f>
        <v>6</v>
      </c>
      <c r="E194" s="42"/>
      <c r="F194" s="17">
        <f>G185</f>
        <v>10</v>
      </c>
      <c r="G194" s="22" t="str">
        <f t="shared" si="22"/>
        <v/>
      </c>
      <c r="H194" s="28">
        <f t="shared" si="23"/>
        <v>0</v>
      </c>
      <c r="I194" s="78" t="s">
        <v>1699</v>
      </c>
      <c r="J194" s="1" t="s">
        <v>1554</v>
      </c>
      <c r="K194" s="1" t="s">
        <v>313</v>
      </c>
      <c r="L194" s="1" t="s">
        <v>1555</v>
      </c>
    </row>
    <row r="195" spans="1:12" s="1" customFormat="1" ht="15" customHeight="1">
      <c r="A195" s="10">
        <v>55</v>
      </c>
      <c r="B195" s="18"/>
      <c r="C195" s="18"/>
      <c r="D195" s="17">
        <f>D182</f>
        <v>6</v>
      </c>
      <c r="E195" s="61" t="s">
        <v>1461</v>
      </c>
      <c r="F195" s="14"/>
      <c r="G195" s="31"/>
      <c r="H195" s="67"/>
      <c r="I195" s="78" t="s">
        <v>1699</v>
      </c>
      <c r="J195" s="1" t="s">
        <v>1554</v>
      </c>
      <c r="K195" s="1" t="s">
        <v>313</v>
      </c>
      <c r="L195" s="1" t="s">
        <v>1555</v>
      </c>
    </row>
    <row r="196" spans="1:12" s="1" customFormat="1" ht="15" customHeight="1">
      <c r="A196" s="10">
        <v>55</v>
      </c>
      <c r="B196" s="18"/>
      <c r="C196" s="18"/>
      <c r="D196" s="17">
        <f>D182</f>
        <v>6</v>
      </c>
      <c r="E196" s="880" t="s">
        <v>312</v>
      </c>
      <c r="F196" s="880"/>
      <c r="G196" s="880"/>
      <c r="H196" s="881"/>
      <c r="I196" s="78" t="s">
        <v>1699</v>
      </c>
      <c r="J196" s="1" t="s">
        <v>1554</v>
      </c>
      <c r="K196" s="1" t="s">
        <v>313</v>
      </c>
      <c r="L196" s="1" t="s">
        <v>1555</v>
      </c>
    </row>
    <row r="197" spans="1:12" s="1" customFormat="1" ht="15" customHeight="1">
      <c r="A197" s="10">
        <v>55</v>
      </c>
      <c r="B197" s="18"/>
      <c r="C197" s="18"/>
      <c r="D197" s="17">
        <f>D182</f>
        <v>6</v>
      </c>
      <c r="E197" s="880"/>
      <c r="F197" s="880"/>
      <c r="G197" s="880"/>
      <c r="H197" s="881"/>
      <c r="I197" s="78" t="s">
        <v>1699</v>
      </c>
      <c r="J197" s="1" t="s">
        <v>1554</v>
      </c>
      <c r="K197" s="1" t="s">
        <v>313</v>
      </c>
      <c r="L197" s="1" t="s">
        <v>1555</v>
      </c>
    </row>
    <row r="198" spans="1:12" s="1" customFormat="1" ht="15" customHeight="1">
      <c r="A198" s="10">
        <v>55</v>
      </c>
      <c r="B198" s="18"/>
      <c r="C198" s="18"/>
      <c r="D198" s="17">
        <f>D182</f>
        <v>6</v>
      </c>
      <c r="E198" s="65" t="s">
        <v>311</v>
      </c>
      <c r="F198" s="14"/>
      <c r="G198" s="31"/>
      <c r="H198" s="67"/>
      <c r="I198" s="78" t="s">
        <v>1699</v>
      </c>
      <c r="J198" s="1" t="s">
        <v>1554</v>
      </c>
      <c r="K198" s="1" t="s">
        <v>313</v>
      </c>
      <c r="L198" s="1" t="s">
        <v>1555</v>
      </c>
    </row>
    <row r="199" spans="1:12" s="1" customFormat="1" ht="15" customHeight="1">
      <c r="A199" s="10">
        <v>55</v>
      </c>
      <c r="B199" s="18"/>
      <c r="C199" s="18"/>
      <c r="D199" s="15"/>
      <c r="E199" s="65" t="s">
        <v>310</v>
      </c>
      <c r="F199" s="14"/>
      <c r="G199" s="31"/>
      <c r="H199" s="67"/>
      <c r="I199" s="78" t="s">
        <v>1699</v>
      </c>
      <c r="J199" s="1" t="s">
        <v>1554</v>
      </c>
      <c r="K199" s="1" t="s">
        <v>313</v>
      </c>
      <c r="L199" s="1" t="s">
        <v>1555</v>
      </c>
    </row>
    <row r="200" spans="1:12" s="1" customFormat="1" ht="15" customHeight="1">
      <c r="A200" s="10">
        <v>55</v>
      </c>
      <c r="B200" s="18"/>
      <c r="C200" s="18"/>
      <c r="D200" s="15"/>
      <c r="E200" s="63" t="s">
        <v>309</v>
      </c>
      <c r="F200" s="14"/>
      <c r="G200" s="31"/>
      <c r="H200" s="67"/>
      <c r="I200" s="78" t="s">
        <v>1699</v>
      </c>
      <c r="J200" s="1" t="s">
        <v>1554</v>
      </c>
      <c r="K200" s="1" t="s">
        <v>313</v>
      </c>
      <c r="L200" s="1" t="s">
        <v>1555</v>
      </c>
    </row>
    <row r="201" spans="1:12" s="1" customFormat="1" ht="15" customHeight="1">
      <c r="A201" s="10">
        <v>55</v>
      </c>
      <c r="B201" s="18"/>
      <c r="C201" s="18"/>
      <c r="D201" s="15"/>
      <c r="E201" s="63" t="s">
        <v>308</v>
      </c>
      <c r="F201" s="14"/>
      <c r="G201" s="31"/>
      <c r="H201" s="67"/>
      <c r="I201" s="78" t="s">
        <v>1699</v>
      </c>
      <c r="J201" s="1" t="s">
        <v>1554</v>
      </c>
      <c r="K201" s="1" t="s">
        <v>313</v>
      </c>
      <c r="L201" s="1" t="s">
        <v>1555</v>
      </c>
    </row>
    <row r="202" spans="1:12" s="1" customFormat="1" ht="15" customHeight="1">
      <c r="A202" s="10">
        <v>55</v>
      </c>
      <c r="B202" s="18"/>
      <c r="C202" s="18"/>
      <c r="D202" s="15"/>
      <c r="E202" s="63"/>
      <c r="F202" s="14"/>
      <c r="G202" s="31"/>
      <c r="H202" s="67"/>
      <c r="I202" s="78" t="s">
        <v>1699</v>
      </c>
      <c r="J202" s="1" t="s">
        <v>1554</v>
      </c>
      <c r="K202" s="1" t="s">
        <v>313</v>
      </c>
      <c r="L202" s="1" t="s">
        <v>1555</v>
      </c>
    </row>
    <row r="203" spans="1:12" s="1" customFormat="1" ht="15" customHeight="1">
      <c r="A203" s="10">
        <v>55</v>
      </c>
      <c r="B203" s="6"/>
      <c r="C203" s="6"/>
      <c r="D203" s="5"/>
      <c r="E203" s="4"/>
      <c r="F203" s="3"/>
      <c r="G203" s="2"/>
      <c r="H203" s="2"/>
      <c r="I203" s="79" t="s">
        <v>1699</v>
      </c>
      <c r="J203" s="69" t="s">
        <v>1554</v>
      </c>
      <c r="K203" s="69" t="s">
        <v>313</v>
      </c>
      <c r="L203" s="1" t="s">
        <v>1555</v>
      </c>
    </row>
    <row r="204" spans="1:12" s="1" customFormat="1" ht="31.5" customHeight="1">
      <c r="A204" s="10">
        <v>99</v>
      </c>
      <c r="B204" s="866" t="s">
        <v>1553</v>
      </c>
      <c r="C204" s="866"/>
      <c r="D204" s="866"/>
      <c r="E204" s="866"/>
      <c r="F204" s="866"/>
      <c r="G204" s="866"/>
      <c r="H204" s="867"/>
      <c r="I204" s="77" t="s">
        <v>1699</v>
      </c>
      <c r="J204" s="68" t="s">
        <v>1554</v>
      </c>
      <c r="K204" s="68" t="s">
        <v>61</v>
      </c>
      <c r="L204" s="68" t="s">
        <v>1571</v>
      </c>
    </row>
    <row r="205" spans="1:12" s="1" customFormat="1" ht="20.25" customHeight="1">
      <c r="A205" s="10">
        <v>99</v>
      </c>
      <c r="B205" s="868">
        <v>99</v>
      </c>
      <c r="C205" s="24"/>
      <c r="D205" s="13"/>
      <c r="E205" s="12" t="s">
        <v>61</v>
      </c>
      <c r="F205" s="32"/>
      <c r="G205" s="33"/>
      <c r="H205" s="34"/>
      <c r="I205" s="78" t="s">
        <v>1699</v>
      </c>
      <c r="J205" s="1" t="s">
        <v>1554</v>
      </c>
      <c r="K205" s="1" t="s">
        <v>61</v>
      </c>
      <c r="L205" s="1" t="s">
        <v>1571</v>
      </c>
    </row>
    <row r="206" spans="1:12" s="1" customFormat="1" ht="15.75" customHeight="1">
      <c r="A206" s="10">
        <v>99</v>
      </c>
      <c r="B206" s="868"/>
      <c r="C206" s="25"/>
      <c r="D206" s="26"/>
      <c r="E206" s="27" t="s">
        <v>1349</v>
      </c>
      <c r="F206" s="32"/>
      <c r="G206" s="33"/>
      <c r="H206" s="34"/>
      <c r="I206" s="78" t="s">
        <v>1699</v>
      </c>
      <c r="J206" s="1" t="s">
        <v>1554</v>
      </c>
      <c r="K206" s="1" t="s">
        <v>61</v>
      </c>
      <c r="L206" s="1" t="s">
        <v>1571</v>
      </c>
    </row>
    <row r="207" spans="1:12" s="1" customFormat="1" ht="15" customHeight="1">
      <c r="A207" s="10">
        <v>99</v>
      </c>
      <c r="B207" s="869" t="s">
        <v>1369</v>
      </c>
      <c r="C207" s="869"/>
      <c r="D207" s="870">
        <v>4</v>
      </c>
      <c r="E207" s="44" t="s">
        <v>8</v>
      </c>
      <c r="F207" s="878" t="s">
        <v>611</v>
      </c>
      <c r="G207" s="878"/>
      <c r="H207" s="879"/>
      <c r="I207" s="78" t="s">
        <v>1699</v>
      </c>
      <c r="J207" s="1" t="s">
        <v>1554</v>
      </c>
      <c r="K207" s="1" t="s">
        <v>61</v>
      </c>
      <c r="L207" s="1" t="s">
        <v>1571</v>
      </c>
    </row>
    <row r="208" spans="1:12" s="1" customFormat="1" ht="15" customHeight="1">
      <c r="A208" s="10">
        <v>99</v>
      </c>
      <c r="B208" s="869"/>
      <c r="C208" s="869"/>
      <c r="D208" s="870"/>
      <c r="E208" s="65" t="s">
        <v>12</v>
      </c>
      <c r="F208" s="878"/>
      <c r="G208" s="878"/>
      <c r="H208" s="879"/>
      <c r="I208" s="78" t="s">
        <v>1699</v>
      </c>
      <c r="J208" s="1" t="s">
        <v>1554</v>
      </c>
      <c r="K208" s="1" t="s">
        <v>61</v>
      </c>
      <c r="L208" s="1" t="s">
        <v>1571</v>
      </c>
    </row>
    <row r="209" spans="1:12" s="1" customFormat="1" ht="15" customHeight="1">
      <c r="A209" s="10">
        <v>99</v>
      </c>
      <c r="B209" s="869"/>
      <c r="C209" s="869"/>
      <c r="D209" s="870"/>
      <c r="E209" s="65" t="s">
        <v>11</v>
      </c>
      <c r="F209" s="878"/>
      <c r="G209" s="878"/>
      <c r="H209" s="879"/>
      <c r="I209" s="78" t="s">
        <v>1699</v>
      </c>
      <c r="J209" s="1" t="s">
        <v>1554</v>
      </c>
      <c r="K209" s="1" t="s">
        <v>61</v>
      </c>
      <c r="L209" s="1" t="s">
        <v>1571</v>
      </c>
    </row>
    <row r="210" spans="1:12" s="1" customFormat="1" ht="25.5" customHeight="1">
      <c r="A210" s="10">
        <v>99</v>
      </c>
      <c r="B210" s="875" t="s">
        <v>613</v>
      </c>
      <c r="C210" s="875"/>
      <c r="D210" s="16">
        <f>D207</f>
        <v>4</v>
      </c>
      <c r="E210" s="45" t="s">
        <v>2</v>
      </c>
      <c r="F210" s="29" t="s">
        <v>1</v>
      </c>
      <c r="G210" s="864">
        <v>10</v>
      </c>
      <c r="H210" s="865"/>
      <c r="I210" s="78" t="s">
        <v>1699</v>
      </c>
      <c r="J210" s="1" t="s">
        <v>1554</v>
      </c>
      <c r="K210" s="1" t="s">
        <v>61</v>
      </c>
      <c r="L210" s="1" t="s">
        <v>1571</v>
      </c>
    </row>
    <row r="211" spans="1:12" s="1" customFormat="1" ht="15" customHeight="1">
      <c r="A211" s="10">
        <v>99</v>
      </c>
      <c r="B211" s="50">
        <v>0.5</v>
      </c>
      <c r="C211" s="21" t="s">
        <v>609</v>
      </c>
      <c r="D211" s="17">
        <f>D207</f>
        <v>4</v>
      </c>
      <c r="E211" s="42" t="s">
        <v>1350</v>
      </c>
      <c r="F211" s="17">
        <f>G210</f>
        <v>10</v>
      </c>
      <c r="G211" s="41">
        <f t="shared" ref="G211:G212" si="24">IF(ISBLANK(B211),"",IF(ISTEXT(B211),"",(B211/D211)*F211))</f>
        <v>1.25</v>
      </c>
      <c r="H211" s="28" t="str">
        <f t="shared" ref="H211:H212" si="25">C211</f>
        <v>kg</v>
      </c>
      <c r="I211" s="78" t="s">
        <v>1699</v>
      </c>
      <c r="J211" s="1" t="s">
        <v>1554</v>
      </c>
      <c r="K211" s="1" t="s">
        <v>61</v>
      </c>
      <c r="L211" s="1" t="s">
        <v>1571</v>
      </c>
    </row>
    <row r="212" spans="1:12" s="1" customFormat="1" ht="15" customHeight="1">
      <c r="A212" s="10">
        <v>99</v>
      </c>
      <c r="B212" s="50">
        <v>4</v>
      </c>
      <c r="C212" s="21" t="s">
        <v>627</v>
      </c>
      <c r="D212" s="17">
        <f>D207</f>
        <v>4</v>
      </c>
      <c r="E212" s="42" t="s">
        <v>719</v>
      </c>
      <c r="F212" s="17">
        <f>G210</f>
        <v>10</v>
      </c>
      <c r="G212" s="23">
        <f t="shared" si="24"/>
        <v>10</v>
      </c>
      <c r="H212" s="28" t="str">
        <f t="shared" si="25"/>
        <v>œufs</v>
      </c>
      <c r="I212" s="78" t="s">
        <v>1699</v>
      </c>
      <c r="J212" s="1" t="s">
        <v>1554</v>
      </c>
      <c r="K212" s="1" t="s">
        <v>61</v>
      </c>
      <c r="L212" s="1" t="s">
        <v>1571</v>
      </c>
    </row>
    <row r="213" spans="1:12" s="1" customFormat="1" ht="15" customHeight="1">
      <c r="A213" s="10">
        <v>99</v>
      </c>
      <c r="B213" s="50">
        <v>1</v>
      </c>
      <c r="C213" s="21" t="s">
        <v>619</v>
      </c>
      <c r="D213" s="17">
        <f>D207</f>
        <v>4</v>
      </c>
      <c r="E213" s="42" t="s">
        <v>1023</v>
      </c>
      <c r="F213" s="17">
        <f>G210</f>
        <v>10</v>
      </c>
      <c r="G213" s="23">
        <f t="shared" ref="G213:G217" si="26">IF(ISBLANK(B213),"",IF(ISTEXT(B213),"",(B213/D213)*F213))</f>
        <v>2.5</v>
      </c>
      <c r="H213" s="28" t="str">
        <f t="shared" ref="H213:H217" si="27">C213</f>
        <v>C/S</v>
      </c>
      <c r="I213" s="78" t="s">
        <v>1699</v>
      </c>
      <c r="J213" s="1" t="s">
        <v>1554</v>
      </c>
      <c r="K213" s="1" t="s">
        <v>61</v>
      </c>
      <c r="L213" s="1" t="s">
        <v>1571</v>
      </c>
    </row>
    <row r="214" spans="1:12" s="1" customFormat="1" ht="15" customHeight="1">
      <c r="A214" s="10">
        <v>99</v>
      </c>
      <c r="B214" s="50">
        <v>1</v>
      </c>
      <c r="C214" s="21" t="s">
        <v>1413</v>
      </c>
      <c r="D214" s="17">
        <f>D207</f>
        <v>4</v>
      </c>
      <c r="E214" s="42" t="s">
        <v>1351</v>
      </c>
      <c r="F214" s="17">
        <f>G210</f>
        <v>10</v>
      </c>
      <c r="G214" s="23">
        <f t="shared" si="26"/>
        <v>2.5</v>
      </c>
      <c r="H214" s="28" t="str">
        <f t="shared" si="27"/>
        <v>boites</v>
      </c>
      <c r="I214" s="78" t="s">
        <v>1699</v>
      </c>
      <c r="J214" s="1" t="s">
        <v>1554</v>
      </c>
      <c r="K214" s="1" t="s">
        <v>61</v>
      </c>
      <c r="L214" s="1" t="s">
        <v>1571</v>
      </c>
    </row>
    <row r="215" spans="1:12" s="1" customFormat="1" ht="15" customHeight="1">
      <c r="A215" s="10">
        <v>99</v>
      </c>
      <c r="B215" s="50"/>
      <c r="C215" s="21" t="s">
        <v>1397</v>
      </c>
      <c r="D215" s="17">
        <f>D207</f>
        <v>4</v>
      </c>
      <c r="E215" s="42" t="s">
        <v>1352</v>
      </c>
      <c r="F215" s="17">
        <f>G210</f>
        <v>10</v>
      </c>
      <c r="G215" s="22" t="str">
        <f t="shared" si="26"/>
        <v/>
      </c>
      <c r="H215" s="28" t="str">
        <f t="shared" si="27"/>
        <v>pm</v>
      </c>
      <c r="I215" s="78" t="s">
        <v>1699</v>
      </c>
      <c r="J215" s="1" t="s">
        <v>1554</v>
      </c>
      <c r="K215" s="1" t="s">
        <v>61</v>
      </c>
      <c r="L215" s="1" t="s">
        <v>1571</v>
      </c>
    </row>
    <row r="216" spans="1:12" s="1" customFormat="1" ht="15" customHeight="1">
      <c r="A216" s="10">
        <v>99</v>
      </c>
      <c r="B216" s="50"/>
      <c r="C216" s="21"/>
      <c r="D216" s="17">
        <f>D207</f>
        <v>4</v>
      </c>
      <c r="E216" s="42"/>
      <c r="F216" s="17">
        <f>G210</f>
        <v>10</v>
      </c>
      <c r="G216" s="22" t="str">
        <f t="shared" si="26"/>
        <v/>
      </c>
      <c r="H216" s="28">
        <f t="shared" si="27"/>
        <v>0</v>
      </c>
      <c r="I216" s="78" t="s">
        <v>1699</v>
      </c>
      <c r="J216" s="1" t="s">
        <v>1554</v>
      </c>
      <c r="K216" s="1" t="s">
        <v>61</v>
      </c>
      <c r="L216" s="1" t="s">
        <v>1571</v>
      </c>
    </row>
    <row r="217" spans="1:12" s="1" customFormat="1" ht="15" customHeight="1">
      <c r="A217" s="10">
        <v>99</v>
      </c>
      <c r="B217" s="50"/>
      <c r="C217" s="21"/>
      <c r="D217" s="17">
        <f>D207</f>
        <v>4</v>
      </c>
      <c r="E217" s="42"/>
      <c r="F217" s="17">
        <f>G210</f>
        <v>10</v>
      </c>
      <c r="G217" s="22" t="str">
        <f t="shared" si="26"/>
        <v/>
      </c>
      <c r="H217" s="28">
        <f t="shared" si="27"/>
        <v>0</v>
      </c>
      <c r="I217" s="78" t="s">
        <v>1699</v>
      </c>
      <c r="J217" s="1" t="s">
        <v>1554</v>
      </c>
      <c r="K217" s="1" t="s">
        <v>61</v>
      </c>
      <c r="L217" s="1" t="s">
        <v>1571</v>
      </c>
    </row>
    <row r="218" spans="1:12" s="1" customFormat="1" ht="15" customHeight="1">
      <c r="A218" s="10">
        <v>99</v>
      </c>
      <c r="B218" s="18"/>
      <c r="C218" s="18"/>
      <c r="D218" s="17">
        <f>D207</f>
        <v>4</v>
      </c>
      <c r="E218" s="61" t="s">
        <v>1427</v>
      </c>
      <c r="F218" s="14"/>
      <c r="G218" s="31"/>
      <c r="H218" s="67"/>
      <c r="I218" s="78" t="s">
        <v>1699</v>
      </c>
      <c r="J218" s="1" t="s">
        <v>1554</v>
      </c>
      <c r="K218" s="1" t="s">
        <v>61</v>
      </c>
      <c r="L218" s="1" t="s">
        <v>1571</v>
      </c>
    </row>
    <row r="219" spans="1:12" s="1" customFormat="1" ht="15" customHeight="1">
      <c r="A219" s="10">
        <v>99</v>
      </c>
      <c r="B219" s="18"/>
      <c r="C219" s="18"/>
      <c r="D219" s="17">
        <f>D207</f>
        <v>4</v>
      </c>
      <c r="E219" s="60" t="s">
        <v>60</v>
      </c>
      <c r="F219" s="14"/>
      <c r="G219" s="31"/>
      <c r="H219" s="67"/>
      <c r="I219" s="78" t="s">
        <v>1699</v>
      </c>
      <c r="J219" s="1" t="s">
        <v>1554</v>
      </c>
      <c r="K219" s="1" t="s">
        <v>61</v>
      </c>
      <c r="L219" s="1" t="s">
        <v>1571</v>
      </c>
    </row>
    <row r="220" spans="1:12" s="1" customFormat="1" ht="15" customHeight="1">
      <c r="A220" s="10">
        <v>99</v>
      </c>
      <c r="B220" s="18"/>
      <c r="C220" s="18"/>
      <c r="D220" s="17">
        <f>D207</f>
        <v>4</v>
      </c>
      <c r="E220" s="60" t="s">
        <v>59</v>
      </c>
      <c r="F220" s="14"/>
      <c r="G220" s="31"/>
      <c r="H220" s="67"/>
      <c r="I220" s="78" t="s">
        <v>1699</v>
      </c>
      <c r="J220" s="1" t="s">
        <v>1554</v>
      </c>
      <c r="K220" s="1" t="s">
        <v>61</v>
      </c>
      <c r="L220" s="1" t="s">
        <v>1571</v>
      </c>
    </row>
    <row r="221" spans="1:12" s="1" customFormat="1" ht="15" customHeight="1">
      <c r="A221" s="10">
        <v>99</v>
      </c>
      <c r="B221" s="18"/>
      <c r="C221" s="18"/>
      <c r="D221" s="17">
        <f>D207</f>
        <v>4</v>
      </c>
      <c r="E221" s="60" t="s">
        <v>58</v>
      </c>
      <c r="F221" s="14"/>
      <c r="G221" s="31"/>
      <c r="H221" s="67"/>
      <c r="I221" s="78" t="s">
        <v>1699</v>
      </c>
      <c r="J221" s="1" t="s">
        <v>1554</v>
      </c>
      <c r="K221" s="1" t="s">
        <v>61</v>
      </c>
      <c r="L221" s="1" t="s">
        <v>1571</v>
      </c>
    </row>
    <row r="222" spans="1:12" s="1" customFormat="1" ht="15" customHeight="1">
      <c r="A222" s="10">
        <v>99</v>
      </c>
      <c r="B222" s="18"/>
      <c r="C222" s="18"/>
      <c r="D222" s="17">
        <f>D207</f>
        <v>4</v>
      </c>
      <c r="E222" s="60" t="s">
        <v>57</v>
      </c>
      <c r="F222" s="14"/>
      <c r="G222" s="31"/>
      <c r="H222" s="67"/>
      <c r="I222" s="78" t="s">
        <v>1699</v>
      </c>
      <c r="J222" s="1" t="s">
        <v>1554</v>
      </c>
      <c r="K222" s="1" t="s">
        <v>61</v>
      </c>
      <c r="L222" s="1" t="s">
        <v>1571</v>
      </c>
    </row>
    <row r="223" spans="1:12" s="1" customFormat="1" ht="15" customHeight="1">
      <c r="A223" s="10">
        <v>99</v>
      </c>
      <c r="B223" s="18"/>
      <c r="C223" s="18"/>
      <c r="D223" s="17">
        <f>D207</f>
        <v>4</v>
      </c>
      <c r="E223" s="60" t="s">
        <v>56</v>
      </c>
      <c r="F223" s="14"/>
      <c r="G223" s="31"/>
      <c r="H223" s="67"/>
      <c r="I223" s="78" t="s">
        <v>1699</v>
      </c>
      <c r="J223" s="1" t="s">
        <v>1554</v>
      </c>
      <c r="K223" s="1" t="s">
        <v>61</v>
      </c>
      <c r="L223" s="1" t="s">
        <v>1571</v>
      </c>
    </row>
    <row r="224" spans="1:12" s="1" customFormat="1" ht="15" customHeight="1">
      <c r="A224" s="10">
        <v>99</v>
      </c>
      <c r="B224" s="18"/>
      <c r="C224" s="18"/>
      <c r="D224" s="15"/>
      <c r="E224" s="63"/>
      <c r="F224" s="14"/>
      <c r="G224" s="31"/>
      <c r="H224" s="67"/>
      <c r="I224" s="78" t="s">
        <v>1699</v>
      </c>
      <c r="J224" s="1" t="s">
        <v>1554</v>
      </c>
      <c r="K224" s="1" t="s">
        <v>61</v>
      </c>
      <c r="L224" s="1" t="s">
        <v>1571</v>
      </c>
    </row>
    <row r="225" spans="1:12" s="1" customFormat="1" ht="15" customHeight="1">
      <c r="A225" s="10">
        <v>99</v>
      </c>
      <c r="B225" s="18"/>
      <c r="C225" s="18"/>
      <c r="D225" s="15"/>
      <c r="E225" s="63"/>
      <c r="F225" s="14"/>
      <c r="G225" s="31"/>
      <c r="H225" s="67"/>
      <c r="I225" s="78" t="s">
        <v>1699</v>
      </c>
      <c r="J225" s="1" t="s">
        <v>1554</v>
      </c>
      <c r="K225" s="1" t="s">
        <v>61</v>
      </c>
      <c r="L225" s="1" t="s">
        <v>1571</v>
      </c>
    </row>
    <row r="226" spans="1:12" s="1" customFormat="1" ht="15" customHeight="1">
      <c r="A226" s="10">
        <v>99</v>
      </c>
      <c r="B226" s="6"/>
      <c r="C226" s="6"/>
      <c r="D226" s="5"/>
      <c r="E226" s="4"/>
      <c r="F226" s="3"/>
      <c r="G226" s="2"/>
      <c r="H226" s="2"/>
      <c r="I226" s="79" t="s">
        <v>1699</v>
      </c>
      <c r="J226" s="69" t="s">
        <v>1554</v>
      </c>
      <c r="K226" s="69" t="s">
        <v>61</v>
      </c>
      <c r="L226" s="69" t="s">
        <v>1571</v>
      </c>
    </row>
    <row r="227" spans="1:12" customFormat="1" ht="39" customHeight="1">
      <c r="A227" s="10">
        <v>0</v>
      </c>
      <c r="B227" s="863" t="s">
        <v>1657</v>
      </c>
      <c r="C227" s="863"/>
      <c r="D227" s="863"/>
      <c r="E227" s="862" t="s">
        <v>1667</v>
      </c>
      <c r="F227" s="862"/>
      <c r="G227" s="862"/>
      <c r="H227" s="862"/>
      <c r="I227" s="75" t="s">
        <v>1667</v>
      </c>
      <c r="J227" s="75" t="s">
        <v>1520</v>
      </c>
      <c r="K227" s="75" t="s">
        <v>1521</v>
      </c>
      <c r="L227" s="75" t="s">
        <v>1519</v>
      </c>
    </row>
    <row r="228" spans="1:12" s="1" customFormat="1" ht="31.5" customHeight="1">
      <c r="A228" s="10">
        <v>11</v>
      </c>
      <c r="B228" s="866" t="s">
        <v>1527</v>
      </c>
      <c r="C228" s="866"/>
      <c r="D228" s="866"/>
      <c r="E228" s="866"/>
      <c r="F228" s="866"/>
      <c r="G228" s="866"/>
      <c r="H228" s="867"/>
      <c r="I228" s="77" t="s">
        <v>1402</v>
      </c>
      <c r="J228" s="68" t="s">
        <v>1490</v>
      </c>
      <c r="K228" s="68" t="s">
        <v>563</v>
      </c>
      <c r="L228" s="68" t="s">
        <v>1528</v>
      </c>
    </row>
    <row r="229" spans="1:12" ht="26.25">
      <c r="A229" s="36">
        <v>11</v>
      </c>
      <c r="B229" s="868">
        <v>11</v>
      </c>
      <c r="C229" s="24"/>
      <c r="D229" s="13"/>
      <c r="E229" s="12" t="s">
        <v>563</v>
      </c>
      <c r="F229" s="32"/>
      <c r="G229" s="33"/>
      <c r="H229" s="34"/>
      <c r="I229" s="78" t="s">
        <v>1402</v>
      </c>
      <c r="J229" s="1" t="s">
        <v>1490</v>
      </c>
      <c r="K229" s="1" t="s">
        <v>563</v>
      </c>
      <c r="L229" s="66" t="s">
        <v>1528</v>
      </c>
    </row>
    <row r="230" spans="1:12" ht="26.25">
      <c r="A230" s="36">
        <v>11</v>
      </c>
      <c r="B230" s="868"/>
      <c r="C230" s="25"/>
      <c r="D230" s="26"/>
      <c r="E230" s="27" t="s">
        <v>839</v>
      </c>
      <c r="F230" s="32"/>
      <c r="G230" s="33"/>
      <c r="H230" s="34"/>
      <c r="I230" s="78" t="s">
        <v>1402</v>
      </c>
      <c r="J230" s="1" t="s">
        <v>1490</v>
      </c>
      <c r="K230" s="1" t="s">
        <v>563</v>
      </c>
      <c r="L230" s="66" t="s">
        <v>1528</v>
      </c>
    </row>
    <row r="231" spans="1:12" ht="15" customHeight="1">
      <c r="A231" s="36">
        <v>11</v>
      </c>
      <c r="B231" s="869" t="s">
        <v>1369</v>
      </c>
      <c r="C231" s="869"/>
      <c r="D231" s="870">
        <v>8</v>
      </c>
      <c r="E231" s="9" t="s">
        <v>10</v>
      </c>
      <c r="F231" s="878" t="s">
        <v>1368</v>
      </c>
      <c r="G231" s="878"/>
      <c r="H231" s="879"/>
      <c r="I231" s="78" t="s">
        <v>1402</v>
      </c>
      <c r="J231" s="1" t="s">
        <v>1490</v>
      </c>
      <c r="K231" s="1" t="s">
        <v>563</v>
      </c>
      <c r="L231" s="66" t="s">
        <v>1528</v>
      </c>
    </row>
    <row r="232" spans="1:12">
      <c r="A232" s="36">
        <v>11</v>
      </c>
      <c r="B232" s="869"/>
      <c r="C232" s="869"/>
      <c r="D232" s="870"/>
      <c r="E232" s="7" t="s">
        <v>20</v>
      </c>
      <c r="F232" s="878"/>
      <c r="G232" s="878"/>
      <c r="H232" s="879"/>
      <c r="I232" s="78" t="s">
        <v>1402</v>
      </c>
      <c r="J232" s="1" t="s">
        <v>1490</v>
      </c>
      <c r="K232" s="1" t="s">
        <v>563</v>
      </c>
      <c r="L232" s="66" t="s">
        <v>1528</v>
      </c>
    </row>
    <row r="233" spans="1:12">
      <c r="A233" s="36">
        <v>11</v>
      </c>
      <c r="B233" s="869"/>
      <c r="C233" s="869"/>
      <c r="D233" s="870"/>
      <c r="E233" s="7" t="s">
        <v>13</v>
      </c>
      <c r="F233" s="878"/>
      <c r="G233" s="878"/>
      <c r="H233" s="879"/>
      <c r="I233" s="78" t="s">
        <v>1402</v>
      </c>
      <c r="J233" s="1" t="s">
        <v>1490</v>
      </c>
      <c r="K233" s="1" t="s">
        <v>563</v>
      </c>
      <c r="L233" s="66" t="s">
        <v>1528</v>
      </c>
    </row>
    <row r="234" spans="1:12" ht="18">
      <c r="A234" s="36">
        <v>11</v>
      </c>
      <c r="B234" s="875" t="s">
        <v>613</v>
      </c>
      <c r="C234" s="875"/>
      <c r="D234" s="16">
        <f>D231</f>
        <v>8</v>
      </c>
      <c r="E234" s="35" t="s">
        <v>2</v>
      </c>
      <c r="F234" s="29" t="s">
        <v>1</v>
      </c>
      <c r="G234" s="864">
        <v>10</v>
      </c>
      <c r="H234" s="865"/>
      <c r="I234" s="78" t="s">
        <v>1402</v>
      </c>
      <c r="J234" s="1" t="s">
        <v>1490</v>
      </c>
      <c r="K234" s="1" t="s">
        <v>563</v>
      </c>
      <c r="L234" s="66" t="s">
        <v>1528</v>
      </c>
    </row>
    <row r="235" spans="1:12">
      <c r="A235" s="36">
        <v>11</v>
      </c>
      <c r="B235" s="20">
        <v>0.3</v>
      </c>
      <c r="C235" s="21" t="s">
        <v>609</v>
      </c>
      <c r="D235" s="17">
        <f>D231</f>
        <v>8</v>
      </c>
      <c r="E235" s="42" t="s">
        <v>769</v>
      </c>
      <c r="F235" s="17">
        <f>G234</f>
        <v>10</v>
      </c>
      <c r="G235" s="41">
        <f t="shared" ref="G235:G236" si="28">IF(ISBLANK(B235),"",IF(ISTEXT(B235),"",(B235/D235)*F235))</f>
        <v>0.375</v>
      </c>
      <c r="H235" s="28" t="str">
        <f t="shared" ref="H235:H236" si="29">C235</f>
        <v>kg</v>
      </c>
      <c r="I235" s="78" t="s">
        <v>1402</v>
      </c>
      <c r="J235" s="1" t="s">
        <v>1490</v>
      </c>
      <c r="K235" s="1" t="s">
        <v>563</v>
      </c>
      <c r="L235" s="66" t="s">
        <v>1528</v>
      </c>
    </row>
    <row r="236" spans="1:12">
      <c r="A236" s="36">
        <v>11</v>
      </c>
      <c r="B236" s="20">
        <v>0.2</v>
      </c>
      <c r="C236" s="21" t="s">
        <v>609</v>
      </c>
      <c r="D236" s="17">
        <f>D231</f>
        <v>8</v>
      </c>
      <c r="E236" s="42" t="s">
        <v>770</v>
      </c>
      <c r="F236" s="17">
        <f>G234</f>
        <v>10</v>
      </c>
      <c r="G236" s="41">
        <f t="shared" si="28"/>
        <v>0.25</v>
      </c>
      <c r="H236" s="28" t="str">
        <f t="shared" si="29"/>
        <v>kg</v>
      </c>
      <c r="I236" s="78" t="s">
        <v>1402</v>
      </c>
      <c r="J236" s="1" t="s">
        <v>1490</v>
      </c>
      <c r="K236" s="1" t="s">
        <v>563</v>
      </c>
      <c r="L236" s="66" t="s">
        <v>1528</v>
      </c>
    </row>
    <row r="237" spans="1:12">
      <c r="A237" s="36">
        <v>11</v>
      </c>
      <c r="B237" s="20">
        <v>0.1</v>
      </c>
      <c r="C237" s="21" t="s">
        <v>609</v>
      </c>
      <c r="D237" s="17">
        <f>D231</f>
        <v>8</v>
      </c>
      <c r="E237" s="42" t="s">
        <v>771</v>
      </c>
      <c r="F237" s="17">
        <f>G234</f>
        <v>10</v>
      </c>
      <c r="G237" s="41">
        <f t="shared" ref="G237:G245" si="30">IF(ISBLANK(B237),"",IF(ISTEXT(B237),"",(B237/D237)*F237))</f>
        <v>0.125</v>
      </c>
      <c r="H237" s="28" t="str">
        <f t="shared" ref="H237:H245" si="31">C237</f>
        <v>kg</v>
      </c>
      <c r="I237" s="78" t="s">
        <v>1402</v>
      </c>
      <c r="J237" s="1" t="s">
        <v>1490</v>
      </c>
      <c r="K237" s="1" t="s">
        <v>563</v>
      </c>
      <c r="L237" s="66" t="s">
        <v>1528</v>
      </c>
    </row>
    <row r="238" spans="1:12">
      <c r="A238" s="36">
        <v>11</v>
      </c>
      <c r="B238" s="20">
        <v>1</v>
      </c>
      <c r="C238" s="21" t="s">
        <v>632</v>
      </c>
      <c r="D238" s="17">
        <f>D231</f>
        <v>8</v>
      </c>
      <c r="E238" s="42" t="s">
        <v>772</v>
      </c>
      <c r="F238" s="17">
        <f>G234</f>
        <v>10</v>
      </c>
      <c r="G238" s="23">
        <f t="shared" si="30"/>
        <v>1.25</v>
      </c>
      <c r="H238" s="28" t="str">
        <f t="shared" si="31"/>
        <v>cougette</v>
      </c>
      <c r="I238" s="78" t="s">
        <v>1402</v>
      </c>
      <c r="J238" s="1" t="s">
        <v>1490</v>
      </c>
      <c r="K238" s="1" t="s">
        <v>563</v>
      </c>
      <c r="L238" s="66" t="s">
        <v>1528</v>
      </c>
    </row>
    <row r="239" spans="1:12">
      <c r="A239" s="36">
        <v>11</v>
      </c>
      <c r="B239" s="20"/>
      <c r="C239" s="21"/>
      <c r="D239" s="17">
        <f>D231</f>
        <v>8</v>
      </c>
      <c r="E239" s="42"/>
      <c r="F239" s="17">
        <f>G234</f>
        <v>10</v>
      </c>
      <c r="G239" s="22" t="str">
        <f t="shared" si="30"/>
        <v/>
      </c>
      <c r="H239" s="28">
        <f t="shared" si="31"/>
        <v>0</v>
      </c>
      <c r="I239" s="78" t="s">
        <v>1402</v>
      </c>
      <c r="J239" s="1" t="s">
        <v>1490</v>
      </c>
      <c r="K239" s="1" t="s">
        <v>563</v>
      </c>
      <c r="L239" s="66" t="s">
        <v>1528</v>
      </c>
    </row>
    <row r="240" spans="1:12">
      <c r="A240" s="36">
        <v>11</v>
      </c>
      <c r="B240" s="20">
        <v>0.05</v>
      </c>
      <c r="C240" s="21" t="s">
        <v>609</v>
      </c>
      <c r="D240" s="17">
        <f>D231</f>
        <v>8</v>
      </c>
      <c r="E240" s="42" t="s">
        <v>562</v>
      </c>
      <c r="F240" s="17">
        <f>G234</f>
        <v>10</v>
      </c>
      <c r="G240" s="41">
        <f t="shared" si="30"/>
        <v>6.25E-2</v>
      </c>
      <c r="H240" s="28" t="str">
        <f t="shared" si="31"/>
        <v>kg</v>
      </c>
      <c r="I240" s="78" t="s">
        <v>1402</v>
      </c>
      <c r="J240" s="1" t="s">
        <v>1490</v>
      </c>
      <c r="K240" s="1" t="s">
        <v>563</v>
      </c>
      <c r="L240" s="66" t="s">
        <v>1528</v>
      </c>
    </row>
    <row r="241" spans="1:12">
      <c r="A241" s="36">
        <v>11</v>
      </c>
      <c r="B241" s="20">
        <v>0.4</v>
      </c>
      <c r="C241" s="21" t="s">
        <v>609</v>
      </c>
      <c r="D241" s="17">
        <f>D231</f>
        <v>8</v>
      </c>
      <c r="E241" s="42" t="s">
        <v>773</v>
      </c>
      <c r="F241" s="17">
        <f>G234</f>
        <v>10</v>
      </c>
      <c r="G241" s="41">
        <f t="shared" si="30"/>
        <v>0.5</v>
      </c>
      <c r="H241" s="28" t="str">
        <f t="shared" si="31"/>
        <v>kg</v>
      </c>
      <c r="I241" s="78" t="s">
        <v>1402</v>
      </c>
      <c r="J241" s="1" t="s">
        <v>1490</v>
      </c>
      <c r="K241" s="1" t="s">
        <v>563</v>
      </c>
      <c r="L241" s="66" t="s">
        <v>1528</v>
      </c>
    </row>
    <row r="242" spans="1:12">
      <c r="A242" s="36">
        <v>11</v>
      </c>
      <c r="B242" s="20">
        <v>0.25</v>
      </c>
      <c r="C242" s="21" t="s">
        <v>609</v>
      </c>
      <c r="D242" s="17">
        <f>D231</f>
        <v>8</v>
      </c>
      <c r="E242" s="42" t="s">
        <v>774</v>
      </c>
      <c r="F242" s="17">
        <f>G234</f>
        <v>10</v>
      </c>
      <c r="G242" s="41">
        <f t="shared" si="30"/>
        <v>0.3125</v>
      </c>
      <c r="H242" s="28" t="str">
        <f t="shared" si="31"/>
        <v>kg</v>
      </c>
      <c r="I242" s="78" t="s">
        <v>1402</v>
      </c>
      <c r="J242" s="1" t="s">
        <v>1490</v>
      </c>
      <c r="K242" s="1" t="s">
        <v>563</v>
      </c>
      <c r="L242" s="66" t="s">
        <v>1528</v>
      </c>
    </row>
    <row r="243" spans="1:12">
      <c r="A243" s="36">
        <v>11</v>
      </c>
      <c r="B243" s="20">
        <v>3</v>
      </c>
      <c r="C243" s="21" t="s">
        <v>627</v>
      </c>
      <c r="D243" s="17">
        <f>D231</f>
        <v>8</v>
      </c>
      <c r="E243" s="42" t="s">
        <v>775</v>
      </c>
      <c r="F243" s="17">
        <f>G234</f>
        <v>10</v>
      </c>
      <c r="G243" s="23">
        <f t="shared" si="30"/>
        <v>3.75</v>
      </c>
      <c r="H243" s="28" t="str">
        <f t="shared" si="31"/>
        <v>œufs</v>
      </c>
      <c r="I243" s="78" t="s">
        <v>1402</v>
      </c>
      <c r="J243" s="1" t="s">
        <v>1490</v>
      </c>
      <c r="K243" s="1" t="s">
        <v>563</v>
      </c>
      <c r="L243" s="66" t="s">
        <v>1528</v>
      </c>
    </row>
    <row r="244" spans="1:12">
      <c r="A244" s="36">
        <v>11</v>
      </c>
      <c r="B244" s="20">
        <v>0.1</v>
      </c>
      <c r="C244" s="21" t="s">
        <v>609</v>
      </c>
      <c r="D244" s="17">
        <f>D231</f>
        <v>8</v>
      </c>
      <c r="E244" s="42" t="s">
        <v>776</v>
      </c>
      <c r="F244" s="17">
        <f>G234</f>
        <v>10</v>
      </c>
      <c r="G244" s="41">
        <f t="shared" si="30"/>
        <v>0.125</v>
      </c>
      <c r="H244" s="28" t="str">
        <f t="shared" si="31"/>
        <v>kg</v>
      </c>
      <c r="I244" s="78" t="s">
        <v>1402</v>
      </c>
      <c r="J244" s="1" t="s">
        <v>1490</v>
      </c>
      <c r="K244" s="1" t="s">
        <v>563</v>
      </c>
      <c r="L244" s="66" t="s">
        <v>1528</v>
      </c>
    </row>
    <row r="245" spans="1:12">
      <c r="A245" s="36">
        <v>11</v>
      </c>
      <c r="B245" s="20"/>
      <c r="C245" s="21"/>
      <c r="D245" s="17">
        <f>D231</f>
        <v>8</v>
      </c>
      <c r="E245" s="42" t="s">
        <v>777</v>
      </c>
      <c r="F245" s="17">
        <f>G234</f>
        <v>10</v>
      </c>
      <c r="G245" s="22" t="str">
        <f t="shared" si="30"/>
        <v/>
      </c>
      <c r="H245" s="28">
        <f t="shared" si="31"/>
        <v>0</v>
      </c>
      <c r="I245" s="78" t="s">
        <v>1402</v>
      </c>
      <c r="J245" s="1" t="s">
        <v>1490</v>
      </c>
      <c r="K245" s="1" t="s">
        <v>563</v>
      </c>
      <c r="L245" s="66" t="s">
        <v>1528</v>
      </c>
    </row>
    <row r="246" spans="1:12">
      <c r="A246" s="36">
        <v>11</v>
      </c>
      <c r="B246" s="18"/>
      <c r="C246" s="18"/>
      <c r="D246" s="17">
        <f>D231</f>
        <v>8</v>
      </c>
      <c r="E246" s="63"/>
      <c r="F246" s="14"/>
      <c r="G246" s="31"/>
      <c r="H246" s="67"/>
      <c r="I246" s="78" t="s">
        <v>1402</v>
      </c>
      <c r="J246" s="1" t="s">
        <v>1490</v>
      </c>
      <c r="K246" s="1" t="s">
        <v>563</v>
      </c>
      <c r="L246" s="66" t="s">
        <v>1528</v>
      </c>
    </row>
    <row r="247" spans="1:12">
      <c r="A247" s="36">
        <v>11</v>
      </c>
      <c r="B247" s="18"/>
      <c r="C247" s="18"/>
      <c r="D247" s="17">
        <f>D231</f>
        <v>8</v>
      </c>
      <c r="E247" s="61" t="s">
        <v>1462</v>
      </c>
      <c r="F247" s="14"/>
      <c r="G247" s="31"/>
      <c r="H247" s="67"/>
      <c r="I247" s="78" t="s">
        <v>1402</v>
      </c>
      <c r="J247" s="1" t="s">
        <v>1490</v>
      </c>
      <c r="K247" s="1" t="s">
        <v>563</v>
      </c>
      <c r="L247" s="66" t="s">
        <v>1528</v>
      </c>
    </row>
    <row r="248" spans="1:12">
      <c r="A248" s="36">
        <v>11</v>
      </c>
      <c r="B248" s="18"/>
      <c r="C248" s="18"/>
      <c r="D248" s="15"/>
      <c r="E248" s="63" t="s">
        <v>561</v>
      </c>
      <c r="F248" s="14"/>
      <c r="G248" s="31"/>
      <c r="H248" s="67"/>
      <c r="I248" s="78" t="s">
        <v>1402</v>
      </c>
      <c r="J248" s="1" t="s">
        <v>1490</v>
      </c>
      <c r="K248" s="1" t="s">
        <v>563</v>
      </c>
      <c r="L248" s="66" t="s">
        <v>1528</v>
      </c>
    </row>
    <row r="249" spans="1:12" ht="38.25" customHeight="1">
      <c r="A249" s="36">
        <v>11</v>
      </c>
      <c r="B249" s="18"/>
      <c r="C249" s="18"/>
      <c r="D249" s="15"/>
      <c r="E249" s="860" t="s">
        <v>840</v>
      </c>
      <c r="F249" s="860"/>
      <c r="G249" s="860"/>
      <c r="H249" s="861"/>
      <c r="I249" s="78" t="s">
        <v>1402</v>
      </c>
      <c r="J249" s="1" t="s">
        <v>1490</v>
      </c>
      <c r="K249" s="1" t="s">
        <v>563</v>
      </c>
      <c r="L249" s="66" t="s">
        <v>1528</v>
      </c>
    </row>
    <row r="250" spans="1:12" ht="38.25" customHeight="1">
      <c r="A250" s="36">
        <v>11</v>
      </c>
      <c r="B250" s="18"/>
      <c r="C250" s="18"/>
      <c r="D250" s="15"/>
      <c r="E250" s="860" t="s">
        <v>841</v>
      </c>
      <c r="F250" s="860"/>
      <c r="G250" s="860"/>
      <c r="H250" s="861"/>
      <c r="I250" s="78" t="s">
        <v>1402</v>
      </c>
      <c r="J250" s="1" t="s">
        <v>1490</v>
      </c>
      <c r="K250" s="1" t="s">
        <v>563</v>
      </c>
      <c r="L250" s="66" t="s">
        <v>1528</v>
      </c>
    </row>
    <row r="251" spans="1:12">
      <c r="A251" s="36">
        <v>11</v>
      </c>
      <c r="B251" s="18"/>
      <c r="C251" s="18"/>
      <c r="D251" s="15"/>
      <c r="E251" s="63" t="s">
        <v>560</v>
      </c>
      <c r="F251" s="14"/>
      <c r="G251" s="31"/>
      <c r="H251" s="67"/>
      <c r="I251" s="78" t="s">
        <v>1402</v>
      </c>
      <c r="J251" s="1" t="s">
        <v>1490</v>
      </c>
      <c r="K251" s="1" t="s">
        <v>563</v>
      </c>
      <c r="L251" s="66" t="s">
        <v>1528</v>
      </c>
    </row>
    <row r="252" spans="1:12" ht="38.25" customHeight="1">
      <c r="A252" s="36">
        <v>11</v>
      </c>
      <c r="B252" s="18"/>
      <c r="C252" s="18"/>
      <c r="D252" s="15"/>
      <c r="E252" s="860" t="s">
        <v>842</v>
      </c>
      <c r="F252" s="860"/>
      <c r="G252" s="860"/>
      <c r="H252" s="861"/>
      <c r="I252" s="78" t="s">
        <v>1402</v>
      </c>
      <c r="J252" s="1" t="s">
        <v>1490</v>
      </c>
      <c r="K252" s="1" t="s">
        <v>563</v>
      </c>
      <c r="L252" s="66" t="s">
        <v>1528</v>
      </c>
    </row>
    <row r="253" spans="1:12" ht="25.5" customHeight="1">
      <c r="A253" s="36">
        <v>11</v>
      </c>
      <c r="B253" s="18"/>
      <c r="C253" s="18"/>
      <c r="D253" s="15"/>
      <c r="E253" s="860" t="s">
        <v>559</v>
      </c>
      <c r="F253" s="860"/>
      <c r="G253" s="860"/>
      <c r="H253" s="861"/>
      <c r="I253" s="78" t="s">
        <v>1402</v>
      </c>
      <c r="J253" s="1" t="s">
        <v>1490</v>
      </c>
      <c r="K253" s="1" t="s">
        <v>563</v>
      </c>
      <c r="L253" s="66" t="s">
        <v>1528</v>
      </c>
    </row>
    <row r="254" spans="1:12">
      <c r="A254" s="36">
        <v>11</v>
      </c>
      <c r="B254" s="18"/>
      <c r="C254" s="18"/>
      <c r="D254" s="15"/>
      <c r="E254" s="63"/>
      <c r="F254" s="14"/>
      <c r="G254" s="31"/>
      <c r="H254" s="67"/>
      <c r="I254" s="78" t="s">
        <v>1402</v>
      </c>
      <c r="J254" s="1" t="s">
        <v>1490</v>
      </c>
      <c r="K254" s="1" t="s">
        <v>563</v>
      </c>
      <c r="L254" s="66" t="s">
        <v>1528</v>
      </c>
    </row>
    <row r="255" spans="1:12">
      <c r="A255" s="52">
        <v>11</v>
      </c>
      <c r="B255" s="6"/>
      <c r="C255" s="6"/>
      <c r="D255" s="5"/>
      <c r="E255" s="4"/>
      <c r="F255" s="3"/>
      <c r="G255" s="2"/>
      <c r="H255" s="2"/>
      <c r="I255" s="79" t="s">
        <v>1402</v>
      </c>
      <c r="J255" s="69" t="s">
        <v>1490</v>
      </c>
      <c r="K255" s="69" t="s">
        <v>563</v>
      </c>
      <c r="L255" s="69" t="s">
        <v>1528</v>
      </c>
    </row>
    <row r="256" spans="1:12" customFormat="1" ht="39" customHeight="1">
      <c r="A256" s="10">
        <v>0</v>
      </c>
      <c r="B256" s="863" t="s">
        <v>1657</v>
      </c>
      <c r="C256" s="863"/>
      <c r="D256" s="863"/>
      <c r="E256" s="862" t="s">
        <v>1695</v>
      </c>
      <c r="F256" s="862"/>
      <c r="G256" s="862"/>
      <c r="H256" s="862"/>
      <c r="I256" s="75" t="s">
        <v>1695</v>
      </c>
      <c r="J256" s="75" t="s">
        <v>1520</v>
      </c>
      <c r="K256" s="75" t="s">
        <v>1521</v>
      </c>
      <c r="L256" s="75" t="s">
        <v>1519</v>
      </c>
    </row>
    <row r="257" spans="1:12" s="1" customFormat="1" ht="31.5" customHeight="1">
      <c r="A257" s="10">
        <v>60</v>
      </c>
      <c r="B257" s="866" t="s">
        <v>1556</v>
      </c>
      <c r="C257" s="866"/>
      <c r="D257" s="866"/>
      <c r="E257" s="866"/>
      <c r="F257" s="866"/>
      <c r="G257" s="866"/>
      <c r="H257" s="867"/>
      <c r="I257" s="77" t="s">
        <v>1696</v>
      </c>
      <c r="J257" s="68" t="s">
        <v>1557</v>
      </c>
      <c r="K257" s="68" t="s">
        <v>271</v>
      </c>
      <c r="L257" s="68" t="s">
        <v>1558</v>
      </c>
    </row>
    <row r="258" spans="1:12" s="1" customFormat="1" ht="20.25" customHeight="1">
      <c r="A258" s="10">
        <v>60</v>
      </c>
      <c r="B258" s="868">
        <v>60</v>
      </c>
      <c r="C258" s="24"/>
      <c r="D258" s="13"/>
      <c r="E258" s="12" t="s">
        <v>271</v>
      </c>
      <c r="F258" s="32"/>
      <c r="G258" s="33"/>
      <c r="H258" s="34"/>
      <c r="I258" s="78" t="s">
        <v>1696</v>
      </c>
      <c r="J258" s="1" t="s">
        <v>1557</v>
      </c>
      <c r="K258" s="1" t="s">
        <v>271</v>
      </c>
      <c r="L258" s="1" t="s">
        <v>1558</v>
      </c>
    </row>
    <row r="259" spans="1:12" s="1" customFormat="1" ht="15.75" customHeight="1">
      <c r="A259" s="10">
        <v>60</v>
      </c>
      <c r="B259" s="868"/>
      <c r="C259" s="25"/>
      <c r="D259" s="26"/>
      <c r="E259" s="27" t="s">
        <v>1088</v>
      </c>
      <c r="F259" s="32"/>
      <c r="G259" s="33"/>
      <c r="H259" s="34"/>
      <c r="I259" s="78" t="s">
        <v>1696</v>
      </c>
      <c r="J259" s="1" t="s">
        <v>1557</v>
      </c>
      <c r="K259" s="1" t="s">
        <v>271</v>
      </c>
      <c r="L259" s="1" t="s">
        <v>1558</v>
      </c>
    </row>
    <row r="260" spans="1:12" s="1" customFormat="1" ht="15" customHeight="1">
      <c r="A260" s="10">
        <v>60</v>
      </c>
      <c r="B260" s="869" t="s">
        <v>1369</v>
      </c>
      <c r="C260" s="869"/>
      <c r="D260" s="870">
        <v>2</v>
      </c>
      <c r="E260" s="44" t="s">
        <v>19</v>
      </c>
      <c r="F260" s="878" t="s">
        <v>611</v>
      </c>
      <c r="G260" s="878"/>
      <c r="H260" s="879"/>
      <c r="I260" s="78" t="s">
        <v>1696</v>
      </c>
      <c r="J260" s="1" t="s">
        <v>1557</v>
      </c>
      <c r="K260" s="1" t="s">
        <v>271</v>
      </c>
      <c r="L260" s="1" t="s">
        <v>1558</v>
      </c>
    </row>
    <row r="261" spans="1:12" s="1" customFormat="1" ht="15" customHeight="1">
      <c r="A261" s="10">
        <v>60</v>
      </c>
      <c r="B261" s="869"/>
      <c r="C261" s="869"/>
      <c r="D261" s="870"/>
      <c r="E261" s="65" t="s">
        <v>4</v>
      </c>
      <c r="F261" s="878"/>
      <c r="G261" s="878"/>
      <c r="H261" s="879"/>
      <c r="I261" s="78" t="s">
        <v>1696</v>
      </c>
      <c r="J261" s="1" t="s">
        <v>1557</v>
      </c>
      <c r="K261" s="1" t="s">
        <v>271</v>
      </c>
      <c r="L261" s="1" t="s">
        <v>1558</v>
      </c>
    </row>
    <row r="262" spans="1:12" s="1" customFormat="1" ht="15" customHeight="1">
      <c r="A262" s="10">
        <v>60</v>
      </c>
      <c r="B262" s="869"/>
      <c r="C262" s="869"/>
      <c r="D262" s="870"/>
      <c r="E262" s="65" t="s">
        <v>32</v>
      </c>
      <c r="F262" s="878"/>
      <c r="G262" s="878"/>
      <c r="H262" s="879"/>
      <c r="I262" s="78" t="s">
        <v>1696</v>
      </c>
      <c r="J262" s="1" t="s">
        <v>1557</v>
      </c>
      <c r="K262" s="1" t="s">
        <v>271</v>
      </c>
      <c r="L262" s="1" t="s">
        <v>1558</v>
      </c>
    </row>
    <row r="263" spans="1:12" s="1" customFormat="1" ht="25.5" customHeight="1">
      <c r="A263" s="10">
        <v>60</v>
      </c>
      <c r="B263" s="875" t="s">
        <v>613</v>
      </c>
      <c r="C263" s="875"/>
      <c r="D263" s="16">
        <f>D260</f>
        <v>2</v>
      </c>
      <c r="E263" s="45" t="s">
        <v>2</v>
      </c>
      <c r="F263" s="29" t="s">
        <v>1</v>
      </c>
      <c r="G263" s="864">
        <v>10</v>
      </c>
      <c r="H263" s="865"/>
      <c r="I263" s="78" t="s">
        <v>1696</v>
      </c>
      <c r="J263" s="1" t="s">
        <v>1557</v>
      </c>
      <c r="K263" s="1" t="s">
        <v>271</v>
      </c>
      <c r="L263" s="1" t="s">
        <v>1558</v>
      </c>
    </row>
    <row r="264" spans="1:12" s="1" customFormat="1" ht="15" customHeight="1">
      <c r="A264" s="10">
        <v>60</v>
      </c>
      <c r="B264" s="50">
        <v>1</v>
      </c>
      <c r="C264" s="21" t="s">
        <v>1404</v>
      </c>
      <c r="D264" s="17">
        <f>D260</f>
        <v>2</v>
      </c>
      <c r="E264" s="42" t="s">
        <v>1089</v>
      </c>
      <c r="F264" s="17">
        <f>G263</f>
        <v>10</v>
      </c>
      <c r="G264" s="22">
        <f t="shared" ref="G264:G265" si="32">IF(ISBLANK(B264),"",IF(ISTEXT(B264),"",(B264/D264)*F264))</f>
        <v>5</v>
      </c>
      <c r="H264" s="28" t="str">
        <f t="shared" ref="H264:H265" si="33">C264</f>
        <v>litre</v>
      </c>
      <c r="I264" s="78" t="s">
        <v>1696</v>
      </c>
      <c r="J264" s="1" t="s">
        <v>1557</v>
      </c>
      <c r="K264" s="1" t="s">
        <v>271</v>
      </c>
      <c r="L264" s="1" t="s">
        <v>1558</v>
      </c>
    </row>
    <row r="265" spans="1:12" s="1" customFormat="1" ht="15" customHeight="1">
      <c r="A265" s="10">
        <v>60</v>
      </c>
      <c r="B265" s="50">
        <v>0.3</v>
      </c>
      <c r="C265" s="21" t="s">
        <v>609</v>
      </c>
      <c r="D265" s="17">
        <f>D260</f>
        <v>2</v>
      </c>
      <c r="E265" s="42" t="s">
        <v>1090</v>
      </c>
      <c r="F265" s="17">
        <f>G263</f>
        <v>10</v>
      </c>
      <c r="G265" s="41">
        <f t="shared" si="32"/>
        <v>1.5</v>
      </c>
      <c r="H265" s="28" t="str">
        <f t="shared" si="33"/>
        <v>kg</v>
      </c>
      <c r="I265" s="78" t="s">
        <v>1696</v>
      </c>
      <c r="J265" s="1" t="s">
        <v>1557</v>
      </c>
      <c r="K265" s="1" t="s">
        <v>271</v>
      </c>
      <c r="L265" s="1" t="s">
        <v>1558</v>
      </c>
    </row>
    <row r="266" spans="1:12" s="1" customFormat="1" ht="15" customHeight="1">
      <c r="A266" s="10">
        <v>60</v>
      </c>
      <c r="B266" s="50">
        <v>0.05</v>
      </c>
      <c r="C266" s="21" t="s">
        <v>609</v>
      </c>
      <c r="D266" s="17">
        <f>D260</f>
        <v>2</v>
      </c>
      <c r="E266" s="42" t="s">
        <v>1091</v>
      </c>
      <c r="F266" s="17">
        <f>G263</f>
        <v>10</v>
      </c>
      <c r="G266" s="41">
        <f t="shared" ref="G266:G281" si="34">IF(ISBLANK(B266),"",IF(ISTEXT(B266),"",(B266/D266)*F266))</f>
        <v>0.25</v>
      </c>
      <c r="H266" s="28" t="str">
        <f t="shared" ref="H266:H281" si="35">C266</f>
        <v>kg</v>
      </c>
      <c r="I266" s="78" t="s">
        <v>1696</v>
      </c>
      <c r="J266" s="1" t="s">
        <v>1557</v>
      </c>
      <c r="K266" s="1" t="s">
        <v>271</v>
      </c>
      <c r="L266" s="1" t="s">
        <v>1558</v>
      </c>
    </row>
    <row r="267" spans="1:12" s="1" customFormat="1" ht="15" customHeight="1">
      <c r="A267" s="10">
        <v>60</v>
      </c>
      <c r="B267" s="50">
        <v>1</v>
      </c>
      <c r="C267" s="21" t="s">
        <v>1405</v>
      </c>
      <c r="D267" s="17">
        <f>D260</f>
        <v>2</v>
      </c>
      <c r="E267" s="42" t="s">
        <v>1092</v>
      </c>
      <c r="F267" s="17">
        <f>G263</f>
        <v>10</v>
      </c>
      <c r="G267" s="23">
        <f t="shared" si="34"/>
        <v>5</v>
      </c>
      <c r="H267" s="28" t="str">
        <f t="shared" si="35"/>
        <v>tomate</v>
      </c>
      <c r="I267" s="78" t="s">
        <v>1696</v>
      </c>
      <c r="J267" s="1" t="s">
        <v>1557</v>
      </c>
      <c r="K267" s="1" t="s">
        <v>271</v>
      </c>
      <c r="L267" s="1" t="s">
        <v>1558</v>
      </c>
    </row>
    <row r="268" spans="1:12" s="1" customFormat="1" ht="15" customHeight="1">
      <c r="A268" s="10">
        <v>60</v>
      </c>
      <c r="B268" s="50">
        <v>1</v>
      </c>
      <c r="C268" s="21" t="s">
        <v>647</v>
      </c>
      <c r="D268" s="17">
        <f>D260</f>
        <v>2</v>
      </c>
      <c r="E268" s="42" t="s">
        <v>651</v>
      </c>
      <c r="F268" s="17">
        <f>G263</f>
        <v>10</v>
      </c>
      <c r="G268" s="23">
        <f t="shared" si="34"/>
        <v>5</v>
      </c>
      <c r="H268" s="28" t="str">
        <f t="shared" si="35"/>
        <v>oignon</v>
      </c>
      <c r="I268" s="78" t="s">
        <v>1696</v>
      </c>
      <c r="J268" s="1" t="s">
        <v>1557</v>
      </c>
      <c r="K268" s="1" t="s">
        <v>271</v>
      </c>
      <c r="L268" s="1" t="s">
        <v>1558</v>
      </c>
    </row>
    <row r="269" spans="1:12" s="1" customFormat="1" ht="15" customHeight="1">
      <c r="A269" s="10">
        <v>60</v>
      </c>
      <c r="B269" s="50">
        <v>1</v>
      </c>
      <c r="C269" s="21" t="s">
        <v>622</v>
      </c>
      <c r="D269" s="17">
        <f>D260</f>
        <v>2</v>
      </c>
      <c r="E269" s="42" t="s">
        <v>740</v>
      </c>
      <c r="F269" s="17">
        <f>G263</f>
        <v>10</v>
      </c>
      <c r="G269" s="23">
        <f t="shared" si="34"/>
        <v>5</v>
      </c>
      <c r="H269" s="28" t="str">
        <f t="shared" si="35"/>
        <v>gousses</v>
      </c>
      <c r="I269" s="78" t="s">
        <v>1696</v>
      </c>
      <c r="J269" s="1" t="s">
        <v>1557</v>
      </c>
      <c r="K269" s="1" t="s">
        <v>271</v>
      </c>
      <c r="L269" s="1" t="s">
        <v>1558</v>
      </c>
    </row>
    <row r="270" spans="1:12" s="1" customFormat="1" ht="15" customHeight="1">
      <c r="A270" s="10">
        <v>60</v>
      </c>
      <c r="B270" s="50">
        <v>1</v>
      </c>
      <c r="C270" s="21" t="s">
        <v>1406</v>
      </c>
      <c r="D270" s="17">
        <f>D260</f>
        <v>2</v>
      </c>
      <c r="E270" s="42" t="s">
        <v>652</v>
      </c>
      <c r="F270" s="17">
        <f>G263</f>
        <v>10</v>
      </c>
      <c r="G270" s="23">
        <f t="shared" si="34"/>
        <v>5</v>
      </c>
      <c r="H270" s="28" t="str">
        <f t="shared" si="35"/>
        <v>echalotes</v>
      </c>
      <c r="I270" s="78" t="s">
        <v>1696</v>
      </c>
      <c r="J270" s="1" t="s">
        <v>1557</v>
      </c>
      <c r="K270" s="1" t="s">
        <v>271</v>
      </c>
      <c r="L270" s="1" t="s">
        <v>1558</v>
      </c>
    </row>
    <row r="271" spans="1:12" s="1" customFormat="1" ht="15" customHeight="1">
      <c r="A271" s="10">
        <v>60</v>
      </c>
      <c r="B271" s="50">
        <v>0.4</v>
      </c>
      <c r="C271" s="21" t="s">
        <v>609</v>
      </c>
      <c r="D271" s="17">
        <f>D260</f>
        <v>2</v>
      </c>
      <c r="E271" s="42" t="s">
        <v>1093</v>
      </c>
      <c r="F271" s="17">
        <f>G263</f>
        <v>10</v>
      </c>
      <c r="G271" s="41">
        <f t="shared" si="34"/>
        <v>2</v>
      </c>
      <c r="H271" s="28" t="str">
        <f t="shared" si="35"/>
        <v>kg</v>
      </c>
      <c r="I271" s="78" t="s">
        <v>1696</v>
      </c>
      <c r="J271" s="1" t="s">
        <v>1557</v>
      </c>
      <c r="K271" s="1" t="s">
        <v>271</v>
      </c>
      <c r="L271" s="1" t="s">
        <v>1558</v>
      </c>
    </row>
    <row r="272" spans="1:12" s="1" customFormat="1" ht="15" customHeight="1">
      <c r="A272" s="10">
        <v>60</v>
      </c>
      <c r="B272" s="50">
        <v>2</v>
      </c>
      <c r="C272" s="21" t="s">
        <v>1407</v>
      </c>
      <c r="D272" s="17">
        <f>D260</f>
        <v>2</v>
      </c>
      <c r="E272" s="42" t="s">
        <v>1094</v>
      </c>
      <c r="F272" s="17">
        <f>G263</f>
        <v>10</v>
      </c>
      <c r="G272" s="23">
        <f t="shared" si="34"/>
        <v>10</v>
      </c>
      <c r="H272" s="28" t="str">
        <f t="shared" si="35"/>
        <v>bulbes</v>
      </c>
      <c r="I272" s="78" t="s">
        <v>1696</v>
      </c>
      <c r="J272" s="1" t="s">
        <v>1557</v>
      </c>
      <c r="K272" s="1" t="s">
        <v>271</v>
      </c>
      <c r="L272" s="1" t="s">
        <v>1558</v>
      </c>
    </row>
    <row r="273" spans="1:12" s="1" customFormat="1" ht="15" customHeight="1">
      <c r="A273" s="10">
        <v>60</v>
      </c>
      <c r="B273" s="50">
        <v>3</v>
      </c>
      <c r="C273" s="21" t="s">
        <v>1408</v>
      </c>
      <c r="D273" s="17">
        <f>D260</f>
        <v>2</v>
      </c>
      <c r="E273" s="42" t="s">
        <v>1095</v>
      </c>
      <c r="F273" s="17">
        <f>G263</f>
        <v>10</v>
      </c>
      <c r="G273" s="23">
        <f t="shared" si="34"/>
        <v>15</v>
      </c>
      <c r="H273" s="28" t="str">
        <f t="shared" si="35"/>
        <v>cm</v>
      </c>
      <c r="I273" s="78" t="s">
        <v>1696</v>
      </c>
      <c r="J273" s="1" t="s">
        <v>1557</v>
      </c>
      <c r="K273" s="1" t="s">
        <v>271</v>
      </c>
      <c r="L273" s="1" t="s">
        <v>1558</v>
      </c>
    </row>
    <row r="274" spans="1:12" s="1" customFormat="1" ht="15" customHeight="1">
      <c r="A274" s="10">
        <v>60</v>
      </c>
      <c r="B274" s="50">
        <v>4</v>
      </c>
      <c r="C274" s="21" t="s">
        <v>612</v>
      </c>
      <c r="D274" s="17">
        <f>D260</f>
        <v>2</v>
      </c>
      <c r="E274" s="42" t="s">
        <v>1096</v>
      </c>
      <c r="F274" s="17">
        <f>G263</f>
        <v>10</v>
      </c>
      <c r="G274" s="23">
        <f t="shared" si="34"/>
        <v>20</v>
      </c>
      <c r="H274" s="28" t="str">
        <f t="shared" si="35"/>
        <v>feuilles</v>
      </c>
      <c r="I274" s="78" t="s">
        <v>1696</v>
      </c>
      <c r="J274" s="1" t="s">
        <v>1557</v>
      </c>
      <c r="K274" s="1" t="s">
        <v>271</v>
      </c>
      <c r="L274" s="1" t="s">
        <v>1558</v>
      </c>
    </row>
    <row r="275" spans="1:12" s="1" customFormat="1" ht="15" customHeight="1">
      <c r="A275" s="10">
        <v>60</v>
      </c>
      <c r="B275" s="50">
        <v>1</v>
      </c>
      <c r="C275" s="21" t="s">
        <v>614</v>
      </c>
      <c r="D275" s="17">
        <f>D260</f>
        <v>2</v>
      </c>
      <c r="E275" s="42" t="s">
        <v>1097</v>
      </c>
      <c r="F275" s="17">
        <f>G263</f>
        <v>10</v>
      </c>
      <c r="G275" s="23">
        <f t="shared" si="34"/>
        <v>5</v>
      </c>
      <c r="H275" s="28" t="str">
        <f t="shared" si="35"/>
        <v>C/C</v>
      </c>
      <c r="I275" s="78" t="s">
        <v>1696</v>
      </c>
      <c r="J275" s="1" t="s">
        <v>1557</v>
      </c>
      <c r="K275" s="1" t="s">
        <v>271</v>
      </c>
      <c r="L275" s="1" t="s">
        <v>1558</v>
      </c>
    </row>
    <row r="276" spans="1:12" s="1" customFormat="1" ht="15" customHeight="1">
      <c r="A276" s="10">
        <v>60</v>
      </c>
      <c r="B276" s="50">
        <v>2</v>
      </c>
      <c r="C276" s="21" t="s">
        <v>614</v>
      </c>
      <c r="D276" s="17">
        <f>D260</f>
        <v>2</v>
      </c>
      <c r="E276" s="42" t="s">
        <v>1098</v>
      </c>
      <c r="F276" s="17">
        <f>G263</f>
        <v>10</v>
      </c>
      <c r="G276" s="23">
        <f t="shared" si="34"/>
        <v>10</v>
      </c>
      <c r="H276" s="28" t="str">
        <f t="shared" si="35"/>
        <v>C/C</v>
      </c>
      <c r="I276" s="78" t="s">
        <v>1696</v>
      </c>
      <c r="J276" s="1" t="s">
        <v>1557</v>
      </c>
      <c r="K276" s="1" t="s">
        <v>271</v>
      </c>
      <c r="L276" s="1" t="s">
        <v>1558</v>
      </c>
    </row>
    <row r="277" spans="1:12" s="1" customFormat="1" ht="15" customHeight="1">
      <c r="A277" s="10">
        <v>60</v>
      </c>
      <c r="B277" s="50">
        <v>4</v>
      </c>
      <c r="C277" s="21" t="s">
        <v>614</v>
      </c>
      <c r="D277" s="17">
        <f>D260</f>
        <v>2</v>
      </c>
      <c r="E277" s="42" t="s">
        <v>1099</v>
      </c>
      <c r="F277" s="17">
        <f>G263</f>
        <v>10</v>
      </c>
      <c r="G277" s="23">
        <f t="shared" si="34"/>
        <v>20</v>
      </c>
      <c r="H277" s="28" t="str">
        <f t="shared" si="35"/>
        <v>C/C</v>
      </c>
      <c r="I277" s="78" t="s">
        <v>1696</v>
      </c>
      <c r="J277" s="1" t="s">
        <v>1557</v>
      </c>
      <c r="K277" s="1" t="s">
        <v>271</v>
      </c>
      <c r="L277" s="1" t="s">
        <v>1558</v>
      </c>
    </row>
    <row r="278" spans="1:12" s="1" customFormat="1" ht="15" customHeight="1">
      <c r="A278" s="10">
        <v>60</v>
      </c>
      <c r="B278" s="50">
        <v>0.5</v>
      </c>
      <c r="C278" s="21" t="s">
        <v>615</v>
      </c>
      <c r="D278" s="17">
        <f>D260</f>
        <v>2</v>
      </c>
      <c r="E278" s="42" t="s">
        <v>1100</v>
      </c>
      <c r="F278" s="17">
        <f>G263</f>
        <v>10</v>
      </c>
      <c r="G278" s="23">
        <f t="shared" si="34"/>
        <v>2.5</v>
      </c>
      <c r="H278" s="28" t="str">
        <f t="shared" si="35"/>
        <v>citrons</v>
      </c>
      <c r="I278" s="78" t="s">
        <v>1696</v>
      </c>
      <c r="J278" s="1" t="s">
        <v>1557</v>
      </c>
      <c r="K278" s="1" t="s">
        <v>271</v>
      </c>
      <c r="L278" s="1" t="s">
        <v>1558</v>
      </c>
    </row>
    <row r="279" spans="1:12" s="1" customFormat="1" ht="15" customHeight="1">
      <c r="A279" s="10">
        <v>60</v>
      </c>
      <c r="B279" s="50">
        <v>0.8</v>
      </c>
      <c r="C279" s="21" t="s">
        <v>609</v>
      </c>
      <c r="D279" s="17">
        <f>D260</f>
        <v>2</v>
      </c>
      <c r="E279" s="42" t="s">
        <v>1101</v>
      </c>
      <c r="F279" s="17">
        <f>G263</f>
        <v>10</v>
      </c>
      <c r="G279" s="22">
        <f t="shared" si="34"/>
        <v>4</v>
      </c>
      <c r="H279" s="28" t="str">
        <f t="shared" si="35"/>
        <v>kg</v>
      </c>
      <c r="I279" s="78" t="s">
        <v>1696</v>
      </c>
      <c r="J279" s="1" t="s">
        <v>1557</v>
      </c>
      <c r="K279" s="1" t="s">
        <v>271</v>
      </c>
      <c r="L279" s="1" t="s">
        <v>1558</v>
      </c>
    </row>
    <row r="280" spans="1:12" s="1" customFormat="1" ht="15" customHeight="1">
      <c r="A280" s="10">
        <v>60</v>
      </c>
      <c r="B280" s="50"/>
      <c r="C280" s="21"/>
      <c r="D280" s="17">
        <f>D260</f>
        <v>2</v>
      </c>
      <c r="E280" s="42"/>
      <c r="F280" s="17">
        <f>G263</f>
        <v>10</v>
      </c>
      <c r="G280" s="22" t="str">
        <f t="shared" si="34"/>
        <v/>
      </c>
      <c r="H280" s="28">
        <f t="shared" si="35"/>
        <v>0</v>
      </c>
      <c r="I280" s="78" t="s">
        <v>1696</v>
      </c>
      <c r="J280" s="1" t="s">
        <v>1557</v>
      </c>
      <c r="K280" s="1" t="s">
        <v>271</v>
      </c>
      <c r="L280" s="1" t="s">
        <v>1558</v>
      </c>
    </row>
    <row r="281" spans="1:12" s="1" customFormat="1" ht="15" customHeight="1">
      <c r="A281" s="10">
        <v>60</v>
      </c>
      <c r="B281" s="50"/>
      <c r="C281" s="21"/>
      <c r="D281" s="17">
        <f>D260</f>
        <v>2</v>
      </c>
      <c r="E281" s="42"/>
      <c r="F281" s="17">
        <f>G263</f>
        <v>10</v>
      </c>
      <c r="G281" s="22" t="str">
        <f t="shared" si="34"/>
        <v/>
      </c>
      <c r="H281" s="28">
        <f t="shared" si="35"/>
        <v>0</v>
      </c>
      <c r="I281" s="78" t="s">
        <v>1696</v>
      </c>
      <c r="J281" s="1" t="s">
        <v>1557</v>
      </c>
      <c r="K281" s="1" t="s">
        <v>271</v>
      </c>
      <c r="L281" s="1" t="s">
        <v>1558</v>
      </c>
    </row>
    <row r="282" spans="1:12" s="1" customFormat="1" ht="15" customHeight="1">
      <c r="A282" s="10">
        <v>60</v>
      </c>
      <c r="B282" s="18"/>
      <c r="C282" s="18"/>
      <c r="D282" s="15"/>
      <c r="E282" s="63"/>
      <c r="F282" s="14"/>
      <c r="G282" s="31"/>
      <c r="H282" s="67"/>
      <c r="I282" s="78" t="s">
        <v>1696</v>
      </c>
      <c r="J282" s="1" t="s">
        <v>1557</v>
      </c>
      <c r="K282" s="1" t="s">
        <v>271</v>
      </c>
      <c r="L282" s="1" t="s">
        <v>1558</v>
      </c>
    </row>
    <row r="283" spans="1:12" s="1" customFormat="1" ht="15" customHeight="1">
      <c r="A283" s="10">
        <v>60</v>
      </c>
      <c r="B283" s="18"/>
      <c r="C283" s="18"/>
      <c r="D283" s="15"/>
      <c r="E283" s="61" t="s">
        <v>1463</v>
      </c>
      <c r="F283" s="14"/>
      <c r="G283" s="31"/>
      <c r="H283" s="67"/>
      <c r="I283" s="78" t="s">
        <v>1696</v>
      </c>
      <c r="J283" s="1" t="s">
        <v>1557</v>
      </c>
      <c r="K283" s="1" t="s">
        <v>271</v>
      </c>
      <c r="L283" s="1" t="s">
        <v>1558</v>
      </c>
    </row>
    <row r="284" spans="1:12" s="1" customFormat="1" ht="15" customHeight="1">
      <c r="A284" s="10">
        <v>60</v>
      </c>
      <c r="B284" s="18"/>
      <c r="C284" s="18"/>
      <c r="D284" s="15"/>
      <c r="E284" s="63" t="s">
        <v>270</v>
      </c>
      <c r="F284" s="14"/>
      <c r="G284" s="31"/>
      <c r="H284" s="67"/>
      <c r="I284" s="78" t="s">
        <v>1696</v>
      </c>
      <c r="J284" s="1" t="s">
        <v>1557</v>
      </c>
      <c r="K284" s="1" t="s">
        <v>271</v>
      </c>
      <c r="L284" s="1" t="s">
        <v>1558</v>
      </c>
    </row>
    <row r="285" spans="1:12" s="1" customFormat="1" ht="15" customHeight="1">
      <c r="A285" s="10">
        <v>60</v>
      </c>
      <c r="B285" s="18"/>
      <c r="C285" s="18"/>
      <c r="D285" s="15"/>
      <c r="E285" s="860" t="s">
        <v>269</v>
      </c>
      <c r="F285" s="860"/>
      <c r="G285" s="860"/>
      <c r="H285" s="861"/>
      <c r="I285" s="78" t="s">
        <v>1696</v>
      </c>
      <c r="J285" s="1" t="s">
        <v>1557</v>
      </c>
      <c r="K285" s="1" t="s">
        <v>271</v>
      </c>
      <c r="L285" s="1" t="s">
        <v>1558</v>
      </c>
    </row>
    <row r="286" spans="1:12" s="1" customFormat="1" ht="15" customHeight="1">
      <c r="A286" s="10">
        <v>60</v>
      </c>
      <c r="B286" s="18"/>
      <c r="C286" s="18"/>
      <c r="D286" s="15"/>
      <c r="E286" s="860"/>
      <c r="F286" s="860"/>
      <c r="G286" s="860"/>
      <c r="H286" s="861"/>
      <c r="I286" s="78" t="s">
        <v>1696</v>
      </c>
      <c r="J286" s="1" t="s">
        <v>1557</v>
      </c>
      <c r="K286" s="1" t="s">
        <v>271</v>
      </c>
      <c r="L286" s="1" t="s">
        <v>1558</v>
      </c>
    </row>
    <row r="287" spans="1:12" s="1" customFormat="1" ht="15" customHeight="1">
      <c r="A287" s="10">
        <v>60</v>
      </c>
      <c r="B287" s="18"/>
      <c r="C287" s="18"/>
      <c r="D287" s="15"/>
      <c r="E287" s="860" t="s">
        <v>268</v>
      </c>
      <c r="F287" s="860"/>
      <c r="G287" s="860"/>
      <c r="H287" s="861"/>
      <c r="I287" s="78" t="s">
        <v>1696</v>
      </c>
      <c r="J287" s="1" t="s">
        <v>1557</v>
      </c>
      <c r="K287" s="1" t="s">
        <v>271</v>
      </c>
      <c r="L287" s="1" t="s">
        <v>1558</v>
      </c>
    </row>
    <row r="288" spans="1:12" s="1" customFormat="1" ht="15" customHeight="1">
      <c r="A288" s="10">
        <v>60</v>
      </c>
      <c r="B288" s="18"/>
      <c r="C288" s="18"/>
      <c r="D288" s="15"/>
      <c r="E288" s="860"/>
      <c r="F288" s="860"/>
      <c r="G288" s="860"/>
      <c r="H288" s="861"/>
      <c r="I288" s="78" t="s">
        <v>1696</v>
      </c>
      <c r="J288" s="1" t="s">
        <v>1557</v>
      </c>
      <c r="K288" s="1" t="s">
        <v>271</v>
      </c>
      <c r="L288" s="1" t="s">
        <v>1558</v>
      </c>
    </row>
    <row r="289" spans="1:12" s="1" customFormat="1" ht="15" customHeight="1">
      <c r="A289" s="10">
        <v>60</v>
      </c>
      <c r="B289" s="18"/>
      <c r="C289" s="18"/>
      <c r="D289" s="15"/>
      <c r="E289" s="860"/>
      <c r="F289" s="860"/>
      <c r="G289" s="860"/>
      <c r="H289" s="861"/>
      <c r="I289" s="78" t="s">
        <v>1696</v>
      </c>
      <c r="J289" s="1" t="s">
        <v>1557</v>
      </c>
      <c r="K289" s="1" t="s">
        <v>271</v>
      </c>
      <c r="L289" s="1" t="s">
        <v>1558</v>
      </c>
    </row>
    <row r="290" spans="1:12" s="1" customFormat="1" ht="15" customHeight="1">
      <c r="A290" s="10">
        <v>60</v>
      </c>
      <c r="B290" s="18"/>
      <c r="C290" s="18"/>
      <c r="D290" s="15"/>
      <c r="E290" s="860"/>
      <c r="F290" s="860"/>
      <c r="G290" s="860"/>
      <c r="H290" s="861"/>
      <c r="I290" s="78" t="s">
        <v>1696</v>
      </c>
      <c r="J290" s="1" t="s">
        <v>1557</v>
      </c>
      <c r="K290" s="1" t="s">
        <v>271</v>
      </c>
      <c r="L290" s="1" t="s">
        <v>1558</v>
      </c>
    </row>
    <row r="291" spans="1:12" s="1" customFormat="1" ht="15" customHeight="1">
      <c r="A291" s="10">
        <v>60</v>
      </c>
      <c r="B291" s="18"/>
      <c r="C291" s="18"/>
      <c r="D291" s="15"/>
      <c r="E291" s="63" t="s">
        <v>267</v>
      </c>
      <c r="F291" s="14"/>
      <c r="G291" s="31"/>
      <c r="H291" s="67"/>
      <c r="I291" s="78" t="s">
        <v>1696</v>
      </c>
      <c r="J291" s="1" t="s">
        <v>1557</v>
      </c>
      <c r="K291" s="1" t="s">
        <v>271</v>
      </c>
      <c r="L291" s="1" t="s">
        <v>1558</v>
      </c>
    </row>
    <row r="292" spans="1:12" s="1" customFormat="1" ht="15" customHeight="1">
      <c r="A292" s="10">
        <v>60</v>
      </c>
      <c r="B292" s="18"/>
      <c r="C292" s="18"/>
      <c r="D292" s="15"/>
      <c r="E292" s="63" t="s">
        <v>266</v>
      </c>
      <c r="F292" s="14"/>
      <c r="G292" s="31"/>
      <c r="H292" s="67"/>
      <c r="I292" s="78" t="s">
        <v>1696</v>
      </c>
      <c r="J292" s="1" t="s">
        <v>1557</v>
      </c>
      <c r="K292" s="1" t="s">
        <v>271</v>
      </c>
      <c r="L292" s="1" t="s">
        <v>1558</v>
      </c>
    </row>
    <row r="293" spans="1:12" s="1" customFormat="1" ht="15" customHeight="1">
      <c r="A293" s="10">
        <v>60</v>
      </c>
      <c r="B293" s="18"/>
      <c r="C293" s="18"/>
      <c r="D293" s="15"/>
      <c r="E293" s="63" t="s">
        <v>265</v>
      </c>
      <c r="F293" s="14"/>
      <c r="G293" s="31"/>
      <c r="H293" s="67"/>
      <c r="I293" s="78" t="s">
        <v>1696</v>
      </c>
      <c r="J293" s="1" t="s">
        <v>1557</v>
      </c>
      <c r="K293" s="1" t="s">
        <v>271</v>
      </c>
      <c r="L293" s="1" t="s">
        <v>1558</v>
      </c>
    </row>
    <row r="294" spans="1:12" s="1" customFormat="1" ht="15" customHeight="1">
      <c r="A294" s="10">
        <v>60</v>
      </c>
      <c r="B294" s="18"/>
      <c r="C294" s="18"/>
      <c r="D294" s="15"/>
      <c r="E294" s="860" t="s">
        <v>1102</v>
      </c>
      <c r="F294" s="860"/>
      <c r="G294" s="860"/>
      <c r="H294" s="861"/>
      <c r="I294" s="78" t="s">
        <v>1696</v>
      </c>
      <c r="J294" s="1" t="s">
        <v>1557</v>
      </c>
      <c r="K294" s="1" t="s">
        <v>271</v>
      </c>
      <c r="L294" s="1" t="s">
        <v>1558</v>
      </c>
    </row>
    <row r="295" spans="1:12" s="1" customFormat="1" ht="15" customHeight="1">
      <c r="A295" s="10">
        <v>60</v>
      </c>
      <c r="B295" s="18"/>
      <c r="C295" s="18"/>
      <c r="D295" s="15"/>
      <c r="E295" s="860"/>
      <c r="F295" s="860"/>
      <c r="G295" s="860"/>
      <c r="H295" s="861"/>
      <c r="I295" s="78" t="s">
        <v>1696</v>
      </c>
      <c r="J295" s="1" t="s">
        <v>1557</v>
      </c>
      <c r="K295" s="1" t="s">
        <v>271</v>
      </c>
      <c r="L295" s="1" t="s">
        <v>1558</v>
      </c>
    </row>
    <row r="296" spans="1:12" s="1" customFormat="1" ht="15" customHeight="1">
      <c r="A296" s="10">
        <v>60</v>
      </c>
      <c r="B296" s="18"/>
      <c r="C296" s="18"/>
      <c r="D296" s="15"/>
      <c r="E296" s="63" t="s">
        <v>264</v>
      </c>
      <c r="F296" s="14"/>
      <c r="G296" s="31"/>
      <c r="H296" s="67"/>
      <c r="I296" s="78" t="s">
        <v>1696</v>
      </c>
      <c r="J296" s="1" t="s">
        <v>1557</v>
      </c>
      <c r="K296" s="1" t="s">
        <v>271</v>
      </c>
      <c r="L296" s="1" t="s">
        <v>1558</v>
      </c>
    </row>
    <row r="297" spans="1:12" s="1" customFormat="1" ht="15" customHeight="1">
      <c r="A297" s="10">
        <v>60</v>
      </c>
      <c r="B297" s="18"/>
      <c r="C297" s="18"/>
      <c r="D297" s="15"/>
      <c r="E297" s="63"/>
      <c r="F297" s="14"/>
      <c r="G297" s="31"/>
      <c r="H297" s="67"/>
      <c r="I297" s="78" t="s">
        <v>1696</v>
      </c>
      <c r="J297" s="1" t="s">
        <v>1557</v>
      </c>
      <c r="K297" s="1" t="s">
        <v>271</v>
      </c>
      <c r="L297" s="1" t="s">
        <v>1558</v>
      </c>
    </row>
    <row r="298" spans="1:12" s="1" customFormat="1" ht="15" customHeight="1">
      <c r="A298" s="10">
        <v>60</v>
      </c>
      <c r="B298" s="18"/>
      <c r="C298" s="18"/>
      <c r="D298" s="15"/>
      <c r="E298" s="63"/>
      <c r="F298" s="14"/>
      <c r="G298" s="31"/>
      <c r="H298" s="67"/>
      <c r="I298" s="78" t="s">
        <v>1696</v>
      </c>
      <c r="J298" s="1" t="s">
        <v>1557</v>
      </c>
      <c r="K298" s="1" t="s">
        <v>271</v>
      </c>
      <c r="L298" s="1" t="s">
        <v>1558</v>
      </c>
    </row>
    <row r="299" spans="1:12" s="1" customFormat="1" ht="15" customHeight="1">
      <c r="A299" s="10">
        <v>60</v>
      </c>
      <c r="B299" s="6"/>
      <c r="C299" s="6"/>
      <c r="D299" s="5"/>
      <c r="E299" s="4"/>
      <c r="F299" s="3"/>
      <c r="G299" s="2"/>
      <c r="H299" s="2"/>
      <c r="I299" s="79" t="s">
        <v>1696</v>
      </c>
      <c r="J299" s="69" t="s">
        <v>1557</v>
      </c>
      <c r="K299" s="69" t="s">
        <v>271</v>
      </c>
      <c r="L299" s="69" t="s">
        <v>1558</v>
      </c>
    </row>
    <row r="300" spans="1:12" s="1" customFormat="1" ht="31.5" customHeight="1">
      <c r="A300" s="10">
        <v>100</v>
      </c>
      <c r="B300" s="866" t="s">
        <v>1556</v>
      </c>
      <c r="C300" s="866"/>
      <c r="D300" s="866"/>
      <c r="E300" s="866"/>
      <c r="F300" s="866"/>
      <c r="G300" s="866"/>
      <c r="H300" s="867"/>
      <c r="I300" s="77" t="s">
        <v>1696</v>
      </c>
      <c r="J300" s="68" t="s">
        <v>1557</v>
      </c>
      <c r="K300" s="68" t="s">
        <v>55</v>
      </c>
      <c r="L300" s="68" t="s">
        <v>1572</v>
      </c>
    </row>
    <row r="301" spans="1:12" s="1" customFormat="1" ht="20.25" customHeight="1">
      <c r="A301" s="10">
        <v>100</v>
      </c>
      <c r="B301" s="868">
        <v>100</v>
      </c>
      <c r="C301" s="24"/>
      <c r="D301" s="13"/>
      <c r="E301" s="12" t="s">
        <v>55</v>
      </c>
      <c r="F301" s="32"/>
      <c r="G301" s="33"/>
      <c r="H301" s="34"/>
      <c r="I301" s="78" t="s">
        <v>1696</v>
      </c>
      <c r="J301" s="1" t="s">
        <v>1557</v>
      </c>
      <c r="K301" s="1" t="s">
        <v>55</v>
      </c>
      <c r="L301" s="1" t="s">
        <v>1572</v>
      </c>
    </row>
    <row r="302" spans="1:12" s="1" customFormat="1" ht="15.75" customHeight="1">
      <c r="A302" s="10">
        <v>100</v>
      </c>
      <c r="B302" s="868"/>
      <c r="C302" s="25"/>
      <c r="D302" s="26"/>
      <c r="E302" s="27" t="s">
        <v>1353</v>
      </c>
      <c r="F302" s="32"/>
      <c r="G302" s="33"/>
      <c r="H302" s="34"/>
      <c r="I302" s="78" t="s">
        <v>1696</v>
      </c>
      <c r="J302" s="1" t="s">
        <v>1557</v>
      </c>
      <c r="K302" s="1" t="s">
        <v>55</v>
      </c>
      <c r="L302" s="1" t="s">
        <v>1572</v>
      </c>
    </row>
    <row r="303" spans="1:12" s="1" customFormat="1" ht="15" customHeight="1">
      <c r="A303" s="10">
        <v>100</v>
      </c>
      <c r="B303" s="869" t="s">
        <v>1369</v>
      </c>
      <c r="C303" s="869"/>
      <c r="D303" s="870">
        <v>4</v>
      </c>
      <c r="E303" s="44" t="s">
        <v>8</v>
      </c>
      <c r="F303" s="878" t="s">
        <v>611</v>
      </c>
      <c r="G303" s="878"/>
      <c r="H303" s="879"/>
      <c r="I303" s="78" t="s">
        <v>1696</v>
      </c>
      <c r="J303" s="1" t="s">
        <v>1557</v>
      </c>
      <c r="K303" s="1" t="s">
        <v>55</v>
      </c>
      <c r="L303" s="1" t="s">
        <v>1572</v>
      </c>
    </row>
    <row r="304" spans="1:12" s="1" customFormat="1" ht="15" customHeight="1">
      <c r="A304" s="10">
        <v>100</v>
      </c>
      <c r="B304" s="869"/>
      <c r="C304" s="869"/>
      <c r="D304" s="870"/>
      <c r="E304" s="65" t="s">
        <v>15</v>
      </c>
      <c r="F304" s="878"/>
      <c r="G304" s="878"/>
      <c r="H304" s="879"/>
      <c r="I304" s="78" t="s">
        <v>1696</v>
      </c>
      <c r="J304" s="1" t="s">
        <v>1557</v>
      </c>
      <c r="K304" s="1" t="s">
        <v>55</v>
      </c>
      <c r="L304" s="1" t="s">
        <v>1572</v>
      </c>
    </row>
    <row r="305" spans="1:12" s="1" customFormat="1" ht="15" customHeight="1">
      <c r="A305" s="10">
        <v>100</v>
      </c>
      <c r="B305" s="869"/>
      <c r="C305" s="869"/>
      <c r="D305" s="870"/>
      <c r="E305" s="65" t="s">
        <v>25</v>
      </c>
      <c r="F305" s="878"/>
      <c r="G305" s="878"/>
      <c r="H305" s="879"/>
      <c r="I305" s="78" t="s">
        <v>1696</v>
      </c>
      <c r="J305" s="1" t="s">
        <v>1557</v>
      </c>
      <c r="K305" s="1" t="s">
        <v>55</v>
      </c>
      <c r="L305" s="1" t="s">
        <v>1572</v>
      </c>
    </row>
    <row r="306" spans="1:12" s="1" customFormat="1" ht="25.5" customHeight="1">
      <c r="A306" s="10">
        <v>100</v>
      </c>
      <c r="B306" s="875" t="s">
        <v>613</v>
      </c>
      <c r="C306" s="875"/>
      <c r="D306" s="16">
        <f>D303</f>
        <v>4</v>
      </c>
      <c r="E306" s="45" t="s">
        <v>2</v>
      </c>
      <c r="F306" s="29" t="s">
        <v>1</v>
      </c>
      <c r="G306" s="864">
        <v>10</v>
      </c>
      <c r="H306" s="865"/>
      <c r="I306" s="78" t="s">
        <v>1696</v>
      </c>
      <c r="J306" s="1" t="s">
        <v>1557</v>
      </c>
      <c r="K306" s="1" t="s">
        <v>55</v>
      </c>
      <c r="L306" s="1" t="s">
        <v>1572</v>
      </c>
    </row>
    <row r="307" spans="1:12" s="1" customFormat="1" ht="15" customHeight="1">
      <c r="A307" s="10">
        <v>100</v>
      </c>
      <c r="B307" s="50">
        <v>0.5</v>
      </c>
      <c r="C307" s="21" t="s">
        <v>609</v>
      </c>
      <c r="D307" s="17">
        <f>D303</f>
        <v>4</v>
      </c>
      <c r="E307" s="42" t="s">
        <v>1354</v>
      </c>
      <c r="F307" s="17">
        <f>G306</f>
        <v>10</v>
      </c>
      <c r="G307" s="41">
        <f t="shared" ref="G307:G308" si="36">IF(ISBLANK(B307),"",IF(ISTEXT(B307),"",(B307/D307)*F307))</f>
        <v>1.25</v>
      </c>
      <c r="H307" s="28" t="str">
        <f t="shared" ref="H307:H308" si="37">C307</f>
        <v>kg</v>
      </c>
      <c r="I307" s="78" t="s">
        <v>1696</v>
      </c>
      <c r="J307" s="1" t="s">
        <v>1557</v>
      </c>
      <c r="K307" s="1" t="s">
        <v>55</v>
      </c>
      <c r="L307" s="1" t="s">
        <v>1572</v>
      </c>
    </row>
    <row r="308" spans="1:12" s="1" customFormat="1" ht="15" customHeight="1">
      <c r="A308" s="10">
        <v>100</v>
      </c>
      <c r="B308" s="50">
        <v>4</v>
      </c>
      <c r="C308" s="21" t="s">
        <v>1458</v>
      </c>
      <c r="D308" s="17">
        <f>D303</f>
        <v>4</v>
      </c>
      <c r="E308" s="42" t="s">
        <v>1355</v>
      </c>
      <c r="F308" s="17">
        <f>G306</f>
        <v>10</v>
      </c>
      <c r="G308" s="23">
        <f t="shared" si="36"/>
        <v>10</v>
      </c>
      <c r="H308" s="28" t="str">
        <f t="shared" si="37"/>
        <v>pavés</v>
      </c>
      <c r="I308" s="78" t="s">
        <v>1696</v>
      </c>
      <c r="J308" s="1" t="s">
        <v>1557</v>
      </c>
      <c r="K308" s="1" t="s">
        <v>55</v>
      </c>
      <c r="L308" s="1" t="s">
        <v>1572</v>
      </c>
    </row>
    <row r="309" spans="1:12" s="1" customFormat="1" ht="15" customHeight="1">
      <c r="A309" s="10">
        <v>100</v>
      </c>
      <c r="B309" s="50">
        <v>4</v>
      </c>
      <c r="C309" s="21" t="s">
        <v>615</v>
      </c>
      <c r="D309" s="17">
        <f>D303</f>
        <v>4</v>
      </c>
      <c r="E309" s="42" t="s">
        <v>1356</v>
      </c>
      <c r="F309" s="17">
        <f>G306</f>
        <v>10</v>
      </c>
      <c r="G309" s="23">
        <f t="shared" ref="G309:G316" si="38">IF(ISBLANK(B309),"",IF(ISTEXT(B309),"",(B309/D309)*F309))</f>
        <v>10</v>
      </c>
      <c r="H309" s="28" t="str">
        <f t="shared" ref="H309:H316" si="39">C309</f>
        <v>citrons</v>
      </c>
      <c r="I309" s="78" t="s">
        <v>1696</v>
      </c>
      <c r="J309" s="1" t="s">
        <v>1557</v>
      </c>
      <c r="K309" s="1" t="s">
        <v>55</v>
      </c>
      <c r="L309" s="1" t="s">
        <v>1572</v>
      </c>
    </row>
    <row r="310" spans="1:12" s="1" customFormat="1" ht="15" customHeight="1">
      <c r="A310" s="10">
        <v>100</v>
      </c>
      <c r="B310" s="50">
        <v>2</v>
      </c>
      <c r="C310" s="21" t="s">
        <v>619</v>
      </c>
      <c r="D310" s="17">
        <f>D303</f>
        <v>4</v>
      </c>
      <c r="E310" s="42" t="s">
        <v>1357</v>
      </c>
      <c r="F310" s="17">
        <f>G306</f>
        <v>10</v>
      </c>
      <c r="G310" s="23">
        <f t="shared" si="38"/>
        <v>5</v>
      </c>
      <c r="H310" s="28" t="str">
        <f t="shared" si="39"/>
        <v>C/S</v>
      </c>
      <c r="I310" s="78" t="s">
        <v>1696</v>
      </c>
      <c r="J310" s="1" t="s">
        <v>1557</v>
      </c>
      <c r="K310" s="1" t="s">
        <v>55</v>
      </c>
      <c r="L310" s="1" t="s">
        <v>1572</v>
      </c>
    </row>
    <row r="311" spans="1:12" s="1" customFormat="1" ht="15" customHeight="1">
      <c r="A311" s="10">
        <v>100</v>
      </c>
      <c r="B311" s="50">
        <v>2</v>
      </c>
      <c r="C311" s="21" t="s">
        <v>619</v>
      </c>
      <c r="D311" s="17">
        <f>D303</f>
        <v>4</v>
      </c>
      <c r="E311" s="42" t="s">
        <v>1358</v>
      </c>
      <c r="F311" s="17">
        <f>G306</f>
        <v>10</v>
      </c>
      <c r="G311" s="23">
        <f t="shared" si="38"/>
        <v>5</v>
      </c>
      <c r="H311" s="28" t="str">
        <f t="shared" si="39"/>
        <v>C/S</v>
      </c>
      <c r="I311" s="78" t="s">
        <v>1696</v>
      </c>
      <c r="J311" s="1" t="s">
        <v>1557</v>
      </c>
      <c r="K311" s="1" t="s">
        <v>55</v>
      </c>
      <c r="L311" s="1" t="s">
        <v>1572</v>
      </c>
    </row>
    <row r="312" spans="1:12" s="1" customFormat="1" ht="15" customHeight="1">
      <c r="A312" s="10">
        <v>100</v>
      </c>
      <c r="B312" s="50">
        <v>2</v>
      </c>
      <c r="C312" s="21" t="s">
        <v>622</v>
      </c>
      <c r="D312" s="17">
        <f>D303</f>
        <v>4</v>
      </c>
      <c r="E312" s="42" t="s">
        <v>1359</v>
      </c>
      <c r="F312" s="17">
        <f>G306</f>
        <v>10</v>
      </c>
      <c r="G312" s="23">
        <f t="shared" si="38"/>
        <v>5</v>
      </c>
      <c r="H312" s="28" t="str">
        <f t="shared" si="39"/>
        <v>gousses</v>
      </c>
      <c r="I312" s="78" t="s">
        <v>1696</v>
      </c>
      <c r="J312" s="1" t="s">
        <v>1557</v>
      </c>
      <c r="K312" s="1" t="s">
        <v>55</v>
      </c>
      <c r="L312" s="1" t="s">
        <v>1572</v>
      </c>
    </row>
    <row r="313" spans="1:12" s="1" customFormat="1" ht="15" customHeight="1">
      <c r="A313" s="10">
        <v>100</v>
      </c>
      <c r="B313" s="50">
        <v>1</v>
      </c>
      <c r="C313" s="21" t="s">
        <v>1383</v>
      </c>
      <c r="D313" s="17">
        <f>D303</f>
        <v>4</v>
      </c>
      <c r="E313" s="42" t="s">
        <v>1360</v>
      </c>
      <c r="F313" s="17">
        <f>G306</f>
        <v>10</v>
      </c>
      <c r="G313" s="23">
        <f t="shared" si="38"/>
        <v>2.5</v>
      </c>
      <c r="H313" s="28" t="str">
        <f t="shared" si="39"/>
        <v>échalotes</v>
      </c>
      <c r="I313" s="78" t="s">
        <v>1696</v>
      </c>
      <c r="J313" s="1" t="s">
        <v>1557</v>
      </c>
      <c r="K313" s="1" t="s">
        <v>55</v>
      </c>
      <c r="L313" s="1" t="s">
        <v>1572</v>
      </c>
    </row>
    <row r="314" spans="1:12" s="1" customFormat="1" ht="15" customHeight="1">
      <c r="A314" s="10">
        <v>100</v>
      </c>
      <c r="B314" s="50"/>
      <c r="C314" s="21" t="s">
        <v>1397</v>
      </c>
      <c r="D314" s="17">
        <f>D303</f>
        <v>4</v>
      </c>
      <c r="E314" s="42" t="s">
        <v>1361</v>
      </c>
      <c r="F314" s="17">
        <f>G306</f>
        <v>10</v>
      </c>
      <c r="G314" s="23" t="str">
        <f t="shared" si="38"/>
        <v/>
      </c>
      <c r="H314" s="28" t="str">
        <f t="shared" si="39"/>
        <v>pm</v>
      </c>
      <c r="I314" s="78" t="s">
        <v>1696</v>
      </c>
      <c r="J314" s="1" t="s">
        <v>1557</v>
      </c>
      <c r="K314" s="1" t="s">
        <v>55</v>
      </c>
      <c r="L314" s="1" t="s">
        <v>1572</v>
      </c>
    </row>
    <row r="315" spans="1:12" s="1" customFormat="1" ht="15" customHeight="1">
      <c r="A315" s="10">
        <v>100</v>
      </c>
      <c r="B315" s="50">
        <v>10</v>
      </c>
      <c r="C315" s="21" t="s">
        <v>1459</v>
      </c>
      <c r="D315" s="17">
        <f>D303</f>
        <v>4</v>
      </c>
      <c r="E315" s="42" t="s">
        <v>1362</v>
      </c>
      <c r="F315" s="17">
        <f>G306</f>
        <v>10</v>
      </c>
      <c r="G315" s="23">
        <f t="shared" si="38"/>
        <v>25</v>
      </c>
      <c r="H315" s="28" t="str">
        <f t="shared" si="39"/>
        <v>grains</v>
      </c>
      <c r="I315" s="78" t="s">
        <v>1696</v>
      </c>
      <c r="J315" s="1" t="s">
        <v>1557</v>
      </c>
      <c r="K315" s="1" t="s">
        <v>55</v>
      </c>
      <c r="L315" s="1" t="s">
        <v>1572</v>
      </c>
    </row>
    <row r="316" spans="1:12" s="1" customFormat="1" ht="15" customHeight="1">
      <c r="A316" s="10">
        <v>100</v>
      </c>
      <c r="B316" s="50">
        <v>2</v>
      </c>
      <c r="C316" s="21" t="s">
        <v>634</v>
      </c>
      <c r="D316" s="17">
        <f>D303</f>
        <v>4</v>
      </c>
      <c r="E316" s="42" t="s">
        <v>1363</v>
      </c>
      <c r="F316" s="17">
        <f>G306</f>
        <v>10</v>
      </c>
      <c r="G316" s="23">
        <f t="shared" si="38"/>
        <v>5</v>
      </c>
      <c r="H316" s="28" t="str">
        <f t="shared" si="39"/>
        <v>tomates</v>
      </c>
      <c r="I316" s="78" t="s">
        <v>1696</v>
      </c>
      <c r="J316" s="1" t="s">
        <v>1557</v>
      </c>
      <c r="K316" s="1" t="s">
        <v>55</v>
      </c>
      <c r="L316" s="1" t="s">
        <v>1572</v>
      </c>
    </row>
    <row r="317" spans="1:12" s="1" customFormat="1" ht="15" customHeight="1">
      <c r="A317" s="10">
        <v>100</v>
      </c>
      <c r="B317" s="50"/>
      <c r="C317" s="21"/>
      <c r="D317" s="17">
        <f>D303</f>
        <v>4</v>
      </c>
      <c r="E317" s="42"/>
      <c r="F317" s="17">
        <f>G306</f>
        <v>10</v>
      </c>
      <c r="G317" s="22" t="str">
        <f t="shared" ref="G317" si="40">IF(ISBLANK(B317),"",IF(ISTEXT(B317),"",(B317/D317)*F317))</f>
        <v/>
      </c>
      <c r="H317" s="28">
        <f t="shared" ref="H317" si="41">C317</f>
        <v>0</v>
      </c>
      <c r="I317" s="78" t="s">
        <v>1696</v>
      </c>
      <c r="J317" s="1" t="s">
        <v>1557</v>
      </c>
      <c r="K317" s="1" t="s">
        <v>55</v>
      </c>
      <c r="L317" s="1" t="s">
        <v>1572</v>
      </c>
    </row>
    <row r="318" spans="1:12" s="1" customFormat="1" ht="15" customHeight="1">
      <c r="A318" s="10">
        <v>100</v>
      </c>
      <c r="B318" s="18"/>
      <c r="C318" s="18"/>
      <c r="D318" s="17">
        <f>D303</f>
        <v>4</v>
      </c>
      <c r="E318" s="61" t="s">
        <v>1427</v>
      </c>
      <c r="F318" s="14"/>
      <c r="G318" s="31"/>
      <c r="H318" s="67"/>
      <c r="I318" s="78" t="s">
        <v>1696</v>
      </c>
      <c r="J318" s="1" t="s">
        <v>1557</v>
      </c>
      <c r="K318" s="1" t="s">
        <v>55</v>
      </c>
      <c r="L318" s="1" t="s">
        <v>1572</v>
      </c>
    </row>
    <row r="319" spans="1:12" s="1" customFormat="1" ht="15" customHeight="1">
      <c r="A319" s="10">
        <v>100</v>
      </c>
      <c r="B319" s="18"/>
      <c r="C319" s="18"/>
      <c r="D319" s="17">
        <f>D303</f>
        <v>4</v>
      </c>
      <c r="E319" s="60" t="s">
        <v>54</v>
      </c>
      <c r="F319" s="14"/>
      <c r="G319" s="31"/>
      <c r="H319" s="67"/>
      <c r="I319" s="78" t="s">
        <v>1696</v>
      </c>
      <c r="J319" s="1" t="s">
        <v>1557</v>
      </c>
      <c r="K319" s="1" t="s">
        <v>55</v>
      </c>
      <c r="L319" s="1" t="s">
        <v>1572</v>
      </c>
    </row>
    <row r="320" spans="1:12" s="1" customFormat="1" ht="15" customHeight="1">
      <c r="A320" s="10">
        <v>100</v>
      </c>
      <c r="B320" s="18"/>
      <c r="C320" s="18"/>
      <c r="D320" s="15"/>
      <c r="E320" s="860" t="s">
        <v>53</v>
      </c>
      <c r="F320" s="860"/>
      <c r="G320" s="860"/>
      <c r="H320" s="861"/>
      <c r="I320" s="78" t="s">
        <v>1696</v>
      </c>
      <c r="J320" s="1" t="s">
        <v>1557</v>
      </c>
      <c r="K320" s="1" t="s">
        <v>55</v>
      </c>
      <c r="L320" s="1" t="s">
        <v>1572</v>
      </c>
    </row>
    <row r="321" spans="1:12" s="1" customFormat="1" ht="15" customHeight="1">
      <c r="A321" s="10">
        <v>100</v>
      </c>
      <c r="B321" s="18"/>
      <c r="C321" s="18"/>
      <c r="D321" s="15"/>
      <c r="E321" s="860"/>
      <c r="F321" s="860"/>
      <c r="G321" s="860"/>
      <c r="H321" s="861"/>
      <c r="I321" s="78" t="s">
        <v>1696</v>
      </c>
      <c r="J321" s="1" t="s">
        <v>1557</v>
      </c>
      <c r="K321" s="1" t="s">
        <v>55</v>
      </c>
      <c r="L321" s="1" t="s">
        <v>1572</v>
      </c>
    </row>
    <row r="322" spans="1:12" s="1" customFormat="1" ht="15" customHeight="1">
      <c r="A322" s="10">
        <v>100</v>
      </c>
      <c r="B322" s="18"/>
      <c r="C322" s="18"/>
      <c r="D322" s="15"/>
      <c r="E322" s="60" t="s">
        <v>52</v>
      </c>
      <c r="F322" s="14"/>
      <c r="G322" s="31"/>
      <c r="H322" s="67"/>
      <c r="I322" s="78" t="s">
        <v>1696</v>
      </c>
      <c r="J322" s="1" t="s">
        <v>1557</v>
      </c>
      <c r="K322" s="1" t="s">
        <v>55</v>
      </c>
      <c r="L322" s="1" t="s">
        <v>1572</v>
      </c>
    </row>
    <row r="323" spans="1:12" s="1" customFormat="1" ht="15" customHeight="1">
      <c r="A323" s="10">
        <v>100</v>
      </c>
      <c r="B323" s="18"/>
      <c r="C323" s="18"/>
      <c r="D323" s="15"/>
      <c r="E323" s="60" t="s">
        <v>51</v>
      </c>
      <c r="F323" s="14"/>
      <c r="G323" s="31"/>
      <c r="H323" s="67"/>
      <c r="I323" s="78" t="s">
        <v>1696</v>
      </c>
      <c r="J323" s="1" t="s">
        <v>1557</v>
      </c>
      <c r="K323" s="1" t="s">
        <v>55</v>
      </c>
      <c r="L323" s="1" t="s">
        <v>1572</v>
      </c>
    </row>
    <row r="324" spans="1:12" s="1" customFormat="1" ht="15" customHeight="1">
      <c r="A324" s="10">
        <v>100</v>
      </c>
      <c r="B324" s="18"/>
      <c r="C324" s="18"/>
      <c r="D324" s="15"/>
      <c r="E324" s="60" t="s">
        <v>50</v>
      </c>
      <c r="F324" s="14"/>
      <c r="G324" s="31"/>
      <c r="H324" s="67"/>
      <c r="I324" s="78" t="s">
        <v>1696</v>
      </c>
      <c r="J324" s="1" t="s">
        <v>1557</v>
      </c>
      <c r="K324" s="1" t="s">
        <v>55</v>
      </c>
      <c r="L324" s="1" t="s">
        <v>1572</v>
      </c>
    </row>
    <row r="325" spans="1:12" s="1" customFormat="1" ht="15" customHeight="1">
      <c r="A325" s="10">
        <v>100</v>
      </c>
      <c r="B325" s="18"/>
      <c r="C325" s="18"/>
      <c r="D325" s="15"/>
      <c r="E325" s="60" t="s">
        <v>49</v>
      </c>
      <c r="F325" s="14"/>
      <c r="G325" s="31"/>
      <c r="H325" s="67"/>
      <c r="I325" s="78" t="s">
        <v>1696</v>
      </c>
      <c r="J325" s="1" t="s">
        <v>1557</v>
      </c>
      <c r="K325" s="1" t="s">
        <v>55</v>
      </c>
      <c r="L325" s="1" t="s">
        <v>1572</v>
      </c>
    </row>
    <row r="326" spans="1:12" s="1" customFormat="1" ht="15" customHeight="1">
      <c r="A326" s="10">
        <v>100</v>
      </c>
      <c r="B326" s="18"/>
      <c r="C326" s="18"/>
      <c r="D326" s="15"/>
      <c r="E326" s="60" t="s">
        <v>48</v>
      </c>
      <c r="F326" s="14"/>
      <c r="G326" s="31"/>
      <c r="H326" s="67"/>
      <c r="I326" s="78" t="s">
        <v>1696</v>
      </c>
      <c r="J326" s="1" t="s">
        <v>1557</v>
      </c>
      <c r="K326" s="1" t="s">
        <v>55</v>
      </c>
      <c r="L326" s="1" t="s">
        <v>1572</v>
      </c>
    </row>
    <row r="327" spans="1:12" s="1" customFormat="1" ht="15" customHeight="1">
      <c r="A327" s="10">
        <v>100</v>
      </c>
      <c r="B327" s="18"/>
      <c r="C327" s="18"/>
      <c r="D327" s="15"/>
      <c r="E327" s="60" t="s">
        <v>47</v>
      </c>
      <c r="F327" s="14"/>
      <c r="G327" s="31"/>
      <c r="H327" s="67"/>
      <c r="I327" s="78" t="s">
        <v>1696</v>
      </c>
      <c r="J327" s="1" t="s">
        <v>1557</v>
      </c>
      <c r="K327" s="1" t="s">
        <v>55</v>
      </c>
      <c r="L327" s="1" t="s">
        <v>1572</v>
      </c>
    </row>
    <row r="328" spans="1:12" s="1" customFormat="1" ht="15" customHeight="1">
      <c r="A328" s="10">
        <v>100</v>
      </c>
      <c r="B328" s="18"/>
      <c r="C328" s="18"/>
      <c r="D328" s="15"/>
      <c r="E328" s="60"/>
      <c r="F328" s="14"/>
      <c r="G328" s="31"/>
      <c r="H328" s="67"/>
      <c r="I328" s="78" t="s">
        <v>1696</v>
      </c>
      <c r="J328" s="1" t="s">
        <v>1557</v>
      </c>
      <c r="K328" s="1" t="s">
        <v>55</v>
      </c>
      <c r="L328" s="1" t="s">
        <v>1572</v>
      </c>
    </row>
    <row r="329" spans="1:12" s="1" customFormat="1" ht="15" customHeight="1">
      <c r="A329" s="10">
        <v>100</v>
      </c>
      <c r="B329" s="18"/>
      <c r="C329" s="18"/>
      <c r="D329" s="15"/>
      <c r="E329" s="63"/>
      <c r="F329" s="14"/>
      <c r="G329" s="31"/>
      <c r="H329" s="67"/>
      <c r="I329" s="78" t="s">
        <v>1696</v>
      </c>
      <c r="J329" s="1" t="s">
        <v>1557</v>
      </c>
      <c r="K329" s="1" t="s">
        <v>55</v>
      </c>
      <c r="L329" s="1" t="s">
        <v>1572</v>
      </c>
    </row>
    <row r="330" spans="1:12" s="1" customFormat="1" ht="15" customHeight="1">
      <c r="A330" s="10">
        <v>100</v>
      </c>
      <c r="B330" s="6"/>
      <c r="C330" s="6"/>
      <c r="D330" s="5"/>
      <c r="E330" s="4"/>
      <c r="F330" s="3"/>
      <c r="G330" s="2"/>
      <c r="H330" s="2"/>
      <c r="I330" s="79" t="s">
        <v>1696</v>
      </c>
      <c r="J330" s="69" t="s">
        <v>1557</v>
      </c>
      <c r="K330" s="69" t="s">
        <v>55</v>
      </c>
      <c r="L330" s="69" t="s">
        <v>1572</v>
      </c>
    </row>
    <row r="331" spans="1:12" customFormat="1" ht="39" customHeight="1">
      <c r="A331" s="10">
        <v>0</v>
      </c>
      <c r="B331" s="863" t="s">
        <v>1657</v>
      </c>
      <c r="C331" s="863"/>
      <c r="D331" s="863"/>
      <c r="E331" s="862" t="s">
        <v>1565</v>
      </c>
      <c r="F331" s="862"/>
      <c r="G331" s="862"/>
      <c r="H331" s="862"/>
      <c r="I331" s="75" t="s">
        <v>1565</v>
      </c>
      <c r="J331" s="75" t="s">
        <v>1520</v>
      </c>
      <c r="K331" s="75" t="s">
        <v>1521</v>
      </c>
      <c r="L331" s="75" t="s">
        <v>1519</v>
      </c>
    </row>
    <row r="332" spans="1:12" s="1" customFormat="1" ht="31.5" customHeight="1">
      <c r="A332" s="10">
        <v>95</v>
      </c>
      <c r="B332" s="866" t="s">
        <v>1564</v>
      </c>
      <c r="C332" s="866"/>
      <c r="D332" s="866"/>
      <c r="E332" s="866"/>
      <c r="F332" s="866"/>
      <c r="G332" s="866"/>
      <c r="H332" s="867"/>
      <c r="I332" s="77" t="s">
        <v>1565</v>
      </c>
      <c r="J332" s="68" t="s">
        <v>1390</v>
      </c>
      <c r="K332" s="68" t="s">
        <v>83</v>
      </c>
      <c r="L332" s="68" t="s">
        <v>1566</v>
      </c>
    </row>
    <row r="333" spans="1:12" s="1" customFormat="1" ht="20.25" customHeight="1">
      <c r="A333" s="10">
        <v>95</v>
      </c>
      <c r="B333" s="868">
        <v>95</v>
      </c>
      <c r="C333" s="24"/>
      <c r="D333" s="13"/>
      <c r="E333" s="12" t="s">
        <v>83</v>
      </c>
      <c r="F333" s="32"/>
      <c r="G333" s="33"/>
      <c r="H333" s="34"/>
      <c r="I333" s="78" t="s">
        <v>1565</v>
      </c>
      <c r="J333" s="1" t="s">
        <v>1390</v>
      </c>
      <c r="K333" s="1" t="s">
        <v>83</v>
      </c>
      <c r="L333" s="1" t="s">
        <v>1566</v>
      </c>
    </row>
    <row r="334" spans="1:12" s="1" customFormat="1" ht="15.75" customHeight="1">
      <c r="A334" s="10">
        <v>95</v>
      </c>
      <c r="B334" s="868"/>
      <c r="C334" s="25"/>
      <c r="D334" s="26"/>
      <c r="E334" s="27" t="s">
        <v>1321</v>
      </c>
      <c r="F334" s="32"/>
      <c r="G334" s="33"/>
      <c r="H334" s="34"/>
      <c r="I334" s="78" t="s">
        <v>1565</v>
      </c>
      <c r="J334" s="1" t="s">
        <v>1390</v>
      </c>
      <c r="K334" s="1" t="s">
        <v>83</v>
      </c>
      <c r="L334" s="1" t="s">
        <v>1566</v>
      </c>
    </row>
    <row r="335" spans="1:12" s="1" customFormat="1" ht="15" customHeight="1">
      <c r="A335" s="10">
        <v>95</v>
      </c>
      <c r="B335" s="869" t="s">
        <v>1369</v>
      </c>
      <c r="C335" s="869"/>
      <c r="D335" s="870">
        <v>4</v>
      </c>
      <c r="E335" s="44" t="s">
        <v>8</v>
      </c>
      <c r="F335" s="878" t="s">
        <v>611</v>
      </c>
      <c r="G335" s="878"/>
      <c r="H335" s="879"/>
      <c r="I335" s="78" t="s">
        <v>1565</v>
      </c>
      <c r="J335" s="1" t="s">
        <v>1390</v>
      </c>
      <c r="K335" s="1" t="s">
        <v>83</v>
      </c>
      <c r="L335" s="1" t="s">
        <v>1566</v>
      </c>
    </row>
    <row r="336" spans="1:12" s="1" customFormat="1" ht="15" customHeight="1">
      <c r="A336" s="10">
        <v>95</v>
      </c>
      <c r="B336" s="869"/>
      <c r="C336" s="869"/>
      <c r="D336" s="870"/>
      <c r="E336" s="65" t="s">
        <v>15</v>
      </c>
      <c r="F336" s="878"/>
      <c r="G336" s="878"/>
      <c r="H336" s="879"/>
      <c r="I336" s="78" t="s">
        <v>1565</v>
      </c>
      <c r="J336" s="1" t="s">
        <v>1390</v>
      </c>
      <c r="K336" s="1" t="s">
        <v>83</v>
      </c>
      <c r="L336" s="1" t="s">
        <v>1566</v>
      </c>
    </row>
    <row r="337" spans="1:12" s="1" customFormat="1" ht="15" customHeight="1">
      <c r="A337" s="10">
        <v>95</v>
      </c>
      <c r="B337" s="869"/>
      <c r="C337" s="869"/>
      <c r="D337" s="870"/>
      <c r="E337" s="65" t="s">
        <v>18</v>
      </c>
      <c r="F337" s="878"/>
      <c r="G337" s="878"/>
      <c r="H337" s="879"/>
      <c r="I337" s="78" t="s">
        <v>1565</v>
      </c>
      <c r="J337" s="1" t="s">
        <v>1390</v>
      </c>
      <c r="K337" s="1" t="s">
        <v>83</v>
      </c>
      <c r="L337" s="1" t="s">
        <v>1566</v>
      </c>
    </row>
    <row r="338" spans="1:12" s="1" customFormat="1" ht="25.5" customHeight="1">
      <c r="A338" s="10">
        <v>95</v>
      </c>
      <c r="B338" s="875" t="s">
        <v>613</v>
      </c>
      <c r="C338" s="875"/>
      <c r="D338" s="16">
        <f>D335</f>
        <v>4</v>
      </c>
      <c r="E338" s="45" t="s">
        <v>2</v>
      </c>
      <c r="F338" s="29" t="s">
        <v>1</v>
      </c>
      <c r="G338" s="864">
        <v>20</v>
      </c>
      <c r="H338" s="865"/>
      <c r="I338" s="78" t="s">
        <v>1565</v>
      </c>
      <c r="J338" s="1" t="s">
        <v>1390</v>
      </c>
      <c r="K338" s="1" t="s">
        <v>83</v>
      </c>
      <c r="L338" s="1" t="s">
        <v>1566</v>
      </c>
    </row>
    <row r="339" spans="1:12" s="1" customFormat="1" ht="15" customHeight="1">
      <c r="A339" s="10">
        <v>95</v>
      </c>
      <c r="B339" s="50">
        <v>1</v>
      </c>
      <c r="C339" s="21" t="s">
        <v>609</v>
      </c>
      <c r="D339" s="17">
        <f>D335</f>
        <v>4</v>
      </c>
      <c r="E339" s="42" t="s">
        <v>1322</v>
      </c>
      <c r="F339" s="17">
        <f>G338</f>
        <v>20</v>
      </c>
      <c r="G339" s="41">
        <f t="shared" ref="G339:G340" si="42">IF(ISBLANK(B339),"",IF(ISTEXT(B339),"",(B339/D339)*F339))</f>
        <v>5</v>
      </c>
      <c r="H339" s="28" t="str">
        <f t="shared" ref="H339:H340" si="43">C339</f>
        <v>kg</v>
      </c>
      <c r="I339" s="78" t="s">
        <v>1565</v>
      </c>
      <c r="J339" s="1" t="s">
        <v>1390</v>
      </c>
      <c r="K339" s="1" t="s">
        <v>83</v>
      </c>
      <c r="L339" s="1" t="s">
        <v>1566</v>
      </c>
    </row>
    <row r="340" spans="1:12" s="1" customFormat="1" ht="15" customHeight="1">
      <c r="A340" s="10">
        <v>95</v>
      </c>
      <c r="B340" s="50"/>
      <c r="C340" s="21" t="s">
        <v>612</v>
      </c>
      <c r="D340" s="17">
        <f>D335</f>
        <v>4</v>
      </c>
      <c r="E340" s="42" t="s">
        <v>1323</v>
      </c>
      <c r="F340" s="17">
        <f>G338</f>
        <v>20</v>
      </c>
      <c r="G340" s="23" t="str">
        <f t="shared" si="42"/>
        <v/>
      </c>
      <c r="H340" s="28" t="str">
        <f t="shared" si="43"/>
        <v>feuilles</v>
      </c>
      <c r="I340" s="78" t="s">
        <v>1565</v>
      </c>
      <c r="J340" s="1" t="s">
        <v>1390</v>
      </c>
      <c r="K340" s="1" t="s">
        <v>83</v>
      </c>
      <c r="L340" s="1" t="s">
        <v>1566</v>
      </c>
    </row>
    <row r="341" spans="1:12" s="1" customFormat="1" ht="15" customHeight="1">
      <c r="A341" s="10">
        <v>95</v>
      </c>
      <c r="B341" s="50">
        <v>12</v>
      </c>
      <c r="C341" s="21" t="s">
        <v>638</v>
      </c>
      <c r="D341" s="17">
        <f>D335</f>
        <v>4</v>
      </c>
      <c r="E341" s="42" t="s">
        <v>1324</v>
      </c>
      <c r="F341" s="17">
        <f>G338</f>
        <v>20</v>
      </c>
      <c r="G341" s="23">
        <f t="shared" ref="G341:G349" si="44">IF(ISBLANK(B341),"",IF(ISTEXT(B341),"",(B341/D341)*F341))</f>
        <v>60</v>
      </c>
      <c r="H341" s="28" t="str">
        <f t="shared" ref="H341:H349" si="45">C341</f>
        <v>noix</v>
      </c>
      <c r="I341" s="78" t="s">
        <v>1565</v>
      </c>
      <c r="J341" s="1" t="s">
        <v>1390</v>
      </c>
      <c r="K341" s="1" t="s">
        <v>83</v>
      </c>
      <c r="L341" s="1" t="s">
        <v>1566</v>
      </c>
    </row>
    <row r="342" spans="1:12" s="1" customFormat="1" ht="15" customHeight="1">
      <c r="A342" s="10">
        <v>95</v>
      </c>
      <c r="B342" s="50">
        <v>1</v>
      </c>
      <c r="C342" s="21" t="s">
        <v>620</v>
      </c>
      <c r="D342" s="17">
        <f>D335</f>
        <v>4</v>
      </c>
      <c r="E342" s="42" t="s">
        <v>651</v>
      </c>
      <c r="F342" s="17">
        <f>G338</f>
        <v>20</v>
      </c>
      <c r="G342" s="23">
        <f t="shared" si="44"/>
        <v>5</v>
      </c>
      <c r="H342" s="28" t="str">
        <f t="shared" si="45"/>
        <v>oignons</v>
      </c>
      <c r="I342" s="78" t="s">
        <v>1565</v>
      </c>
      <c r="J342" s="1" t="s">
        <v>1390</v>
      </c>
      <c r="K342" s="1" t="s">
        <v>83</v>
      </c>
      <c r="L342" s="1" t="s">
        <v>1566</v>
      </c>
    </row>
    <row r="343" spans="1:12" s="1" customFormat="1" ht="15" customHeight="1">
      <c r="A343" s="10">
        <v>95</v>
      </c>
      <c r="B343" s="50">
        <v>0.01</v>
      </c>
      <c r="C343" s="21" t="s">
        <v>609</v>
      </c>
      <c r="D343" s="17">
        <f>D335</f>
        <v>4</v>
      </c>
      <c r="E343" s="42" t="s">
        <v>1325</v>
      </c>
      <c r="F343" s="17">
        <f>G338</f>
        <v>20</v>
      </c>
      <c r="G343" s="41">
        <f t="shared" si="44"/>
        <v>0.05</v>
      </c>
      <c r="H343" s="28" t="str">
        <f t="shared" si="45"/>
        <v>kg</v>
      </c>
      <c r="I343" s="78" t="s">
        <v>1565</v>
      </c>
      <c r="J343" s="1" t="s">
        <v>1390</v>
      </c>
      <c r="K343" s="1" t="s">
        <v>83</v>
      </c>
      <c r="L343" s="1" t="s">
        <v>1566</v>
      </c>
    </row>
    <row r="344" spans="1:12" s="1" customFormat="1" ht="15" customHeight="1">
      <c r="A344" s="10">
        <v>95</v>
      </c>
      <c r="B344" s="50"/>
      <c r="C344" s="21" t="s">
        <v>1397</v>
      </c>
      <c r="D344" s="17">
        <f>D335</f>
        <v>4</v>
      </c>
      <c r="E344" s="42" t="s">
        <v>662</v>
      </c>
      <c r="F344" s="17">
        <f>G338</f>
        <v>20</v>
      </c>
      <c r="G344" s="23" t="str">
        <f t="shared" si="44"/>
        <v/>
      </c>
      <c r="H344" s="28" t="str">
        <f t="shared" si="45"/>
        <v>pm</v>
      </c>
      <c r="I344" s="78" t="s">
        <v>1565</v>
      </c>
      <c r="J344" s="1" t="s">
        <v>1390</v>
      </c>
      <c r="K344" s="1" t="s">
        <v>83</v>
      </c>
      <c r="L344" s="1" t="s">
        <v>1566</v>
      </c>
    </row>
    <row r="345" spans="1:12" s="1" customFormat="1" ht="15" customHeight="1">
      <c r="A345" s="10">
        <v>95</v>
      </c>
      <c r="B345" s="50"/>
      <c r="C345" s="21" t="s">
        <v>1397</v>
      </c>
      <c r="D345" s="17">
        <f>D335</f>
        <v>4</v>
      </c>
      <c r="E345" s="42" t="s">
        <v>700</v>
      </c>
      <c r="F345" s="17">
        <f>G338</f>
        <v>20</v>
      </c>
      <c r="G345" s="23" t="str">
        <f t="shared" si="44"/>
        <v/>
      </c>
      <c r="H345" s="28" t="str">
        <f t="shared" si="45"/>
        <v>pm</v>
      </c>
      <c r="I345" s="78" t="s">
        <v>1565</v>
      </c>
      <c r="J345" s="1" t="s">
        <v>1390</v>
      </c>
      <c r="K345" s="1" t="s">
        <v>83</v>
      </c>
      <c r="L345" s="1" t="s">
        <v>1566</v>
      </c>
    </row>
    <row r="346" spans="1:12" s="1" customFormat="1" ht="15" customHeight="1">
      <c r="A346" s="10">
        <v>95</v>
      </c>
      <c r="B346" s="50"/>
      <c r="C346" s="21" t="s">
        <v>1397</v>
      </c>
      <c r="D346" s="17">
        <f>D335</f>
        <v>4</v>
      </c>
      <c r="E346" s="42" t="s">
        <v>1326</v>
      </c>
      <c r="F346" s="17">
        <f>G338</f>
        <v>20</v>
      </c>
      <c r="G346" s="23" t="str">
        <f t="shared" si="44"/>
        <v/>
      </c>
      <c r="H346" s="28" t="str">
        <f t="shared" si="45"/>
        <v>pm</v>
      </c>
      <c r="I346" s="78" t="s">
        <v>1565</v>
      </c>
      <c r="J346" s="1" t="s">
        <v>1390</v>
      </c>
      <c r="K346" s="1" t="s">
        <v>83</v>
      </c>
      <c r="L346" s="1" t="s">
        <v>1566</v>
      </c>
    </row>
    <row r="347" spans="1:12" s="1" customFormat="1" ht="15" customHeight="1">
      <c r="A347" s="10">
        <v>95</v>
      </c>
      <c r="B347" s="50"/>
      <c r="C347" s="21" t="s">
        <v>1397</v>
      </c>
      <c r="D347" s="17">
        <f>D335</f>
        <v>4</v>
      </c>
      <c r="E347" s="42" t="s">
        <v>1327</v>
      </c>
      <c r="F347" s="17">
        <f>G338</f>
        <v>20</v>
      </c>
      <c r="G347" s="23" t="str">
        <f t="shared" si="44"/>
        <v/>
      </c>
      <c r="H347" s="28" t="str">
        <f t="shared" si="45"/>
        <v>pm</v>
      </c>
      <c r="I347" s="78" t="s">
        <v>1565</v>
      </c>
      <c r="J347" s="1" t="s">
        <v>1390</v>
      </c>
      <c r="K347" s="1" t="s">
        <v>83</v>
      </c>
      <c r="L347" s="1" t="s">
        <v>1566</v>
      </c>
    </row>
    <row r="348" spans="1:12" s="1" customFormat="1" ht="15" customHeight="1">
      <c r="A348" s="10">
        <v>95</v>
      </c>
      <c r="B348" s="50"/>
      <c r="C348" s="21"/>
      <c r="D348" s="17">
        <f>D335</f>
        <v>4</v>
      </c>
      <c r="E348" s="42"/>
      <c r="F348" s="17">
        <f>G338</f>
        <v>20</v>
      </c>
      <c r="G348" s="22" t="str">
        <f t="shared" si="44"/>
        <v/>
      </c>
      <c r="H348" s="28">
        <f t="shared" si="45"/>
        <v>0</v>
      </c>
      <c r="I348" s="78" t="s">
        <v>1565</v>
      </c>
      <c r="J348" s="1" t="s">
        <v>1390</v>
      </c>
      <c r="K348" s="1" t="s">
        <v>83</v>
      </c>
      <c r="L348" s="1" t="s">
        <v>1566</v>
      </c>
    </row>
    <row r="349" spans="1:12" s="1" customFormat="1" ht="15" customHeight="1">
      <c r="A349" s="10">
        <v>95</v>
      </c>
      <c r="B349" s="50"/>
      <c r="C349" s="21"/>
      <c r="D349" s="17">
        <f>D335</f>
        <v>4</v>
      </c>
      <c r="E349" s="42"/>
      <c r="F349" s="17">
        <f>G338</f>
        <v>20</v>
      </c>
      <c r="G349" s="22" t="str">
        <f t="shared" si="44"/>
        <v/>
      </c>
      <c r="H349" s="28">
        <f t="shared" si="45"/>
        <v>0</v>
      </c>
      <c r="I349" s="78" t="s">
        <v>1565</v>
      </c>
      <c r="J349" s="1" t="s">
        <v>1390</v>
      </c>
      <c r="K349" s="1" t="s">
        <v>83</v>
      </c>
      <c r="L349" s="1" t="s">
        <v>1566</v>
      </c>
    </row>
    <row r="350" spans="1:12" s="1" customFormat="1" ht="15" customHeight="1">
      <c r="A350" s="10">
        <v>95</v>
      </c>
      <c r="B350" s="18"/>
      <c r="C350" s="18"/>
      <c r="D350" s="17">
        <f>D335</f>
        <v>4</v>
      </c>
      <c r="E350" s="61" t="s">
        <v>1427</v>
      </c>
      <c r="F350" s="14"/>
      <c r="G350" s="31"/>
      <c r="H350" s="67"/>
      <c r="I350" s="78" t="s">
        <v>1565</v>
      </c>
      <c r="J350" s="1" t="s">
        <v>1390</v>
      </c>
      <c r="K350" s="1" t="s">
        <v>83</v>
      </c>
      <c r="L350" s="1" t="s">
        <v>1566</v>
      </c>
    </row>
    <row r="351" spans="1:12" s="1" customFormat="1" ht="15" customHeight="1">
      <c r="A351" s="10">
        <v>95</v>
      </c>
      <c r="B351" s="18"/>
      <c r="C351" s="18"/>
      <c r="D351" s="17">
        <f>D335</f>
        <v>4</v>
      </c>
      <c r="E351" s="60" t="s">
        <v>82</v>
      </c>
      <c r="F351" s="14"/>
      <c r="G351" s="31"/>
      <c r="H351" s="67"/>
      <c r="I351" s="78" t="s">
        <v>1565</v>
      </c>
      <c r="J351" s="1" t="s">
        <v>1390</v>
      </c>
      <c r="K351" s="1" t="s">
        <v>83</v>
      </c>
      <c r="L351" s="1" t="s">
        <v>1566</v>
      </c>
    </row>
    <row r="352" spans="1:12" s="1" customFormat="1" ht="15" customHeight="1">
      <c r="A352" s="10">
        <v>95</v>
      </c>
      <c r="B352" s="18"/>
      <c r="C352" s="18"/>
      <c r="D352" s="15"/>
      <c r="E352" s="860" t="s">
        <v>81</v>
      </c>
      <c r="F352" s="860"/>
      <c r="G352" s="860"/>
      <c r="H352" s="861"/>
      <c r="I352" s="78" t="s">
        <v>1565</v>
      </c>
      <c r="J352" s="1" t="s">
        <v>1390</v>
      </c>
      <c r="K352" s="1" t="s">
        <v>83</v>
      </c>
      <c r="L352" s="1" t="s">
        <v>1566</v>
      </c>
    </row>
    <row r="353" spans="1:12" s="1" customFormat="1" ht="15" customHeight="1">
      <c r="A353" s="10">
        <v>95</v>
      </c>
      <c r="B353" s="18"/>
      <c r="C353" s="18"/>
      <c r="D353" s="15"/>
      <c r="E353" s="860"/>
      <c r="F353" s="860"/>
      <c r="G353" s="860"/>
      <c r="H353" s="861"/>
      <c r="I353" s="78" t="s">
        <v>1565</v>
      </c>
      <c r="J353" s="1" t="s">
        <v>1390</v>
      </c>
      <c r="K353" s="1" t="s">
        <v>83</v>
      </c>
      <c r="L353" s="1" t="s">
        <v>1566</v>
      </c>
    </row>
    <row r="354" spans="1:12" s="1" customFormat="1" ht="15" customHeight="1">
      <c r="A354" s="10">
        <v>95</v>
      </c>
      <c r="B354" s="18"/>
      <c r="C354" s="18"/>
      <c r="D354" s="15"/>
      <c r="E354" s="60" t="s">
        <v>80</v>
      </c>
      <c r="F354" s="14"/>
      <c r="G354" s="31"/>
      <c r="H354" s="67"/>
      <c r="I354" s="78" t="s">
        <v>1565</v>
      </c>
      <c r="J354" s="1" t="s">
        <v>1390</v>
      </c>
      <c r="K354" s="1" t="s">
        <v>83</v>
      </c>
      <c r="L354" s="1" t="s">
        <v>1566</v>
      </c>
    </row>
    <row r="355" spans="1:12" s="1" customFormat="1" ht="15" customHeight="1">
      <c r="A355" s="10">
        <v>95</v>
      </c>
      <c r="B355" s="18"/>
      <c r="C355" s="18"/>
      <c r="D355" s="15"/>
      <c r="E355" s="60" t="s">
        <v>79</v>
      </c>
      <c r="F355" s="14"/>
      <c r="G355" s="31"/>
      <c r="H355" s="67"/>
      <c r="I355" s="78" t="s">
        <v>1565</v>
      </c>
      <c r="J355" s="1" t="s">
        <v>1390</v>
      </c>
      <c r="K355" s="1" t="s">
        <v>83</v>
      </c>
      <c r="L355" s="1" t="s">
        <v>1566</v>
      </c>
    </row>
    <row r="356" spans="1:12" s="1" customFormat="1" ht="15" customHeight="1">
      <c r="A356" s="10">
        <v>95</v>
      </c>
      <c r="B356" s="18"/>
      <c r="C356" s="18"/>
      <c r="D356" s="15"/>
      <c r="E356" s="60" t="s">
        <v>1328</v>
      </c>
      <c r="F356" s="14"/>
      <c r="G356" s="31"/>
      <c r="H356" s="67"/>
      <c r="I356" s="78" t="s">
        <v>1565</v>
      </c>
      <c r="J356" s="1" t="s">
        <v>1390</v>
      </c>
      <c r="K356" s="1" t="s">
        <v>83</v>
      </c>
      <c r="L356" s="1" t="s">
        <v>1566</v>
      </c>
    </row>
    <row r="357" spans="1:12" s="1" customFormat="1" ht="15" customHeight="1">
      <c r="A357" s="10">
        <v>95</v>
      </c>
      <c r="B357" s="18"/>
      <c r="C357" s="18"/>
      <c r="D357" s="15"/>
      <c r="E357" s="60" t="s">
        <v>78</v>
      </c>
      <c r="F357" s="14"/>
      <c r="G357" s="31"/>
      <c r="H357" s="67"/>
      <c r="I357" s="78" t="s">
        <v>1565</v>
      </c>
      <c r="J357" s="1" t="s">
        <v>1390</v>
      </c>
      <c r="K357" s="1" t="s">
        <v>83</v>
      </c>
      <c r="L357" s="1" t="s">
        <v>1566</v>
      </c>
    </row>
    <row r="358" spans="1:12" s="1" customFormat="1" ht="15" customHeight="1">
      <c r="A358" s="10">
        <v>95</v>
      </c>
      <c r="B358" s="18"/>
      <c r="C358" s="18"/>
      <c r="D358" s="15"/>
      <c r="E358" s="60" t="s">
        <v>77</v>
      </c>
      <c r="F358" s="14"/>
      <c r="G358" s="31"/>
      <c r="H358" s="67"/>
      <c r="I358" s="78" t="s">
        <v>1565</v>
      </c>
      <c r="J358" s="1" t="s">
        <v>1390</v>
      </c>
      <c r="K358" s="1" t="s">
        <v>83</v>
      </c>
      <c r="L358" s="1" t="s">
        <v>1566</v>
      </c>
    </row>
    <row r="359" spans="1:12" s="1" customFormat="1" ht="15" customHeight="1">
      <c r="A359" s="10">
        <v>95</v>
      </c>
      <c r="B359" s="18"/>
      <c r="C359" s="18"/>
      <c r="D359" s="15"/>
      <c r="E359" s="60"/>
      <c r="F359" s="14"/>
      <c r="G359" s="31"/>
      <c r="H359" s="67"/>
      <c r="I359" s="78" t="s">
        <v>1565</v>
      </c>
      <c r="J359" s="1" t="s">
        <v>1390</v>
      </c>
      <c r="K359" s="1" t="s">
        <v>83</v>
      </c>
      <c r="L359" s="1" t="s">
        <v>1566</v>
      </c>
    </row>
    <row r="360" spans="1:12" s="1" customFormat="1" ht="15" customHeight="1">
      <c r="A360" s="10">
        <v>95</v>
      </c>
      <c r="B360" s="18"/>
      <c r="C360" s="18"/>
      <c r="D360" s="15"/>
      <c r="E360" s="63"/>
      <c r="F360" s="14"/>
      <c r="G360" s="31"/>
      <c r="H360" s="67"/>
      <c r="I360" s="78" t="s">
        <v>1565</v>
      </c>
      <c r="J360" s="1" t="s">
        <v>1390</v>
      </c>
      <c r="K360" s="1" t="s">
        <v>83</v>
      </c>
      <c r="L360" s="1" t="s">
        <v>1566</v>
      </c>
    </row>
    <row r="361" spans="1:12" s="1" customFormat="1" ht="15" customHeight="1">
      <c r="A361" s="10">
        <v>95</v>
      </c>
      <c r="B361" s="6"/>
      <c r="C361" s="6"/>
      <c r="D361" s="5"/>
      <c r="E361" s="4"/>
      <c r="F361" s="3"/>
      <c r="G361" s="2"/>
      <c r="H361" s="2"/>
      <c r="I361" s="79" t="s">
        <v>1565</v>
      </c>
      <c r="J361" s="69" t="s">
        <v>1390</v>
      </c>
      <c r="K361" s="69" t="s">
        <v>83</v>
      </c>
      <c r="L361" s="69" t="s">
        <v>1566</v>
      </c>
    </row>
    <row r="362" spans="1:12" customFormat="1" ht="39" customHeight="1">
      <c r="A362" s="10">
        <v>0</v>
      </c>
      <c r="B362" s="863" t="s">
        <v>1657</v>
      </c>
      <c r="C362" s="863"/>
      <c r="D362" s="863"/>
      <c r="E362" s="862" t="s">
        <v>1669</v>
      </c>
      <c r="F362" s="862"/>
      <c r="G362" s="862"/>
      <c r="H362" s="862"/>
      <c r="I362" s="75" t="s">
        <v>1669</v>
      </c>
      <c r="J362" s="75" t="s">
        <v>1520</v>
      </c>
      <c r="K362" s="75" t="s">
        <v>1521</v>
      </c>
      <c r="L362" s="75" t="s">
        <v>1519</v>
      </c>
    </row>
    <row r="363" spans="1:12" s="1" customFormat="1" ht="31.5" customHeight="1">
      <c r="A363" s="10">
        <v>2</v>
      </c>
      <c r="B363" s="866" t="s">
        <v>1522</v>
      </c>
      <c r="C363" s="866"/>
      <c r="D363" s="866"/>
      <c r="E363" s="866"/>
      <c r="F363" s="866"/>
      <c r="G363" s="866"/>
      <c r="H363" s="867"/>
      <c r="I363" s="77" t="s">
        <v>1664</v>
      </c>
      <c r="J363" s="68" t="s">
        <v>1523</v>
      </c>
      <c r="K363" s="68" t="s">
        <v>600</v>
      </c>
      <c r="L363" s="68" t="s">
        <v>1524</v>
      </c>
    </row>
    <row r="364" spans="1:12" ht="40.5">
      <c r="A364" s="10">
        <v>2</v>
      </c>
      <c r="B364" s="868">
        <v>2</v>
      </c>
      <c r="C364" s="24"/>
      <c r="D364" s="13"/>
      <c r="E364" s="12" t="s">
        <v>600</v>
      </c>
      <c r="F364" s="32"/>
      <c r="G364" s="33"/>
      <c r="H364" s="34"/>
      <c r="I364" s="78" t="s">
        <v>1664</v>
      </c>
      <c r="J364" s="1" t="s">
        <v>1523</v>
      </c>
      <c r="K364" s="1" t="s">
        <v>600</v>
      </c>
      <c r="L364" s="66" t="s">
        <v>1524</v>
      </c>
    </row>
    <row r="365" spans="1:12" ht="26.25">
      <c r="A365" s="10">
        <v>2</v>
      </c>
      <c r="B365" s="868"/>
      <c r="C365" s="25"/>
      <c r="D365" s="26"/>
      <c r="E365" s="27" t="s">
        <v>788</v>
      </c>
      <c r="F365" s="32"/>
      <c r="G365" s="33"/>
      <c r="H365" s="34"/>
      <c r="I365" s="78" t="s">
        <v>1664</v>
      </c>
      <c r="J365" s="1" t="s">
        <v>1523</v>
      </c>
      <c r="K365" s="1" t="s">
        <v>600</v>
      </c>
      <c r="L365" s="66" t="s">
        <v>1524</v>
      </c>
    </row>
    <row r="366" spans="1:12" ht="15" customHeight="1">
      <c r="A366" s="10">
        <v>2</v>
      </c>
      <c r="B366" s="869" t="s">
        <v>1369</v>
      </c>
      <c r="C366" s="869"/>
      <c r="D366" s="870">
        <v>4</v>
      </c>
      <c r="E366" s="44" t="s">
        <v>8</v>
      </c>
      <c r="F366" s="878" t="s">
        <v>1368</v>
      </c>
      <c r="G366" s="878"/>
      <c r="H366" s="879"/>
      <c r="I366" s="78" t="s">
        <v>1664</v>
      </c>
      <c r="J366" s="1" t="s">
        <v>1523</v>
      </c>
      <c r="K366" s="1" t="s">
        <v>600</v>
      </c>
      <c r="L366" s="66" t="s">
        <v>1524</v>
      </c>
    </row>
    <row r="367" spans="1:12">
      <c r="A367" s="10">
        <v>2</v>
      </c>
      <c r="B367" s="869"/>
      <c r="C367" s="869"/>
      <c r="D367" s="870"/>
      <c r="E367" s="65" t="s">
        <v>20</v>
      </c>
      <c r="F367" s="878"/>
      <c r="G367" s="878"/>
      <c r="H367" s="879"/>
      <c r="I367" s="78" t="s">
        <v>1664</v>
      </c>
      <c r="J367" s="1" t="s">
        <v>1523</v>
      </c>
      <c r="K367" s="1" t="s">
        <v>600</v>
      </c>
      <c r="L367" s="66" t="s">
        <v>1524</v>
      </c>
    </row>
    <row r="368" spans="1:12">
      <c r="A368" s="10">
        <v>2</v>
      </c>
      <c r="B368" s="869"/>
      <c r="C368" s="869"/>
      <c r="D368" s="870"/>
      <c r="E368" s="65" t="s">
        <v>18</v>
      </c>
      <c r="F368" s="878"/>
      <c r="G368" s="878"/>
      <c r="H368" s="879"/>
      <c r="I368" s="78" t="s">
        <v>1664</v>
      </c>
      <c r="J368" s="1" t="s">
        <v>1523</v>
      </c>
      <c r="K368" s="1" t="s">
        <v>600</v>
      </c>
      <c r="L368" s="66" t="s">
        <v>1524</v>
      </c>
    </row>
    <row r="369" spans="1:12" ht="18" customHeight="1">
      <c r="A369" s="10">
        <v>2</v>
      </c>
      <c r="B369" s="875" t="s">
        <v>613</v>
      </c>
      <c r="C369" s="875"/>
      <c r="D369" s="16">
        <f>D366</f>
        <v>4</v>
      </c>
      <c r="E369" s="45" t="s">
        <v>2</v>
      </c>
      <c r="F369" s="29" t="s">
        <v>1</v>
      </c>
      <c r="G369" s="864">
        <v>20</v>
      </c>
      <c r="H369" s="865"/>
      <c r="I369" s="78" t="s">
        <v>1664</v>
      </c>
      <c r="J369" s="1" t="s">
        <v>1523</v>
      </c>
      <c r="K369" s="1" t="s">
        <v>600</v>
      </c>
      <c r="L369" s="66" t="s">
        <v>1524</v>
      </c>
    </row>
    <row r="370" spans="1:12">
      <c r="A370" s="10">
        <v>2</v>
      </c>
      <c r="B370" s="20">
        <v>1</v>
      </c>
      <c r="C370" s="21" t="s">
        <v>609</v>
      </c>
      <c r="D370" s="17">
        <f>D366</f>
        <v>4</v>
      </c>
      <c r="E370" s="42" t="s">
        <v>789</v>
      </c>
      <c r="F370" s="17">
        <f>G369</f>
        <v>20</v>
      </c>
      <c r="G370" s="41">
        <f t="shared" ref="G370:G371" si="46">IF(ISBLANK(B370),"",IF(ISTEXT(B370),"",(B370/D370)*F370))</f>
        <v>5</v>
      </c>
      <c r="H370" s="28" t="str">
        <f t="shared" ref="H370:H371" si="47">C370</f>
        <v>kg</v>
      </c>
      <c r="I370" s="78" t="s">
        <v>1664</v>
      </c>
      <c r="J370" s="1" t="s">
        <v>1523</v>
      </c>
      <c r="K370" s="1" t="s">
        <v>600</v>
      </c>
      <c r="L370" s="66" t="s">
        <v>1524</v>
      </c>
    </row>
    <row r="371" spans="1:12">
      <c r="A371" s="10">
        <v>2</v>
      </c>
      <c r="B371" s="20">
        <v>8</v>
      </c>
      <c r="C371" s="21" t="s">
        <v>616</v>
      </c>
      <c r="D371" s="17">
        <f>D366</f>
        <v>4</v>
      </c>
      <c r="E371" s="42" t="s">
        <v>790</v>
      </c>
      <c r="F371" s="17">
        <f>G369</f>
        <v>20</v>
      </c>
      <c r="G371" s="23">
        <f t="shared" si="46"/>
        <v>40</v>
      </c>
      <c r="H371" s="28" t="str">
        <f t="shared" si="47"/>
        <v>crevettes</v>
      </c>
      <c r="I371" s="78" t="s">
        <v>1664</v>
      </c>
      <c r="J371" s="1" t="s">
        <v>1523</v>
      </c>
      <c r="K371" s="1" t="s">
        <v>600</v>
      </c>
      <c r="L371" s="66" t="s">
        <v>1524</v>
      </c>
    </row>
    <row r="372" spans="1:12">
      <c r="A372" s="10">
        <v>2</v>
      </c>
      <c r="B372" s="20">
        <v>5</v>
      </c>
      <c r="C372" s="21" t="s">
        <v>617</v>
      </c>
      <c r="D372" s="17">
        <f>D366</f>
        <v>4</v>
      </c>
      <c r="E372" s="42" t="s">
        <v>791</v>
      </c>
      <c r="F372" s="17">
        <f>G369</f>
        <v>20</v>
      </c>
      <c r="G372" s="23">
        <f t="shared" ref="G372:G379" si="48">IF(ISBLANK(B372),"",IF(ISTEXT(B372),"",(B372/D372)*F372))</f>
        <v>25</v>
      </c>
      <c r="H372" s="28" t="str">
        <f t="shared" ref="H372:H379" si="49">C372</f>
        <v>piments</v>
      </c>
      <c r="I372" s="78" t="s">
        <v>1664</v>
      </c>
      <c r="J372" s="1" t="s">
        <v>1523</v>
      </c>
      <c r="K372" s="1" t="s">
        <v>600</v>
      </c>
      <c r="L372" s="66" t="s">
        <v>1524</v>
      </c>
    </row>
    <row r="373" spans="1:12">
      <c r="A373" s="10">
        <v>2</v>
      </c>
      <c r="B373" s="20">
        <v>2</v>
      </c>
      <c r="C373" s="21" t="s">
        <v>618</v>
      </c>
      <c r="D373" s="17">
        <f>D366</f>
        <v>4</v>
      </c>
      <c r="E373" s="42" t="s">
        <v>792</v>
      </c>
      <c r="F373" s="17">
        <f>G369</f>
        <v>20</v>
      </c>
      <c r="G373" s="23">
        <f t="shared" si="48"/>
        <v>10</v>
      </c>
      <c r="H373" s="28" t="str">
        <f t="shared" si="49"/>
        <v>brins</v>
      </c>
      <c r="I373" s="78" t="s">
        <v>1664</v>
      </c>
      <c r="J373" s="1" t="s">
        <v>1523</v>
      </c>
      <c r="K373" s="1" t="s">
        <v>600</v>
      </c>
      <c r="L373" s="66" t="s">
        <v>1524</v>
      </c>
    </row>
    <row r="374" spans="1:12">
      <c r="A374" s="10">
        <v>2</v>
      </c>
      <c r="B374" s="20">
        <v>4</v>
      </c>
      <c r="C374" s="21" t="s">
        <v>612</v>
      </c>
      <c r="D374" s="17">
        <f>D366</f>
        <v>4</v>
      </c>
      <c r="E374" s="42" t="s">
        <v>793</v>
      </c>
      <c r="F374" s="17">
        <f>G369</f>
        <v>20</v>
      </c>
      <c r="G374" s="23">
        <f t="shared" si="48"/>
        <v>20</v>
      </c>
      <c r="H374" s="28" t="str">
        <f t="shared" si="49"/>
        <v>feuilles</v>
      </c>
      <c r="I374" s="78" t="s">
        <v>1664</v>
      </c>
      <c r="J374" s="1" t="s">
        <v>1523</v>
      </c>
      <c r="K374" s="1" t="s">
        <v>600</v>
      </c>
      <c r="L374" s="66" t="s">
        <v>1524</v>
      </c>
    </row>
    <row r="375" spans="1:12">
      <c r="A375" s="10">
        <v>2</v>
      </c>
      <c r="B375" s="20">
        <v>0.04</v>
      </c>
      <c r="C375" s="21" t="s">
        <v>609</v>
      </c>
      <c r="D375" s="17">
        <f>D366</f>
        <v>4</v>
      </c>
      <c r="E375" s="42" t="s">
        <v>794</v>
      </c>
      <c r="F375" s="17">
        <f>G369</f>
        <v>20</v>
      </c>
      <c r="G375" s="41">
        <f t="shared" si="48"/>
        <v>0.2</v>
      </c>
      <c r="H375" s="28" t="str">
        <f t="shared" si="49"/>
        <v>kg</v>
      </c>
      <c r="I375" s="78" t="s">
        <v>1664</v>
      </c>
      <c r="J375" s="1" t="s">
        <v>1523</v>
      </c>
      <c r="K375" s="1" t="s">
        <v>600</v>
      </c>
      <c r="L375" s="66" t="s">
        <v>1524</v>
      </c>
    </row>
    <row r="376" spans="1:12">
      <c r="A376" s="10">
        <v>2</v>
      </c>
      <c r="B376" s="20">
        <v>3</v>
      </c>
      <c r="C376" s="21" t="s">
        <v>619</v>
      </c>
      <c r="D376" s="17">
        <f>D366</f>
        <v>4</v>
      </c>
      <c r="E376" s="42" t="s">
        <v>795</v>
      </c>
      <c r="F376" s="17">
        <f>G369</f>
        <v>20</v>
      </c>
      <c r="G376" s="23">
        <f t="shared" si="48"/>
        <v>15</v>
      </c>
      <c r="H376" s="28" t="str">
        <f t="shared" si="49"/>
        <v>C/S</v>
      </c>
      <c r="I376" s="78" t="s">
        <v>1664</v>
      </c>
      <c r="J376" s="1" t="s">
        <v>1523</v>
      </c>
      <c r="K376" s="1" t="s">
        <v>600</v>
      </c>
      <c r="L376" s="66" t="s">
        <v>1524</v>
      </c>
    </row>
    <row r="377" spans="1:12">
      <c r="A377" s="10">
        <v>2</v>
      </c>
      <c r="B377" s="20">
        <v>4</v>
      </c>
      <c r="C377" s="21" t="s">
        <v>619</v>
      </c>
      <c r="D377" s="17">
        <f>D366</f>
        <v>4</v>
      </c>
      <c r="E377" s="42" t="s">
        <v>796</v>
      </c>
      <c r="F377" s="17">
        <f>G369</f>
        <v>20</v>
      </c>
      <c r="G377" s="23">
        <f t="shared" si="48"/>
        <v>20</v>
      </c>
      <c r="H377" s="28" t="str">
        <f t="shared" si="49"/>
        <v>C/S</v>
      </c>
      <c r="I377" s="78" t="s">
        <v>1664</v>
      </c>
      <c r="J377" s="1" t="s">
        <v>1523</v>
      </c>
      <c r="K377" s="1" t="s">
        <v>600</v>
      </c>
      <c r="L377" s="66" t="s">
        <v>1524</v>
      </c>
    </row>
    <row r="378" spans="1:12">
      <c r="A378" s="10">
        <v>2</v>
      </c>
      <c r="B378" s="20">
        <v>2</v>
      </c>
      <c r="C378" s="21" t="s">
        <v>618</v>
      </c>
      <c r="D378" s="17">
        <f>D366</f>
        <v>4</v>
      </c>
      <c r="E378" s="42" t="s">
        <v>797</v>
      </c>
      <c r="F378" s="17">
        <f>G369</f>
        <v>20</v>
      </c>
      <c r="G378" s="23">
        <f t="shared" si="48"/>
        <v>10</v>
      </c>
      <c r="H378" s="28" t="str">
        <f t="shared" si="49"/>
        <v>brins</v>
      </c>
      <c r="I378" s="78" t="s">
        <v>1664</v>
      </c>
      <c r="J378" s="1" t="s">
        <v>1523</v>
      </c>
      <c r="K378" s="1" t="s">
        <v>600</v>
      </c>
      <c r="L378" s="66" t="s">
        <v>1524</v>
      </c>
    </row>
    <row r="379" spans="1:12">
      <c r="A379" s="10">
        <v>2</v>
      </c>
      <c r="B379" s="20">
        <v>0.06</v>
      </c>
      <c r="C379" s="21" t="s">
        <v>609</v>
      </c>
      <c r="D379" s="17">
        <f>D366</f>
        <v>4</v>
      </c>
      <c r="E379" s="42" t="s">
        <v>798</v>
      </c>
      <c r="F379" s="17">
        <f>G369</f>
        <v>20</v>
      </c>
      <c r="G379" s="41">
        <f t="shared" si="48"/>
        <v>0.3</v>
      </c>
      <c r="H379" s="28" t="str">
        <f t="shared" si="49"/>
        <v>kg</v>
      </c>
      <c r="I379" s="78" t="s">
        <v>1664</v>
      </c>
      <c r="J379" s="1" t="s">
        <v>1523</v>
      </c>
      <c r="K379" s="1" t="s">
        <v>600</v>
      </c>
      <c r="L379" s="66" t="s">
        <v>1524</v>
      </c>
    </row>
    <row r="380" spans="1:12">
      <c r="A380" s="10">
        <v>2</v>
      </c>
      <c r="B380" s="18"/>
      <c r="C380" s="18"/>
      <c r="D380" s="17">
        <f>D366</f>
        <v>4</v>
      </c>
      <c r="E380" s="63"/>
      <c r="F380" s="17"/>
      <c r="G380" s="31"/>
      <c r="H380" s="67"/>
      <c r="I380" s="78" t="s">
        <v>1664</v>
      </c>
      <c r="J380" s="1" t="s">
        <v>1523</v>
      </c>
      <c r="K380" s="1" t="s">
        <v>600</v>
      </c>
      <c r="L380" s="66" t="s">
        <v>1524</v>
      </c>
    </row>
    <row r="381" spans="1:12">
      <c r="A381" s="10">
        <v>2</v>
      </c>
      <c r="B381" s="18"/>
      <c r="C381" s="18"/>
      <c r="D381" s="17">
        <f>D366</f>
        <v>4</v>
      </c>
      <c r="E381" s="61" t="s">
        <v>1427</v>
      </c>
      <c r="F381" s="17"/>
      <c r="G381" s="31"/>
      <c r="H381" s="67"/>
      <c r="I381" s="78" t="s">
        <v>1664</v>
      </c>
      <c r="J381" s="1" t="s">
        <v>1523</v>
      </c>
      <c r="K381" s="1" t="s">
        <v>600</v>
      </c>
      <c r="L381" s="66" t="s">
        <v>1524</v>
      </c>
    </row>
    <row r="382" spans="1:12" ht="38.25" customHeight="1">
      <c r="A382" s="10">
        <v>2</v>
      </c>
      <c r="B382" s="18"/>
      <c r="C382" s="18"/>
      <c r="D382" s="17">
        <f>D366</f>
        <v>4</v>
      </c>
      <c r="E382" s="860" t="s">
        <v>799</v>
      </c>
      <c r="F382" s="860"/>
      <c r="G382" s="860"/>
      <c r="H382" s="861"/>
      <c r="I382" s="78" t="s">
        <v>1664</v>
      </c>
      <c r="J382" s="1" t="s">
        <v>1523</v>
      </c>
      <c r="K382" s="1" t="s">
        <v>600</v>
      </c>
      <c r="L382" s="66" t="s">
        <v>1524</v>
      </c>
    </row>
    <row r="383" spans="1:12">
      <c r="A383" s="10">
        <v>2</v>
      </c>
      <c r="B383" s="18"/>
      <c r="C383" s="18"/>
      <c r="D383" s="16"/>
      <c r="E383" s="63" t="s">
        <v>599</v>
      </c>
      <c r="F383" s="17"/>
      <c r="G383" s="31"/>
      <c r="H383" s="67"/>
      <c r="I383" s="78" t="s">
        <v>1664</v>
      </c>
      <c r="J383" s="1" t="s">
        <v>1523</v>
      </c>
      <c r="K383" s="1" t="s">
        <v>600</v>
      </c>
      <c r="L383" s="66" t="s">
        <v>1524</v>
      </c>
    </row>
    <row r="384" spans="1:12">
      <c r="A384" s="10">
        <v>2</v>
      </c>
      <c r="B384" s="18"/>
      <c r="C384" s="18"/>
      <c r="D384" s="16"/>
      <c r="E384" s="63" t="s">
        <v>598</v>
      </c>
      <c r="F384" s="17"/>
      <c r="G384" s="31"/>
      <c r="H384" s="67"/>
      <c r="I384" s="78" t="s">
        <v>1664</v>
      </c>
      <c r="J384" s="1" t="s">
        <v>1523</v>
      </c>
      <c r="K384" s="1" t="s">
        <v>600</v>
      </c>
      <c r="L384" s="66" t="s">
        <v>1524</v>
      </c>
    </row>
    <row r="385" spans="1:12">
      <c r="A385" s="10">
        <v>2</v>
      </c>
      <c r="B385" s="18"/>
      <c r="C385" s="18"/>
      <c r="D385" s="16"/>
      <c r="E385" s="63" t="s">
        <v>597</v>
      </c>
      <c r="F385" s="17"/>
      <c r="G385" s="31"/>
      <c r="H385" s="67"/>
      <c r="I385" s="78" t="s">
        <v>1664</v>
      </c>
      <c r="J385" s="1" t="s">
        <v>1523</v>
      </c>
      <c r="K385" s="1" t="s">
        <v>600</v>
      </c>
      <c r="L385" s="66" t="s">
        <v>1524</v>
      </c>
    </row>
    <row r="386" spans="1:12">
      <c r="A386" s="10">
        <v>2</v>
      </c>
      <c r="B386" s="18"/>
      <c r="C386" s="18"/>
      <c r="D386" s="16"/>
      <c r="E386" s="63" t="s">
        <v>596</v>
      </c>
      <c r="F386" s="17"/>
      <c r="G386" s="31"/>
      <c r="H386" s="67"/>
      <c r="I386" s="78" t="s">
        <v>1664</v>
      </c>
      <c r="J386" s="1" t="s">
        <v>1523</v>
      </c>
      <c r="K386" s="1" t="s">
        <v>600</v>
      </c>
      <c r="L386" s="66" t="s">
        <v>1524</v>
      </c>
    </row>
    <row r="387" spans="1:12" ht="25.5" customHeight="1">
      <c r="A387" s="10">
        <v>2</v>
      </c>
      <c r="B387" s="18"/>
      <c r="C387" s="18"/>
      <c r="D387" s="16"/>
      <c r="E387" s="860" t="s">
        <v>595</v>
      </c>
      <c r="F387" s="860"/>
      <c r="G387" s="860"/>
      <c r="H387" s="861"/>
      <c r="I387" s="78" t="s">
        <v>1664</v>
      </c>
      <c r="J387" s="1" t="s">
        <v>1523</v>
      </c>
      <c r="K387" s="1" t="s">
        <v>600</v>
      </c>
      <c r="L387" s="66" t="s">
        <v>1524</v>
      </c>
    </row>
    <row r="388" spans="1:12">
      <c r="A388" s="10">
        <v>2</v>
      </c>
      <c r="B388" s="18"/>
      <c r="C388" s="18"/>
      <c r="D388" s="16"/>
      <c r="E388" s="63"/>
      <c r="F388" s="17"/>
      <c r="G388" s="31"/>
      <c r="H388" s="67"/>
      <c r="I388" s="78" t="s">
        <v>1664</v>
      </c>
      <c r="J388" s="1" t="s">
        <v>1523</v>
      </c>
      <c r="K388" s="1" t="s">
        <v>600</v>
      </c>
      <c r="L388" s="66" t="s">
        <v>1524</v>
      </c>
    </row>
    <row r="389" spans="1:12">
      <c r="A389" s="52">
        <v>2</v>
      </c>
      <c r="B389" s="6"/>
      <c r="C389" s="6"/>
      <c r="D389" s="5"/>
      <c r="E389" s="51"/>
      <c r="F389" s="3"/>
      <c r="G389" s="3"/>
      <c r="H389" s="39"/>
      <c r="I389" s="79" t="s">
        <v>1664</v>
      </c>
      <c r="J389" s="69" t="s">
        <v>1523</v>
      </c>
      <c r="K389" s="69" t="s">
        <v>600</v>
      </c>
      <c r="L389" s="69" t="s">
        <v>1524</v>
      </c>
    </row>
    <row r="390" spans="1:12" s="1" customFormat="1" ht="31.5" customHeight="1">
      <c r="A390" s="10">
        <v>17</v>
      </c>
      <c r="B390" s="866" t="s">
        <v>1531</v>
      </c>
      <c r="C390" s="866"/>
      <c r="D390" s="866"/>
      <c r="E390" s="866"/>
      <c r="F390" s="866"/>
      <c r="G390" s="866"/>
      <c r="H390" s="867"/>
      <c r="I390" s="77" t="s">
        <v>1664</v>
      </c>
      <c r="J390" s="68" t="s">
        <v>1532</v>
      </c>
      <c r="K390" s="68" t="s">
        <v>541</v>
      </c>
      <c r="L390" s="68" t="s">
        <v>1533</v>
      </c>
    </row>
    <row r="391" spans="1:12" s="1" customFormat="1" ht="20.25" customHeight="1">
      <c r="A391" s="10">
        <v>17</v>
      </c>
      <c r="B391" s="868">
        <v>17</v>
      </c>
      <c r="C391" s="24"/>
      <c r="D391" s="13"/>
      <c r="E391" s="12" t="s">
        <v>541</v>
      </c>
      <c r="F391" s="32"/>
      <c r="G391" s="33"/>
      <c r="H391" s="34"/>
      <c r="I391" s="78" t="s">
        <v>1664</v>
      </c>
      <c r="J391" s="1" t="s">
        <v>1532</v>
      </c>
      <c r="K391" s="1" t="s">
        <v>541</v>
      </c>
      <c r="L391" s="1" t="s">
        <v>1533</v>
      </c>
    </row>
    <row r="392" spans="1:12" s="1" customFormat="1" ht="15.75" customHeight="1">
      <c r="A392" s="10">
        <v>17</v>
      </c>
      <c r="B392" s="868"/>
      <c r="C392" s="25"/>
      <c r="D392" s="26"/>
      <c r="E392" s="27" t="s">
        <v>853</v>
      </c>
      <c r="F392" s="32"/>
      <c r="G392" s="33"/>
      <c r="H392" s="34"/>
      <c r="I392" s="78" t="s">
        <v>1664</v>
      </c>
      <c r="J392" s="1" t="s">
        <v>1532</v>
      </c>
      <c r="K392" s="1" t="s">
        <v>541</v>
      </c>
      <c r="L392" s="1" t="s">
        <v>1533</v>
      </c>
    </row>
    <row r="393" spans="1:12" s="1" customFormat="1" ht="15" customHeight="1">
      <c r="A393" s="10">
        <v>17</v>
      </c>
      <c r="B393" s="869" t="s">
        <v>1369</v>
      </c>
      <c r="C393" s="869"/>
      <c r="D393" s="870">
        <v>4</v>
      </c>
      <c r="E393" s="44" t="s">
        <v>8</v>
      </c>
      <c r="F393" s="878" t="s">
        <v>1368</v>
      </c>
      <c r="G393" s="878"/>
      <c r="H393" s="879"/>
      <c r="I393" s="78" t="s">
        <v>1664</v>
      </c>
      <c r="J393" s="1" t="s">
        <v>1532</v>
      </c>
      <c r="K393" s="1" t="s">
        <v>541</v>
      </c>
      <c r="L393" s="1" t="s">
        <v>1533</v>
      </c>
    </row>
    <row r="394" spans="1:12" s="1" customFormat="1" ht="15" customHeight="1">
      <c r="A394" s="10">
        <v>17</v>
      </c>
      <c r="B394" s="869"/>
      <c r="C394" s="869"/>
      <c r="D394" s="870"/>
      <c r="E394" s="65" t="s">
        <v>15</v>
      </c>
      <c r="F394" s="878"/>
      <c r="G394" s="878"/>
      <c r="H394" s="879"/>
      <c r="I394" s="78" t="s">
        <v>1664</v>
      </c>
      <c r="J394" s="1" t="s">
        <v>1532</v>
      </c>
      <c r="K394" s="1" t="s">
        <v>541</v>
      </c>
      <c r="L394" s="1" t="s">
        <v>1533</v>
      </c>
    </row>
    <row r="395" spans="1:12" s="1" customFormat="1" ht="15" customHeight="1">
      <c r="A395" s="10">
        <v>17</v>
      </c>
      <c r="B395" s="869"/>
      <c r="C395" s="869"/>
      <c r="D395" s="870"/>
      <c r="E395" s="65" t="s">
        <v>14</v>
      </c>
      <c r="F395" s="878"/>
      <c r="G395" s="878"/>
      <c r="H395" s="879"/>
      <c r="I395" s="78" t="s">
        <v>1664</v>
      </c>
      <c r="J395" s="1" t="s">
        <v>1532</v>
      </c>
      <c r="K395" s="1" t="s">
        <v>541</v>
      </c>
      <c r="L395" s="1" t="s">
        <v>1533</v>
      </c>
    </row>
    <row r="396" spans="1:12" s="1" customFormat="1" ht="25.5" customHeight="1">
      <c r="A396" s="10">
        <v>17</v>
      </c>
      <c r="B396" s="875" t="s">
        <v>613</v>
      </c>
      <c r="C396" s="875"/>
      <c r="D396" s="16">
        <f>D393</f>
        <v>4</v>
      </c>
      <c r="E396" s="45" t="s">
        <v>2</v>
      </c>
      <c r="F396" s="29" t="s">
        <v>1</v>
      </c>
      <c r="G396" s="864">
        <v>10</v>
      </c>
      <c r="H396" s="865"/>
      <c r="I396" s="78" t="s">
        <v>1664</v>
      </c>
      <c r="J396" s="1" t="s">
        <v>1532</v>
      </c>
      <c r="K396" s="1" t="s">
        <v>541</v>
      </c>
      <c r="L396" s="1" t="s">
        <v>1533</v>
      </c>
    </row>
    <row r="397" spans="1:12" s="1" customFormat="1" ht="15" customHeight="1">
      <c r="A397" s="10">
        <v>17</v>
      </c>
      <c r="B397" s="50">
        <v>0.3</v>
      </c>
      <c r="C397" s="21" t="s">
        <v>609</v>
      </c>
      <c r="D397" s="17">
        <f>D393</f>
        <v>4</v>
      </c>
      <c r="E397" s="42" t="s">
        <v>738</v>
      </c>
      <c r="F397" s="17">
        <f>G396</f>
        <v>10</v>
      </c>
      <c r="G397" s="41">
        <f t="shared" ref="G397:G398" si="50">IF(ISBLANK(B397),"",IF(ISTEXT(B397),"",(B397/D397)*F397))</f>
        <v>0.75</v>
      </c>
      <c r="H397" s="28" t="str">
        <f t="shared" ref="H397:H398" si="51">C397</f>
        <v>kg</v>
      </c>
      <c r="I397" s="78" t="s">
        <v>1664</v>
      </c>
      <c r="J397" s="1" t="s">
        <v>1532</v>
      </c>
      <c r="K397" s="1" t="s">
        <v>541</v>
      </c>
      <c r="L397" s="1" t="s">
        <v>1533</v>
      </c>
    </row>
    <row r="398" spans="1:12" s="1" customFormat="1" ht="15" customHeight="1">
      <c r="A398" s="10">
        <v>17</v>
      </c>
      <c r="B398" s="50">
        <v>0.3</v>
      </c>
      <c r="C398" s="21" t="s">
        <v>609</v>
      </c>
      <c r="D398" s="17">
        <f>D393</f>
        <v>4</v>
      </c>
      <c r="E398" s="42" t="s">
        <v>739</v>
      </c>
      <c r="F398" s="17">
        <f>G396</f>
        <v>10</v>
      </c>
      <c r="G398" s="41">
        <f t="shared" si="50"/>
        <v>0.75</v>
      </c>
      <c r="H398" s="28" t="str">
        <f t="shared" si="51"/>
        <v>kg</v>
      </c>
      <c r="I398" s="78" t="s">
        <v>1664</v>
      </c>
      <c r="J398" s="1" t="s">
        <v>1532</v>
      </c>
      <c r="K398" s="1" t="s">
        <v>541</v>
      </c>
      <c r="L398" s="1" t="s">
        <v>1533</v>
      </c>
    </row>
    <row r="399" spans="1:12" s="1" customFormat="1" ht="15" customHeight="1">
      <c r="A399" s="10">
        <v>17</v>
      </c>
      <c r="B399" s="50">
        <v>3</v>
      </c>
      <c r="C399" s="21" t="s">
        <v>634</v>
      </c>
      <c r="D399" s="17">
        <f>D393</f>
        <v>4</v>
      </c>
      <c r="E399" s="42" t="s">
        <v>705</v>
      </c>
      <c r="F399" s="17">
        <f>G396</f>
        <v>10</v>
      </c>
      <c r="G399" s="23">
        <f t="shared" ref="G399:G406" si="52">IF(ISBLANK(B399),"",IF(ISTEXT(B399),"",(B399/D399)*F399))</f>
        <v>7.5</v>
      </c>
      <c r="H399" s="28" t="str">
        <f t="shared" ref="H399:H406" si="53">C399</f>
        <v>tomates</v>
      </c>
      <c r="I399" s="78" t="s">
        <v>1664</v>
      </c>
      <c r="J399" s="1" t="s">
        <v>1532</v>
      </c>
      <c r="K399" s="1" t="s">
        <v>541</v>
      </c>
      <c r="L399" s="1" t="s">
        <v>1533</v>
      </c>
    </row>
    <row r="400" spans="1:12" s="1" customFormat="1" ht="15" customHeight="1">
      <c r="A400" s="10">
        <v>17</v>
      </c>
      <c r="B400" s="50">
        <v>1</v>
      </c>
      <c r="C400" s="21" t="s">
        <v>622</v>
      </c>
      <c r="D400" s="17">
        <f>D393</f>
        <v>4</v>
      </c>
      <c r="E400" s="42" t="s">
        <v>740</v>
      </c>
      <c r="F400" s="17">
        <f>G396</f>
        <v>10</v>
      </c>
      <c r="G400" s="23">
        <f t="shared" si="52"/>
        <v>2.5</v>
      </c>
      <c r="H400" s="28" t="str">
        <f t="shared" si="53"/>
        <v>gousses</v>
      </c>
      <c r="I400" s="78" t="s">
        <v>1664</v>
      </c>
      <c r="J400" s="1" t="s">
        <v>1532</v>
      </c>
      <c r="K400" s="1" t="s">
        <v>541</v>
      </c>
      <c r="L400" s="1" t="s">
        <v>1533</v>
      </c>
    </row>
    <row r="401" spans="1:12" s="1" customFormat="1" ht="15" customHeight="1">
      <c r="A401" s="10">
        <v>17</v>
      </c>
      <c r="B401" s="50">
        <v>1</v>
      </c>
      <c r="C401" s="21" t="s">
        <v>618</v>
      </c>
      <c r="D401" s="17">
        <f>D393</f>
        <v>4</v>
      </c>
      <c r="E401" s="42" t="s">
        <v>741</v>
      </c>
      <c r="F401" s="17">
        <f>G396</f>
        <v>10</v>
      </c>
      <c r="G401" s="23">
        <f t="shared" si="52"/>
        <v>2.5</v>
      </c>
      <c r="H401" s="28" t="str">
        <f t="shared" si="53"/>
        <v>brins</v>
      </c>
      <c r="I401" s="78" t="s">
        <v>1664</v>
      </c>
      <c r="J401" s="1" t="s">
        <v>1532</v>
      </c>
      <c r="K401" s="1" t="s">
        <v>541</v>
      </c>
      <c r="L401" s="1" t="s">
        <v>1533</v>
      </c>
    </row>
    <row r="402" spans="1:12" s="1" customFormat="1" ht="15" customHeight="1">
      <c r="A402" s="10">
        <v>17</v>
      </c>
      <c r="B402" s="50">
        <v>4</v>
      </c>
      <c r="C402" s="21" t="s">
        <v>627</v>
      </c>
      <c r="D402" s="17">
        <f>D393</f>
        <v>4</v>
      </c>
      <c r="E402" s="42" t="s">
        <v>719</v>
      </c>
      <c r="F402" s="17">
        <f>G396</f>
        <v>10</v>
      </c>
      <c r="G402" s="23">
        <f t="shared" si="52"/>
        <v>10</v>
      </c>
      <c r="H402" s="28" t="str">
        <f t="shared" si="53"/>
        <v>œufs</v>
      </c>
      <c r="I402" s="78" t="s">
        <v>1664</v>
      </c>
      <c r="J402" s="1" t="s">
        <v>1532</v>
      </c>
      <c r="K402" s="1" t="s">
        <v>541</v>
      </c>
      <c r="L402" s="1" t="s">
        <v>1533</v>
      </c>
    </row>
    <row r="403" spans="1:12" s="1" customFormat="1" ht="15" customHeight="1">
      <c r="A403" s="10">
        <v>17</v>
      </c>
      <c r="B403" s="50">
        <v>0.03</v>
      </c>
      <c r="C403" s="21" t="s">
        <v>609</v>
      </c>
      <c r="D403" s="17">
        <f>D393</f>
        <v>4</v>
      </c>
      <c r="E403" s="42" t="s">
        <v>742</v>
      </c>
      <c r="F403" s="17">
        <f>G396</f>
        <v>10</v>
      </c>
      <c r="G403" s="41">
        <f t="shared" si="52"/>
        <v>7.4999999999999997E-2</v>
      </c>
      <c r="H403" s="28" t="str">
        <f t="shared" si="53"/>
        <v>kg</v>
      </c>
      <c r="I403" s="78" t="s">
        <v>1664</v>
      </c>
      <c r="J403" s="1" t="s">
        <v>1532</v>
      </c>
      <c r="K403" s="1" t="s">
        <v>541</v>
      </c>
      <c r="L403" s="1" t="s">
        <v>1533</v>
      </c>
    </row>
    <row r="404" spans="1:12" s="1" customFormat="1" ht="15" customHeight="1">
      <c r="A404" s="10">
        <v>17</v>
      </c>
      <c r="B404" s="50">
        <v>0.2</v>
      </c>
      <c r="C404" s="21" t="s">
        <v>609</v>
      </c>
      <c r="D404" s="17">
        <f>D393</f>
        <v>4</v>
      </c>
      <c r="E404" s="42" t="s">
        <v>743</v>
      </c>
      <c r="F404" s="17">
        <f>G396</f>
        <v>10</v>
      </c>
      <c r="G404" s="22">
        <f t="shared" si="52"/>
        <v>0.5</v>
      </c>
      <c r="H404" s="28" t="str">
        <f t="shared" si="53"/>
        <v>kg</v>
      </c>
      <c r="I404" s="78" t="s">
        <v>1664</v>
      </c>
      <c r="J404" s="1" t="s">
        <v>1532</v>
      </c>
      <c r="K404" s="1" t="s">
        <v>541</v>
      </c>
      <c r="L404" s="1" t="s">
        <v>1533</v>
      </c>
    </row>
    <row r="405" spans="1:12" s="1" customFormat="1" ht="15" customHeight="1">
      <c r="A405" s="10">
        <v>17</v>
      </c>
      <c r="B405" s="50">
        <v>2</v>
      </c>
      <c r="C405" s="21" t="s">
        <v>619</v>
      </c>
      <c r="D405" s="17">
        <f>D393</f>
        <v>4</v>
      </c>
      <c r="E405" s="42" t="s">
        <v>744</v>
      </c>
      <c r="F405" s="17">
        <f>G396</f>
        <v>10</v>
      </c>
      <c r="G405" s="23">
        <f t="shared" si="52"/>
        <v>5</v>
      </c>
      <c r="H405" s="28" t="str">
        <f t="shared" si="53"/>
        <v>C/S</v>
      </c>
      <c r="I405" s="78" t="s">
        <v>1664</v>
      </c>
      <c r="J405" s="1" t="s">
        <v>1532</v>
      </c>
      <c r="K405" s="1" t="s">
        <v>541</v>
      </c>
      <c r="L405" s="1" t="s">
        <v>1533</v>
      </c>
    </row>
    <row r="406" spans="1:12" s="1" customFormat="1" ht="15" customHeight="1">
      <c r="A406" s="10">
        <v>17</v>
      </c>
      <c r="B406" s="50"/>
      <c r="C406" s="21" t="s">
        <v>1397</v>
      </c>
      <c r="D406" s="17">
        <f>D393</f>
        <v>4</v>
      </c>
      <c r="E406" s="42" t="s">
        <v>686</v>
      </c>
      <c r="F406" s="17">
        <f>G396</f>
        <v>10</v>
      </c>
      <c r="G406" s="23" t="str">
        <f t="shared" si="52"/>
        <v/>
      </c>
      <c r="H406" s="28" t="str">
        <f t="shared" si="53"/>
        <v>pm</v>
      </c>
      <c r="I406" s="78" t="s">
        <v>1664</v>
      </c>
      <c r="J406" s="1" t="s">
        <v>1532</v>
      </c>
      <c r="K406" s="1" t="s">
        <v>541</v>
      </c>
      <c r="L406" s="1" t="s">
        <v>1533</v>
      </c>
    </row>
    <row r="407" spans="1:12" s="1" customFormat="1" ht="15" customHeight="1">
      <c r="A407" s="10">
        <v>17</v>
      </c>
      <c r="B407" s="50"/>
      <c r="C407" s="21"/>
      <c r="D407" s="17">
        <f>D393</f>
        <v>4</v>
      </c>
      <c r="E407" s="65"/>
      <c r="F407" s="17"/>
      <c r="G407" s="22" t="str">
        <f t="shared" ref="G407" si="54">IF(ISBLANK(B407),"",IF(ISTEXT(B407),"",(B407/D407)*F407))</f>
        <v/>
      </c>
      <c r="H407" s="28">
        <f t="shared" ref="H407" si="55">C407</f>
        <v>0</v>
      </c>
      <c r="I407" s="78" t="s">
        <v>1664</v>
      </c>
      <c r="J407" s="1" t="s">
        <v>1532</v>
      </c>
      <c r="K407" s="1" t="s">
        <v>541</v>
      </c>
      <c r="L407" s="1" t="s">
        <v>1533</v>
      </c>
    </row>
    <row r="408" spans="1:12" s="1" customFormat="1" ht="15" customHeight="1">
      <c r="A408" s="10">
        <v>17</v>
      </c>
      <c r="B408" s="50"/>
      <c r="C408" s="21"/>
      <c r="D408" s="17">
        <f>D393</f>
        <v>4</v>
      </c>
      <c r="E408" s="61" t="s">
        <v>1427</v>
      </c>
      <c r="F408" s="17"/>
      <c r="G408" s="22"/>
      <c r="H408" s="28"/>
      <c r="I408" s="78" t="s">
        <v>1664</v>
      </c>
      <c r="J408" s="1" t="s">
        <v>1532</v>
      </c>
      <c r="K408" s="1" t="s">
        <v>541</v>
      </c>
      <c r="L408" s="1" t="s">
        <v>1533</v>
      </c>
    </row>
    <row r="409" spans="1:12" s="1" customFormat="1">
      <c r="A409" s="10">
        <v>17</v>
      </c>
      <c r="B409" s="50"/>
      <c r="C409" s="21"/>
      <c r="D409" s="17">
        <f>D393</f>
        <v>4</v>
      </c>
      <c r="E409" s="65" t="s">
        <v>540</v>
      </c>
      <c r="F409" s="17"/>
      <c r="G409" s="22"/>
      <c r="H409" s="28"/>
      <c r="I409" s="78" t="s">
        <v>1664</v>
      </c>
      <c r="J409" s="1" t="s">
        <v>1532</v>
      </c>
      <c r="K409" s="1" t="s">
        <v>541</v>
      </c>
      <c r="L409" s="1" t="s">
        <v>1533</v>
      </c>
    </row>
    <row r="410" spans="1:12" s="1" customFormat="1" ht="25.5" customHeight="1">
      <c r="A410" s="10">
        <v>17</v>
      </c>
      <c r="B410" s="50"/>
      <c r="C410" s="21"/>
      <c r="D410" s="17">
        <v>4</v>
      </c>
      <c r="E410" s="880" t="s">
        <v>854</v>
      </c>
      <c r="F410" s="880"/>
      <c r="G410" s="880"/>
      <c r="H410" s="881"/>
      <c r="I410" s="78" t="s">
        <v>1664</v>
      </c>
      <c r="J410" s="1" t="s">
        <v>1532</v>
      </c>
      <c r="K410" s="1" t="s">
        <v>541</v>
      </c>
      <c r="L410" s="1" t="s">
        <v>1533</v>
      </c>
    </row>
    <row r="411" spans="1:12" s="1" customFormat="1">
      <c r="A411" s="10">
        <v>17</v>
      </c>
      <c r="B411" s="50"/>
      <c r="C411" s="21"/>
      <c r="D411" s="17">
        <v>4</v>
      </c>
      <c r="E411" s="65" t="s">
        <v>539</v>
      </c>
      <c r="F411" s="17"/>
      <c r="G411" s="22"/>
      <c r="H411" s="28"/>
      <c r="I411" s="78" t="s">
        <v>1664</v>
      </c>
      <c r="J411" s="1" t="s">
        <v>1532</v>
      </c>
      <c r="K411" s="1" t="s">
        <v>541</v>
      </c>
      <c r="L411" s="1" t="s">
        <v>1533</v>
      </c>
    </row>
    <row r="412" spans="1:12" s="1" customFormat="1">
      <c r="A412" s="10">
        <v>17</v>
      </c>
      <c r="B412" s="50"/>
      <c r="C412" s="21"/>
      <c r="D412" s="17">
        <v>4</v>
      </c>
      <c r="E412" s="65" t="s">
        <v>538</v>
      </c>
      <c r="F412" s="17"/>
      <c r="G412" s="22"/>
      <c r="H412" s="28"/>
      <c r="I412" s="78" t="s">
        <v>1664</v>
      </c>
      <c r="J412" s="1" t="s">
        <v>1532</v>
      </c>
      <c r="K412" s="1" t="s">
        <v>541</v>
      </c>
      <c r="L412" s="1" t="s">
        <v>1533</v>
      </c>
    </row>
    <row r="413" spans="1:12" s="1" customFormat="1" ht="25.5" customHeight="1">
      <c r="A413" s="10">
        <v>17</v>
      </c>
      <c r="B413" s="50"/>
      <c r="C413" s="21"/>
      <c r="D413" s="17">
        <v>4</v>
      </c>
      <c r="E413" s="880" t="s">
        <v>537</v>
      </c>
      <c r="F413" s="880"/>
      <c r="G413" s="880"/>
      <c r="H413" s="881"/>
      <c r="I413" s="78" t="s">
        <v>1664</v>
      </c>
      <c r="J413" s="1" t="s">
        <v>1532</v>
      </c>
      <c r="K413" s="1" t="s">
        <v>541</v>
      </c>
      <c r="L413" s="1" t="s">
        <v>1533</v>
      </c>
    </row>
    <row r="414" spans="1:12" s="1" customFormat="1">
      <c r="A414" s="10">
        <v>17</v>
      </c>
      <c r="B414" s="50"/>
      <c r="C414" s="21"/>
      <c r="D414" s="17">
        <v>4</v>
      </c>
      <c r="E414" s="65" t="s">
        <v>855</v>
      </c>
      <c r="F414" s="17"/>
      <c r="G414" s="22"/>
      <c r="H414" s="28"/>
      <c r="I414" s="78" t="s">
        <v>1664</v>
      </c>
      <c r="J414" s="1" t="s">
        <v>1532</v>
      </c>
      <c r="K414" s="1" t="s">
        <v>541</v>
      </c>
      <c r="L414" s="1" t="s">
        <v>1533</v>
      </c>
    </row>
    <row r="415" spans="1:12" s="1" customFormat="1" ht="15" customHeight="1">
      <c r="A415" s="10">
        <v>17</v>
      </c>
      <c r="B415" s="50"/>
      <c r="C415" s="21"/>
      <c r="D415" s="17">
        <v>4</v>
      </c>
      <c r="E415" s="65"/>
      <c r="F415" s="17"/>
      <c r="G415" s="22"/>
      <c r="H415" s="28"/>
      <c r="I415" s="78" t="s">
        <v>1664</v>
      </c>
      <c r="J415" s="1" t="s">
        <v>1532</v>
      </c>
      <c r="K415" s="1" t="s">
        <v>541</v>
      </c>
      <c r="L415" s="1" t="s">
        <v>1533</v>
      </c>
    </row>
    <row r="416" spans="1:12" s="1" customFormat="1" ht="15" customHeight="1">
      <c r="A416" s="52">
        <v>17</v>
      </c>
      <c r="B416" s="6"/>
      <c r="C416" s="6"/>
      <c r="D416" s="5"/>
      <c r="E416" s="4"/>
      <c r="F416" s="3"/>
      <c r="G416" s="2"/>
      <c r="H416" s="2"/>
      <c r="I416" s="79" t="s">
        <v>1664</v>
      </c>
      <c r="J416" s="69" t="s">
        <v>1532</v>
      </c>
      <c r="K416" s="69" t="s">
        <v>541</v>
      </c>
      <c r="L416" s="1" t="s">
        <v>1533</v>
      </c>
    </row>
    <row r="417" spans="1:12" s="1" customFormat="1" ht="31.5" customHeight="1">
      <c r="A417" s="10">
        <v>21</v>
      </c>
      <c r="B417" s="866" t="s">
        <v>1522</v>
      </c>
      <c r="C417" s="866"/>
      <c r="D417" s="866"/>
      <c r="E417" s="866"/>
      <c r="F417" s="866"/>
      <c r="G417" s="866"/>
      <c r="H417" s="867"/>
      <c r="I417" s="77" t="s">
        <v>1664</v>
      </c>
      <c r="J417" s="68" t="s">
        <v>1523</v>
      </c>
      <c r="K417" s="68" t="s">
        <v>504</v>
      </c>
      <c r="L417" s="68" t="s">
        <v>1534</v>
      </c>
    </row>
    <row r="418" spans="1:12" s="1" customFormat="1" ht="20.25" customHeight="1">
      <c r="A418" s="10">
        <v>21</v>
      </c>
      <c r="B418" s="868">
        <v>21</v>
      </c>
      <c r="C418" s="24"/>
      <c r="D418" s="13"/>
      <c r="E418" s="12" t="s">
        <v>504</v>
      </c>
      <c r="F418" s="32"/>
      <c r="G418" s="33"/>
      <c r="H418" s="34"/>
      <c r="I418" s="78" t="s">
        <v>1664</v>
      </c>
      <c r="J418" s="1" t="s">
        <v>1523</v>
      </c>
      <c r="K418" s="1" t="s">
        <v>504</v>
      </c>
      <c r="L418" s="1" t="s">
        <v>1534</v>
      </c>
    </row>
    <row r="419" spans="1:12" s="1" customFormat="1" ht="15.75" customHeight="1">
      <c r="A419" s="10">
        <v>21</v>
      </c>
      <c r="B419" s="868"/>
      <c r="C419" s="25"/>
      <c r="D419" s="26"/>
      <c r="E419" s="27" t="s">
        <v>861</v>
      </c>
      <c r="F419" s="32"/>
      <c r="G419" s="33"/>
      <c r="H419" s="34"/>
      <c r="I419" s="78" t="s">
        <v>1664</v>
      </c>
      <c r="J419" s="1" t="s">
        <v>1523</v>
      </c>
      <c r="K419" s="1" t="s">
        <v>504</v>
      </c>
      <c r="L419" s="1" t="s">
        <v>1534</v>
      </c>
    </row>
    <row r="420" spans="1:12" s="1" customFormat="1" ht="15" customHeight="1">
      <c r="A420" s="10">
        <v>21</v>
      </c>
      <c r="B420" s="869" t="s">
        <v>1369</v>
      </c>
      <c r="C420" s="869"/>
      <c r="D420" s="870">
        <v>4</v>
      </c>
      <c r="E420" s="44" t="s">
        <v>8</v>
      </c>
      <c r="F420" s="878" t="s">
        <v>1368</v>
      </c>
      <c r="G420" s="878"/>
      <c r="H420" s="879"/>
      <c r="I420" s="78" t="s">
        <v>1664</v>
      </c>
      <c r="J420" s="1" t="s">
        <v>1523</v>
      </c>
      <c r="K420" s="1" t="s">
        <v>504</v>
      </c>
      <c r="L420" s="1" t="s">
        <v>1534</v>
      </c>
    </row>
    <row r="421" spans="1:12" s="1" customFormat="1" ht="15" customHeight="1">
      <c r="A421" s="10">
        <v>21</v>
      </c>
      <c r="B421" s="869"/>
      <c r="C421" s="869"/>
      <c r="D421" s="870"/>
      <c r="E421" s="65" t="s">
        <v>12</v>
      </c>
      <c r="F421" s="878"/>
      <c r="G421" s="878"/>
      <c r="H421" s="879"/>
      <c r="I421" s="78" t="s">
        <v>1664</v>
      </c>
      <c r="J421" s="1" t="s">
        <v>1523</v>
      </c>
      <c r="K421" s="1" t="s">
        <v>504</v>
      </c>
      <c r="L421" s="1" t="s">
        <v>1534</v>
      </c>
    </row>
    <row r="422" spans="1:12" s="1" customFormat="1" ht="15" customHeight="1">
      <c r="A422" s="10">
        <v>21</v>
      </c>
      <c r="B422" s="869"/>
      <c r="C422" s="869"/>
      <c r="D422" s="870"/>
      <c r="E422" s="65" t="s">
        <v>17</v>
      </c>
      <c r="F422" s="878"/>
      <c r="G422" s="878"/>
      <c r="H422" s="879"/>
      <c r="I422" s="78" t="s">
        <v>1664</v>
      </c>
      <c r="J422" s="1" t="s">
        <v>1523</v>
      </c>
      <c r="K422" s="1" t="s">
        <v>504</v>
      </c>
      <c r="L422" s="1" t="s">
        <v>1534</v>
      </c>
    </row>
    <row r="423" spans="1:12" s="1" customFormat="1" ht="25.5" customHeight="1">
      <c r="A423" s="10">
        <v>21</v>
      </c>
      <c r="B423" s="875" t="s">
        <v>613</v>
      </c>
      <c r="C423" s="875"/>
      <c r="D423" s="16">
        <f>D420</f>
        <v>4</v>
      </c>
      <c r="E423" s="45" t="s">
        <v>2</v>
      </c>
      <c r="F423" s="29" t="s">
        <v>1</v>
      </c>
      <c r="G423" s="864">
        <v>10</v>
      </c>
      <c r="H423" s="865"/>
      <c r="I423" s="78" t="s">
        <v>1664</v>
      </c>
      <c r="J423" s="1" t="s">
        <v>1523</v>
      </c>
      <c r="K423" s="1" t="s">
        <v>504</v>
      </c>
      <c r="L423" s="1" t="s">
        <v>1534</v>
      </c>
    </row>
    <row r="424" spans="1:12" s="1" customFormat="1" ht="15" customHeight="1">
      <c r="A424" s="10">
        <v>21</v>
      </c>
      <c r="B424" s="50">
        <v>0.6</v>
      </c>
      <c r="C424" s="21" t="s">
        <v>609</v>
      </c>
      <c r="D424" s="17">
        <f>D420</f>
        <v>4</v>
      </c>
      <c r="E424" s="42" t="s">
        <v>713</v>
      </c>
      <c r="F424" s="17">
        <f>G423</f>
        <v>10</v>
      </c>
      <c r="G424" s="41">
        <f t="shared" ref="G424:G425" si="56">IF(ISBLANK(B424),"",IF(ISTEXT(B424),"",(B424/D424)*F424))</f>
        <v>1.5</v>
      </c>
      <c r="H424" s="28" t="str">
        <f t="shared" ref="H424:H425" si="57">C424</f>
        <v>kg</v>
      </c>
      <c r="I424" s="78" t="s">
        <v>1664</v>
      </c>
      <c r="J424" s="1" t="s">
        <v>1523</v>
      </c>
      <c r="K424" s="1" t="s">
        <v>504</v>
      </c>
      <c r="L424" s="1" t="s">
        <v>1534</v>
      </c>
    </row>
    <row r="425" spans="1:12" s="1" customFormat="1" ht="15" customHeight="1">
      <c r="A425" s="10">
        <v>21</v>
      </c>
      <c r="B425" s="50">
        <v>0.2</v>
      </c>
      <c r="C425" s="21" t="s">
        <v>609</v>
      </c>
      <c r="D425" s="17">
        <f>D420</f>
        <v>4</v>
      </c>
      <c r="E425" s="42" t="s">
        <v>714</v>
      </c>
      <c r="F425" s="17">
        <f>G423</f>
        <v>10</v>
      </c>
      <c r="G425" s="41">
        <f t="shared" si="56"/>
        <v>0.5</v>
      </c>
      <c r="H425" s="28" t="str">
        <f t="shared" si="57"/>
        <v>kg</v>
      </c>
      <c r="I425" s="78" t="s">
        <v>1664</v>
      </c>
      <c r="J425" s="1" t="s">
        <v>1523</v>
      </c>
      <c r="K425" s="1" t="s">
        <v>504</v>
      </c>
      <c r="L425" s="1" t="s">
        <v>1534</v>
      </c>
    </row>
    <row r="426" spans="1:12" s="1" customFormat="1" ht="15" customHeight="1">
      <c r="A426" s="10">
        <v>21</v>
      </c>
      <c r="B426" s="50">
        <v>0.4</v>
      </c>
      <c r="C426" s="21" t="s">
        <v>609</v>
      </c>
      <c r="D426" s="17">
        <f>D420</f>
        <v>4</v>
      </c>
      <c r="E426" s="42" t="s">
        <v>715</v>
      </c>
      <c r="F426" s="17">
        <f>G423</f>
        <v>10</v>
      </c>
      <c r="G426" s="41">
        <f t="shared" ref="G426:G430" si="58">IF(ISBLANK(B426),"",IF(ISTEXT(B426),"",(B426/D426)*F426))</f>
        <v>1</v>
      </c>
      <c r="H426" s="28" t="str">
        <f t="shared" ref="H426:H430" si="59">C426</f>
        <v>kg</v>
      </c>
      <c r="I426" s="78" t="s">
        <v>1664</v>
      </c>
      <c r="J426" s="1" t="s">
        <v>1523</v>
      </c>
      <c r="K426" s="1" t="s">
        <v>504</v>
      </c>
      <c r="L426" s="1" t="s">
        <v>1534</v>
      </c>
    </row>
    <row r="427" spans="1:12" s="1" customFormat="1" ht="15" customHeight="1">
      <c r="A427" s="10">
        <v>21</v>
      </c>
      <c r="B427" s="50"/>
      <c r="C427" s="21"/>
      <c r="D427" s="17">
        <f>D420</f>
        <v>4</v>
      </c>
      <c r="E427" s="42" t="s">
        <v>716</v>
      </c>
      <c r="F427" s="17">
        <f>G423</f>
        <v>10</v>
      </c>
      <c r="G427" s="22" t="str">
        <f t="shared" si="58"/>
        <v/>
      </c>
      <c r="H427" s="28">
        <f t="shared" si="59"/>
        <v>0</v>
      </c>
      <c r="I427" s="78" t="s">
        <v>1664</v>
      </c>
      <c r="J427" s="1" t="s">
        <v>1523</v>
      </c>
      <c r="K427" s="1" t="s">
        <v>504</v>
      </c>
      <c r="L427" s="1" t="s">
        <v>1534</v>
      </c>
    </row>
    <row r="428" spans="1:12" s="1" customFormat="1" ht="15" customHeight="1">
      <c r="A428" s="10">
        <v>21</v>
      </c>
      <c r="B428" s="50"/>
      <c r="C428" s="21"/>
      <c r="D428" s="17">
        <f>D420</f>
        <v>4</v>
      </c>
      <c r="E428" s="42" t="s">
        <v>662</v>
      </c>
      <c r="F428" s="17">
        <f>G423</f>
        <v>10</v>
      </c>
      <c r="G428" s="22" t="str">
        <f t="shared" si="58"/>
        <v/>
      </c>
      <c r="H428" s="28">
        <f t="shared" si="59"/>
        <v>0</v>
      </c>
      <c r="I428" s="78" t="s">
        <v>1664</v>
      </c>
      <c r="J428" s="1" t="s">
        <v>1523</v>
      </c>
      <c r="K428" s="1" t="s">
        <v>504</v>
      </c>
      <c r="L428" s="1" t="s">
        <v>1534</v>
      </c>
    </row>
    <row r="429" spans="1:12" s="1" customFormat="1" ht="15" customHeight="1">
      <c r="A429" s="10">
        <v>21</v>
      </c>
      <c r="B429" s="50"/>
      <c r="C429" s="21"/>
      <c r="D429" s="17">
        <f>D420</f>
        <v>4</v>
      </c>
      <c r="E429" s="42" t="s">
        <v>717</v>
      </c>
      <c r="F429" s="17">
        <f>G423</f>
        <v>10</v>
      </c>
      <c r="G429" s="22" t="str">
        <f t="shared" si="58"/>
        <v/>
      </c>
      <c r="H429" s="28">
        <f t="shared" si="59"/>
        <v>0</v>
      </c>
      <c r="I429" s="78" t="s">
        <v>1664</v>
      </c>
      <c r="J429" s="1" t="s">
        <v>1523</v>
      </c>
      <c r="K429" s="1" t="s">
        <v>504</v>
      </c>
      <c r="L429" s="1" t="s">
        <v>1534</v>
      </c>
    </row>
    <row r="430" spans="1:12" s="1" customFormat="1" ht="15" customHeight="1">
      <c r="A430" s="10">
        <v>21</v>
      </c>
      <c r="B430" s="50"/>
      <c r="C430" s="21"/>
      <c r="D430" s="17">
        <f>D420</f>
        <v>4</v>
      </c>
      <c r="E430" s="65"/>
      <c r="F430" s="17">
        <f>G423</f>
        <v>10</v>
      </c>
      <c r="G430" s="22" t="str">
        <f t="shared" si="58"/>
        <v/>
      </c>
      <c r="H430" s="28">
        <f t="shared" si="59"/>
        <v>0</v>
      </c>
      <c r="I430" s="78" t="s">
        <v>1664</v>
      </c>
      <c r="J430" s="1" t="s">
        <v>1523</v>
      </c>
      <c r="K430" s="1" t="s">
        <v>504</v>
      </c>
      <c r="L430" s="1" t="s">
        <v>1534</v>
      </c>
    </row>
    <row r="431" spans="1:12" s="1" customFormat="1" ht="15" customHeight="1">
      <c r="A431" s="10">
        <v>21</v>
      </c>
      <c r="B431" s="53"/>
      <c r="C431" s="54"/>
      <c r="D431" s="17">
        <f>D420</f>
        <v>4</v>
      </c>
      <c r="E431" s="63"/>
      <c r="F431" s="17"/>
      <c r="G431" s="22"/>
      <c r="H431" s="28"/>
      <c r="I431" s="78" t="s">
        <v>1664</v>
      </c>
      <c r="J431" s="1" t="s">
        <v>1523</v>
      </c>
      <c r="K431" s="1" t="s">
        <v>504</v>
      </c>
      <c r="L431" s="1" t="s">
        <v>1534</v>
      </c>
    </row>
    <row r="432" spans="1:12" s="1" customFormat="1">
      <c r="A432" s="10">
        <v>21</v>
      </c>
      <c r="B432" s="53"/>
      <c r="C432" s="54"/>
      <c r="D432" s="17">
        <f>D420</f>
        <v>4</v>
      </c>
      <c r="E432" s="61" t="s">
        <v>1427</v>
      </c>
      <c r="F432" s="17"/>
      <c r="G432" s="22"/>
      <c r="H432" s="28"/>
      <c r="I432" s="78" t="s">
        <v>1664</v>
      </c>
      <c r="J432" s="1" t="s">
        <v>1523</v>
      </c>
      <c r="K432" s="1" t="s">
        <v>504</v>
      </c>
      <c r="L432" s="1" t="s">
        <v>1534</v>
      </c>
    </row>
    <row r="433" spans="1:12" s="1" customFormat="1">
      <c r="A433" s="10">
        <v>21</v>
      </c>
      <c r="B433" s="53"/>
      <c r="C433" s="54"/>
      <c r="D433" s="17">
        <f>D420</f>
        <v>4</v>
      </c>
      <c r="E433" s="60" t="s">
        <v>22</v>
      </c>
      <c r="F433" s="17"/>
      <c r="G433" s="22"/>
      <c r="H433" s="28"/>
      <c r="I433" s="78" t="s">
        <v>1664</v>
      </c>
      <c r="J433" s="1" t="s">
        <v>1523</v>
      </c>
      <c r="K433" s="1" t="s">
        <v>504</v>
      </c>
      <c r="L433" s="1" t="s">
        <v>1534</v>
      </c>
    </row>
    <row r="434" spans="1:12" s="1" customFormat="1">
      <c r="A434" s="10">
        <v>21</v>
      </c>
      <c r="B434" s="53"/>
      <c r="C434" s="54"/>
      <c r="D434" s="17">
        <f>D420</f>
        <v>4</v>
      </c>
      <c r="E434" s="60" t="s">
        <v>862</v>
      </c>
      <c r="F434" s="17"/>
      <c r="G434" s="22"/>
      <c r="H434" s="28"/>
      <c r="I434" s="78" t="s">
        <v>1664</v>
      </c>
      <c r="J434" s="1" t="s">
        <v>1523</v>
      </c>
      <c r="K434" s="1" t="s">
        <v>504</v>
      </c>
      <c r="L434" s="1" t="s">
        <v>1534</v>
      </c>
    </row>
    <row r="435" spans="1:12" s="1" customFormat="1">
      <c r="A435" s="10">
        <v>21</v>
      </c>
      <c r="B435" s="53"/>
      <c r="C435" s="54"/>
      <c r="D435" s="17">
        <f>D420</f>
        <v>4</v>
      </c>
      <c r="E435" s="60" t="s">
        <v>503</v>
      </c>
      <c r="F435" s="17"/>
      <c r="G435" s="22"/>
      <c r="H435" s="28"/>
      <c r="I435" s="78" t="s">
        <v>1664</v>
      </c>
      <c r="J435" s="1" t="s">
        <v>1523</v>
      </c>
      <c r="K435" s="1" t="s">
        <v>504</v>
      </c>
      <c r="L435" s="1" t="s">
        <v>1534</v>
      </c>
    </row>
    <row r="436" spans="1:12" s="1" customFormat="1">
      <c r="A436" s="10">
        <v>21</v>
      </c>
      <c r="B436" s="53"/>
      <c r="C436" s="54"/>
      <c r="D436" s="17">
        <f>D420</f>
        <v>4</v>
      </c>
      <c r="E436" s="60" t="s">
        <v>502</v>
      </c>
      <c r="F436" s="17"/>
      <c r="G436" s="22"/>
      <c r="H436" s="28"/>
      <c r="I436" s="78" t="s">
        <v>1664</v>
      </c>
      <c r="J436" s="1" t="s">
        <v>1523</v>
      </c>
      <c r="K436" s="1" t="s">
        <v>504</v>
      </c>
      <c r="L436" s="1" t="s">
        <v>1534</v>
      </c>
    </row>
    <row r="437" spans="1:12" s="1" customFormat="1">
      <c r="A437" s="10">
        <v>21</v>
      </c>
      <c r="B437" s="53"/>
      <c r="C437" s="54"/>
      <c r="D437" s="17"/>
      <c r="E437" s="60" t="s">
        <v>501</v>
      </c>
      <c r="F437" s="17"/>
      <c r="G437" s="22"/>
      <c r="H437" s="28"/>
      <c r="I437" s="78" t="s">
        <v>1664</v>
      </c>
      <c r="J437" s="1" t="s">
        <v>1523</v>
      </c>
      <c r="K437" s="1" t="s">
        <v>504</v>
      </c>
      <c r="L437" s="1" t="s">
        <v>1534</v>
      </c>
    </row>
    <row r="438" spans="1:12" s="1" customFormat="1">
      <c r="A438" s="10">
        <v>21</v>
      </c>
      <c r="B438" s="53"/>
      <c r="C438" s="54"/>
      <c r="D438" s="17"/>
      <c r="E438" s="60" t="s">
        <v>500</v>
      </c>
      <c r="F438" s="17"/>
      <c r="G438" s="22"/>
      <c r="H438" s="28"/>
      <c r="I438" s="78" t="s">
        <v>1664</v>
      </c>
      <c r="J438" s="1" t="s">
        <v>1523</v>
      </c>
      <c r="K438" s="1" t="s">
        <v>504</v>
      </c>
      <c r="L438" s="1" t="s">
        <v>1534</v>
      </c>
    </row>
    <row r="439" spans="1:12" s="1" customFormat="1">
      <c r="A439" s="10">
        <v>21</v>
      </c>
      <c r="B439" s="53"/>
      <c r="C439" s="54"/>
      <c r="D439" s="17"/>
      <c r="E439" s="60" t="s">
        <v>863</v>
      </c>
      <c r="F439" s="17"/>
      <c r="G439" s="22"/>
      <c r="H439" s="28"/>
      <c r="I439" s="78" t="s">
        <v>1664</v>
      </c>
      <c r="J439" s="1" t="s">
        <v>1523</v>
      </c>
      <c r="K439" s="1" t="s">
        <v>504</v>
      </c>
      <c r="L439" s="1" t="s">
        <v>1534</v>
      </c>
    </row>
    <row r="440" spans="1:12" s="1" customFormat="1" ht="25.5" customHeight="1">
      <c r="A440" s="10">
        <v>21</v>
      </c>
      <c r="B440" s="53"/>
      <c r="C440" s="54"/>
      <c r="D440" s="17"/>
      <c r="E440" s="860" t="s">
        <v>499</v>
      </c>
      <c r="F440" s="860"/>
      <c r="G440" s="860"/>
      <c r="H440" s="861"/>
      <c r="I440" s="78" t="s">
        <v>1664</v>
      </c>
      <c r="J440" s="1" t="s">
        <v>1523</v>
      </c>
      <c r="K440" s="1" t="s">
        <v>504</v>
      </c>
      <c r="L440" s="1" t="s">
        <v>1534</v>
      </c>
    </row>
    <row r="441" spans="1:12" s="1" customFormat="1" ht="15" customHeight="1">
      <c r="A441" s="10">
        <v>21</v>
      </c>
      <c r="B441" s="53"/>
      <c r="C441" s="54"/>
      <c r="D441" s="17"/>
      <c r="E441" s="63"/>
      <c r="F441" s="17"/>
      <c r="G441" s="22"/>
      <c r="H441" s="28"/>
      <c r="I441" s="78" t="s">
        <v>1664</v>
      </c>
      <c r="J441" s="1" t="s">
        <v>1523</v>
      </c>
      <c r="K441" s="1" t="s">
        <v>504</v>
      </c>
      <c r="L441" s="1" t="s">
        <v>1534</v>
      </c>
    </row>
    <row r="442" spans="1:12" s="1" customFormat="1" ht="15" customHeight="1">
      <c r="A442" s="52">
        <v>21</v>
      </c>
      <c r="B442" s="6"/>
      <c r="C442" s="6"/>
      <c r="D442" s="5"/>
      <c r="E442" s="4"/>
      <c r="F442" s="3"/>
      <c r="G442" s="2"/>
      <c r="H442" s="2"/>
      <c r="I442" s="79" t="s">
        <v>1664</v>
      </c>
      <c r="J442" s="69" t="s">
        <v>1523</v>
      </c>
      <c r="K442" s="69" t="s">
        <v>504</v>
      </c>
      <c r="L442" s="69" t="s">
        <v>1534</v>
      </c>
    </row>
    <row r="443" spans="1:12" s="1" customFormat="1" ht="31.5" customHeight="1">
      <c r="A443" s="10">
        <v>23</v>
      </c>
      <c r="B443" s="866" t="s">
        <v>1522</v>
      </c>
      <c r="C443" s="866"/>
      <c r="D443" s="866"/>
      <c r="E443" s="866"/>
      <c r="F443" s="866"/>
      <c r="G443" s="866"/>
      <c r="H443" s="867"/>
      <c r="I443" s="77" t="s">
        <v>1664</v>
      </c>
      <c r="J443" s="68" t="s">
        <v>1536</v>
      </c>
      <c r="K443" s="68" t="s">
        <v>492</v>
      </c>
      <c r="L443" s="68" t="s">
        <v>1537</v>
      </c>
    </row>
    <row r="444" spans="1:12" s="1" customFormat="1" ht="20.25" customHeight="1">
      <c r="A444" s="10">
        <v>23</v>
      </c>
      <c r="B444" s="868">
        <v>23</v>
      </c>
      <c r="C444" s="24"/>
      <c r="D444" s="13"/>
      <c r="E444" s="12" t="s">
        <v>492</v>
      </c>
      <c r="F444" s="32"/>
      <c r="G444" s="33"/>
      <c r="H444" s="34"/>
      <c r="I444" s="78" t="s">
        <v>1664</v>
      </c>
      <c r="J444" s="1" t="s">
        <v>1536</v>
      </c>
      <c r="K444" s="1" t="s">
        <v>492</v>
      </c>
      <c r="L444" s="1" t="s">
        <v>1537</v>
      </c>
    </row>
    <row r="445" spans="1:12" s="1" customFormat="1" ht="15.75" customHeight="1">
      <c r="A445" s="10">
        <v>23</v>
      </c>
      <c r="B445" s="868"/>
      <c r="C445" s="25"/>
      <c r="D445" s="26"/>
      <c r="E445" s="27" t="s">
        <v>865</v>
      </c>
      <c r="F445" s="32"/>
      <c r="G445" s="33"/>
      <c r="H445" s="34"/>
      <c r="I445" s="78" t="s">
        <v>1664</v>
      </c>
      <c r="J445" s="1" t="s">
        <v>1536</v>
      </c>
      <c r="K445" s="1" t="s">
        <v>492</v>
      </c>
      <c r="L445" s="1" t="s">
        <v>1537</v>
      </c>
    </row>
    <row r="446" spans="1:12" s="1" customFormat="1" ht="15" customHeight="1">
      <c r="A446" s="10">
        <v>23</v>
      </c>
      <c r="B446" s="869" t="s">
        <v>1369</v>
      </c>
      <c r="C446" s="869"/>
      <c r="D446" s="870">
        <v>4</v>
      </c>
      <c r="E446" s="44" t="s">
        <v>8</v>
      </c>
      <c r="F446" s="878" t="s">
        <v>1368</v>
      </c>
      <c r="G446" s="878"/>
      <c r="H446" s="879"/>
      <c r="I446" s="78" t="s">
        <v>1664</v>
      </c>
      <c r="J446" s="1" t="s">
        <v>1536</v>
      </c>
      <c r="K446" s="1" t="s">
        <v>492</v>
      </c>
      <c r="L446" s="1" t="s">
        <v>1537</v>
      </c>
    </row>
    <row r="447" spans="1:12" s="1" customFormat="1" ht="15" customHeight="1">
      <c r="A447" s="10">
        <v>23</v>
      </c>
      <c r="B447" s="869"/>
      <c r="C447" s="869"/>
      <c r="D447" s="870"/>
      <c r="E447" s="65" t="s">
        <v>4</v>
      </c>
      <c r="F447" s="878"/>
      <c r="G447" s="878"/>
      <c r="H447" s="879"/>
      <c r="I447" s="78" t="s">
        <v>1664</v>
      </c>
      <c r="J447" s="1" t="s">
        <v>1536</v>
      </c>
      <c r="K447" s="1" t="s">
        <v>492</v>
      </c>
      <c r="L447" s="1" t="s">
        <v>1537</v>
      </c>
    </row>
    <row r="448" spans="1:12" s="1" customFormat="1" ht="15" customHeight="1">
      <c r="A448" s="10">
        <v>23</v>
      </c>
      <c r="B448" s="869"/>
      <c r="C448" s="869"/>
      <c r="D448" s="870"/>
      <c r="E448" s="65" t="s">
        <v>14</v>
      </c>
      <c r="F448" s="878"/>
      <c r="G448" s="878"/>
      <c r="H448" s="879"/>
      <c r="I448" s="78" t="s">
        <v>1664</v>
      </c>
      <c r="J448" s="1" t="s">
        <v>1536</v>
      </c>
      <c r="K448" s="1" t="s">
        <v>492</v>
      </c>
      <c r="L448" s="1" t="s">
        <v>1537</v>
      </c>
    </row>
    <row r="449" spans="1:12" s="1" customFormat="1" ht="25.5" customHeight="1">
      <c r="A449" s="10">
        <v>23</v>
      </c>
      <c r="B449" s="875" t="s">
        <v>613</v>
      </c>
      <c r="C449" s="875"/>
      <c r="D449" s="16">
        <f>D446</f>
        <v>4</v>
      </c>
      <c r="E449" s="45" t="s">
        <v>2</v>
      </c>
      <c r="F449" s="29" t="s">
        <v>1</v>
      </c>
      <c r="G449" s="864">
        <v>10</v>
      </c>
      <c r="H449" s="865"/>
      <c r="I449" s="78" t="s">
        <v>1664</v>
      </c>
      <c r="J449" s="1" t="s">
        <v>1536</v>
      </c>
      <c r="K449" s="1" t="s">
        <v>492</v>
      </c>
      <c r="L449" s="1" t="s">
        <v>1537</v>
      </c>
    </row>
    <row r="450" spans="1:12" s="1" customFormat="1" ht="15" customHeight="1">
      <c r="A450" s="10">
        <v>23</v>
      </c>
      <c r="B450" s="50">
        <v>2</v>
      </c>
      <c r="C450" s="21" t="s">
        <v>609</v>
      </c>
      <c r="D450" s="17">
        <f>D446</f>
        <v>4</v>
      </c>
      <c r="E450" s="42" t="s">
        <v>701</v>
      </c>
      <c r="F450" s="17">
        <f>G449</f>
        <v>10</v>
      </c>
      <c r="G450" s="41">
        <f t="shared" ref="G450:G451" si="60">IF(ISBLANK(B450),"",IF(ISTEXT(B450),"",(B450/D450)*F450))</f>
        <v>5</v>
      </c>
      <c r="H450" s="28" t="str">
        <f t="shared" ref="H450:H451" si="61">C450</f>
        <v>kg</v>
      </c>
      <c r="I450" s="78" t="s">
        <v>1664</v>
      </c>
      <c r="J450" s="1" t="s">
        <v>1536</v>
      </c>
      <c r="K450" s="1" t="s">
        <v>492</v>
      </c>
      <c r="L450" s="1" t="s">
        <v>1537</v>
      </c>
    </row>
    <row r="451" spans="1:12" s="1" customFormat="1" ht="15" customHeight="1">
      <c r="A451" s="10">
        <v>23</v>
      </c>
      <c r="B451" s="50"/>
      <c r="C451" s="21"/>
      <c r="D451" s="17">
        <f>D446</f>
        <v>4</v>
      </c>
      <c r="E451" s="42" t="s">
        <v>702</v>
      </c>
      <c r="F451" s="17">
        <f>G449</f>
        <v>10</v>
      </c>
      <c r="G451" s="22" t="str">
        <f t="shared" si="60"/>
        <v/>
      </c>
      <c r="H451" s="28">
        <f t="shared" si="61"/>
        <v>0</v>
      </c>
      <c r="I451" s="78" t="s">
        <v>1664</v>
      </c>
      <c r="J451" s="1" t="s">
        <v>1536</v>
      </c>
      <c r="K451" s="1" t="s">
        <v>492</v>
      </c>
      <c r="L451" s="1" t="s">
        <v>1537</v>
      </c>
    </row>
    <row r="452" spans="1:12" s="1" customFormat="1" ht="15" customHeight="1">
      <c r="A452" s="10">
        <v>23</v>
      </c>
      <c r="B452" s="50"/>
      <c r="C452" s="21"/>
      <c r="D452" s="17">
        <f>D446</f>
        <v>4</v>
      </c>
      <c r="E452" s="42" t="s">
        <v>662</v>
      </c>
      <c r="F452" s="17">
        <f>G449</f>
        <v>10</v>
      </c>
      <c r="G452" s="22" t="str">
        <f t="shared" ref="G452:G454" si="62">IF(ISBLANK(B452),"",IF(ISTEXT(B452),"",(B452/D452)*F452))</f>
        <v/>
      </c>
      <c r="H452" s="28">
        <f t="shared" ref="H452:H454" si="63">C452</f>
        <v>0</v>
      </c>
      <c r="I452" s="78" t="s">
        <v>1664</v>
      </c>
      <c r="J452" s="1" t="s">
        <v>1536</v>
      </c>
      <c r="K452" s="1" t="s">
        <v>492</v>
      </c>
      <c r="L452" s="1" t="s">
        <v>1537</v>
      </c>
    </row>
    <row r="453" spans="1:12" s="1" customFormat="1" ht="15" customHeight="1">
      <c r="A453" s="10">
        <v>23</v>
      </c>
      <c r="B453" s="50"/>
      <c r="C453" s="21"/>
      <c r="D453" s="17">
        <f>D446</f>
        <v>4</v>
      </c>
      <c r="E453" s="42" t="s">
        <v>700</v>
      </c>
      <c r="F453" s="17">
        <f>G449</f>
        <v>10</v>
      </c>
      <c r="G453" s="22" t="str">
        <f t="shared" si="62"/>
        <v/>
      </c>
      <c r="H453" s="28">
        <f t="shared" si="63"/>
        <v>0</v>
      </c>
      <c r="I453" s="78" t="s">
        <v>1664</v>
      </c>
      <c r="J453" s="1" t="s">
        <v>1536</v>
      </c>
      <c r="K453" s="1" t="s">
        <v>492</v>
      </c>
      <c r="L453" s="1" t="s">
        <v>1537</v>
      </c>
    </row>
    <row r="454" spans="1:12" s="1" customFormat="1" ht="15" customHeight="1">
      <c r="A454" s="10">
        <v>23</v>
      </c>
      <c r="B454" s="53"/>
      <c r="C454" s="54"/>
      <c r="D454" s="17">
        <f>D446</f>
        <v>4</v>
      </c>
      <c r="E454" s="63"/>
      <c r="F454" s="17">
        <f>G449</f>
        <v>10</v>
      </c>
      <c r="G454" s="22" t="str">
        <f t="shared" si="62"/>
        <v/>
      </c>
      <c r="H454" s="28">
        <f t="shared" si="63"/>
        <v>0</v>
      </c>
      <c r="I454" s="78" t="s">
        <v>1664</v>
      </c>
      <c r="J454" s="1" t="s">
        <v>1536</v>
      </c>
      <c r="K454" s="1" t="s">
        <v>492</v>
      </c>
      <c r="L454" s="1" t="s">
        <v>1537</v>
      </c>
    </row>
    <row r="455" spans="1:12" s="1" customFormat="1" ht="15" customHeight="1">
      <c r="A455" s="10">
        <v>23</v>
      </c>
      <c r="B455" s="53"/>
      <c r="C455" s="54"/>
      <c r="D455" s="17">
        <f>D446</f>
        <v>4</v>
      </c>
      <c r="E455" s="61" t="s">
        <v>1427</v>
      </c>
      <c r="F455" s="17"/>
      <c r="G455" s="22"/>
      <c r="H455" s="28"/>
      <c r="I455" s="78" t="s">
        <v>1664</v>
      </c>
      <c r="J455" s="1" t="s">
        <v>1536</v>
      </c>
      <c r="K455" s="1" t="s">
        <v>492</v>
      </c>
      <c r="L455" s="1" t="s">
        <v>1537</v>
      </c>
    </row>
    <row r="456" spans="1:12" s="1" customFormat="1" ht="15" customHeight="1">
      <c r="A456" s="10">
        <v>23</v>
      </c>
      <c r="B456" s="53"/>
      <c r="C456" s="54"/>
      <c r="D456" s="17">
        <f>D446</f>
        <v>4</v>
      </c>
      <c r="E456" s="63" t="s">
        <v>491</v>
      </c>
      <c r="F456" s="17"/>
      <c r="G456" s="22"/>
      <c r="H456" s="28"/>
      <c r="I456" s="78" t="s">
        <v>1664</v>
      </c>
      <c r="J456" s="1" t="s">
        <v>1536</v>
      </c>
      <c r="K456" s="1" t="s">
        <v>492</v>
      </c>
      <c r="L456" s="1" t="s">
        <v>1537</v>
      </c>
    </row>
    <row r="457" spans="1:12" s="1" customFormat="1" ht="15" customHeight="1">
      <c r="A457" s="10">
        <v>23</v>
      </c>
      <c r="B457" s="53"/>
      <c r="C457" s="54"/>
      <c r="D457" s="17"/>
      <c r="E457" s="63" t="s">
        <v>490</v>
      </c>
      <c r="F457" s="17"/>
      <c r="G457" s="22"/>
      <c r="H457" s="28"/>
      <c r="I457" s="78" t="s">
        <v>1664</v>
      </c>
      <c r="J457" s="1" t="s">
        <v>1536</v>
      </c>
      <c r="K457" s="1" t="s">
        <v>492</v>
      </c>
      <c r="L457" s="1" t="s">
        <v>1537</v>
      </c>
    </row>
    <row r="458" spans="1:12" s="1" customFormat="1" ht="15" customHeight="1">
      <c r="A458" s="10">
        <v>23</v>
      </c>
      <c r="B458" s="53"/>
      <c r="C458" s="54"/>
      <c r="D458" s="17"/>
      <c r="E458" s="63" t="s">
        <v>489</v>
      </c>
      <c r="F458" s="17"/>
      <c r="G458" s="22"/>
      <c r="H458" s="28"/>
      <c r="I458" s="78" t="s">
        <v>1664</v>
      </c>
      <c r="J458" s="1" t="s">
        <v>1536</v>
      </c>
      <c r="K458" s="1" t="s">
        <v>492</v>
      </c>
      <c r="L458" s="1" t="s">
        <v>1537</v>
      </c>
    </row>
    <row r="459" spans="1:12" s="1" customFormat="1" ht="15" customHeight="1">
      <c r="A459" s="10">
        <v>23</v>
      </c>
      <c r="B459" s="53"/>
      <c r="C459" s="54"/>
      <c r="D459" s="17"/>
      <c r="E459" s="63" t="s">
        <v>488</v>
      </c>
      <c r="F459" s="17"/>
      <c r="G459" s="22"/>
      <c r="H459" s="28"/>
      <c r="I459" s="78" t="s">
        <v>1664</v>
      </c>
      <c r="J459" s="1" t="s">
        <v>1536</v>
      </c>
      <c r="K459" s="1" t="s">
        <v>492</v>
      </c>
      <c r="L459" s="1" t="s">
        <v>1537</v>
      </c>
    </row>
    <row r="460" spans="1:12" s="1" customFormat="1" ht="15" customHeight="1">
      <c r="A460" s="10">
        <v>23</v>
      </c>
      <c r="B460" s="53"/>
      <c r="C460" s="54"/>
      <c r="D460" s="17"/>
      <c r="E460" s="63"/>
      <c r="F460" s="17"/>
      <c r="G460" s="22"/>
      <c r="H460" s="28"/>
      <c r="I460" s="78" t="s">
        <v>1664</v>
      </c>
      <c r="J460" s="1" t="s">
        <v>1536</v>
      </c>
      <c r="K460" s="1" t="s">
        <v>492</v>
      </c>
      <c r="L460" s="1" t="s">
        <v>1537</v>
      </c>
    </row>
    <row r="461" spans="1:12" s="1" customFormat="1" ht="15" customHeight="1">
      <c r="A461" s="52">
        <v>23</v>
      </c>
      <c r="B461" s="6"/>
      <c r="C461" s="6"/>
      <c r="D461" s="5"/>
      <c r="E461" s="4"/>
      <c r="F461" s="3"/>
      <c r="G461" s="2"/>
      <c r="H461" s="2"/>
      <c r="I461" s="79" t="s">
        <v>1664</v>
      </c>
      <c r="J461" s="69" t="s">
        <v>1536</v>
      </c>
      <c r="K461" s="69" t="s">
        <v>492</v>
      </c>
      <c r="L461" s="69" t="s">
        <v>1537</v>
      </c>
    </row>
    <row r="462" spans="1:12" s="1" customFormat="1" ht="31.5" customHeight="1">
      <c r="A462" s="10">
        <v>28</v>
      </c>
      <c r="B462" s="866" t="s">
        <v>1522</v>
      </c>
      <c r="C462" s="866"/>
      <c r="D462" s="866"/>
      <c r="E462" s="866"/>
      <c r="F462" s="866"/>
      <c r="G462" s="866"/>
      <c r="H462" s="867"/>
      <c r="I462" s="77" t="s">
        <v>1664</v>
      </c>
      <c r="J462" s="68" t="s">
        <v>1523</v>
      </c>
      <c r="K462" s="68" t="s">
        <v>473</v>
      </c>
      <c r="L462" s="68" t="s">
        <v>1542</v>
      </c>
    </row>
    <row r="463" spans="1:12" s="1" customFormat="1" ht="20.25" customHeight="1">
      <c r="A463" s="10">
        <v>28</v>
      </c>
      <c r="B463" s="868">
        <v>28</v>
      </c>
      <c r="C463" s="24"/>
      <c r="D463" s="13"/>
      <c r="E463" s="12" t="s">
        <v>473</v>
      </c>
      <c r="F463" s="32"/>
      <c r="G463" s="33"/>
      <c r="H463" s="34"/>
      <c r="I463" s="78" t="s">
        <v>1664</v>
      </c>
      <c r="J463" s="1" t="s">
        <v>1523</v>
      </c>
      <c r="K463" s="1" t="s">
        <v>473</v>
      </c>
      <c r="L463" s="1" t="s">
        <v>1542</v>
      </c>
    </row>
    <row r="464" spans="1:12" s="1" customFormat="1" ht="15.75" customHeight="1">
      <c r="A464" s="10">
        <v>28</v>
      </c>
      <c r="B464" s="868"/>
      <c r="C464" s="25"/>
      <c r="D464" s="26"/>
      <c r="E464" s="27" t="s">
        <v>876</v>
      </c>
      <c r="F464" s="32"/>
      <c r="G464" s="33"/>
      <c r="H464" s="34"/>
      <c r="I464" s="78" t="s">
        <v>1664</v>
      </c>
      <c r="J464" s="1" t="s">
        <v>1523</v>
      </c>
      <c r="K464" s="1" t="s">
        <v>473</v>
      </c>
      <c r="L464" s="1" t="s">
        <v>1542</v>
      </c>
    </row>
    <row r="465" spans="1:12" s="1" customFormat="1" ht="15" customHeight="1">
      <c r="A465" s="10">
        <v>28</v>
      </c>
      <c r="B465" s="869" t="s">
        <v>1369</v>
      </c>
      <c r="C465" s="869"/>
      <c r="D465" s="870">
        <v>4</v>
      </c>
      <c r="E465" s="44" t="s">
        <v>8</v>
      </c>
      <c r="F465" s="878" t="s">
        <v>1368</v>
      </c>
      <c r="G465" s="878"/>
      <c r="H465" s="879"/>
      <c r="I465" s="78" t="s">
        <v>1664</v>
      </c>
      <c r="J465" s="1" t="s">
        <v>1523</v>
      </c>
      <c r="K465" s="1" t="s">
        <v>473</v>
      </c>
      <c r="L465" s="1" t="s">
        <v>1542</v>
      </c>
    </row>
    <row r="466" spans="1:12" s="1" customFormat="1" ht="15" customHeight="1">
      <c r="A466" s="10">
        <v>28</v>
      </c>
      <c r="B466" s="869"/>
      <c r="C466" s="869"/>
      <c r="D466" s="870"/>
      <c r="E466" s="65" t="s">
        <v>15</v>
      </c>
      <c r="F466" s="878"/>
      <c r="G466" s="878"/>
      <c r="H466" s="879"/>
      <c r="I466" s="78" t="s">
        <v>1664</v>
      </c>
      <c r="J466" s="1" t="s">
        <v>1523</v>
      </c>
      <c r="K466" s="1" t="s">
        <v>473</v>
      </c>
      <c r="L466" s="1" t="s">
        <v>1542</v>
      </c>
    </row>
    <row r="467" spans="1:12" s="1" customFormat="1" ht="15" customHeight="1">
      <c r="A467" s="10">
        <v>28</v>
      </c>
      <c r="B467" s="869"/>
      <c r="C467" s="869"/>
      <c r="D467" s="870"/>
      <c r="E467" s="65" t="s">
        <v>18</v>
      </c>
      <c r="F467" s="878"/>
      <c r="G467" s="878"/>
      <c r="H467" s="879"/>
      <c r="I467" s="78" t="s">
        <v>1664</v>
      </c>
      <c r="J467" s="1" t="s">
        <v>1523</v>
      </c>
      <c r="K467" s="1" t="s">
        <v>473</v>
      </c>
      <c r="L467" s="1" t="s">
        <v>1542</v>
      </c>
    </row>
    <row r="468" spans="1:12" s="1" customFormat="1" ht="25.5" customHeight="1">
      <c r="A468" s="10">
        <v>28</v>
      </c>
      <c r="B468" s="875" t="s">
        <v>613</v>
      </c>
      <c r="C468" s="875"/>
      <c r="D468" s="16">
        <f>D465</f>
        <v>4</v>
      </c>
      <c r="E468" s="45" t="s">
        <v>2</v>
      </c>
      <c r="F468" s="29" t="s">
        <v>1</v>
      </c>
      <c r="G468" s="864">
        <v>10</v>
      </c>
      <c r="H468" s="865"/>
      <c r="I468" s="78" t="s">
        <v>1664</v>
      </c>
      <c r="J468" s="1" t="s">
        <v>1523</v>
      </c>
      <c r="K468" s="1" t="s">
        <v>473</v>
      </c>
      <c r="L468" s="1" t="s">
        <v>1542</v>
      </c>
    </row>
    <row r="469" spans="1:12" s="1" customFormat="1" ht="15" customHeight="1">
      <c r="A469" s="10">
        <v>28</v>
      </c>
      <c r="B469" s="50">
        <v>0.6</v>
      </c>
      <c r="C469" s="21" t="s">
        <v>609</v>
      </c>
      <c r="D469" s="17">
        <f>D465</f>
        <v>4</v>
      </c>
      <c r="E469" s="42" t="s">
        <v>676</v>
      </c>
      <c r="F469" s="17">
        <f>G468</f>
        <v>10</v>
      </c>
      <c r="G469" s="41">
        <f t="shared" ref="G469:G470" si="64">IF(ISBLANK(B469),"",IF(ISTEXT(B469),"",(B469/D469)*F469))</f>
        <v>1.5</v>
      </c>
      <c r="H469" s="28" t="str">
        <f t="shared" ref="H469:H470" si="65">C469</f>
        <v>kg</v>
      </c>
      <c r="I469" s="78" t="s">
        <v>1664</v>
      </c>
      <c r="J469" s="1" t="s">
        <v>1523</v>
      </c>
      <c r="K469" s="1" t="s">
        <v>473</v>
      </c>
      <c r="L469" s="1" t="s">
        <v>1542</v>
      </c>
    </row>
    <row r="470" spans="1:12" s="1" customFormat="1" ht="15" customHeight="1">
      <c r="A470" s="10">
        <v>28</v>
      </c>
      <c r="B470" s="50">
        <v>0.16</v>
      </c>
      <c r="C470" s="21" t="s">
        <v>609</v>
      </c>
      <c r="D470" s="17">
        <f>D465</f>
        <v>4</v>
      </c>
      <c r="E470" s="42" t="s">
        <v>677</v>
      </c>
      <c r="F470" s="17">
        <f>G468</f>
        <v>10</v>
      </c>
      <c r="G470" s="41">
        <f t="shared" si="64"/>
        <v>0.4</v>
      </c>
      <c r="H470" s="28" t="str">
        <f t="shared" si="65"/>
        <v>kg</v>
      </c>
      <c r="I470" s="78" t="s">
        <v>1664</v>
      </c>
      <c r="J470" s="1" t="s">
        <v>1523</v>
      </c>
      <c r="K470" s="1" t="s">
        <v>473</v>
      </c>
      <c r="L470" s="1" t="s">
        <v>1542</v>
      </c>
    </row>
    <row r="471" spans="1:12" s="1" customFormat="1" ht="15" customHeight="1">
      <c r="A471" s="10">
        <v>28</v>
      </c>
      <c r="B471" s="50">
        <v>0.04</v>
      </c>
      <c r="C471" s="21" t="s">
        <v>609</v>
      </c>
      <c r="D471" s="17">
        <f>D465</f>
        <v>4</v>
      </c>
      <c r="E471" s="42" t="s">
        <v>678</v>
      </c>
      <c r="F471" s="17">
        <f>G468</f>
        <v>10</v>
      </c>
      <c r="G471" s="41">
        <f t="shared" ref="G471:G480" si="66">IF(ISBLANK(B471),"",IF(ISTEXT(B471),"",(B471/D471)*F471))</f>
        <v>0.1</v>
      </c>
      <c r="H471" s="28" t="str">
        <f t="shared" ref="H471:H480" si="67">C471</f>
        <v>kg</v>
      </c>
      <c r="I471" s="78" t="s">
        <v>1664</v>
      </c>
      <c r="J471" s="1" t="s">
        <v>1523</v>
      </c>
      <c r="K471" s="1" t="s">
        <v>473</v>
      </c>
      <c r="L471" s="1" t="s">
        <v>1542</v>
      </c>
    </row>
    <row r="472" spans="1:12" s="1" customFormat="1" ht="15" customHeight="1">
      <c r="A472" s="10">
        <v>28</v>
      </c>
      <c r="B472" s="50">
        <v>0.2</v>
      </c>
      <c r="C472" s="21" t="s">
        <v>609</v>
      </c>
      <c r="D472" s="17">
        <f>D465</f>
        <v>4</v>
      </c>
      <c r="E472" s="42" t="s">
        <v>679</v>
      </c>
      <c r="F472" s="17">
        <f>G468</f>
        <v>10</v>
      </c>
      <c r="G472" s="41">
        <f t="shared" si="66"/>
        <v>0.5</v>
      </c>
      <c r="H472" s="28" t="str">
        <f t="shared" si="67"/>
        <v>kg</v>
      </c>
      <c r="I472" s="78" t="s">
        <v>1664</v>
      </c>
      <c r="J472" s="1" t="s">
        <v>1523</v>
      </c>
      <c r="K472" s="1" t="s">
        <v>473</v>
      </c>
      <c r="L472" s="1" t="s">
        <v>1542</v>
      </c>
    </row>
    <row r="473" spans="1:12" s="1" customFormat="1" ht="15" customHeight="1">
      <c r="A473" s="10">
        <v>28</v>
      </c>
      <c r="B473" s="50">
        <v>0.1</v>
      </c>
      <c r="C473" s="21" t="s">
        <v>609</v>
      </c>
      <c r="D473" s="17">
        <f>D465</f>
        <v>4</v>
      </c>
      <c r="E473" s="42" t="s">
        <v>680</v>
      </c>
      <c r="F473" s="17">
        <f>G468</f>
        <v>10</v>
      </c>
      <c r="G473" s="41">
        <f t="shared" si="66"/>
        <v>0.25</v>
      </c>
      <c r="H473" s="28" t="str">
        <f t="shared" si="67"/>
        <v>kg</v>
      </c>
      <c r="I473" s="78" t="s">
        <v>1664</v>
      </c>
      <c r="J473" s="1" t="s">
        <v>1523</v>
      </c>
      <c r="K473" s="1" t="s">
        <v>473</v>
      </c>
      <c r="L473" s="1" t="s">
        <v>1542</v>
      </c>
    </row>
    <row r="474" spans="1:12" s="1" customFormat="1" ht="15" customHeight="1">
      <c r="A474" s="10">
        <v>28</v>
      </c>
      <c r="B474" s="50"/>
      <c r="C474" s="21"/>
      <c r="D474" s="17">
        <f>D465</f>
        <v>4</v>
      </c>
      <c r="E474" s="42" t="s">
        <v>681</v>
      </c>
      <c r="F474" s="17">
        <f>G468</f>
        <v>10</v>
      </c>
      <c r="G474" s="22" t="str">
        <f t="shared" si="66"/>
        <v/>
      </c>
      <c r="H474" s="28">
        <f t="shared" si="67"/>
        <v>0</v>
      </c>
      <c r="I474" s="78" t="s">
        <v>1664</v>
      </c>
      <c r="J474" s="1" t="s">
        <v>1523</v>
      </c>
      <c r="K474" s="1" t="s">
        <v>473</v>
      </c>
      <c r="L474" s="1" t="s">
        <v>1542</v>
      </c>
    </row>
    <row r="475" spans="1:12" s="1" customFormat="1" ht="15" customHeight="1">
      <c r="A475" s="10">
        <v>28</v>
      </c>
      <c r="B475" s="50">
        <v>1</v>
      </c>
      <c r="C475" s="21" t="s">
        <v>612</v>
      </c>
      <c r="D475" s="17">
        <f>D465</f>
        <v>4</v>
      </c>
      <c r="E475" s="42" t="s">
        <v>682</v>
      </c>
      <c r="F475" s="17">
        <f>G468</f>
        <v>10</v>
      </c>
      <c r="G475" s="23">
        <f t="shared" si="66"/>
        <v>2.5</v>
      </c>
      <c r="H475" s="28" t="str">
        <f t="shared" si="67"/>
        <v>feuilles</v>
      </c>
      <c r="I475" s="78" t="s">
        <v>1664</v>
      </c>
      <c r="J475" s="1" t="s">
        <v>1523</v>
      </c>
      <c r="K475" s="1" t="s">
        <v>473</v>
      </c>
      <c r="L475" s="1" t="s">
        <v>1542</v>
      </c>
    </row>
    <row r="476" spans="1:12" s="1" customFormat="1" ht="15" customHeight="1">
      <c r="A476" s="10">
        <v>28</v>
      </c>
      <c r="B476" s="50">
        <v>1</v>
      </c>
      <c r="C476" s="21" t="s">
        <v>624</v>
      </c>
      <c r="D476" s="17">
        <f>D465</f>
        <v>4</v>
      </c>
      <c r="E476" s="42" t="s">
        <v>683</v>
      </c>
      <c r="F476" s="17">
        <f>G468</f>
        <v>10</v>
      </c>
      <c r="G476" s="23">
        <f t="shared" si="66"/>
        <v>2.5</v>
      </c>
      <c r="H476" s="28" t="str">
        <f t="shared" si="67"/>
        <v>pincée</v>
      </c>
      <c r="I476" s="78" t="s">
        <v>1664</v>
      </c>
      <c r="J476" s="1" t="s">
        <v>1523</v>
      </c>
      <c r="K476" s="1" t="s">
        <v>473</v>
      </c>
      <c r="L476" s="1" t="s">
        <v>1542</v>
      </c>
    </row>
    <row r="477" spans="1:12" s="1" customFormat="1" ht="15" customHeight="1">
      <c r="A477" s="10">
        <v>28</v>
      </c>
      <c r="B477" s="50">
        <v>1</v>
      </c>
      <c r="C477" s="21" t="s">
        <v>622</v>
      </c>
      <c r="D477" s="17">
        <f>D465</f>
        <v>4</v>
      </c>
      <c r="E477" s="42" t="s">
        <v>684</v>
      </c>
      <c r="F477" s="17">
        <f>G468</f>
        <v>10</v>
      </c>
      <c r="G477" s="23">
        <f t="shared" si="66"/>
        <v>2.5</v>
      </c>
      <c r="H477" s="28" t="str">
        <f t="shared" si="67"/>
        <v>gousses</v>
      </c>
      <c r="I477" s="78" t="s">
        <v>1664</v>
      </c>
      <c r="J477" s="1" t="s">
        <v>1523</v>
      </c>
      <c r="K477" s="1" t="s">
        <v>473</v>
      </c>
      <c r="L477" s="1" t="s">
        <v>1542</v>
      </c>
    </row>
    <row r="478" spans="1:12" s="1" customFormat="1" ht="15" customHeight="1">
      <c r="A478" s="10">
        <v>28</v>
      </c>
      <c r="B478" s="50"/>
      <c r="C478" s="21"/>
      <c r="D478" s="17">
        <f>D465</f>
        <v>4</v>
      </c>
      <c r="E478" s="42" t="s">
        <v>685</v>
      </c>
      <c r="F478" s="17">
        <f>G468</f>
        <v>10</v>
      </c>
      <c r="G478" s="23" t="str">
        <f t="shared" si="66"/>
        <v/>
      </c>
      <c r="H478" s="28">
        <f t="shared" si="67"/>
        <v>0</v>
      </c>
      <c r="I478" s="78" t="s">
        <v>1664</v>
      </c>
      <c r="J478" s="1" t="s">
        <v>1523</v>
      </c>
      <c r="K478" s="1" t="s">
        <v>473</v>
      </c>
      <c r="L478" s="1" t="s">
        <v>1542</v>
      </c>
    </row>
    <row r="479" spans="1:12" s="1" customFormat="1" ht="15" customHeight="1">
      <c r="A479" s="10">
        <v>28</v>
      </c>
      <c r="B479" s="50"/>
      <c r="C479" s="21"/>
      <c r="D479" s="17">
        <f>D465</f>
        <v>4</v>
      </c>
      <c r="E479" s="42" t="s">
        <v>686</v>
      </c>
      <c r="F479" s="17">
        <f>G468</f>
        <v>10</v>
      </c>
      <c r="G479" s="23" t="str">
        <f t="shared" si="66"/>
        <v/>
      </c>
      <c r="H479" s="28">
        <f t="shared" si="67"/>
        <v>0</v>
      </c>
      <c r="I479" s="78" t="s">
        <v>1664</v>
      </c>
      <c r="J479" s="1" t="s">
        <v>1523</v>
      </c>
      <c r="K479" s="1" t="s">
        <v>473</v>
      </c>
      <c r="L479" s="1" t="s">
        <v>1542</v>
      </c>
    </row>
    <row r="480" spans="1:12" s="1" customFormat="1" ht="15" customHeight="1">
      <c r="A480" s="10">
        <v>28</v>
      </c>
      <c r="B480" s="50"/>
      <c r="C480" s="21"/>
      <c r="D480" s="17">
        <f>D465</f>
        <v>4</v>
      </c>
      <c r="E480" s="65"/>
      <c r="F480" s="17">
        <f>G468</f>
        <v>10</v>
      </c>
      <c r="G480" s="23" t="str">
        <f t="shared" si="66"/>
        <v/>
      </c>
      <c r="H480" s="28">
        <f t="shared" si="67"/>
        <v>0</v>
      </c>
      <c r="I480" s="78" t="s">
        <v>1664</v>
      </c>
      <c r="J480" s="1" t="s">
        <v>1523</v>
      </c>
      <c r="K480" s="1" t="s">
        <v>473</v>
      </c>
      <c r="L480" s="1" t="s">
        <v>1542</v>
      </c>
    </row>
    <row r="481" spans="1:12" s="1" customFormat="1">
      <c r="A481" s="10">
        <v>28</v>
      </c>
      <c r="B481" s="53"/>
      <c r="C481" s="54"/>
      <c r="D481" s="17">
        <f>D465</f>
        <v>4</v>
      </c>
      <c r="E481" s="61" t="s">
        <v>1427</v>
      </c>
      <c r="F481" s="17"/>
      <c r="G481" s="22"/>
      <c r="H481" s="28"/>
      <c r="I481" s="78" t="s">
        <v>1664</v>
      </c>
      <c r="J481" s="1" t="s">
        <v>1523</v>
      </c>
      <c r="K481" s="1" t="s">
        <v>473</v>
      </c>
      <c r="L481" s="1" t="s">
        <v>1542</v>
      </c>
    </row>
    <row r="482" spans="1:12" s="1" customFormat="1" ht="25.5" customHeight="1">
      <c r="A482" s="10">
        <v>28</v>
      </c>
      <c r="B482" s="53"/>
      <c r="C482" s="54"/>
      <c r="D482" s="17"/>
      <c r="E482" s="860" t="s">
        <v>472</v>
      </c>
      <c r="F482" s="860"/>
      <c r="G482" s="860"/>
      <c r="H482" s="861"/>
      <c r="I482" s="78" t="s">
        <v>1664</v>
      </c>
      <c r="J482" s="1" t="s">
        <v>1523</v>
      </c>
      <c r="K482" s="1" t="s">
        <v>473</v>
      </c>
      <c r="L482" s="1" t="s">
        <v>1542</v>
      </c>
    </row>
    <row r="483" spans="1:12" s="1" customFormat="1" ht="38.25" customHeight="1">
      <c r="A483" s="10">
        <v>28</v>
      </c>
      <c r="B483" s="53"/>
      <c r="C483" s="54"/>
      <c r="D483" s="17"/>
      <c r="E483" s="860" t="s">
        <v>471</v>
      </c>
      <c r="F483" s="860"/>
      <c r="G483" s="860"/>
      <c r="H483" s="861"/>
      <c r="I483" s="78" t="s">
        <v>1664</v>
      </c>
      <c r="J483" s="1" t="s">
        <v>1523</v>
      </c>
      <c r="K483" s="1" t="s">
        <v>473</v>
      </c>
      <c r="L483" s="1" t="s">
        <v>1542</v>
      </c>
    </row>
    <row r="484" spans="1:12" s="1" customFormat="1" ht="15" customHeight="1">
      <c r="A484" s="10">
        <v>28</v>
      </c>
      <c r="B484" s="53"/>
      <c r="C484" s="54"/>
      <c r="D484" s="17"/>
      <c r="E484" s="860" t="s">
        <v>470</v>
      </c>
      <c r="F484" s="860"/>
      <c r="G484" s="860"/>
      <c r="H484" s="861"/>
      <c r="I484" s="78" t="s">
        <v>1664</v>
      </c>
      <c r="J484" s="1" t="s">
        <v>1523</v>
      </c>
      <c r="K484" s="1" t="s">
        <v>473</v>
      </c>
      <c r="L484" s="1" t="s">
        <v>1542</v>
      </c>
    </row>
    <row r="485" spans="1:12" s="1" customFormat="1" ht="54.75" customHeight="1">
      <c r="A485" s="10">
        <v>28</v>
      </c>
      <c r="B485" s="53"/>
      <c r="C485" s="54"/>
      <c r="D485" s="17"/>
      <c r="E485" s="860" t="s">
        <v>877</v>
      </c>
      <c r="F485" s="860"/>
      <c r="G485" s="860"/>
      <c r="H485" s="861"/>
      <c r="I485" s="78" t="s">
        <v>1664</v>
      </c>
      <c r="J485" s="1" t="s">
        <v>1523</v>
      </c>
      <c r="K485" s="1" t="s">
        <v>473</v>
      </c>
      <c r="L485" s="1" t="s">
        <v>1542</v>
      </c>
    </row>
    <row r="486" spans="1:12" s="1" customFormat="1" ht="38.25" customHeight="1">
      <c r="A486" s="10">
        <v>28</v>
      </c>
      <c r="B486" s="53"/>
      <c r="C486" s="54"/>
      <c r="D486" s="17"/>
      <c r="E486" s="860" t="s">
        <v>469</v>
      </c>
      <c r="F486" s="860"/>
      <c r="G486" s="860"/>
      <c r="H486" s="861"/>
      <c r="I486" s="78" t="s">
        <v>1664</v>
      </c>
      <c r="J486" s="1" t="s">
        <v>1523</v>
      </c>
      <c r="K486" s="1" t="s">
        <v>473</v>
      </c>
      <c r="L486" s="1" t="s">
        <v>1542</v>
      </c>
    </row>
    <row r="487" spans="1:12" s="1" customFormat="1" ht="76.5" customHeight="1">
      <c r="A487" s="10">
        <v>28</v>
      </c>
      <c r="B487" s="53"/>
      <c r="C487" s="54"/>
      <c r="D487" s="17"/>
      <c r="E487" s="860" t="s">
        <v>878</v>
      </c>
      <c r="F487" s="860"/>
      <c r="G487" s="860"/>
      <c r="H487" s="861"/>
      <c r="I487" s="78" t="s">
        <v>1664</v>
      </c>
      <c r="J487" s="1" t="s">
        <v>1523</v>
      </c>
      <c r="K487" s="1" t="s">
        <v>473</v>
      </c>
      <c r="L487" s="1" t="s">
        <v>1542</v>
      </c>
    </row>
    <row r="488" spans="1:12" s="1" customFormat="1" ht="15" customHeight="1">
      <c r="A488" s="10">
        <v>28</v>
      </c>
      <c r="B488" s="53"/>
      <c r="C488" s="54"/>
      <c r="D488" s="17"/>
      <c r="E488" s="63"/>
      <c r="F488" s="17"/>
      <c r="G488" s="22"/>
      <c r="H488" s="28"/>
      <c r="I488" s="78" t="s">
        <v>1664</v>
      </c>
      <c r="J488" s="1" t="s">
        <v>1523</v>
      </c>
      <c r="K488" s="1" t="s">
        <v>473</v>
      </c>
      <c r="L488" s="1" t="s">
        <v>1542</v>
      </c>
    </row>
    <row r="489" spans="1:12" s="1" customFormat="1" ht="15" customHeight="1">
      <c r="A489" s="52">
        <v>28</v>
      </c>
      <c r="B489" s="6"/>
      <c r="C489" s="6"/>
      <c r="D489" s="5"/>
      <c r="E489" s="4"/>
      <c r="F489" s="3"/>
      <c r="G489" s="2"/>
      <c r="H489" s="2"/>
      <c r="I489" s="79" t="s">
        <v>1664</v>
      </c>
      <c r="J489" s="69" t="s">
        <v>1523</v>
      </c>
      <c r="K489" s="69" t="s">
        <v>473</v>
      </c>
      <c r="L489" s="69" t="s">
        <v>1542</v>
      </c>
    </row>
    <row r="490" spans="1:12" customFormat="1" ht="39" customHeight="1">
      <c r="A490" s="10">
        <v>0</v>
      </c>
      <c r="B490" s="863" t="s">
        <v>1657</v>
      </c>
      <c r="C490" s="863"/>
      <c r="D490" s="863"/>
      <c r="E490" s="862" t="s">
        <v>1599</v>
      </c>
      <c r="F490" s="862"/>
      <c r="G490" s="862"/>
      <c r="H490" s="862"/>
      <c r="I490" s="75" t="s">
        <v>1599</v>
      </c>
      <c r="J490" s="75" t="s">
        <v>1520</v>
      </c>
      <c r="K490" s="75" t="s">
        <v>1521</v>
      </c>
      <c r="L490" s="75" t="s">
        <v>1519</v>
      </c>
    </row>
    <row r="491" spans="1:12" s="1" customFormat="1" ht="31.5" customHeight="1">
      <c r="A491" s="10">
        <v>95</v>
      </c>
      <c r="B491" s="866" t="s">
        <v>1564</v>
      </c>
      <c r="C491" s="866"/>
      <c r="D491" s="866"/>
      <c r="E491" s="866"/>
      <c r="F491" s="866"/>
      <c r="G491" s="866"/>
      <c r="H491" s="867"/>
      <c r="I491" s="77" t="s">
        <v>1565</v>
      </c>
      <c r="J491" s="68" t="s">
        <v>1390</v>
      </c>
      <c r="K491" s="68" t="s">
        <v>83</v>
      </c>
      <c r="L491" s="68" t="s">
        <v>1566</v>
      </c>
    </row>
    <row r="492" spans="1:12" s="1" customFormat="1" ht="20.25" customHeight="1">
      <c r="A492" s="10">
        <v>95</v>
      </c>
      <c r="B492" s="868">
        <v>95</v>
      </c>
      <c r="C492" s="24"/>
      <c r="D492" s="13"/>
      <c r="E492" s="12" t="s">
        <v>83</v>
      </c>
      <c r="F492" s="32"/>
      <c r="G492" s="33"/>
      <c r="H492" s="34"/>
      <c r="I492" s="78" t="s">
        <v>1565</v>
      </c>
      <c r="J492" s="1" t="s">
        <v>1390</v>
      </c>
      <c r="K492" s="1" t="s">
        <v>83</v>
      </c>
      <c r="L492" s="1" t="s">
        <v>1566</v>
      </c>
    </row>
    <row r="493" spans="1:12" s="1" customFormat="1" ht="15.75" customHeight="1">
      <c r="A493" s="10">
        <v>95</v>
      </c>
      <c r="B493" s="868"/>
      <c r="C493" s="25"/>
      <c r="D493" s="26"/>
      <c r="E493" s="27" t="s">
        <v>1321</v>
      </c>
      <c r="F493" s="32"/>
      <c r="G493" s="33"/>
      <c r="H493" s="34"/>
      <c r="I493" s="78" t="s">
        <v>1565</v>
      </c>
      <c r="J493" s="1" t="s">
        <v>1390</v>
      </c>
      <c r="K493" s="1" t="s">
        <v>83</v>
      </c>
      <c r="L493" s="1" t="s">
        <v>1566</v>
      </c>
    </row>
    <row r="494" spans="1:12" s="1" customFormat="1" ht="15" customHeight="1">
      <c r="A494" s="10">
        <v>95</v>
      </c>
      <c r="B494" s="869" t="s">
        <v>1369</v>
      </c>
      <c r="C494" s="869"/>
      <c r="D494" s="870">
        <v>4</v>
      </c>
      <c r="E494" s="44" t="s">
        <v>8</v>
      </c>
      <c r="F494" s="878" t="s">
        <v>611</v>
      </c>
      <c r="G494" s="878"/>
      <c r="H494" s="879"/>
      <c r="I494" s="78" t="s">
        <v>1565</v>
      </c>
      <c r="J494" s="1" t="s">
        <v>1390</v>
      </c>
      <c r="K494" s="1" t="s">
        <v>83</v>
      </c>
      <c r="L494" s="1" t="s">
        <v>1566</v>
      </c>
    </row>
    <row r="495" spans="1:12" s="1" customFormat="1" ht="15" customHeight="1">
      <c r="A495" s="10">
        <v>95</v>
      </c>
      <c r="B495" s="869"/>
      <c r="C495" s="869"/>
      <c r="D495" s="870"/>
      <c r="E495" s="65" t="s">
        <v>15</v>
      </c>
      <c r="F495" s="878"/>
      <c r="G495" s="878"/>
      <c r="H495" s="879"/>
      <c r="I495" s="78" t="s">
        <v>1565</v>
      </c>
      <c r="J495" s="1" t="s">
        <v>1390</v>
      </c>
      <c r="K495" s="1" t="s">
        <v>83</v>
      </c>
      <c r="L495" s="1" t="s">
        <v>1566</v>
      </c>
    </row>
    <row r="496" spans="1:12" s="1" customFormat="1" ht="15" customHeight="1">
      <c r="A496" s="10">
        <v>95</v>
      </c>
      <c r="B496" s="869"/>
      <c r="C496" s="869"/>
      <c r="D496" s="870"/>
      <c r="E496" s="65" t="s">
        <v>18</v>
      </c>
      <c r="F496" s="878"/>
      <c r="G496" s="878"/>
      <c r="H496" s="879"/>
      <c r="I496" s="78" t="s">
        <v>1565</v>
      </c>
      <c r="J496" s="1" t="s">
        <v>1390</v>
      </c>
      <c r="K496" s="1" t="s">
        <v>83</v>
      </c>
      <c r="L496" s="1" t="s">
        <v>1566</v>
      </c>
    </row>
    <row r="497" spans="1:12" s="1" customFormat="1" ht="25.5" customHeight="1">
      <c r="A497" s="10">
        <v>95</v>
      </c>
      <c r="B497" s="875" t="s">
        <v>613</v>
      </c>
      <c r="C497" s="875"/>
      <c r="D497" s="16">
        <f>D494</f>
        <v>4</v>
      </c>
      <c r="E497" s="45" t="s">
        <v>2</v>
      </c>
      <c r="F497" s="29" t="s">
        <v>1</v>
      </c>
      <c r="G497" s="864">
        <v>10</v>
      </c>
      <c r="H497" s="865"/>
      <c r="I497" s="78" t="s">
        <v>1565</v>
      </c>
      <c r="J497" s="1" t="s">
        <v>1390</v>
      </c>
      <c r="K497" s="1" t="s">
        <v>83</v>
      </c>
      <c r="L497" s="1" t="s">
        <v>1566</v>
      </c>
    </row>
    <row r="498" spans="1:12" s="1" customFormat="1" ht="15" customHeight="1">
      <c r="A498" s="10">
        <v>95</v>
      </c>
      <c r="B498" s="50">
        <v>1</v>
      </c>
      <c r="C498" s="21" t="s">
        <v>609</v>
      </c>
      <c r="D498" s="17">
        <f>D494</f>
        <v>4</v>
      </c>
      <c r="E498" s="42" t="s">
        <v>1322</v>
      </c>
      <c r="F498" s="17">
        <f>G497</f>
        <v>10</v>
      </c>
      <c r="G498" s="41">
        <f t="shared" ref="G498:G499" si="68">IF(ISBLANK(B498),"",IF(ISTEXT(B498),"",(B498/D498)*F498))</f>
        <v>2.5</v>
      </c>
      <c r="H498" s="28" t="str">
        <f t="shared" ref="H498:H499" si="69">C498</f>
        <v>kg</v>
      </c>
      <c r="I498" s="78" t="s">
        <v>1565</v>
      </c>
      <c r="J498" s="1" t="s">
        <v>1390</v>
      </c>
      <c r="K498" s="1" t="s">
        <v>83</v>
      </c>
      <c r="L498" s="1" t="s">
        <v>1566</v>
      </c>
    </row>
    <row r="499" spans="1:12" s="1" customFormat="1" ht="15" customHeight="1">
      <c r="A499" s="10">
        <v>95</v>
      </c>
      <c r="B499" s="50"/>
      <c r="C499" s="21" t="s">
        <v>612</v>
      </c>
      <c r="D499" s="17">
        <f>D494</f>
        <v>4</v>
      </c>
      <c r="E499" s="42" t="s">
        <v>1323</v>
      </c>
      <c r="F499" s="17">
        <f>G497</f>
        <v>10</v>
      </c>
      <c r="G499" s="23" t="str">
        <f t="shared" si="68"/>
        <v/>
      </c>
      <c r="H499" s="28" t="str">
        <f t="shared" si="69"/>
        <v>feuilles</v>
      </c>
      <c r="I499" s="78" t="s">
        <v>1565</v>
      </c>
      <c r="J499" s="1" t="s">
        <v>1390</v>
      </c>
      <c r="K499" s="1" t="s">
        <v>83</v>
      </c>
      <c r="L499" s="1" t="s">
        <v>1566</v>
      </c>
    </row>
    <row r="500" spans="1:12" s="1" customFormat="1" ht="15" customHeight="1">
      <c r="A500" s="10">
        <v>95</v>
      </c>
      <c r="B500" s="50">
        <v>12</v>
      </c>
      <c r="C500" s="21" t="s">
        <v>638</v>
      </c>
      <c r="D500" s="17">
        <f>D494</f>
        <v>4</v>
      </c>
      <c r="E500" s="42" t="s">
        <v>1324</v>
      </c>
      <c r="F500" s="17">
        <f>G497</f>
        <v>10</v>
      </c>
      <c r="G500" s="23">
        <f t="shared" ref="G500:G508" si="70">IF(ISBLANK(B500),"",IF(ISTEXT(B500),"",(B500/D500)*F500))</f>
        <v>30</v>
      </c>
      <c r="H500" s="28" t="str">
        <f t="shared" ref="H500:H508" si="71">C500</f>
        <v>noix</v>
      </c>
      <c r="I500" s="78" t="s">
        <v>1565</v>
      </c>
      <c r="J500" s="1" t="s">
        <v>1390</v>
      </c>
      <c r="K500" s="1" t="s">
        <v>83</v>
      </c>
      <c r="L500" s="1" t="s">
        <v>1566</v>
      </c>
    </row>
    <row r="501" spans="1:12" s="1" customFormat="1" ht="15" customHeight="1">
      <c r="A501" s="10">
        <v>95</v>
      </c>
      <c r="B501" s="50">
        <v>1</v>
      </c>
      <c r="C501" s="21" t="s">
        <v>620</v>
      </c>
      <c r="D501" s="17">
        <f>D494</f>
        <v>4</v>
      </c>
      <c r="E501" s="42" t="s">
        <v>651</v>
      </c>
      <c r="F501" s="17">
        <f>G497</f>
        <v>10</v>
      </c>
      <c r="G501" s="23">
        <f t="shared" si="70"/>
        <v>2.5</v>
      </c>
      <c r="H501" s="28" t="str">
        <f t="shared" si="71"/>
        <v>oignons</v>
      </c>
      <c r="I501" s="78" t="s">
        <v>1565</v>
      </c>
      <c r="J501" s="1" t="s">
        <v>1390</v>
      </c>
      <c r="K501" s="1" t="s">
        <v>83</v>
      </c>
      <c r="L501" s="1" t="s">
        <v>1566</v>
      </c>
    </row>
    <row r="502" spans="1:12" s="1" customFormat="1" ht="15" customHeight="1">
      <c r="A502" s="10">
        <v>95</v>
      </c>
      <c r="B502" s="50">
        <v>0.01</v>
      </c>
      <c r="C502" s="21" t="s">
        <v>609</v>
      </c>
      <c r="D502" s="17">
        <f>D494</f>
        <v>4</v>
      </c>
      <c r="E502" s="42" t="s">
        <v>1325</v>
      </c>
      <c r="F502" s="17">
        <f>G497</f>
        <v>10</v>
      </c>
      <c r="G502" s="41">
        <f t="shared" si="70"/>
        <v>2.5000000000000001E-2</v>
      </c>
      <c r="H502" s="28" t="str">
        <f t="shared" si="71"/>
        <v>kg</v>
      </c>
      <c r="I502" s="78" t="s">
        <v>1565</v>
      </c>
      <c r="J502" s="1" t="s">
        <v>1390</v>
      </c>
      <c r="K502" s="1" t="s">
        <v>83</v>
      </c>
      <c r="L502" s="1" t="s">
        <v>1566</v>
      </c>
    </row>
    <row r="503" spans="1:12" s="1" customFormat="1" ht="15" customHeight="1">
      <c r="A503" s="10">
        <v>95</v>
      </c>
      <c r="B503" s="50"/>
      <c r="C503" s="21" t="s">
        <v>1397</v>
      </c>
      <c r="D503" s="17">
        <f>D494</f>
        <v>4</v>
      </c>
      <c r="E503" s="42" t="s">
        <v>662</v>
      </c>
      <c r="F503" s="17">
        <f>G497</f>
        <v>10</v>
      </c>
      <c r="G503" s="22" t="str">
        <f t="shared" si="70"/>
        <v/>
      </c>
      <c r="H503" s="28" t="str">
        <f t="shared" si="71"/>
        <v>pm</v>
      </c>
      <c r="I503" s="78" t="s">
        <v>1565</v>
      </c>
      <c r="J503" s="1" t="s">
        <v>1390</v>
      </c>
      <c r="K503" s="1" t="s">
        <v>83</v>
      </c>
      <c r="L503" s="1" t="s">
        <v>1566</v>
      </c>
    </row>
    <row r="504" spans="1:12" s="1" customFormat="1" ht="15" customHeight="1">
      <c r="A504" s="10">
        <v>95</v>
      </c>
      <c r="B504" s="50"/>
      <c r="C504" s="21" t="s">
        <v>1397</v>
      </c>
      <c r="D504" s="17">
        <f>D494</f>
        <v>4</v>
      </c>
      <c r="E504" s="42" t="s">
        <v>700</v>
      </c>
      <c r="F504" s="17">
        <f>G497</f>
        <v>10</v>
      </c>
      <c r="G504" s="23" t="str">
        <f t="shared" si="70"/>
        <v/>
      </c>
      <c r="H504" s="28" t="str">
        <f t="shared" si="71"/>
        <v>pm</v>
      </c>
      <c r="I504" s="78" t="s">
        <v>1565</v>
      </c>
      <c r="J504" s="1" t="s">
        <v>1390</v>
      </c>
      <c r="K504" s="1" t="s">
        <v>83</v>
      </c>
      <c r="L504" s="1" t="s">
        <v>1566</v>
      </c>
    </row>
    <row r="505" spans="1:12" s="1" customFormat="1" ht="15" customHeight="1">
      <c r="A505" s="10">
        <v>95</v>
      </c>
      <c r="B505" s="50"/>
      <c r="C505" s="21" t="s">
        <v>1397</v>
      </c>
      <c r="D505" s="17">
        <f>D494</f>
        <v>4</v>
      </c>
      <c r="E505" s="42" t="s">
        <v>1326</v>
      </c>
      <c r="F505" s="17">
        <f>G497</f>
        <v>10</v>
      </c>
      <c r="G505" s="23" t="str">
        <f t="shared" si="70"/>
        <v/>
      </c>
      <c r="H505" s="28" t="str">
        <f t="shared" si="71"/>
        <v>pm</v>
      </c>
      <c r="I505" s="78" t="s">
        <v>1565</v>
      </c>
      <c r="J505" s="1" t="s">
        <v>1390</v>
      </c>
      <c r="K505" s="1" t="s">
        <v>83</v>
      </c>
      <c r="L505" s="1" t="s">
        <v>1566</v>
      </c>
    </row>
    <row r="506" spans="1:12" s="1" customFormat="1" ht="15" customHeight="1">
      <c r="A506" s="10">
        <v>95</v>
      </c>
      <c r="B506" s="50"/>
      <c r="C506" s="21" t="s">
        <v>1397</v>
      </c>
      <c r="D506" s="17">
        <f>D494</f>
        <v>4</v>
      </c>
      <c r="E506" s="42" t="s">
        <v>1327</v>
      </c>
      <c r="F506" s="17">
        <f>G497</f>
        <v>10</v>
      </c>
      <c r="G506" s="23" t="str">
        <f t="shared" si="70"/>
        <v/>
      </c>
      <c r="H506" s="28" t="str">
        <f t="shared" si="71"/>
        <v>pm</v>
      </c>
      <c r="I506" s="78" t="s">
        <v>1565</v>
      </c>
      <c r="J506" s="1" t="s">
        <v>1390</v>
      </c>
      <c r="K506" s="1" t="s">
        <v>83</v>
      </c>
      <c r="L506" s="1" t="s">
        <v>1566</v>
      </c>
    </row>
    <row r="507" spans="1:12" s="1" customFormat="1" ht="15" customHeight="1">
      <c r="A507" s="10">
        <v>95</v>
      </c>
      <c r="B507" s="50"/>
      <c r="C507" s="21"/>
      <c r="D507" s="17">
        <f>D494</f>
        <v>4</v>
      </c>
      <c r="E507" s="42"/>
      <c r="F507" s="17">
        <f>G497</f>
        <v>10</v>
      </c>
      <c r="G507" s="22" t="str">
        <f t="shared" si="70"/>
        <v/>
      </c>
      <c r="H507" s="28">
        <f t="shared" si="71"/>
        <v>0</v>
      </c>
      <c r="I507" s="78" t="s">
        <v>1565</v>
      </c>
      <c r="J507" s="1" t="s">
        <v>1390</v>
      </c>
      <c r="K507" s="1" t="s">
        <v>83</v>
      </c>
      <c r="L507" s="1" t="s">
        <v>1566</v>
      </c>
    </row>
    <row r="508" spans="1:12" s="1" customFormat="1" ht="15" customHeight="1">
      <c r="A508" s="10">
        <v>95</v>
      </c>
      <c r="B508" s="50"/>
      <c r="C508" s="21"/>
      <c r="D508" s="17">
        <f>D494</f>
        <v>4</v>
      </c>
      <c r="E508" s="42"/>
      <c r="F508" s="17">
        <f>G497</f>
        <v>10</v>
      </c>
      <c r="G508" s="22" t="str">
        <f t="shared" si="70"/>
        <v/>
      </c>
      <c r="H508" s="28">
        <f t="shared" si="71"/>
        <v>0</v>
      </c>
      <c r="I508" s="78" t="s">
        <v>1565</v>
      </c>
      <c r="J508" s="1" t="s">
        <v>1390</v>
      </c>
      <c r="K508" s="1" t="s">
        <v>83</v>
      </c>
      <c r="L508" s="1" t="s">
        <v>1566</v>
      </c>
    </row>
    <row r="509" spans="1:12" s="1" customFormat="1" ht="15" customHeight="1">
      <c r="A509" s="10">
        <v>95</v>
      </c>
      <c r="B509" s="18"/>
      <c r="C509" s="18"/>
      <c r="D509" s="17">
        <f>D494</f>
        <v>4</v>
      </c>
      <c r="E509" s="61" t="s">
        <v>1427</v>
      </c>
      <c r="F509" s="14"/>
      <c r="G509" s="31"/>
      <c r="H509" s="67"/>
      <c r="I509" s="78" t="s">
        <v>1565</v>
      </c>
      <c r="J509" s="1" t="s">
        <v>1390</v>
      </c>
      <c r="K509" s="1" t="s">
        <v>83</v>
      </c>
      <c r="L509" s="1" t="s">
        <v>1566</v>
      </c>
    </row>
    <row r="510" spans="1:12" s="1" customFormat="1" ht="15" customHeight="1">
      <c r="A510" s="10">
        <v>95</v>
      </c>
      <c r="B510" s="18"/>
      <c r="C510" s="18"/>
      <c r="D510" s="17">
        <f>D494</f>
        <v>4</v>
      </c>
      <c r="E510" s="60" t="s">
        <v>82</v>
      </c>
      <c r="F510" s="14"/>
      <c r="G510" s="31"/>
      <c r="H510" s="67"/>
      <c r="I510" s="78" t="s">
        <v>1565</v>
      </c>
      <c r="J510" s="1" t="s">
        <v>1390</v>
      </c>
      <c r="K510" s="1" t="s">
        <v>83</v>
      </c>
      <c r="L510" s="1" t="s">
        <v>1566</v>
      </c>
    </row>
    <row r="511" spans="1:12" s="1" customFormat="1" ht="15" customHeight="1">
      <c r="A511" s="10">
        <v>95</v>
      </c>
      <c r="B511" s="18"/>
      <c r="C511" s="18"/>
      <c r="D511" s="15"/>
      <c r="E511" s="860" t="s">
        <v>81</v>
      </c>
      <c r="F511" s="860"/>
      <c r="G511" s="860"/>
      <c r="H511" s="861"/>
      <c r="I511" s="78" t="s">
        <v>1565</v>
      </c>
      <c r="J511" s="1" t="s">
        <v>1390</v>
      </c>
      <c r="K511" s="1" t="s">
        <v>83</v>
      </c>
      <c r="L511" s="1" t="s">
        <v>1566</v>
      </c>
    </row>
    <row r="512" spans="1:12" s="1" customFormat="1" ht="15" customHeight="1">
      <c r="A512" s="10">
        <v>95</v>
      </c>
      <c r="B512" s="18"/>
      <c r="C512" s="18"/>
      <c r="D512" s="15"/>
      <c r="E512" s="860"/>
      <c r="F512" s="860"/>
      <c r="G512" s="860"/>
      <c r="H512" s="861"/>
      <c r="I512" s="78" t="s">
        <v>1565</v>
      </c>
      <c r="J512" s="1" t="s">
        <v>1390</v>
      </c>
      <c r="K512" s="1" t="s">
        <v>83</v>
      </c>
      <c r="L512" s="1" t="s">
        <v>1566</v>
      </c>
    </row>
    <row r="513" spans="1:12" s="1" customFormat="1" ht="15" customHeight="1">
      <c r="A513" s="10">
        <v>95</v>
      </c>
      <c r="B513" s="18"/>
      <c r="C513" s="18"/>
      <c r="D513" s="15"/>
      <c r="E513" s="60" t="s">
        <v>80</v>
      </c>
      <c r="F513" s="14"/>
      <c r="G513" s="31"/>
      <c r="H513" s="67"/>
      <c r="I513" s="78" t="s">
        <v>1565</v>
      </c>
      <c r="J513" s="1" t="s">
        <v>1390</v>
      </c>
      <c r="K513" s="1" t="s">
        <v>83</v>
      </c>
      <c r="L513" s="1" t="s">
        <v>1566</v>
      </c>
    </row>
    <row r="514" spans="1:12" s="1" customFormat="1" ht="15" customHeight="1">
      <c r="A514" s="10">
        <v>95</v>
      </c>
      <c r="B514" s="18"/>
      <c r="C514" s="18"/>
      <c r="D514" s="15"/>
      <c r="E514" s="60" t="s">
        <v>79</v>
      </c>
      <c r="F514" s="14"/>
      <c r="G514" s="31"/>
      <c r="H514" s="67"/>
      <c r="I514" s="78" t="s">
        <v>1565</v>
      </c>
      <c r="J514" s="1" t="s">
        <v>1390</v>
      </c>
      <c r="K514" s="1" t="s">
        <v>83</v>
      </c>
      <c r="L514" s="1" t="s">
        <v>1566</v>
      </c>
    </row>
    <row r="515" spans="1:12" s="1" customFormat="1" ht="15" customHeight="1">
      <c r="A515" s="10">
        <v>95</v>
      </c>
      <c r="B515" s="18"/>
      <c r="C515" s="18"/>
      <c r="D515" s="15"/>
      <c r="E515" s="60" t="s">
        <v>1328</v>
      </c>
      <c r="F515" s="14"/>
      <c r="G515" s="31"/>
      <c r="H515" s="67"/>
      <c r="I515" s="78" t="s">
        <v>1565</v>
      </c>
      <c r="J515" s="1" t="s">
        <v>1390</v>
      </c>
      <c r="K515" s="1" t="s">
        <v>83</v>
      </c>
      <c r="L515" s="1" t="s">
        <v>1566</v>
      </c>
    </row>
    <row r="516" spans="1:12" s="1" customFormat="1" ht="15" customHeight="1">
      <c r="A516" s="10">
        <v>95</v>
      </c>
      <c r="B516" s="18"/>
      <c r="C516" s="18"/>
      <c r="D516" s="15"/>
      <c r="E516" s="60" t="s">
        <v>78</v>
      </c>
      <c r="F516" s="14"/>
      <c r="G516" s="31"/>
      <c r="H516" s="67"/>
      <c r="I516" s="78" t="s">
        <v>1565</v>
      </c>
      <c r="J516" s="1" t="s">
        <v>1390</v>
      </c>
      <c r="K516" s="1" t="s">
        <v>83</v>
      </c>
      <c r="L516" s="1" t="s">
        <v>1566</v>
      </c>
    </row>
    <row r="517" spans="1:12" s="1" customFormat="1" ht="15" customHeight="1">
      <c r="A517" s="10">
        <v>95</v>
      </c>
      <c r="B517" s="18"/>
      <c r="C517" s="18"/>
      <c r="D517" s="15"/>
      <c r="E517" s="60" t="s">
        <v>77</v>
      </c>
      <c r="F517" s="14"/>
      <c r="G517" s="31"/>
      <c r="H517" s="67"/>
      <c r="I517" s="78" t="s">
        <v>1565</v>
      </c>
      <c r="J517" s="1" t="s">
        <v>1390</v>
      </c>
      <c r="K517" s="1" t="s">
        <v>83</v>
      </c>
      <c r="L517" s="1" t="s">
        <v>1566</v>
      </c>
    </row>
    <row r="518" spans="1:12" s="1" customFormat="1" ht="15" customHeight="1">
      <c r="A518" s="10">
        <v>95</v>
      </c>
      <c r="B518" s="18"/>
      <c r="C518" s="18"/>
      <c r="D518" s="15"/>
      <c r="E518" s="60"/>
      <c r="F518" s="14"/>
      <c r="G518" s="31"/>
      <c r="H518" s="67"/>
      <c r="I518" s="78" t="s">
        <v>1565</v>
      </c>
      <c r="J518" s="1" t="s">
        <v>1390</v>
      </c>
      <c r="K518" s="1" t="s">
        <v>83</v>
      </c>
      <c r="L518" s="1" t="s">
        <v>1566</v>
      </c>
    </row>
    <row r="519" spans="1:12" s="1" customFormat="1" ht="15" customHeight="1">
      <c r="A519" s="10">
        <v>95</v>
      </c>
      <c r="B519" s="18"/>
      <c r="C519" s="18"/>
      <c r="D519" s="15"/>
      <c r="E519" s="63"/>
      <c r="F519" s="14"/>
      <c r="G519" s="31"/>
      <c r="H519" s="67"/>
      <c r="I519" s="78" t="s">
        <v>1565</v>
      </c>
      <c r="J519" s="1" t="s">
        <v>1390</v>
      </c>
      <c r="K519" s="1" t="s">
        <v>83</v>
      </c>
      <c r="L519" s="1" t="s">
        <v>1566</v>
      </c>
    </row>
    <row r="520" spans="1:12" s="1" customFormat="1" ht="15" customHeight="1">
      <c r="A520" s="10">
        <v>95</v>
      </c>
      <c r="B520" s="6"/>
      <c r="C520" s="6"/>
      <c r="D520" s="5"/>
      <c r="E520" s="4"/>
      <c r="F520" s="3"/>
      <c r="G520" s="2"/>
      <c r="H520" s="2"/>
      <c r="I520" s="79" t="s">
        <v>1565</v>
      </c>
      <c r="J520" s="69" t="s">
        <v>1390</v>
      </c>
      <c r="K520" s="69" t="s">
        <v>83</v>
      </c>
      <c r="L520" s="69" t="s">
        <v>1566</v>
      </c>
    </row>
    <row r="521" spans="1:12" s="1" customFormat="1" ht="31.5" customHeight="1">
      <c r="A521" s="10">
        <v>24</v>
      </c>
      <c r="B521" s="866" t="s">
        <v>1538</v>
      </c>
      <c r="C521" s="866"/>
      <c r="D521" s="866"/>
      <c r="E521" s="866"/>
      <c r="F521" s="866"/>
      <c r="G521" s="866"/>
      <c r="H521" s="867"/>
      <c r="I521" s="77" t="s">
        <v>1671</v>
      </c>
      <c r="J521" s="68" t="s">
        <v>1539</v>
      </c>
      <c r="K521" s="68" t="s">
        <v>866</v>
      </c>
      <c r="L521" s="68" t="s">
        <v>1540</v>
      </c>
    </row>
    <row r="522" spans="1:12" s="1" customFormat="1" ht="20.25" customHeight="1">
      <c r="A522" s="10">
        <v>24</v>
      </c>
      <c r="B522" s="868">
        <v>24</v>
      </c>
      <c r="C522" s="24"/>
      <c r="D522" s="13"/>
      <c r="E522" s="12" t="s">
        <v>866</v>
      </c>
      <c r="F522" s="32"/>
      <c r="G522" s="33"/>
      <c r="H522" s="34"/>
      <c r="I522" s="78" t="s">
        <v>1671</v>
      </c>
      <c r="J522" s="1" t="s">
        <v>1539</v>
      </c>
      <c r="K522" s="1" t="s">
        <v>866</v>
      </c>
      <c r="L522" s="1" t="s">
        <v>1540</v>
      </c>
    </row>
    <row r="523" spans="1:12" s="1" customFormat="1" ht="15.75" customHeight="1">
      <c r="A523" s="10">
        <v>24</v>
      </c>
      <c r="B523" s="868"/>
      <c r="C523" s="25"/>
      <c r="D523" s="26"/>
      <c r="E523" s="27" t="s">
        <v>867</v>
      </c>
      <c r="F523" s="32"/>
      <c r="G523" s="33"/>
      <c r="H523" s="34"/>
      <c r="I523" s="78" t="s">
        <v>1671</v>
      </c>
      <c r="J523" s="1" t="s">
        <v>1539</v>
      </c>
      <c r="K523" s="1" t="s">
        <v>866</v>
      </c>
      <c r="L523" s="1" t="s">
        <v>1540</v>
      </c>
    </row>
    <row r="524" spans="1:12" s="1" customFormat="1" ht="15" customHeight="1">
      <c r="A524" s="10">
        <v>24</v>
      </c>
      <c r="B524" s="869" t="s">
        <v>1369</v>
      </c>
      <c r="C524" s="869"/>
      <c r="D524" s="870">
        <v>4</v>
      </c>
      <c r="E524" s="44" t="s">
        <v>8</v>
      </c>
      <c r="F524" s="878" t="s">
        <v>1368</v>
      </c>
      <c r="G524" s="878"/>
      <c r="H524" s="879"/>
      <c r="I524" s="78" t="s">
        <v>1671</v>
      </c>
      <c r="J524" s="1" t="s">
        <v>1539</v>
      </c>
      <c r="K524" s="1" t="s">
        <v>866</v>
      </c>
      <c r="L524" s="1" t="s">
        <v>1540</v>
      </c>
    </row>
    <row r="525" spans="1:12" s="1" customFormat="1" ht="15" customHeight="1">
      <c r="A525" s="10">
        <v>24</v>
      </c>
      <c r="B525" s="869"/>
      <c r="C525" s="869"/>
      <c r="D525" s="870"/>
      <c r="E525" s="65" t="s">
        <v>20</v>
      </c>
      <c r="F525" s="878"/>
      <c r="G525" s="878"/>
      <c r="H525" s="879"/>
      <c r="I525" s="78" t="s">
        <v>1671</v>
      </c>
      <c r="J525" s="1" t="s">
        <v>1539</v>
      </c>
      <c r="K525" s="1" t="s">
        <v>866</v>
      </c>
      <c r="L525" s="1" t="s">
        <v>1540</v>
      </c>
    </row>
    <row r="526" spans="1:12" s="1" customFormat="1" ht="15" customHeight="1">
      <c r="A526" s="10">
        <v>24</v>
      </c>
      <c r="B526" s="869"/>
      <c r="C526" s="869"/>
      <c r="D526" s="870"/>
      <c r="E526" s="65" t="s">
        <v>11</v>
      </c>
      <c r="F526" s="878"/>
      <c r="G526" s="878"/>
      <c r="H526" s="879"/>
      <c r="I526" s="78" t="s">
        <v>1671</v>
      </c>
      <c r="J526" s="1" t="s">
        <v>1539</v>
      </c>
      <c r="K526" s="1" t="s">
        <v>866</v>
      </c>
      <c r="L526" s="1" t="s">
        <v>1540</v>
      </c>
    </row>
    <row r="527" spans="1:12" s="1" customFormat="1" ht="25.5" customHeight="1">
      <c r="A527" s="10">
        <v>24</v>
      </c>
      <c r="B527" s="875" t="s">
        <v>613</v>
      </c>
      <c r="C527" s="875"/>
      <c r="D527" s="16">
        <f>D524</f>
        <v>4</v>
      </c>
      <c r="E527" s="45" t="s">
        <v>2</v>
      </c>
      <c r="F527" s="29" t="s">
        <v>1</v>
      </c>
      <c r="G527" s="864">
        <v>10</v>
      </c>
      <c r="H527" s="865"/>
      <c r="I527" s="78" t="s">
        <v>1671</v>
      </c>
      <c r="J527" s="1" t="s">
        <v>1539</v>
      </c>
      <c r="K527" s="1" t="s">
        <v>866</v>
      </c>
      <c r="L527" s="1" t="s">
        <v>1540</v>
      </c>
    </row>
    <row r="528" spans="1:12" s="1" customFormat="1" ht="15" customHeight="1">
      <c r="A528" s="10">
        <v>24</v>
      </c>
      <c r="B528" s="50">
        <v>1</v>
      </c>
      <c r="C528" s="21" t="s">
        <v>609</v>
      </c>
      <c r="D528" s="17">
        <f>D524</f>
        <v>4</v>
      </c>
      <c r="E528" s="42" t="s">
        <v>696</v>
      </c>
      <c r="F528" s="17">
        <f>G527</f>
        <v>10</v>
      </c>
      <c r="G528" s="41">
        <f t="shared" ref="G528:G529" si="72">IF(ISBLANK(B528),"",IF(ISTEXT(B528),"",(B528/D528)*F528))</f>
        <v>2.5</v>
      </c>
      <c r="H528" s="28" t="str">
        <f t="shared" ref="H528:H529" si="73">C528</f>
        <v>kg</v>
      </c>
      <c r="I528" s="78" t="s">
        <v>1671</v>
      </c>
      <c r="J528" s="1" t="s">
        <v>1539</v>
      </c>
      <c r="K528" s="1" t="s">
        <v>866</v>
      </c>
      <c r="L528" s="1" t="s">
        <v>1540</v>
      </c>
    </row>
    <row r="529" spans="1:12" s="1" customFormat="1" ht="15" customHeight="1">
      <c r="A529" s="10">
        <v>24</v>
      </c>
      <c r="B529" s="50">
        <v>30</v>
      </c>
      <c r="C529" s="21" t="s">
        <v>638</v>
      </c>
      <c r="D529" s="17">
        <f>D524</f>
        <v>4</v>
      </c>
      <c r="E529" s="42" t="s">
        <v>697</v>
      </c>
      <c r="F529" s="17">
        <f>G527</f>
        <v>10</v>
      </c>
      <c r="G529" s="23">
        <f t="shared" si="72"/>
        <v>75</v>
      </c>
      <c r="H529" s="28" t="str">
        <f t="shared" si="73"/>
        <v>noix</v>
      </c>
      <c r="I529" s="78" t="s">
        <v>1671</v>
      </c>
      <c r="J529" s="1" t="s">
        <v>1539</v>
      </c>
      <c r="K529" s="1" t="s">
        <v>866</v>
      </c>
      <c r="L529" s="1" t="s">
        <v>1540</v>
      </c>
    </row>
    <row r="530" spans="1:12" s="1" customFormat="1" ht="15" customHeight="1">
      <c r="A530" s="10">
        <v>24</v>
      </c>
      <c r="B530" s="50">
        <v>0.5</v>
      </c>
      <c r="C530" s="21" t="s">
        <v>609</v>
      </c>
      <c r="D530" s="17">
        <f>D524</f>
        <v>4</v>
      </c>
      <c r="E530" s="42" t="s">
        <v>698</v>
      </c>
      <c r="F530" s="17">
        <f>G527</f>
        <v>10</v>
      </c>
      <c r="G530" s="41">
        <f t="shared" ref="G530:G535" si="74">IF(ISBLANK(B530),"",IF(ISTEXT(B530),"",(B530/D530)*F530))</f>
        <v>1.25</v>
      </c>
      <c r="H530" s="28" t="str">
        <f t="shared" ref="H530:H535" si="75">C530</f>
        <v>kg</v>
      </c>
      <c r="I530" s="78" t="s">
        <v>1671</v>
      </c>
      <c r="J530" s="1" t="s">
        <v>1539</v>
      </c>
      <c r="K530" s="1" t="s">
        <v>866</v>
      </c>
      <c r="L530" s="1" t="s">
        <v>1540</v>
      </c>
    </row>
    <row r="531" spans="1:12" s="1" customFormat="1" ht="15" customHeight="1">
      <c r="A531" s="10">
        <v>24</v>
      </c>
      <c r="B531" s="50"/>
      <c r="C531" s="21"/>
      <c r="D531" s="17">
        <f>D524</f>
        <v>4</v>
      </c>
      <c r="E531" s="42" t="s">
        <v>699</v>
      </c>
      <c r="F531" s="17">
        <f>G527</f>
        <v>10</v>
      </c>
      <c r="G531" s="22" t="str">
        <f t="shared" si="74"/>
        <v/>
      </c>
      <c r="H531" s="28">
        <f t="shared" si="75"/>
        <v>0</v>
      </c>
      <c r="I531" s="78" t="s">
        <v>1671</v>
      </c>
      <c r="J531" s="1" t="s">
        <v>1539</v>
      </c>
      <c r="K531" s="1" t="s">
        <v>866</v>
      </c>
      <c r="L531" s="1" t="s">
        <v>1540</v>
      </c>
    </row>
    <row r="532" spans="1:12" s="1" customFormat="1" ht="15" customHeight="1">
      <c r="A532" s="10">
        <v>24</v>
      </c>
      <c r="B532" s="50">
        <v>1</v>
      </c>
      <c r="C532" s="21" t="s">
        <v>638</v>
      </c>
      <c r="D532" s="17">
        <f>D524</f>
        <v>4</v>
      </c>
      <c r="E532" s="42" t="s">
        <v>670</v>
      </c>
      <c r="F532" s="17">
        <f>G527</f>
        <v>10</v>
      </c>
      <c r="G532" s="23">
        <f t="shared" si="74"/>
        <v>2.5</v>
      </c>
      <c r="H532" s="28" t="str">
        <f t="shared" si="75"/>
        <v>noix</v>
      </c>
      <c r="I532" s="78" t="s">
        <v>1671</v>
      </c>
      <c r="J532" s="1" t="s">
        <v>1539</v>
      </c>
      <c r="K532" s="1" t="s">
        <v>866</v>
      </c>
      <c r="L532" s="1" t="s">
        <v>1540</v>
      </c>
    </row>
    <row r="533" spans="1:12" s="1" customFormat="1" ht="15" customHeight="1">
      <c r="A533" s="10">
        <v>24</v>
      </c>
      <c r="B533" s="50"/>
      <c r="C533" s="21"/>
      <c r="D533" s="17">
        <f>D524</f>
        <v>4</v>
      </c>
      <c r="E533" s="42" t="s">
        <v>662</v>
      </c>
      <c r="F533" s="17">
        <f>G527</f>
        <v>10</v>
      </c>
      <c r="G533" s="23" t="str">
        <f t="shared" si="74"/>
        <v/>
      </c>
      <c r="H533" s="28">
        <f t="shared" si="75"/>
        <v>0</v>
      </c>
      <c r="I533" s="78" t="s">
        <v>1671</v>
      </c>
      <c r="J533" s="1" t="s">
        <v>1539</v>
      </c>
      <c r="K533" s="1" t="s">
        <v>866</v>
      </c>
      <c r="L533" s="1" t="s">
        <v>1540</v>
      </c>
    </row>
    <row r="534" spans="1:12" s="1" customFormat="1" ht="15" customHeight="1">
      <c r="A534" s="10">
        <v>24</v>
      </c>
      <c r="B534" s="50"/>
      <c r="C534" s="21"/>
      <c r="D534" s="17">
        <f>D524</f>
        <v>4</v>
      </c>
      <c r="E534" s="42" t="s">
        <v>700</v>
      </c>
      <c r="F534" s="17">
        <f>G527</f>
        <v>10</v>
      </c>
      <c r="G534" s="23" t="str">
        <f t="shared" si="74"/>
        <v/>
      </c>
      <c r="H534" s="28">
        <f t="shared" si="75"/>
        <v>0</v>
      </c>
      <c r="I534" s="78" t="s">
        <v>1671</v>
      </c>
      <c r="J534" s="1" t="s">
        <v>1539</v>
      </c>
      <c r="K534" s="1" t="s">
        <v>866</v>
      </c>
      <c r="L534" s="1" t="s">
        <v>1540</v>
      </c>
    </row>
    <row r="535" spans="1:12" s="1" customFormat="1" ht="15" customHeight="1">
      <c r="A535" s="10">
        <v>24</v>
      </c>
      <c r="B535" s="50"/>
      <c r="C535" s="21"/>
      <c r="D535" s="17">
        <f>D524</f>
        <v>4</v>
      </c>
      <c r="E535" s="65"/>
      <c r="F535" s="17">
        <f>G527</f>
        <v>10</v>
      </c>
      <c r="G535" s="22" t="str">
        <f t="shared" si="74"/>
        <v/>
      </c>
      <c r="H535" s="28">
        <f t="shared" si="75"/>
        <v>0</v>
      </c>
      <c r="I535" s="78" t="s">
        <v>1671</v>
      </c>
      <c r="J535" s="1" t="s">
        <v>1539</v>
      </c>
      <c r="K535" s="1" t="s">
        <v>866</v>
      </c>
      <c r="L535" s="1" t="s">
        <v>1540</v>
      </c>
    </row>
    <row r="536" spans="1:12" s="1" customFormat="1" ht="15" customHeight="1">
      <c r="A536" s="10">
        <v>24</v>
      </c>
      <c r="B536" s="53"/>
      <c r="C536" s="54"/>
      <c r="D536" s="17">
        <f>D524</f>
        <v>4</v>
      </c>
      <c r="E536" s="63"/>
      <c r="F536" s="17"/>
      <c r="G536" s="22"/>
      <c r="H536" s="28"/>
      <c r="I536" s="78" t="s">
        <v>1671</v>
      </c>
      <c r="J536" s="1" t="s">
        <v>1539</v>
      </c>
      <c r="K536" s="1" t="s">
        <v>866</v>
      </c>
      <c r="L536" s="1" t="s">
        <v>1540</v>
      </c>
    </row>
    <row r="537" spans="1:12" s="1" customFormat="1">
      <c r="A537" s="10">
        <v>24</v>
      </c>
      <c r="B537" s="53"/>
      <c r="C537" s="54"/>
      <c r="D537" s="17">
        <f>D524</f>
        <v>4</v>
      </c>
      <c r="E537" s="61" t="s">
        <v>1427</v>
      </c>
      <c r="F537" s="17"/>
      <c r="G537" s="22"/>
      <c r="H537" s="28"/>
      <c r="I537" s="78" t="s">
        <v>1671</v>
      </c>
      <c r="J537" s="1" t="s">
        <v>1539</v>
      </c>
      <c r="K537" s="1" t="s">
        <v>866</v>
      </c>
      <c r="L537" s="1" t="s">
        <v>1540</v>
      </c>
    </row>
    <row r="538" spans="1:12" s="1" customFormat="1">
      <c r="A538" s="10">
        <v>24</v>
      </c>
      <c r="B538" s="53"/>
      <c r="C538" s="54"/>
      <c r="D538" s="17">
        <f>D524</f>
        <v>4</v>
      </c>
      <c r="E538" s="63" t="s">
        <v>868</v>
      </c>
      <c r="F538" s="17"/>
      <c r="G538" s="22"/>
      <c r="H538" s="28"/>
      <c r="I538" s="78" t="s">
        <v>1671</v>
      </c>
      <c r="J538" s="1" t="s">
        <v>1539</v>
      </c>
      <c r="K538" s="1" t="s">
        <v>866</v>
      </c>
      <c r="L538" s="1" t="s">
        <v>1540</v>
      </c>
    </row>
    <row r="539" spans="1:12" s="1" customFormat="1" ht="25.5" customHeight="1">
      <c r="A539" s="10">
        <v>24</v>
      </c>
      <c r="B539" s="53"/>
      <c r="C539" s="54"/>
      <c r="D539" s="17">
        <f>D524</f>
        <v>4</v>
      </c>
      <c r="E539" s="860" t="s">
        <v>487</v>
      </c>
      <c r="F539" s="860"/>
      <c r="G539" s="860"/>
      <c r="H539" s="861"/>
      <c r="I539" s="78" t="s">
        <v>1671</v>
      </c>
      <c r="J539" s="1" t="s">
        <v>1539</v>
      </c>
      <c r="K539" s="1" t="s">
        <v>866</v>
      </c>
      <c r="L539" s="1" t="s">
        <v>1540</v>
      </c>
    </row>
    <row r="540" spans="1:12" s="1" customFormat="1" ht="25.5" customHeight="1">
      <c r="A540" s="10">
        <v>24</v>
      </c>
      <c r="B540" s="53"/>
      <c r="C540" s="54"/>
      <c r="D540" s="17">
        <f>D524</f>
        <v>4</v>
      </c>
      <c r="E540" s="860" t="s">
        <v>869</v>
      </c>
      <c r="F540" s="860"/>
      <c r="G540" s="860"/>
      <c r="H540" s="861"/>
      <c r="I540" s="78" t="s">
        <v>1671</v>
      </c>
      <c r="J540" s="1" t="s">
        <v>1539</v>
      </c>
      <c r="K540" s="1" t="s">
        <v>866</v>
      </c>
      <c r="L540" s="1" t="s">
        <v>1540</v>
      </c>
    </row>
    <row r="541" spans="1:12" s="1" customFormat="1">
      <c r="A541" s="10">
        <v>24</v>
      </c>
      <c r="B541" s="53"/>
      <c r="C541" s="54"/>
      <c r="D541" s="17"/>
      <c r="E541" s="63" t="s">
        <v>870</v>
      </c>
      <c r="F541" s="17"/>
      <c r="G541" s="22"/>
      <c r="H541" s="28"/>
      <c r="I541" s="78" t="s">
        <v>1671</v>
      </c>
      <c r="J541" s="1" t="s">
        <v>1539</v>
      </c>
      <c r="K541" s="1" t="s">
        <v>866</v>
      </c>
      <c r="L541" s="1" t="s">
        <v>1540</v>
      </c>
    </row>
    <row r="542" spans="1:12" s="1" customFormat="1" ht="25.5" customHeight="1">
      <c r="A542" s="10">
        <v>24</v>
      </c>
      <c r="B542" s="53"/>
      <c r="C542" s="54"/>
      <c r="D542" s="17"/>
      <c r="E542" s="860" t="s">
        <v>486</v>
      </c>
      <c r="F542" s="860"/>
      <c r="G542" s="860"/>
      <c r="H542" s="861"/>
      <c r="I542" s="78" t="s">
        <v>1671</v>
      </c>
      <c r="J542" s="1" t="s">
        <v>1539</v>
      </c>
      <c r="K542" s="1" t="s">
        <v>866</v>
      </c>
      <c r="L542" s="1" t="s">
        <v>1540</v>
      </c>
    </row>
    <row r="543" spans="1:12" s="1" customFormat="1">
      <c r="A543" s="10">
        <v>24</v>
      </c>
      <c r="B543" s="53"/>
      <c r="C543" s="54"/>
      <c r="D543" s="17"/>
      <c r="E543" s="63" t="s">
        <v>485</v>
      </c>
      <c r="F543" s="17"/>
      <c r="G543" s="22"/>
      <c r="H543" s="28"/>
      <c r="I543" s="78" t="s">
        <v>1671</v>
      </c>
      <c r="J543" s="1" t="s">
        <v>1539</v>
      </c>
      <c r="K543" s="1" t="s">
        <v>866</v>
      </c>
      <c r="L543" s="1" t="s">
        <v>1540</v>
      </c>
    </row>
    <row r="544" spans="1:12" s="1" customFormat="1">
      <c r="A544" s="10">
        <v>24</v>
      </c>
      <c r="B544" s="53"/>
      <c r="C544" s="54"/>
      <c r="D544" s="17"/>
      <c r="E544" s="63" t="s">
        <v>871</v>
      </c>
      <c r="F544" s="17"/>
      <c r="G544" s="22"/>
      <c r="H544" s="28"/>
      <c r="I544" s="78" t="s">
        <v>1671</v>
      </c>
      <c r="J544" s="1" t="s">
        <v>1539</v>
      </c>
      <c r="K544" s="1" t="s">
        <v>866</v>
      </c>
      <c r="L544" s="1" t="s">
        <v>1540</v>
      </c>
    </row>
    <row r="545" spans="1:12" s="1" customFormat="1" ht="15" customHeight="1">
      <c r="A545" s="10">
        <v>24</v>
      </c>
      <c r="B545" s="53"/>
      <c r="C545" s="54"/>
      <c r="D545" s="17"/>
      <c r="E545" s="63"/>
      <c r="F545" s="17"/>
      <c r="G545" s="22"/>
      <c r="H545" s="28"/>
      <c r="I545" s="78" t="s">
        <v>1671</v>
      </c>
      <c r="J545" s="1" t="s">
        <v>1539</v>
      </c>
      <c r="K545" s="1" t="s">
        <v>866</v>
      </c>
      <c r="L545" s="1" t="s">
        <v>1540</v>
      </c>
    </row>
    <row r="546" spans="1:12" s="1" customFormat="1" ht="15" customHeight="1">
      <c r="A546" s="52">
        <v>24</v>
      </c>
      <c r="B546" s="6"/>
      <c r="C546" s="6"/>
      <c r="D546" s="5"/>
      <c r="E546" s="4"/>
      <c r="F546" s="3"/>
      <c r="G546" s="2"/>
      <c r="H546" s="2"/>
      <c r="I546" s="79" t="s">
        <v>1671</v>
      </c>
      <c r="J546" s="69" t="s">
        <v>1539</v>
      </c>
      <c r="K546" s="69" t="s">
        <v>866</v>
      </c>
      <c r="L546" s="69" t="s">
        <v>1540</v>
      </c>
    </row>
    <row r="547" spans="1:12" s="1" customFormat="1" ht="31.5" customHeight="1">
      <c r="A547" s="10">
        <v>30</v>
      </c>
      <c r="B547" s="866" t="s">
        <v>1538</v>
      </c>
      <c r="C547" s="866"/>
      <c r="D547" s="866"/>
      <c r="E547" s="866"/>
      <c r="F547" s="866"/>
      <c r="G547" s="866"/>
      <c r="H547" s="867"/>
      <c r="I547" s="77" t="s">
        <v>1671</v>
      </c>
      <c r="J547" s="68" t="s">
        <v>1539</v>
      </c>
      <c r="K547" s="68" t="s">
        <v>458</v>
      </c>
      <c r="L547" s="68" t="s">
        <v>1546</v>
      </c>
    </row>
    <row r="548" spans="1:12" s="1" customFormat="1" ht="20.25" customHeight="1">
      <c r="A548" s="10">
        <v>30</v>
      </c>
      <c r="B548" s="868">
        <v>30</v>
      </c>
      <c r="C548" s="24"/>
      <c r="D548" s="13"/>
      <c r="E548" s="12" t="s">
        <v>458</v>
      </c>
      <c r="F548" s="32"/>
      <c r="G548" s="33"/>
      <c r="H548" s="34"/>
      <c r="I548" s="78" t="s">
        <v>1671</v>
      </c>
      <c r="J548" s="1" t="s">
        <v>1539</v>
      </c>
      <c r="K548" s="1" t="s">
        <v>458</v>
      </c>
      <c r="L548" s="1" t="s">
        <v>1546</v>
      </c>
    </row>
    <row r="549" spans="1:12" s="1" customFormat="1" ht="15.75" customHeight="1">
      <c r="A549" s="10">
        <v>30</v>
      </c>
      <c r="B549" s="868"/>
      <c r="C549" s="25"/>
      <c r="D549" s="26"/>
      <c r="E549" s="27" t="s">
        <v>880</v>
      </c>
      <c r="F549" s="32"/>
      <c r="G549" s="33"/>
      <c r="H549" s="34"/>
      <c r="I549" s="78" t="s">
        <v>1671</v>
      </c>
      <c r="J549" s="1" t="s">
        <v>1539</v>
      </c>
      <c r="K549" s="1" t="s">
        <v>458</v>
      </c>
      <c r="L549" s="1" t="s">
        <v>1546</v>
      </c>
    </row>
    <row r="550" spans="1:12" s="1" customFormat="1" ht="15" customHeight="1">
      <c r="A550" s="10">
        <v>30</v>
      </c>
      <c r="B550" s="869" t="s">
        <v>1369</v>
      </c>
      <c r="C550" s="869"/>
      <c r="D550" s="870">
        <v>6</v>
      </c>
      <c r="E550" s="44" t="s">
        <v>5</v>
      </c>
      <c r="F550" s="878" t="s">
        <v>1368</v>
      </c>
      <c r="G550" s="878"/>
      <c r="H550" s="879"/>
      <c r="I550" s="78" t="s">
        <v>1671</v>
      </c>
      <c r="J550" s="1" t="s">
        <v>1539</v>
      </c>
      <c r="K550" s="1" t="s">
        <v>458</v>
      </c>
      <c r="L550" s="1" t="s">
        <v>1546</v>
      </c>
    </row>
    <row r="551" spans="1:12" s="1" customFormat="1" ht="15" customHeight="1">
      <c r="A551" s="10">
        <v>30</v>
      </c>
      <c r="B551" s="869"/>
      <c r="C551" s="869"/>
      <c r="D551" s="870"/>
      <c r="E551" s="65" t="s">
        <v>20</v>
      </c>
      <c r="F551" s="878"/>
      <c r="G551" s="878"/>
      <c r="H551" s="879"/>
      <c r="I551" s="78" t="s">
        <v>1671</v>
      </c>
      <c r="J551" s="1" t="s">
        <v>1539</v>
      </c>
      <c r="K551" s="1" t="s">
        <v>458</v>
      </c>
      <c r="L551" s="1" t="s">
        <v>1546</v>
      </c>
    </row>
    <row r="552" spans="1:12" s="1" customFormat="1" ht="15" customHeight="1">
      <c r="A552" s="10">
        <v>30</v>
      </c>
      <c r="B552" s="869"/>
      <c r="C552" s="869"/>
      <c r="D552" s="870"/>
      <c r="E552" s="65" t="s">
        <v>14</v>
      </c>
      <c r="F552" s="878"/>
      <c r="G552" s="878"/>
      <c r="H552" s="879"/>
      <c r="I552" s="78" t="s">
        <v>1671</v>
      </c>
      <c r="J552" s="1" t="s">
        <v>1539</v>
      </c>
      <c r="K552" s="1" t="s">
        <v>458</v>
      </c>
      <c r="L552" s="1" t="s">
        <v>1546</v>
      </c>
    </row>
    <row r="553" spans="1:12" s="1" customFormat="1" ht="25.5" customHeight="1">
      <c r="A553" s="10">
        <v>30</v>
      </c>
      <c r="B553" s="875" t="s">
        <v>613</v>
      </c>
      <c r="C553" s="875"/>
      <c r="D553" s="16">
        <f>D550</f>
        <v>6</v>
      </c>
      <c r="E553" s="45" t="s">
        <v>2</v>
      </c>
      <c r="F553" s="29" t="s">
        <v>1</v>
      </c>
      <c r="G553" s="864">
        <v>10</v>
      </c>
      <c r="H553" s="865"/>
      <c r="I553" s="78" t="s">
        <v>1671</v>
      </c>
      <c r="J553" s="1" t="s">
        <v>1539</v>
      </c>
      <c r="K553" s="1" t="s">
        <v>458</v>
      </c>
      <c r="L553" s="1" t="s">
        <v>1546</v>
      </c>
    </row>
    <row r="554" spans="1:12" s="1" customFormat="1" ht="15" customHeight="1">
      <c r="A554" s="10">
        <v>30</v>
      </c>
      <c r="B554" s="50">
        <v>0.125</v>
      </c>
      <c r="C554" s="21" t="s">
        <v>609</v>
      </c>
      <c r="D554" s="17">
        <f>D550</f>
        <v>6</v>
      </c>
      <c r="E554" s="42" t="s">
        <v>648</v>
      </c>
      <c r="F554" s="17">
        <f>G553</f>
        <v>10</v>
      </c>
      <c r="G554" s="41">
        <f t="shared" ref="G554:G555" si="76">IF(ISBLANK(B554),"",IF(ISTEXT(B554),"",(B554/D554)*F554))</f>
        <v>0.20833333333333331</v>
      </c>
      <c r="H554" s="28" t="str">
        <f t="shared" ref="H554:H555" si="77">C554</f>
        <v>kg</v>
      </c>
      <c r="I554" s="78" t="s">
        <v>1671</v>
      </c>
      <c r="J554" s="1" t="s">
        <v>1539</v>
      </c>
      <c r="K554" s="1" t="s">
        <v>458</v>
      </c>
      <c r="L554" s="1" t="s">
        <v>1546</v>
      </c>
    </row>
    <row r="555" spans="1:12" s="1" customFormat="1" ht="15" customHeight="1">
      <c r="A555" s="10">
        <v>30</v>
      </c>
      <c r="B555" s="50">
        <v>24</v>
      </c>
      <c r="C555" s="21" t="s">
        <v>638</v>
      </c>
      <c r="D555" s="17">
        <f>D550</f>
        <v>6</v>
      </c>
      <c r="E555" s="42" t="s">
        <v>649</v>
      </c>
      <c r="F555" s="17">
        <f>G553</f>
        <v>10</v>
      </c>
      <c r="G555" s="23">
        <f t="shared" si="76"/>
        <v>40</v>
      </c>
      <c r="H555" s="28" t="str">
        <f t="shared" si="77"/>
        <v>noix</v>
      </c>
      <c r="I555" s="78" t="s">
        <v>1671</v>
      </c>
      <c r="J555" s="1" t="s">
        <v>1539</v>
      </c>
      <c r="K555" s="1" t="s">
        <v>458</v>
      </c>
      <c r="L555" s="1" t="s">
        <v>1546</v>
      </c>
    </row>
    <row r="556" spans="1:12" s="1" customFormat="1" ht="15" customHeight="1">
      <c r="A556" s="10">
        <v>30</v>
      </c>
      <c r="B556" s="50">
        <v>0.15</v>
      </c>
      <c r="C556" s="21" t="s">
        <v>609</v>
      </c>
      <c r="D556" s="17">
        <f>D550</f>
        <v>6</v>
      </c>
      <c r="E556" s="42" t="s">
        <v>650</v>
      </c>
      <c r="F556" s="17">
        <f>G553</f>
        <v>10</v>
      </c>
      <c r="G556" s="41">
        <f t="shared" ref="G556:G569" si="78">IF(ISBLANK(B556),"",IF(ISTEXT(B556),"",(B556/D556)*F556))</f>
        <v>0.24999999999999997</v>
      </c>
      <c r="H556" s="28" t="str">
        <f t="shared" ref="H556:H569" si="79">C556</f>
        <v>kg</v>
      </c>
      <c r="I556" s="78" t="s">
        <v>1671</v>
      </c>
      <c r="J556" s="1" t="s">
        <v>1539</v>
      </c>
      <c r="K556" s="1" t="s">
        <v>458</v>
      </c>
      <c r="L556" s="1" t="s">
        <v>1546</v>
      </c>
    </row>
    <row r="557" spans="1:12" s="1" customFormat="1" ht="15" customHeight="1">
      <c r="A557" s="10">
        <v>30</v>
      </c>
      <c r="B557" s="50">
        <v>1</v>
      </c>
      <c r="C557" s="21" t="s">
        <v>647</v>
      </c>
      <c r="D557" s="17">
        <f>D550</f>
        <v>6</v>
      </c>
      <c r="E557" s="42" t="s">
        <v>651</v>
      </c>
      <c r="F557" s="17">
        <f>G553</f>
        <v>10</v>
      </c>
      <c r="G557" s="23">
        <f t="shared" si="78"/>
        <v>1.6666666666666665</v>
      </c>
      <c r="H557" s="28" t="str">
        <f t="shared" si="79"/>
        <v>oignon</v>
      </c>
      <c r="I557" s="78" t="s">
        <v>1671</v>
      </c>
      <c r="J557" s="1" t="s">
        <v>1539</v>
      </c>
      <c r="K557" s="1" t="s">
        <v>458</v>
      </c>
      <c r="L557" s="1" t="s">
        <v>1546</v>
      </c>
    </row>
    <row r="558" spans="1:12" s="1" customFormat="1" ht="15" customHeight="1">
      <c r="A558" s="10">
        <v>30</v>
      </c>
      <c r="B558" s="50">
        <v>1</v>
      </c>
      <c r="C558" s="21" t="s">
        <v>664</v>
      </c>
      <c r="D558" s="17">
        <f>D550</f>
        <v>6</v>
      </c>
      <c r="E558" s="42" t="s">
        <v>652</v>
      </c>
      <c r="F558" s="17">
        <f>G553</f>
        <v>10</v>
      </c>
      <c r="G558" s="23">
        <f t="shared" si="78"/>
        <v>1.6666666666666665</v>
      </c>
      <c r="H558" s="28" t="str">
        <f t="shared" si="79"/>
        <v>échalote</v>
      </c>
      <c r="I558" s="78" t="s">
        <v>1671</v>
      </c>
      <c r="J558" s="1" t="s">
        <v>1539</v>
      </c>
      <c r="K558" s="1" t="s">
        <v>458</v>
      </c>
      <c r="L558" s="1" t="s">
        <v>1546</v>
      </c>
    </row>
    <row r="559" spans="1:12" s="1" customFormat="1" ht="15" customHeight="1">
      <c r="A559" s="10">
        <v>30</v>
      </c>
      <c r="B559" s="50">
        <v>1</v>
      </c>
      <c r="C559" s="21" t="s">
        <v>665</v>
      </c>
      <c r="D559" s="17">
        <f>D550</f>
        <v>6</v>
      </c>
      <c r="E559" s="42" t="s">
        <v>653</v>
      </c>
      <c r="F559" s="17">
        <f>G553</f>
        <v>10</v>
      </c>
      <c r="G559" s="23">
        <f t="shared" si="78"/>
        <v>1.6666666666666665</v>
      </c>
      <c r="H559" s="28" t="str">
        <f t="shared" si="79"/>
        <v>citron vert</v>
      </c>
      <c r="I559" s="78" t="s">
        <v>1671</v>
      </c>
      <c r="J559" s="1" t="s">
        <v>1539</v>
      </c>
      <c r="K559" s="1" t="s">
        <v>458</v>
      </c>
      <c r="L559" s="1" t="s">
        <v>1546</v>
      </c>
    </row>
    <row r="560" spans="1:12" s="1" customFormat="1" ht="15" customHeight="1">
      <c r="A560" s="10">
        <v>30</v>
      </c>
      <c r="B560" s="50">
        <v>1</v>
      </c>
      <c r="C560" s="21" t="s">
        <v>666</v>
      </c>
      <c r="D560" s="17">
        <f>D550</f>
        <v>6</v>
      </c>
      <c r="E560" s="42" t="s">
        <v>654</v>
      </c>
      <c r="F560" s="17">
        <f>G553</f>
        <v>10</v>
      </c>
      <c r="G560" s="23">
        <f t="shared" si="78"/>
        <v>1.6666666666666665</v>
      </c>
      <c r="H560" s="28" t="str">
        <f t="shared" si="79"/>
        <v>orange</v>
      </c>
      <c r="I560" s="78" t="s">
        <v>1671</v>
      </c>
      <c r="J560" s="1" t="s">
        <v>1539</v>
      </c>
      <c r="K560" s="1" t="s">
        <v>458</v>
      </c>
      <c r="L560" s="1" t="s">
        <v>1546</v>
      </c>
    </row>
    <row r="561" spans="1:12" s="1" customFormat="1" ht="15" customHeight="1">
      <c r="A561" s="10">
        <v>30</v>
      </c>
      <c r="B561" s="50">
        <v>0.125</v>
      </c>
      <c r="C561" s="21" t="s">
        <v>667</v>
      </c>
      <c r="D561" s="17">
        <f>D550</f>
        <v>6</v>
      </c>
      <c r="E561" s="42" t="s">
        <v>655</v>
      </c>
      <c r="F561" s="17">
        <f>G553</f>
        <v>10</v>
      </c>
      <c r="G561" s="23">
        <f t="shared" si="78"/>
        <v>0.20833333333333331</v>
      </c>
      <c r="H561" s="28" t="str">
        <f t="shared" si="79"/>
        <v>soupe</v>
      </c>
      <c r="I561" s="78" t="s">
        <v>1671</v>
      </c>
      <c r="J561" s="1" t="s">
        <v>1539</v>
      </c>
      <c r="K561" s="1" t="s">
        <v>458</v>
      </c>
      <c r="L561" s="1" t="s">
        <v>1546</v>
      </c>
    </row>
    <row r="562" spans="1:12" s="1" customFormat="1" ht="15" customHeight="1">
      <c r="A562" s="10">
        <v>30</v>
      </c>
      <c r="B562" s="50">
        <v>2</v>
      </c>
      <c r="C562" s="21" t="s">
        <v>619</v>
      </c>
      <c r="D562" s="17">
        <f>D550</f>
        <v>6</v>
      </c>
      <c r="E562" s="42" t="s">
        <v>656</v>
      </c>
      <c r="F562" s="17">
        <f>G553</f>
        <v>10</v>
      </c>
      <c r="G562" s="23">
        <f t="shared" si="78"/>
        <v>3.333333333333333</v>
      </c>
      <c r="H562" s="28" t="str">
        <f t="shared" si="79"/>
        <v>C/S</v>
      </c>
      <c r="I562" s="78" t="s">
        <v>1671</v>
      </c>
      <c r="J562" s="1" t="s">
        <v>1539</v>
      </c>
      <c r="K562" s="1" t="s">
        <v>458</v>
      </c>
      <c r="L562" s="1" t="s">
        <v>1546</v>
      </c>
    </row>
    <row r="563" spans="1:12" s="1" customFormat="1" ht="15" customHeight="1">
      <c r="A563" s="10">
        <v>30</v>
      </c>
      <c r="B563" s="50">
        <v>2</v>
      </c>
      <c r="C563" s="21" t="s">
        <v>612</v>
      </c>
      <c r="D563" s="17">
        <f>D550</f>
        <v>6</v>
      </c>
      <c r="E563" s="42" t="s">
        <v>657</v>
      </c>
      <c r="F563" s="17">
        <f>G553</f>
        <v>10</v>
      </c>
      <c r="G563" s="23">
        <f t="shared" si="78"/>
        <v>3.333333333333333</v>
      </c>
      <c r="H563" s="28" t="str">
        <f t="shared" si="79"/>
        <v>feuilles</v>
      </c>
      <c r="I563" s="78" t="s">
        <v>1671</v>
      </c>
      <c r="J563" s="1" t="s">
        <v>1539</v>
      </c>
      <c r="K563" s="1" t="s">
        <v>458</v>
      </c>
      <c r="L563" s="1" t="s">
        <v>1546</v>
      </c>
    </row>
    <row r="564" spans="1:12" s="1" customFormat="1" ht="15" customHeight="1">
      <c r="A564" s="10">
        <v>30</v>
      </c>
      <c r="B564" s="50">
        <v>1.4999999999999999E-2</v>
      </c>
      <c r="C564" s="21" t="s">
        <v>609</v>
      </c>
      <c r="D564" s="17">
        <f>D550</f>
        <v>6</v>
      </c>
      <c r="E564" s="42" t="s">
        <v>658</v>
      </c>
      <c r="F564" s="17">
        <f>G553</f>
        <v>10</v>
      </c>
      <c r="G564" s="41">
        <f t="shared" si="78"/>
        <v>2.5000000000000001E-2</v>
      </c>
      <c r="H564" s="28" t="str">
        <f t="shared" si="79"/>
        <v>kg</v>
      </c>
      <c r="I564" s="78" t="s">
        <v>1671</v>
      </c>
      <c r="J564" s="1" t="s">
        <v>1539</v>
      </c>
      <c r="K564" s="1" t="s">
        <v>458</v>
      </c>
      <c r="L564" s="1" t="s">
        <v>1546</v>
      </c>
    </row>
    <row r="565" spans="1:12" s="1" customFormat="1" ht="15" customHeight="1">
      <c r="A565" s="10">
        <v>30</v>
      </c>
      <c r="B565" s="50">
        <v>6</v>
      </c>
      <c r="C565" s="21" t="s">
        <v>619</v>
      </c>
      <c r="D565" s="17">
        <f>D550</f>
        <v>6</v>
      </c>
      <c r="E565" s="42" t="s">
        <v>659</v>
      </c>
      <c r="F565" s="17">
        <f>G553</f>
        <v>10</v>
      </c>
      <c r="G565" s="23">
        <f t="shared" si="78"/>
        <v>10</v>
      </c>
      <c r="H565" s="28" t="str">
        <f t="shared" si="79"/>
        <v>C/S</v>
      </c>
      <c r="I565" s="78" t="s">
        <v>1671</v>
      </c>
      <c r="J565" s="1" t="s">
        <v>1539</v>
      </c>
      <c r="K565" s="1" t="s">
        <v>458</v>
      </c>
      <c r="L565" s="1" t="s">
        <v>1546</v>
      </c>
    </row>
    <row r="566" spans="1:12" s="1" customFormat="1" ht="15" customHeight="1">
      <c r="A566" s="10">
        <v>30</v>
      </c>
      <c r="B566" s="50">
        <v>1</v>
      </c>
      <c r="C566" s="21" t="s">
        <v>619</v>
      </c>
      <c r="D566" s="17">
        <f>D550</f>
        <v>6</v>
      </c>
      <c r="E566" s="42" t="s">
        <v>660</v>
      </c>
      <c r="F566" s="17">
        <f>G553</f>
        <v>10</v>
      </c>
      <c r="G566" s="23">
        <f t="shared" si="78"/>
        <v>1.6666666666666665</v>
      </c>
      <c r="H566" s="28" t="str">
        <f t="shared" si="79"/>
        <v>C/S</v>
      </c>
      <c r="I566" s="78" t="s">
        <v>1671</v>
      </c>
      <c r="J566" s="1" t="s">
        <v>1539</v>
      </c>
      <c r="K566" s="1" t="s">
        <v>458</v>
      </c>
      <c r="L566" s="1" t="s">
        <v>1546</v>
      </c>
    </row>
    <row r="567" spans="1:12" s="1" customFormat="1" ht="15" customHeight="1">
      <c r="A567" s="10">
        <v>30</v>
      </c>
      <c r="B567" s="50">
        <v>1</v>
      </c>
      <c r="C567" s="21" t="s">
        <v>614</v>
      </c>
      <c r="D567" s="17">
        <f>D550</f>
        <v>6</v>
      </c>
      <c r="E567" s="42" t="s">
        <v>661</v>
      </c>
      <c r="F567" s="17">
        <f>G553</f>
        <v>10</v>
      </c>
      <c r="G567" s="23">
        <f t="shared" si="78"/>
        <v>1.6666666666666665</v>
      </c>
      <c r="H567" s="28" t="str">
        <f t="shared" si="79"/>
        <v>C/C</v>
      </c>
      <c r="I567" s="78" t="s">
        <v>1671</v>
      </c>
      <c r="J567" s="1" t="s">
        <v>1539</v>
      </c>
      <c r="K567" s="1" t="s">
        <v>458</v>
      </c>
      <c r="L567" s="1" t="s">
        <v>1546</v>
      </c>
    </row>
    <row r="568" spans="1:12" s="1" customFormat="1" ht="15" customHeight="1">
      <c r="A568" s="10">
        <v>30</v>
      </c>
      <c r="B568" s="50"/>
      <c r="C568" s="21"/>
      <c r="D568" s="17">
        <f>D550</f>
        <v>6</v>
      </c>
      <c r="E568" s="42" t="s">
        <v>662</v>
      </c>
      <c r="F568" s="17">
        <f>G553</f>
        <v>10</v>
      </c>
      <c r="G568" s="22" t="str">
        <f t="shared" si="78"/>
        <v/>
      </c>
      <c r="H568" s="28">
        <f t="shared" si="79"/>
        <v>0</v>
      </c>
      <c r="I568" s="78" t="s">
        <v>1671</v>
      </c>
      <c r="J568" s="1" t="s">
        <v>1539</v>
      </c>
      <c r="K568" s="1" t="s">
        <v>458</v>
      </c>
      <c r="L568" s="1" t="s">
        <v>1546</v>
      </c>
    </row>
    <row r="569" spans="1:12" s="1" customFormat="1" ht="15" customHeight="1">
      <c r="A569" s="10">
        <v>30</v>
      </c>
      <c r="B569" s="50"/>
      <c r="C569" s="21"/>
      <c r="D569" s="17">
        <f>D550</f>
        <v>6</v>
      </c>
      <c r="E569" s="42" t="s">
        <v>663</v>
      </c>
      <c r="F569" s="17">
        <f>G553</f>
        <v>10</v>
      </c>
      <c r="G569" s="22" t="str">
        <f t="shared" si="78"/>
        <v/>
      </c>
      <c r="H569" s="28">
        <f t="shared" si="79"/>
        <v>0</v>
      </c>
      <c r="I569" s="78" t="s">
        <v>1671</v>
      </c>
      <c r="J569" s="1" t="s">
        <v>1539</v>
      </c>
      <c r="K569" s="1" t="s">
        <v>458</v>
      </c>
      <c r="L569" s="1" t="s">
        <v>1546</v>
      </c>
    </row>
    <row r="570" spans="1:12" s="1" customFormat="1" ht="15" customHeight="1">
      <c r="A570" s="10">
        <v>30</v>
      </c>
      <c r="B570" s="50"/>
      <c r="C570" s="21"/>
      <c r="D570" s="17"/>
      <c r="E570" s="65"/>
      <c r="F570" s="17"/>
      <c r="G570" s="22"/>
      <c r="H570" s="28"/>
      <c r="I570" s="78" t="s">
        <v>1671</v>
      </c>
      <c r="J570" s="1" t="s">
        <v>1539</v>
      </c>
      <c r="K570" s="1" t="s">
        <v>458</v>
      </c>
      <c r="L570" s="1" t="s">
        <v>1546</v>
      </c>
    </row>
    <row r="571" spans="1:12" s="1" customFormat="1" ht="15" customHeight="1">
      <c r="A571" s="10">
        <v>30</v>
      </c>
      <c r="B571" s="53"/>
      <c r="C571" s="54"/>
      <c r="D571" s="17"/>
      <c r="E571" s="63"/>
      <c r="F571" s="17"/>
      <c r="G571" s="22"/>
      <c r="H571" s="28"/>
      <c r="I571" s="78" t="s">
        <v>1671</v>
      </c>
      <c r="J571" s="1" t="s">
        <v>1539</v>
      </c>
      <c r="K571" s="1" t="s">
        <v>458</v>
      </c>
      <c r="L571" s="1" t="s">
        <v>1546</v>
      </c>
    </row>
    <row r="572" spans="1:12" s="1" customFormat="1">
      <c r="A572" s="10">
        <v>30</v>
      </c>
      <c r="B572" s="53"/>
      <c r="C572" s="54"/>
      <c r="D572" s="17"/>
      <c r="E572" s="61" t="s">
        <v>1461</v>
      </c>
      <c r="F572" s="17"/>
      <c r="G572" s="22"/>
      <c r="H572" s="28"/>
      <c r="I572" s="78" t="s">
        <v>1671</v>
      </c>
      <c r="J572" s="1" t="s">
        <v>1539</v>
      </c>
      <c r="K572" s="1" t="s">
        <v>458</v>
      </c>
      <c r="L572" s="1" t="s">
        <v>1546</v>
      </c>
    </row>
    <row r="573" spans="1:12" s="1" customFormat="1" ht="25.5" customHeight="1">
      <c r="A573" s="10">
        <v>30</v>
      </c>
      <c r="B573" s="53"/>
      <c r="C573" s="54"/>
      <c r="D573" s="17"/>
      <c r="E573" s="860" t="s">
        <v>457</v>
      </c>
      <c r="F573" s="860"/>
      <c r="G573" s="860"/>
      <c r="H573" s="861"/>
      <c r="I573" s="78" t="s">
        <v>1671</v>
      </c>
      <c r="J573" s="1" t="s">
        <v>1539</v>
      </c>
      <c r="K573" s="1" t="s">
        <v>458</v>
      </c>
      <c r="L573" s="1" t="s">
        <v>1546</v>
      </c>
    </row>
    <row r="574" spans="1:12" s="1" customFormat="1" ht="38.25" customHeight="1">
      <c r="A574" s="10">
        <v>30</v>
      </c>
      <c r="B574" s="53"/>
      <c r="C574" s="54"/>
      <c r="D574" s="17"/>
      <c r="E574" s="860" t="s">
        <v>881</v>
      </c>
      <c r="F574" s="860"/>
      <c r="G574" s="860"/>
      <c r="H574" s="861"/>
      <c r="I574" s="78" t="s">
        <v>1671</v>
      </c>
      <c r="J574" s="1" t="s">
        <v>1539</v>
      </c>
      <c r="K574" s="1" t="s">
        <v>458</v>
      </c>
      <c r="L574" s="1" t="s">
        <v>1546</v>
      </c>
    </row>
    <row r="575" spans="1:12" s="1" customFormat="1" ht="38.25" customHeight="1">
      <c r="A575" s="10">
        <v>30</v>
      </c>
      <c r="B575" s="53"/>
      <c r="C575" s="54"/>
      <c r="D575" s="17"/>
      <c r="E575" s="860" t="s">
        <v>456</v>
      </c>
      <c r="F575" s="860"/>
      <c r="G575" s="860"/>
      <c r="H575" s="861"/>
      <c r="I575" s="78" t="s">
        <v>1671</v>
      </c>
      <c r="J575" s="1" t="s">
        <v>1539</v>
      </c>
      <c r="K575" s="1" t="s">
        <v>458</v>
      </c>
      <c r="L575" s="1" t="s">
        <v>1546</v>
      </c>
    </row>
    <row r="576" spans="1:12" s="1" customFormat="1" ht="14.25" customHeight="1">
      <c r="A576" s="10">
        <v>30</v>
      </c>
      <c r="B576" s="18"/>
      <c r="C576" s="18"/>
      <c r="D576" s="15"/>
      <c r="E576" s="860" t="s">
        <v>455</v>
      </c>
      <c r="F576" s="860"/>
      <c r="G576" s="860"/>
      <c r="H576" s="861"/>
      <c r="I576" s="78" t="s">
        <v>1671</v>
      </c>
      <c r="J576" s="1" t="s">
        <v>1539</v>
      </c>
      <c r="K576" s="1" t="s">
        <v>458</v>
      </c>
      <c r="L576" s="1" t="s">
        <v>1546</v>
      </c>
    </row>
    <row r="577" spans="1:12" s="1" customFormat="1" ht="25.5" customHeight="1">
      <c r="A577" s="10">
        <v>30</v>
      </c>
      <c r="B577" s="18"/>
      <c r="C577" s="18"/>
      <c r="D577" s="15"/>
      <c r="E577" s="860" t="s">
        <v>882</v>
      </c>
      <c r="F577" s="860"/>
      <c r="G577" s="860"/>
      <c r="H577" s="861"/>
      <c r="I577" s="78" t="s">
        <v>1671</v>
      </c>
      <c r="J577" s="1" t="s">
        <v>1539</v>
      </c>
      <c r="K577" s="1" t="s">
        <v>458</v>
      </c>
      <c r="L577" s="1" t="s">
        <v>1546</v>
      </c>
    </row>
    <row r="578" spans="1:12" s="1" customFormat="1" ht="25.5" customHeight="1">
      <c r="A578" s="10">
        <v>30</v>
      </c>
      <c r="B578" s="18"/>
      <c r="C578" s="18"/>
      <c r="D578" s="15"/>
      <c r="E578" s="860" t="s">
        <v>883</v>
      </c>
      <c r="F578" s="860"/>
      <c r="G578" s="860"/>
      <c r="H578" s="861"/>
      <c r="I578" s="78" t="s">
        <v>1671</v>
      </c>
      <c r="J578" s="1" t="s">
        <v>1539</v>
      </c>
      <c r="K578" s="1" t="s">
        <v>458</v>
      </c>
      <c r="L578" s="1" t="s">
        <v>1546</v>
      </c>
    </row>
    <row r="579" spans="1:12" s="1" customFormat="1" ht="51" customHeight="1">
      <c r="A579" s="10">
        <v>30</v>
      </c>
      <c r="B579" s="18"/>
      <c r="C579" s="18"/>
      <c r="D579" s="15"/>
      <c r="E579" s="860" t="s">
        <v>884</v>
      </c>
      <c r="F579" s="860"/>
      <c r="G579" s="860"/>
      <c r="H579" s="861"/>
      <c r="I579" s="78" t="s">
        <v>1671</v>
      </c>
      <c r="J579" s="1" t="s">
        <v>1539</v>
      </c>
      <c r="K579" s="1" t="s">
        <v>458</v>
      </c>
      <c r="L579" s="1" t="s">
        <v>1546</v>
      </c>
    </row>
    <row r="580" spans="1:12" s="1" customFormat="1" ht="14.25">
      <c r="A580" s="10">
        <v>30</v>
      </c>
      <c r="B580" s="18"/>
      <c r="C580" s="18"/>
      <c r="D580" s="15"/>
      <c r="E580" s="63"/>
      <c r="F580" s="14"/>
      <c r="G580" s="31"/>
      <c r="H580" s="67"/>
      <c r="I580" s="78" t="s">
        <v>1671</v>
      </c>
      <c r="J580" s="1" t="s">
        <v>1539</v>
      </c>
      <c r="K580" s="1" t="s">
        <v>458</v>
      </c>
      <c r="L580" s="1" t="s">
        <v>1546</v>
      </c>
    </row>
    <row r="581" spans="1:12" s="1" customFormat="1" ht="15" customHeight="1">
      <c r="A581" s="52">
        <v>30</v>
      </c>
      <c r="B581" s="6"/>
      <c r="C581" s="6"/>
      <c r="D581" s="5"/>
      <c r="E581" s="4"/>
      <c r="F581" s="3"/>
      <c r="G581" s="2"/>
      <c r="H581" s="2"/>
      <c r="I581" s="79" t="s">
        <v>1671</v>
      </c>
      <c r="J581" s="69" t="s">
        <v>1539</v>
      </c>
      <c r="K581" s="69" t="s">
        <v>458</v>
      </c>
      <c r="L581" s="69" t="s">
        <v>1546</v>
      </c>
    </row>
    <row r="582" spans="1:12" customFormat="1" ht="39" customHeight="1">
      <c r="A582" s="10">
        <v>0</v>
      </c>
      <c r="B582" s="863" t="s">
        <v>1657</v>
      </c>
      <c r="C582" s="863"/>
      <c r="D582" s="863"/>
      <c r="E582" s="862" t="s">
        <v>1672</v>
      </c>
      <c r="F582" s="862"/>
      <c r="G582" s="862"/>
      <c r="H582" s="862"/>
      <c r="I582" s="75" t="s">
        <v>1672</v>
      </c>
      <c r="J582" s="75" t="s">
        <v>1520</v>
      </c>
      <c r="K582" s="75" t="s">
        <v>1521</v>
      </c>
      <c r="L582" s="75" t="s">
        <v>1519</v>
      </c>
    </row>
    <row r="583" spans="1:12" s="1" customFormat="1" ht="31.5" customHeight="1">
      <c r="A583" s="10">
        <v>5</v>
      </c>
      <c r="B583" s="866" t="s">
        <v>1485</v>
      </c>
      <c r="C583" s="866"/>
      <c r="D583" s="866"/>
      <c r="E583" s="866"/>
      <c r="F583" s="866"/>
      <c r="G583" s="866"/>
      <c r="H583" s="867"/>
      <c r="I583" s="77" t="s">
        <v>1661</v>
      </c>
      <c r="J583" s="68" t="s">
        <v>1486</v>
      </c>
      <c r="K583" s="68" t="s">
        <v>546</v>
      </c>
      <c r="L583" s="68" t="s">
        <v>1525</v>
      </c>
    </row>
    <row r="584" spans="1:12" ht="26.25">
      <c r="A584" s="10">
        <v>5</v>
      </c>
      <c r="B584" s="868">
        <v>5</v>
      </c>
      <c r="C584" s="24"/>
      <c r="D584" s="13"/>
      <c r="E584" s="12" t="s">
        <v>546</v>
      </c>
      <c r="F584" s="32"/>
      <c r="G584" s="33"/>
      <c r="H584" s="34"/>
      <c r="I584" s="78" t="s">
        <v>1661</v>
      </c>
      <c r="J584" s="1" t="s">
        <v>1486</v>
      </c>
      <c r="K584" s="1" t="s">
        <v>546</v>
      </c>
      <c r="L584" s="66" t="s">
        <v>1525</v>
      </c>
    </row>
    <row r="585" spans="1:12" ht="26.25">
      <c r="A585" s="10">
        <v>5</v>
      </c>
      <c r="B585" s="868"/>
      <c r="C585" s="25"/>
      <c r="D585" s="26"/>
      <c r="E585" s="27" t="s">
        <v>818</v>
      </c>
      <c r="F585" s="32"/>
      <c r="G585" s="33"/>
      <c r="H585" s="34"/>
      <c r="I585" s="78" t="s">
        <v>1661</v>
      </c>
      <c r="J585" s="1" t="s">
        <v>1486</v>
      </c>
      <c r="K585" s="1" t="s">
        <v>546</v>
      </c>
      <c r="L585" s="66" t="s">
        <v>1525</v>
      </c>
    </row>
    <row r="586" spans="1:12" ht="15" customHeight="1">
      <c r="A586" s="10">
        <v>5</v>
      </c>
      <c r="B586" s="869" t="s">
        <v>1369</v>
      </c>
      <c r="C586" s="869"/>
      <c r="D586" s="870">
        <v>6</v>
      </c>
      <c r="E586" s="44" t="s">
        <v>5</v>
      </c>
      <c r="F586" s="878" t="s">
        <v>1368</v>
      </c>
      <c r="G586" s="878"/>
      <c r="H586" s="879"/>
      <c r="I586" s="78" t="s">
        <v>1661</v>
      </c>
      <c r="J586" s="1" t="s">
        <v>1486</v>
      </c>
      <c r="K586" s="1" t="s">
        <v>546</v>
      </c>
      <c r="L586" s="66" t="s">
        <v>1525</v>
      </c>
    </row>
    <row r="587" spans="1:12">
      <c r="A587" s="10">
        <v>5</v>
      </c>
      <c r="B587" s="869"/>
      <c r="C587" s="869"/>
      <c r="D587" s="870"/>
      <c r="E587" s="65" t="s">
        <v>12</v>
      </c>
      <c r="F587" s="878"/>
      <c r="G587" s="878"/>
      <c r="H587" s="879"/>
      <c r="I587" s="78" t="s">
        <v>1661</v>
      </c>
      <c r="J587" s="1" t="s">
        <v>1486</v>
      </c>
      <c r="K587" s="1" t="s">
        <v>546</v>
      </c>
      <c r="L587" s="66" t="s">
        <v>1525</v>
      </c>
    </row>
    <row r="588" spans="1:12">
      <c r="A588" s="10">
        <v>5</v>
      </c>
      <c r="B588" s="869"/>
      <c r="C588" s="869"/>
      <c r="D588" s="870"/>
      <c r="E588" s="65" t="s">
        <v>17</v>
      </c>
      <c r="F588" s="878"/>
      <c r="G588" s="878"/>
      <c r="H588" s="879"/>
      <c r="I588" s="78" t="s">
        <v>1661</v>
      </c>
      <c r="J588" s="1" t="s">
        <v>1486</v>
      </c>
      <c r="K588" s="1" t="s">
        <v>546</v>
      </c>
      <c r="L588" s="66" t="s">
        <v>1525</v>
      </c>
    </row>
    <row r="589" spans="1:12" ht="18" customHeight="1">
      <c r="A589" s="10">
        <v>5</v>
      </c>
      <c r="B589" s="875" t="s">
        <v>613</v>
      </c>
      <c r="C589" s="875"/>
      <c r="D589" s="16">
        <f>D586</f>
        <v>6</v>
      </c>
      <c r="E589" s="45" t="s">
        <v>2</v>
      </c>
      <c r="F589" s="29" t="s">
        <v>1</v>
      </c>
      <c r="G589" s="864">
        <v>10</v>
      </c>
      <c r="H589" s="865"/>
      <c r="I589" s="78" t="s">
        <v>1661</v>
      </c>
      <c r="J589" s="1" t="s">
        <v>1486</v>
      </c>
      <c r="K589" s="1" t="s">
        <v>546</v>
      </c>
      <c r="L589" s="66" t="s">
        <v>1525</v>
      </c>
    </row>
    <row r="590" spans="1:12">
      <c r="A590" s="10">
        <v>5</v>
      </c>
      <c r="B590" s="20">
        <v>0.06</v>
      </c>
      <c r="C590" s="21" t="s">
        <v>609</v>
      </c>
      <c r="D590" s="17">
        <f>D586</f>
        <v>6</v>
      </c>
      <c r="E590" s="42" t="s">
        <v>689</v>
      </c>
      <c r="F590" s="17">
        <f>G589</f>
        <v>10</v>
      </c>
      <c r="G590" s="41">
        <f t="shared" ref="G590:G591" si="80">IF(ISBLANK(B590),"",IF(ISTEXT(B590),"",(B590/D590)*F590))</f>
        <v>0.1</v>
      </c>
      <c r="H590" s="28" t="str">
        <f t="shared" ref="H590:H591" si="81">C590</f>
        <v>kg</v>
      </c>
      <c r="I590" s="78" t="s">
        <v>1661</v>
      </c>
      <c r="J590" s="1" t="s">
        <v>1486</v>
      </c>
      <c r="K590" s="1" t="s">
        <v>546</v>
      </c>
      <c r="L590" s="66" t="s">
        <v>1525</v>
      </c>
    </row>
    <row r="591" spans="1:12">
      <c r="A591" s="10">
        <v>5</v>
      </c>
      <c r="B591" s="20">
        <v>5</v>
      </c>
      <c r="C591" s="21" t="s">
        <v>627</v>
      </c>
      <c r="D591" s="17">
        <f>D586</f>
        <v>6</v>
      </c>
      <c r="E591" s="42" t="s">
        <v>690</v>
      </c>
      <c r="F591" s="17">
        <f>G589</f>
        <v>10</v>
      </c>
      <c r="G591" s="23">
        <f t="shared" si="80"/>
        <v>8.3333333333333339</v>
      </c>
      <c r="H591" s="28" t="str">
        <f t="shared" si="81"/>
        <v>œufs</v>
      </c>
      <c r="I591" s="78" t="s">
        <v>1661</v>
      </c>
      <c r="J591" s="1" t="s">
        <v>1486</v>
      </c>
      <c r="K591" s="1" t="s">
        <v>546</v>
      </c>
      <c r="L591" s="66" t="s">
        <v>1525</v>
      </c>
    </row>
    <row r="592" spans="1:12">
      <c r="A592" s="10">
        <v>5</v>
      </c>
      <c r="B592" s="20">
        <v>0.06</v>
      </c>
      <c r="C592" s="21" t="s">
        <v>609</v>
      </c>
      <c r="D592" s="17">
        <f>D586</f>
        <v>6</v>
      </c>
      <c r="E592" s="42" t="s">
        <v>691</v>
      </c>
      <c r="F592" s="17">
        <f>G589</f>
        <v>10</v>
      </c>
      <c r="G592" s="41">
        <f t="shared" ref="G592:G595" si="82">IF(ISBLANK(B592),"",IF(ISTEXT(B592),"",(B592/D592)*F592))</f>
        <v>0.1</v>
      </c>
      <c r="H592" s="28" t="str">
        <f t="shared" ref="H592:H595" si="83">C592</f>
        <v>kg</v>
      </c>
      <c r="I592" s="78" t="s">
        <v>1661</v>
      </c>
      <c r="J592" s="1" t="s">
        <v>1486</v>
      </c>
      <c r="K592" s="1" t="s">
        <v>546</v>
      </c>
      <c r="L592" s="66" t="s">
        <v>1525</v>
      </c>
    </row>
    <row r="593" spans="1:12">
      <c r="A593" s="10">
        <v>5</v>
      </c>
      <c r="B593" s="20">
        <v>2</v>
      </c>
      <c r="C593" s="21" t="s">
        <v>619</v>
      </c>
      <c r="D593" s="17">
        <f>D586</f>
        <v>6</v>
      </c>
      <c r="E593" s="42" t="s">
        <v>671</v>
      </c>
      <c r="F593" s="17">
        <f>G589</f>
        <v>10</v>
      </c>
      <c r="G593" s="23">
        <f t="shared" si="82"/>
        <v>3.333333333333333</v>
      </c>
      <c r="H593" s="28" t="str">
        <f t="shared" si="83"/>
        <v>C/S</v>
      </c>
      <c r="I593" s="78" t="s">
        <v>1661</v>
      </c>
      <c r="J593" s="1" t="s">
        <v>1486</v>
      </c>
      <c r="K593" s="1" t="s">
        <v>546</v>
      </c>
      <c r="L593" s="66" t="s">
        <v>1525</v>
      </c>
    </row>
    <row r="594" spans="1:12">
      <c r="A594" s="10">
        <v>5</v>
      </c>
      <c r="B594" s="20">
        <v>1</v>
      </c>
      <c r="C594" s="21" t="s">
        <v>628</v>
      </c>
      <c r="D594" s="17">
        <f>D586</f>
        <v>6</v>
      </c>
      <c r="E594" s="42" t="s">
        <v>692</v>
      </c>
      <c r="F594" s="17">
        <f>G589</f>
        <v>10</v>
      </c>
      <c r="G594" s="23">
        <f t="shared" si="82"/>
        <v>1.6666666666666665</v>
      </c>
      <c r="H594" s="28" t="str">
        <f t="shared" si="83"/>
        <v>rouleau</v>
      </c>
      <c r="I594" s="78" t="s">
        <v>1661</v>
      </c>
      <c r="J594" s="1" t="s">
        <v>1486</v>
      </c>
      <c r="K594" s="1" t="s">
        <v>546</v>
      </c>
      <c r="L594" s="66" t="s">
        <v>1525</v>
      </c>
    </row>
    <row r="595" spans="1:12">
      <c r="A595" s="10">
        <v>5</v>
      </c>
      <c r="B595" s="18"/>
      <c r="C595" s="18"/>
      <c r="D595" s="17">
        <f>D586</f>
        <v>6</v>
      </c>
      <c r="E595" s="63"/>
      <c r="F595" s="17">
        <f>G589</f>
        <v>10</v>
      </c>
      <c r="G595" s="22" t="str">
        <f t="shared" si="82"/>
        <v/>
      </c>
      <c r="H595" s="28">
        <f t="shared" si="83"/>
        <v>0</v>
      </c>
      <c r="I595" s="78" t="s">
        <v>1661</v>
      </c>
      <c r="J595" s="1" t="s">
        <v>1486</v>
      </c>
      <c r="K595" s="1" t="s">
        <v>546</v>
      </c>
      <c r="L595" s="66" t="s">
        <v>1525</v>
      </c>
    </row>
    <row r="596" spans="1:12">
      <c r="A596" s="10">
        <v>5</v>
      </c>
      <c r="B596" s="18"/>
      <c r="C596" s="18"/>
      <c r="D596" s="17">
        <f>D586</f>
        <v>6</v>
      </c>
      <c r="E596" s="61" t="s">
        <v>1461</v>
      </c>
      <c r="F596" s="14"/>
      <c r="G596" s="31"/>
      <c r="H596" s="67"/>
      <c r="I596" s="78" t="s">
        <v>1661</v>
      </c>
      <c r="J596" s="1" t="s">
        <v>1486</v>
      </c>
      <c r="K596" s="1" t="s">
        <v>546</v>
      </c>
      <c r="L596" s="66" t="s">
        <v>1525</v>
      </c>
    </row>
    <row r="597" spans="1:12">
      <c r="A597" s="10">
        <v>5</v>
      </c>
      <c r="B597" s="18"/>
      <c r="C597" s="18"/>
      <c r="D597" s="17">
        <f>D586</f>
        <v>6</v>
      </c>
      <c r="E597" s="63" t="s">
        <v>28</v>
      </c>
      <c r="F597" s="14"/>
      <c r="G597" s="31"/>
      <c r="H597" s="67"/>
      <c r="I597" s="78" t="s">
        <v>1661</v>
      </c>
      <c r="J597" s="1" t="s">
        <v>1486</v>
      </c>
      <c r="K597" s="1" t="s">
        <v>546</v>
      </c>
      <c r="L597" s="66" t="s">
        <v>1525</v>
      </c>
    </row>
    <row r="598" spans="1:12">
      <c r="A598" s="10">
        <v>5</v>
      </c>
      <c r="B598" s="18"/>
      <c r="C598" s="18"/>
      <c r="D598" s="17">
        <f>D586</f>
        <v>6</v>
      </c>
      <c r="E598" s="63" t="s">
        <v>27</v>
      </c>
      <c r="F598" s="14"/>
      <c r="G598" s="31"/>
      <c r="H598" s="67"/>
      <c r="I598" s="78" t="s">
        <v>1661</v>
      </c>
      <c r="J598" s="1" t="s">
        <v>1486</v>
      </c>
      <c r="K598" s="1" t="s">
        <v>546</v>
      </c>
      <c r="L598" s="66" t="s">
        <v>1525</v>
      </c>
    </row>
    <row r="599" spans="1:12" ht="38.25" customHeight="1">
      <c r="A599" s="10">
        <v>5</v>
      </c>
      <c r="B599" s="18"/>
      <c r="C599" s="18"/>
      <c r="D599" s="17">
        <f>D586</f>
        <v>6</v>
      </c>
      <c r="E599" s="860" t="s">
        <v>819</v>
      </c>
      <c r="F599" s="860"/>
      <c r="G599" s="860"/>
      <c r="H599" s="861"/>
      <c r="I599" s="78" t="s">
        <v>1661</v>
      </c>
      <c r="J599" s="1" t="s">
        <v>1486</v>
      </c>
      <c r="K599" s="1" t="s">
        <v>546</v>
      </c>
      <c r="L599" s="66" t="s">
        <v>1525</v>
      </c>
    </row>
    <row r="600" spans="1:12" ht="25.5">
      <c r="A600" s="10">
        <v>5</v>
      </c>
      <c r="B600" s="18"/>
      <c r="C600" s="18"/>
      <c r="D600" s="17">
        <f>D586</f>
        <v>6</v>
      </c>
      <c r="E600" s="63" t="s">
        <v>116</v>
      </c>
      <c r="F600" s="14"/>
      <c r="G600" s="31"/>
      <c r="H600" s="67"/>
      <c r="I600" s="78" t="s">
        <v>1661</v>
      </c>
      <c r="J600" s="1" t="s">
        <v>1486</v>
      </c>
      <c r="K600" s="1" t="s">
        <v>546</v>
      </c>
      <c r="L600" s="66" t="s">
        <v>1525</v>
      </c>
    </row>
    <row r="601" spans="1:12">
      <c r="A601" s="10">
        <v>5</v>
      </c>
      <c r="B601" s="18"/>
      <c r="C601" s="18"/>
      <c r="D601" s="17">
        <f>D586</f>
        <v>6</v>
      </c>
      <c r="E601" s="63"/>
      <c r="F601" s="14"/>
      <c r="G601" s="31"/>
      <c r="H601" s="67"/>
      <c r="I601" s="78" t="s">
        <v>1661</v>
      </c>
      <c r="J601" s="1" t="s">
        <v>1486</v>
      </c>
      <c r="K601" s="1" t="s">
        <v>546</v>
      </c>
      <c r="L601" s="66" t="s">
        <v>1525</v>
      </c>
    </row>
    <row r="602" spans="1:12">
      <c r="A602" s="52">
        <v>5</v>
      </c>
      <c r="B602" s="6"/>
      <c r="C602" s="6"/>
      <c r="D602" s="5"/>
      <c r="E602" s="4"/>
      <c r="F602" s="3"/>
      <c r="G602" s="2"/>
      <c r="H602" s="2"/>
      <c r="I602" s="79" t="s">
        <v>1661</v>
      </c>
      <c r="J602" s="69" t="s">
        <v>1486</v>
      </c>
      <c r="K602" s="69" t="s">
        <v>546</v>
      </c>
      <c r="L602" s="69" t="s">
        <v>1525</v>
      </c>
    </row>
    <row r="603" spans="1:12" s="1" customFormat="1" ht="31.5" customHeight="1">
      <c r="A603" s="10">
        <v>8</v>
      </c>
      <c r="B603" s="866" t="s">
        <v>1485</v>
      </c>
      <c r="C603" s="866"/>
      <c r="D603" s="866"/>
      <c r="E603" s="866"/>
      <c r="F603" s="866"/>
      <c r="G603" s="866"/>
      <c r="H603" s="867"/>
      <c r="I603" s="77" t="s">
        <v>1661</v>
      </c>
      <c r="J603" s="68" t="s">
        <v>1486</v>
      </c>
      <c r="K603" s="68" t="s">
        <v>576</v>
      </c>
      <c r="L603" s="68" t="s">
        <v>1526</v>
      </c>
    </row>
    <row r="604" spans="1:12" ht="26.25">
      <c r="A604" s="10">
        <v>8</v>
      </c>
      <c r="B604" s="868">
        <v>8</v>
      </c>
      <c r="C604" s="24"/>
      <c r="D604" s="13"/>
      <c r="E604" s="12" t="s">
        <v>576</v>
      </c>
      <c r="F604" s="32"/>
      <c r="G604" s="33"/>
      <c r="H604" s="34"/>
      <c r="I604" s="78" t="s">
        <v>1661</v>
      </c>
      <c r="J604" s="1" t="s">
        <v>1486</v>
      </c>
      <c r="K604" s="1" t="s">
        <v>576</v>
      </c>
      <c r="L604" s="66" t="s">
        <v>1526</v>
      </c>
    </row>
    <row r="605" spans="1:12" ht="26.25">
      <c r="A605" s="10">
        <v>8</v>
      </c>
      <c r="B605" s="868"/>
      <c r="C605" s="25"/>
      <c r="D605" s="26"/>
      <c r="E605" s="27" t="s">
        <v>833</v>
      </c>
      <c r="F605" s="32"/>
      <c r="G605" s="33"/>
      <c r="H605" s="34"/>
      <c r="I605" s="78" t="s">
        <v>1661</v>
      </c>
      <c r="J605" s="1" t="s">
        <v>1486</v>
      </c>
      <c r="K605" s="1" t="s">
        <v>576</v>
      </c>
      <c r="L605" s="66" t="s">
        <v>1526</v>
      </c>
    </row>
    <row r="606" spans="1:12" ht="15" customHeight="1">
      <c r="A606" s="10">
        <v>8</v>
      </c>
      <c r="B606" s="869" t="s">
        <v>1369</v>
      </c>
      <c r="C606" s="869"/>
      <c r="D606" s="870">
        <v>6</v>
      </c>
      <c r="E606" s="44" t="s">
        <v>5</v>
      </c>
      <c r="F606" s="878" t="s">
        <v>1368</v>
      </c>
      <c r="G606" s="878"/>
      <c r="H606" s="879"/>
      <c r="I606" s="78" t="s">
        <v>1661</v>
      </c>
      <c r="J606" s="1" t="s">
        <v>1486</v>
      </c>
      <c r="K606" s="1" t="s">
        <v>576</v>
      </c>
      <c r="L606" s="66" t="s">
        <v>1526</v>
      </c>
    </row>
    <row r="607" spans="1:12">
      <c r="A607" s="10">
        <v>8</v>
      </c>
      <c r="B607" s="869"/>
      <c r="C607" s="869"/>
      <c r="D607" s="870"/>
      <c r="E607" s="65" t="s">
        <v>12</v>
      </c>
      <c r="F607" s="878"/>
      <c r="G607" s="878"/>
      <c r="H607" s="879"/>
      <c r="I607" s="78" t="s">
        <v>1661</v>
      </c>
      <c r="J607" s="1" t="s">
        <v>1486</v>
      </c>
      <c r="K607" s="1" t="s">
        <v>576</v>
      </c>
      <c r="L607" s="66" t="s">
        <v>1526</v>
      </c>
    </row>
    <row r="608" spans="1:12">
      <c r="A608" s="10">
        <v>8</v>
      </c>
      <c r="B608" s="869"/>
      <c r="C608" s="869"/>
      <c r="D608" s="870"/>
      <c r="E608" s="65" t="s">
        <v>17</v>
      </c>
      <c r="F608" s="878"/>
      <c r="G608" s="878"/>
      <c r="H608" s="879"/>
      <c r="I608" s="78" t="s">
        <v>1661</v>
      </c>
      <c r="J608" s="1" t="s">
        <v>1486</v>
      </c>
      <c r="K608" s="1" t="s">
        <v>576</v>
      </c>
      <c r="L608" s="66" t="s">
        <v>1526</v>
      </c>
    </row>
    <row r="609" spans="1:12" ht="18" customHeight="1">
      <c r="A609" s="10">
        <v>8</v>
      </c>
      <c r="B609" s="875" t="s">
        <v>613</v>
      </c>
      <c r="C609" s="875"/>
      <c r="D609" s="16">
        <f>D606</f>
        <v>6</v>
      </c>
      <c r="E609" s="45" t="s">
        <v>2</v>
      </c>
      <c r="F609" s="29" t="s">
        <v>1</v>
      </c>
      <c r="G609" s="864">
        <v>10</v>
      </c>
      <c r="H609" s="865"/>
      <c r="I609" s="78" t="s">
        <v>1661</v>
      </c>
      <c r="J609" s="1" t="s">
        <v>1486</v>
      </c>
      <c r="K609" s="1" t="s">
        <v>576</v>
      </c>
      <c r="L609" s="66" t="s">
        <v>1526</v>
      </c>
    </row>
    <row r="610" spans="1:12">
      <c r="A610" s="10">
        <v>8</v>
      </c>
      <c r="B610" s="20">
        <v>0.6</v>
      </c>
      <c r="C610" s="21" t="s">
        <v>609</v>
      </c>
      <c r="D610" s="17">
        <f>D606</f>
        <v>6</v>
      </c>
      <c r="E610" s="42" t="s">
        <v>689</v>
      </c>
      <c r="F610" s="17">
        <f>G609</f>
        <v>10</v>
      </c>
      <c r="G610" s="41">
        <f t="shared" ref="G610:G611" si="84">IF(ISBLANK(B610),"",IF(ISTEXT(B610),"",(B610/D610)*F610))</f>
        <v>0.99999999999999989</v>
      </c>
      <c r="H610" s="28" t="str">
        <f t="shared" ref="H610:H611" si="85">C610</f>
        <v>kg</v>
      </c>
      <c r="I610" s="78" t="s">
        <v>1661</v>
      </c>
      <c r="J610" s="1" t="s">
        <v>1486</v>
      </c>
      <c r="K610" s="1" t="s">
        <v>576</v>
      </c>
      <c r="L610" s="66" t="s">
        <v>1526</v>
      </c>
    </row>
    <row r="611" spans="1:12">
      <c r="A611" s="10">
        <v>8</v>
      </c>
      <c r="B611" s="20">
        <v>5</v>
      </c>
      <c r="C611" s="21" t="s">
        <v>627</v>
      </c>
      <c r="D611" s="17">
        <f>D606</f>
        <v>6</v>
      </c>
      <c r="E611" s="42" t="s">
        <v>690</v>
      </c>
      <c r="F611" s="17">
        <f>G609</f>
        <v>10</v>
      </c>
      <c r="G611" s="23">
        <f t="shared" si="84"/>
        <v>8.3333333333333339</v>
      </c>
      <c r="H611" s="28" t="str">
        <f t="shared" si="85"/>
        <v>œufs</v>
      </c>
      <c r="I611" s="78" t="s">
        <v>1661</v>
      </c>
      <c r="J611" s="1" t="s">
        <v>1486</v>
      </c>
      <c r="K611" s="1" t="s">
        <v>576</v>
      </c>
      <c r="L611" s="66" t="s">
        <v>1526</v>
      </c>
    </row>
    <row r="612" spans="1:12">
      <c r="A612" s="10">
        <v>8</v>
      </c>
      <c r="B612" s="20">
        <v>0.06</v>
      </c>
      <c r="C612" s="21" t="s">
        <v>609</v>
      </c>
      <c r="D612" s="17">
        <f>D606</f>
        <v>6</v>
      </c>
      <c r="E612" s="42" t="s">
        <v>691</v>
      </c>
      <c r="F612" s="17">
        <f>G609</f>
        <v>10</v>
      </c>
      <c r="G612" s="41">
        <f t="shared" ref="G612:G614" si="86">IF(ISBLANK(B612),"",IF(ISTEXT(B612),"",(B612/D612)*F612))</f>
        <v>0.1</v>
      </c>
      <c r="H612" s="28" t="str">
        <f t="shared" ref="H612:H614" si="87">C612</f>
        <v>kg</v>
      </c>
      <c r="I612" s="78" t="s">
        <v>1661</v>
      </c>
      <c r="J612" s="1" t="s">
        <v>1486</v>
      </c>
      <c r="K612" s="1" t="s">
        <v>576</v>
      </c>
      <c r="L612" s="66" t="s">
        <v>1526</v>
      </c>
    </row>
    <row r="613" spans="1:12">
      <c r="A613" s="10">
        <v>8</v>
      </c>
      <c r="B613" s="20">
        <v>2</v>
      </c>
      <c r="C613" s="21" t="s">
        <v>619</v>
      </c>
      <c r="D613" s="17">
        <f>D606</f>
        <v>6</v>
      </c>
      <c r="E613" s="42" t="s">
        <v>671</v>
      </c>
      <c r="F613" s="17">
        <f>G609</f>
        <v>10</v>
      </c>
      <c r="G613" s="23">
        <f t="shared" si="86"/>
        <v>3.333333333333333</v>
      </c>
      <c r="H613" s="28" t="str">
        <f t="shared" si="87"/>
        <v>C/S</v>
      </c>
      <c r="I613" s="78" t="s">
        <v>1661</v>
      </c>
      <c r="J613" s="1" t="s">
        <v>1486</v>
      </c>
      <c r="K613" s="1" t="s">
        <v>576</v>
      </c>
      <c r="L613" s="66" t="s">
        <v>1526</v>
      </c>
    </row>
    <row r="614" spans="1:12">
      <c r="A614" s="10">
        <v>8</v>
      </c>
      <c r="B614" s="20">
        <v>1</v>
      </c>
      <c r="C614" s="21" t="s">
        <v>628</v>
      </c>
      <c r="D614" s="17">
        <f>D606</f>
        <v>6</v>
      </c>
      <c r="E614" s="42" t="s">
        <v>768</v>
      </c>
      <c r="F614" s="17">
        <f>G609</f>
        <v>10</v>
      </c>
      <c r="G614" s="23">
        <f t="shared" si="86"/>
        <v>1.6666666666666665</v>
      </c>
      <c r="H614" s="28" t="str">
        <f t="shared" si="87"/>
        <v>rouleau</v>
      </c>
      <c r="I614" s="78" t="s">
        <v>1661</v>
      </c>
      <c r="J614" s="1" t="s">
        <v>1486</v>
      </c>
      <c r="K614" s="1" t="s">
        <v>576</v>
      </c>
      <c r="L614" s="66" t="s">
        <v>1526</v>
      </c>
    </row>
    <row r="615" spans="1:12">
      <c r="A615" s="10">
        <v>8</v>
      </c>
      <c r="B615" s="18"/>
      <c r="C615" s="18"/>
      <c r="D615" s="17">
        <f>D606</f>
        <v>6</v>
      </c>
      <c r="E615" s="63"/>
      <c r="F615" s="14"/>
      <c r="G615" s="31"/>
      <c r="H615" s="67"/>
      <c r="I615" s="78" t="s">
        <v>1661</v>
      </c>
      <c r="J615" s="1" t="s">
        <v>1486</v>
      </c>
      <c r="K615" s="1" t="s">
        <v>576</v>
      </c>
      <c r="L615" s="66" t="s">
        <v>1526</v>
      </c>
    </row>
    <row r="616" spans="1:12">
      <c r="A616" s="10">
        <v>8</v>
      </c>
      <c r="B616" s="18"/>
      <c r="C616" s="18"/>
      <c r="D616" s="17">
        <f>D606</f>
        <v>6</v>
      </c>
      <c r="E616" s="61" t="s">
        <v>1461</v>
      </c>
      <c r="F616" s="14"/>
      <c r="G616" s="31"/>
      <c r="H616" s="67"/>
      <c r="I616" s="78" t="s">
        <v>1661</v>
      </c>
      <c r="J616" s="1" t="s">
        <v>1486</v>
      </c>
      <c r="K616" s="1" t="s">
        <v>576</v>
      </c>
      <c r="L616" s="66" t="s">
        <v>1526</v>
      </c>
    </row>
    <row r="617" spans="1:12">
      <c r="A617" s="10">
        <v>8</v>
      </c>
      <c r="B617" s="18"/>
      <c r="C617" s="18"/>
      <c r="D617" s="17">
        <f>D606</f>
        <v>6</v>
      </c>
      <c r="E617" s="63" t="s">
        <v>28</v>
      </c>
      <c r="F617" s="14"/>
      <c r="G617" s="31"/>
      <c r="H617" s="67"/>
      <c r="I617" s="78" t="s">
        <v>1661</v>
      </c>
      <c r="J617" s="1" t="s">
        <v>1486</v>
      </c>
      <c r="K617" s="1" t="s">
        <v>576</v>
      </c>
      <c r="L617" s="66" t="s">
        <v>1526</v>
      </c>
    </row>
    <row r="618" spans="1:12">
      <c r="A618" s="10">
        <v>8</v>
      </c>
      <c r="B618" s="18"/>
      <c r="C618" s="18"/>
      <c r="D618" s="17">
        <f>D606</f>
        <v>6</v>
      </c>
      <c r="E618" s="63" t="s">
        <v>27</v>
      </c>
      <c r="F618" s="14"/>
      <c r="G618" s="31"/>
      <c r="H618" s="67"/>
      <c r="I618" s="78" t="s">
        <v>1661</v>
      </c>
      <c r="J618" s="1" t="s">
        <v>1486</v>
      </c>
      <c r="K618" s="1" t="s">
        <v>576</v>
      </c>
      <c r="L618" s="66" t="s">
        <v>1526</v>
      </c>
    </row>
    <row r="619" spans="1:12" ht="25.5" customHeight="1">
      <c r="A619" s="10">
        <v>8</v>
      </c>
      <c r="B619" s="18"/>
      <c r="C619" s="18"/>
      <c r="D619" s="17">
        <f>D606</f>
        <v>6</v>
      </c>
      <c r="E619" s="860" t="s">
        <v>353</v>
      </c>
      <c r="F619" s="860"/>
      <c r="G619" s="860"/>
      <c r="H619" s="861"/>
      <c r="I619" s="78" t="s">
        <v>1661</v>
      </c>
      <c r="J619" s="1" t="s">
        <v>1486</v>
      </c>
      <c r="K619" s="1" t="s">
        <v>576</v>
      </c>
      <c r="L619" s="66" t="s">
        <v>1526</v>
      </c>
    </row>
    <row r="620" spans="1:12">
      <c r="A620" s="10">
        <v>8</v>
      </c>
      <c r="B620" s="18"/>
      <c r="C620" s="18"/>
      <c r="D620" s="17">
        <f>D606</f>
        <v>6</v>
      </c>
      <c r="E620" s="63" t="s">
        <v>834</v>
      </c>
      <c r="F620" s="14"/>
      <c r="G620" s="31"/>
      <c r="H620" s="67"/>
      <c r="I620" s="78" t="s">
        <v>1661</v>
      </c>
      <c r="J620" s="1" t="s">
        <v>1486</v>
      </c>
      <c r="K620" s="1" t="s">
        <v>576</v>
      </c>
      <c r="L620" s="66" t="s">
        <v>1526</v>
      </c>
    </row>
    <row r="621" spans="1:12">
      <c r="A621" s="10">
        <v>8</v>
      </c>
      <c r="B621" s="18"/>
      <c r="C621" s="18"/>
      <c r="D621" s="17">
        <f>D606</f>
        <v>6</v>
      </c>
      <c r="E621" s="63" t="s">
        <v>575</v>
      </c>
      <c r="F621" s="14"/>
      <c r="G621" s="31"/>
      <c r="H621" s="67"/>
      <c r="I621" s="78" t="s">
        <v>1661</v>
      </c>
      <c r="J621" s="1" t="s">
        <v>1486</v>
      </c>
      <c r="K621" s="1" t="s">
        <v>576</v>
      </c>
      <c r="L621" s="66" t="s">
        <v>1526</v>
      </c>
    </row>
    <row r="622" spans="1:12">
      <c r="A622" s="10">
        <v>8</v>
      </c>
      <c r="B622" s="18"/>
      <c r="C622" s="18"/>
      <c r="D622" s="15"/>
      <c r="E622" s="63" t="s">
        <v>574</v>
      </c>
      <c r="F622" s="14"/>
      <c r="G622" s="31"/>
      <c r="H622" s="67"/>
      <c r="I622" s="78" t="s">
        <v>1661</v>
      </c>
      <c r="J622" s="1" t="s">
        <v>1486</v>
      </c>
      <c r="K622" s="1" t="s">
        <v>576</v>
      </c>
      <c r="L622" s="66" t="s">
        <v>1526</v>
      </c>
    </row>
    <row r="623" spans="1:12">
      <c r="A623" s="10">
        <v>8</v>
      </c>
      <c r="B623" s="18"/>
      <c r="C623" s="18"/>
      <c r="D623" s="15"/>
      <c r="E623" s="63"/>
      <c r="F623" s="14"/>
      <c r="G623" s="31"/>
      <c r="H623" s="67"/>
      <c r="I623" s="78" t="s">
        <v>1661</v>
      </c>
      <c r="J623" s="1" t="s">
        <v>1486</v>
      </c>
      <c r="K623" s="1" t="s">
        <v>576</v>
      </c>
      <c r="L623" s="66" t="s">
        <v>1526</v>
      </c>
    </row>
    <row r="624" spans="1:12">
      <c r="A624" s="52">
        <v>8</v>
      </c>
      <c r="B624" s="6"/>
      <c r="C624" s="6"/>
      <c r="D624" s="5"/>
      <c r="E624" s="4"/>
      <c r="F624" s="3"/>
      <c r="G624" s="2"/>
      <c r="H624" s="2"/>
      <c r="I624" s="79" t="s">
        <v>1661</v>
      </c>
      <c r="J624" s="69" t="s">
        <v>1486</v>
      </c>
      <c r="K624" s="69" t="s">
        <v>576</v>
      </c>
      <c r="L624" s="69" t="s">
        <v>1526</v>
      </c>
    </row>
    <row r="625" spans="1:12" s="1" customFormat="1" ht="31.5" customHeight="1">
      <c r="A625" s="10">
        <v>12</v>
      </c>
      <c r="B625" s="866" t="s">
        <v>1485</v>
      </c>
      <c r="C625" s="866"/>
      <c r="D625" s="866"/>
      <c r="E625" s="866"/>
      <c r="F625" s="866"/>
      <c r="G625" s="866"/>
      <c r="H625" s="867"/>
      <c r="I625" s="77" t="s">
        <v>1661</v>
      </c>
      <c r="J625" s="68" t="s">
        <v>1486</v>
      </c>
      <c r="K625" s="68" t="s">
        <v>558</v>
      </c>
      <c r="L625" s="68" t="s">
        <v>1529</v>
      </c>
    </row>
    <row r="626" spans="1:12" ht="26.25">
      <c r="A626" s="36">
        <v>12</v>
      </c>
      <c r="B626" s="868">
        <v>12</v>
      </c>
      <c r="C626" s="24"/>
      <c r="D626" s="13"/>
      <c r="E626" s="12" t="s">
        <v>558</v>
      </c>
      <c r="F626" s="32"/>
      <c r="G626" s="33"/>
      <c r="H626" s="34"/>
      <c r="I626" s="78" t="s">
        <v>1661</v>
      </c>
      <c r="J626" s="1" t="s">
        <v>1486</v>
      </c>
      <c r="K626" s="1" t="s">
        <v>558</v>
      </c>
      <c r="L626" s="66" t="s">
        <v>1529</v>
      </c>
    </row>
    <row r="627" spans="1:12" ht="26.25">
      <c r="A627" s="36">
        <v>12</v>
      </c>
      <c r="B627" s="868"/>
      <c r="C627" s="25"/>
      <c r="D627" s="26"/>
      <c r="E627" s="27" t="s">
        <v>843</v>
      </c>
      <c r="F627" s="32"/>
      <c r="G627" s="33"/>
      <c r="H627" s="34"/>
      <c r="I627" s="78" t="s">
        <v>1661</v>
      </c>
      <c r="J627" s="1" t="s">
        <v>1486</v>
      </c>
      <c r="K627" s="1" t="s">
        <v>558</v>
      </c>
      <c r="L627" s="66" t="s">
        <v>1529</v>
      </c>
    </row>
    <row r="628" spans="1:12" ht="15" customHeight="1">
      <c r="A628" s="36">
        <v>12</v>
      </c>
      <c r="B628" s="869" t="s">
        <v>1369</v>
      </c>
      <c r="C628" s="869"/>
      <c r="D628" s="870">
        <v>6</v>
      </c>
      <c r="E628" s="44" t="s">
        <v>5</v>
      </c>
      <c r="F628" s="878" t="s">
        <v>1368</v>
      </c>
      <c r="G628" s="878"/>
      <c r="H628" s="879"/>
      <c r="I628" s="78" t="s">
        <v>1661</v>
      </c>
      <c r="J628" s="1" t="s">
        <v>1486</v>
      </c>
      <c r="K628" s="1" t="s">
        <v>558</v>
      </c>
      <c r="L628" s="66" t="s">
        <v>1529</v>
      </c>
    </row>
    <row r="629" spans="1:12">
      <c r="A629" s="36">
        <v>12</v>
      </c>
      <c r="B629" s="869"/>
      <c r="C629" s="869"/>
      <c r="D629" s="870"/>
      <c r="E629" s="65" t="s">
        <v>12</v>
      </c>
      <c r="F629" s="878"/>
      <c r="G629" s="878"/>
      <c r="H629" s="879"/>
      <c r="I629" s="78" t="s">
        <v>1661</v>
      </c>
      <c r="J629" s="1" t="s">
        <v>1486</v>
      </c>
      <c r="K629" s="1" t="s">
        <v>558</v>
      </c>
      <c r="L629" s="66" t="s">
        <v>1529</v>
      </c>
    </row>
    <row r="630" spans="1:12">
      <c r="A630" s="36">
        <v>12</v>
      </c>
      <c r="B630" s="869"/>
      <c r="C630" s="869"/>
      <c r="D630" s="870"/>
      <c r="E630" s="65" t="s">
        <v>17</v>
      </c>
      <c r="F630" s="878"/>
      <c r="G630" s="878"/>
      <c r="H630" s="879"/>
      <c r="I630" s="78" t="s">
        <v>1661</v>
      </c>
      <c r="J630" s="1" t="s">
        <v>1486</v>
      </c>
      <c r="K630" s="1" t="s">
        <v>558</v>
      </c>
      <c r="L630" s="66" t="s">
        <v>1529</v>
      </c>
    </row>
    <row r="631" spans="1:12" ht="18" customHeight="1">
      <c r="A631" s="36">
        <v>12</v>
      </c>
      <c r="B631" s="875" t="s">
        <v>613</v>
      </c>
      <c r="C631" s="875"/>
      <c r="D631" s="16">
        <f>D628</f>
        <v>6</v>
      </c>
      <c r="E631" s="45" t="s">
        <v>2</v>
      </c>
      <c r="F631" s="29" t="s">
        <v>1</v>
      </c>
      <c r="G631" s="864">
        <v>10</v>
      </c>
      <c r="H631" s="865"/>
      <c r="I631" s="78" t="s">
        <v>1661</v>
      </c>
      <c r="J631" s="1" t="s">
        <v>1486</v>
      </c>
      <c r="K631" s="1" t="s">
        <v>558</v>
      </c>
      <c r="L631" s="66" t="s">
        <v>1529</v>
      </c>
    </row>
    <row r="632" spans="1:12">
      <c r="A632" s="36">
        <v>12</v>
      </c>
      <c r="B632" s="20">
        <v>0.6</v>
      </c>
      <c r="C632" s="21" t="s">
        <v>609</v>
      </c>
      <c r="D632" s="17">
        <f>D628</f>
        <v>6</v>
      </c>
      <c r="E632" s="42" t="s">
        <v>689</v>
      </c>
      <c r="F632" s="17">
        <f>G631</f>
        <v>10</v>
      </c>
      <c r="G632" s="41">
        <f t="shared" ref="G632:G633" si="88">IF(ISBLANK(B632),"",IF(ISTEXT(B632),"",(B632/D632)*F632))</f>
        <v>0.99999999999999989</v>
      </c>
      <c r="H632" s="28" t="str">
        <f t="shared" ref="H632:H633" si="89">C632</f>
        <v>kg</v>
      </c>
      <c r="I632" s="78" t="s">
        <v>1661</v>
      </c>
      <c r="J632" s="1" t="s">
        <v>1486</v>
      </c>
      <c r="K632" s="1" t="s">
        <v>558</v>
      </c>
      <c r="L632" s="66" t="s">
        <v>1529</v>
      </c>
    </row>
    <row r="633" spans="1:12">
      <c r="A633" s="36">
        <v>12</v>
      </c>
      <c r="B633" s="20">
        <v>5</v>
      </c>
      <c r="C633" s="21" t="s">
        <v>627</v>
      </c>
      <c r="D633" s="17">
        <f>D628</f>
        <v>6</v>
      </c>
      <c r="E633" s="42" t="s">
        <v>690</v>
      </c>
      <c r="F633" s="17">
        <f>G631</f>
        <v>10</v>
      </c>
      <c r="G633" s="23">
        <f t="shared" si="88"/>
        <v>8.3333333333333339</v>
      </c>
      <c r="H633" s="28" t="str">
        <f t="shared" si="89"/>
        <v>œufs</v>
      </c>
      <c r="I633" s="78" t="s">
        <v>1661</v>
      </c>
      <c r="J633" s="1" t="s">
        <v>1486</v>
      </c>
      <c r="K633" s="1" t="s">
        <v>558</v>
      </c>
      <c r="L633" s="66" t="s">
        <v>1529</v>
      </c>
    </row>
    <row r="634" spans="1:12">
      <c r="A634" s="36">
        <v>12</v>
      </c>
      <c r="B634" s="20">
        <v>0.06</v>
      </c>
      <c r="C634" s="21" t="s">
        <v>609</v>
      </c>
      <c r="D634" s="17">
        <f>D628</f>
        <v>6</v>
      </c>
      <c r="E634" s="42" t="s">
        <v>691</v>
      </c>
      <c r="F634" s="17">
        <f>G631</f>
        <v>10</v>
      </c>
      <c r="G634" s="41">
        <f t="shared" ref="G634:G637" si="90">IF(ISBLANK(B634),"",IF(ISTEXT(B634),"",(B634/D634)*F634))</f>
        <v>0.1</v>
      </c>
      <c r="H634" s="28" t="str">
        <f t="shared" ref="H634:H637" si="91">C634</f>
        <v>kg</v>
      </c>
      <c r="I634" s="78" t="s">
        <v>1661</v>
      </c>
      <c r="J634" s="1" t="s">
        <v>1486</v>
      </c>
      <c r="K634" s="1" t="s">
        <v>558</v>
      </c>
      <c r="L634" s="66" t="s">
        <v>1529</v>
      </c>
    </row>
    <row r="635" spans="1:12">
      <c r="A635" s="36">
        <v>12</v>
      </c>
      <c r="B635" s="20">
        <v>2</v>
      </c>
      <c r="C635" s="21" t="s">
        <v>619</v>
      </c>
      <c r="D635" s="17">
        <f>D628</f>
        <v>6</v>
      </c>
      <c r="E635" s="42" t="s">
        <v>671</v>
      </c>
      <c r="F635" s="17">
        <f>G631</f>
        <v>10</v>
      </c>
      <c r="G635" s="23">
        <f t="shared" si="90"/>
        <v>3.333333333333333</v>
      </c>
      <c r="H635" s="28" t="str">
        <f t="shared" si="91"/>
        <v>C/S</v>
      </c>
      <c r="I635" s="78" t="s">
        <v>1661</v>
      </c>
      <c r="J635" s="1" t="s">
        <v>1486</v>
      </c>
      <c r="K635" s="1" t="s">
        <v>558</v>
      </c>
      <c r="L635" s="66" t="s">
        <v>1529</v>
      </c>
    </row>
    <row r="636" spans="1:12">
      <c r="A636" s="36">
        <v>12</v>
      </c>
      <c r="B636" s="20">
        <v>1</v>
      </c>
      <c r="C636" s="21" t="s">
        <v>628</v>
      </c>
      <c r="D636" s="17">
        <f>D628</f>
        <v>6</v>
      </c>
      <c r="E636" s="42" t="s">
        <v>768</v>
      </c>
      <c r="F636" s="17">
        <f>G631</f>
        <v>10</v>
      </c>
      <c r="G636" s="23">
        <f t="shared" si="90"/>
        <v>1.6666666666666665</v>
      </c>
      <c r="H636" s="28" t="str">
        <f t="shared" si="91"/>
        <v>rouleau</v>
      </c>
      <c r="I636" s="78" t="s">
        <v>1661</v>
      </c>
      <c r="J636" s="1" t="s">
        <v>1486</v>
      </c>
      <c r="K636" s="1" t="s">
        <v>558</v>
      </c>
      <c r="L636" s="66" t="s">
        <v>1529</v>
      </c>
    </row>
    <row r="637" spans="1:12">
      <c r="A637" s="36">
        <v>12</v>
      </c>
      <c r="B637" s="18"/>
      <c r="C637" s="18"/>
      <c r="D637" s="17">
        <f>D628</f>
        <v>6</v>
      </c>
      <c r="E637" s="63"/>
      <c r="F637" s="17">
        <f>G631</f>
        <v>10</v>
      </c>
      <c r="G637" s="22" t="str">
        <f t="shared" si="90"/>
        <v/>
      </c>
      <c r="H637" s="28">
        <f t="shared" si="91"/>
        <v>0</v>
      </c>
      <c r="I637" s="78" t="s">
        <v>1661</v>
      </c>
      <c r="J637" s="1" t="s">
        <v>1486</v>
      </c>
      <c r="K637" s="1" t="s">
        <v>558</v>
      </c>
      <c r="L637" s="66" t="s">
        <v>1529</v>
      </c>
    </row>
    <row r="638" spans="1:12">
      <c r="A638" s="36">
        <v>12</v>
      </c>
      <c r="B638" s="18"/>
      <c r="C638" s="18"/>
      <c r="D638" s="17">
        <f>D628</f>
        <v>6</v>
      </c>
      <c r="E638" s="61" t="s">
        <v>1461</v>
      </c>
      <c r="F638" s="14"/>
      <c r="G638" s="31"/>
      <c r="H638" s="67"/>
      <c r="I638" s="78" t="s">
        <v>1661</v>
      </c>
      <c r="J638" s="1" t="s">
        <v>1486</v>
      </c>
      <c r="K638" s="1" t="s">
        <v>558</v>
      </c>
      <c r="L638" s="66" t="s">
        <v>1529</v>
      </c>
    </row>
    <row r="639" spans="1:12">
      <c r="A639" s="36">
        <v>12</v>
      </c>
      <c r="B639" s="18"/>
      <c r="C639" s="18"/>
      <c r="D639" s="17">
        <f>D628</f>
        <v>6</v>
      </c>
      <c r="E639" s="63" t="s">
        <v>28</v>
      </c>
      <c r="F639" s="14"/>
      <c r="G639" s="31"/>
      <c r="H639" s="67"/>
      <c r="I639" s="78" t="s">
        <v>1661</v>
      </c>
      <c r="J639" s="1" t="s">
        <v>1486</v>
      </c>
      <c r="K639" s="1" t="s">
        <v>558</v>
      </c>
      <c r="L639" s="66" t="s">
        <v>1529</v>
      </c>
    </row>
    <row r="640" spans="1:12">
      <c r="A640" s="36">
        <v>12</v>
      </c>
      <c r="B640" s="18"/>
      <c r="C640" s="18"/>
      <c r="D640" s="17">
        <f>D628</f>
        <v>6</v>
      </c>
      <c r="E640" s="63" t="s">
        <v>27</v>
      </c>
      <c r="F640" s="14"/>
      <c r="G640" s="31"/>
      <c r="H640" s="67"/>
      <c r="I640" s="78" t="s">
        <v>1661</v>
      </c>
      <c r="J640" s="1" t="s">
        <v>1486</v>
      </c>
      <c r="K640" s="1" t="s">
        <v>558</v>
      </c>
      <c r="L640" s="66" t="s">
        <v>1529</v>
      </c>
    </row>
    <row r="641" spans="1:12" ht="38.25" customHeight="1">
      <c r="A641" s="36">
        <v>12</v>
      </c>
      <c r="B641" s="18"/>
      <c r="C641" s="18"/>
      <c r="D641" s="17">
        <f>D628</f>
        <v>6</v>
      </c>
      <c r="E641" s="860" t="s">
        <v>819</v>
      </c>
      <c r="F641" s="860"/>
      <c r="G641" s="860"/>
      <c r="H641" s="861"/>
      <c r="I641" s="78" t="s">
        <v>1661</v>
      </c>
      <c r="J641" s="1" t="s">
        <v>1486</v>
      </c>
      <c r="K641" s="1" t="s">
        <v>558</v>
      </c>
      <c r="L641" s="66" t="s">
        <v>1529</v>
      </c>
    </row>
    <row r="642" spans="1:12" ht="25.5">
      <c r="A642" s="36">
        <v>12</v>
      </c>
      <c r="B642" s="18"/>
      <c r="C642" s="18"/>
      <c r="D642" s="17">
        <f>D628</f>
        <v>6</v>
      </c>
      <c r="E642" s="63" t="s">
        <v>116</v>
      </c>
      <c r="F642" s="14"/>
      <c r="G642" s="31"/>
      <c r="H642" s="67"/>
      <c r="I642" s="78" t="s">
        <v>1661</v>
      </c>
      <c r="J642" s="1" t="s">
        <v>1486</v>
      </c>
      <c r="K642" s="1" t="s">
        <v>558</v>
      </c>
      <c r="L642" s="66" t="s">
        <v>1529</v>
      </c>
    </row>
    <row r="643" spans="1:12">
      <c r="A643" s="36">
        <v>12</v>
      </c>
      <c r="B643" s="18"/>
      <c r="C643" s="18"/>
      <c r="D643" s="17">
        <f>D628</f>
        <v>6</v>
      </c>
      <c r="E643" s="63"/>
      <c r="F643" s="14"/>
      <c r="G643" s="31"/>
      <c r="H643" s="67"/>
      <c r="I643" s="78" t="s">
        <v>1661</v>
      </c>
      <c r="J643" s="1" t="s">
        <v>1486</v>
      </c>
      <c r="K643" s="1" t="s">
        <v>558</v>
      </c>
      <c r="L643" s="66" t="s">
        <v>1529</v>
      </c>
    </row>
    <row r="644" spans="1:12">
      <c r="A644" s="52">
        <v>12</v>
      </c>
      <c r="B644" s="6"/>
      <c r="C644" s="6"/>
      <c r="D644" s="5"/>
      <c r="E644" s="4"/>
      <c r="F644" s="3"/>
      <c r="G644" s="2"/>
      <c r="H644" s="2"/>
      <c r="I644" s="79" t="s">
        <v>1661</v>
      </c>
      <c r="J644" s="69" t="s">
        <v>1486</v>
      </c>
      <c r="K644" s="69" t="s">
        <v>558</v>
      </c>
      <c r="L644" s="69" t="s">
        <v>1529</v>
      </c>
    </row>
    <row r="645" spans="1:12" s="1" customFormat="1" ht="31.5" customHeight="1">
      <c r="A645" s="10">
        <v>15</v>
      </c>
      <c r="B645" s="866" t="s">
        <v>1485</v>
      </c>
      <c r="C645" s="866"/>
      <c r="D645" s="866"/>
      <c r="E645" s="866"/>
      <c r="F645" s="866"/>
      <c r="G645" s="866"/>
      <c r="H645" s="867"/>
      <c r="I645" s="77" t="s">
        <v>1661</v>
      </c>
      <c r="J645" s="68" t="s">
        <v>1486</v>
      </c>
      <c r="K645" s="68" t="s">
        <v>546</v>
      </c>
      <c r="L645" s="68" t="s">
        <v>1530</v>
      </c>
    </row>
    <row r="646" spans="1:12" ht="26.25">
      <c r="A646" s="37">
        <v>15</v>
      </c>
      <c r="B646" s="868">
        <v>15</v>
      </c>
      <c r="C646" s="24"/>
      <c r="D646" s="13"/>
      <c r="E646" s="12" t="s">
        <v>546</v>
      </c>
      <c r="F646" s="32"/>
      <c r="G646" s="33"/>
      <c r="H646" s="34"/>
      <c r="I646" s="78" t="s">
        <v>1661</v>
      </c>
      <c r="J646" s="1" t="s">
        <v>1486</v>
      </c>
      <c r="K646" s="1" t="s">
        <v>546</v>
      </c>
      <c r="L646" s="66" t="s">
        <v>1530</v>
      </c>
    </row>
    <row r="647" spans="1:12" ht="26.25">
      <c r="A647" s="37">
        <v>15</v>
      </c>
      <c r="B647" s="868"/>
      <c r="C647" s="25"/>
      <c r="D647" s="26"/>
      <c r="E647" s="27" t="s">
        <v>848</v>
      </c>
      <c r="F647" s="32"/>
      <c r="G647" s="33"/>
      <c r="H647" s="34"/>
      <c r="I647" s="78" t="s">
        <v>1661</v>
      </c>
      <c r="J647" s="1" t="s">
        <v>1486</v>
      </c>
      <c r="K647" s="1" t="s">
        <v>546</v>
      </c>
      <c r="L647" s="66" t="s">
        <v>1530</v>
      </c>
    </row>
    <row r="648" spans="1:12" ht="15" customHeight="1">
      <c r="A648" s="37">
        <v>15</v>
      </c>
      <c r="B648" s="869" t="s">
        <v>1369</v>
      </c>
      <c r="C648" s="869"/>
      <c r="D648" s="870">
        <v>6</v>
      </c>
      <c r="E648" s="44" t="s">
        <v>5</v>
      </c>
      <c r="F648" s="878" t="s">
        <v>1368</v>
      </c>
      <c r="G648" s="878"/>
      <c r="H648" s="879"/>
      <c r="I648" s="78" t="s">
        <v>1661</v>
      </c>
      <c r="J648" s="1" t="s">
        <v>1486</v>
      </c>
      <c r="K648" s="1" t="s">
        <v>546</v>
      </c>
      <c r="L648" s="66" t="s">
        <v>1530</v>
      </c>
    </row>
    <row r="649" spans="1:12">
      <c r="A649" s="37">
        <v>15</v>
      </c>
      <c r="B649" s="869"/>
      <c r="C649" s="869"/>
      <c r="D649" s="870"/>
      <c r="E649" s="65" t="s">
        <v>12</v>
      </c>
      <c r="F649" s="878"/>
      <c r="G649" s="878"/>
      <c r="H649" s="879"/>
      <c r="I649" s="78" t="s">
        <v>1661</v>
      </c>
      <c r="J649" s="1" t="s">
        <v>1486</v>
      </c>
      <c r="K649" s="1" t="s">
        <v>546</v>
      </c>
      <c r="L649" s="66" t="s">
        <v>1530</v>
      </c>
    </row>
    <row r="650" spans="1:12">
      <c r="A650" s="37">
        <v>15</v>
      </c>
      <c r="B650" s="869"/>
      <c r="C650" s="869"/>
      <c r="D650" s="870"/>
      <c r="E650" s="65" t="s">
        <v>17</v>
      </c>
      <c r="F650" s="878"/>
      <c r="G650" s="878"/>
      <c r="H650" s="879"/>
      <c r="I650" s="78" t="s">
        <v>1661</v>
      </c>
      <c r="J650" s="1" t="s">
        <v>1486</v>
      </c>
      <c r="K650" s="1" t="s">
        <v>546</v>
      </c>
      <c r="L650" s="66" t="s">
        <v>1530</v>
      </c>
    </row>
    <row r="651" spans="1:12" ht="18" customHeight="1">
      <c r="A651" s="37">
        <v>15</v>
      </c>
      <c r="B651" s="875" t="s">
        <v>613</v>
      </c>
      <c r="C651" s="875"/>
      <c r="D651" s="16">
        <f>D648</f>
        <v>6</v>
      </c>
      <c r="E651" s="45" t="s">
        <v>2</v>
      </c>
      <c r="F651" s="29" t="s">
        <v>1</v>
      </c>
      <c r="G651" s="864">
        <v>10</v>
      </c>
      <c r="H651" s="865"/>
      <c r="I651" s="78" t="s">
        <v>1661</v>
      </c>
      <c r="J651" s="1" t="s">
        <v>1486</v>
      </c>
      <c r="K651" s="1" t="s">
        <v>546</v>
      </c>
      <c r="L651" s="66" t="s">
        <v>1530</v>
      </c>
    </row>
    <row r="652" spans="1:12">
      <c r="A652" s="37">
        <v>15</v>
      </c>
      <c r="B652" s="20">
        <v>0.6</v>
      </c>
      <c r="C652" s="21" t="s">
        <v>609</v>
      </c>
      <c r="D652" s="17">
        <f>D648</f>
        <v>6</v>
      </c>
      <c r="E652" s="42" t="s">
        <v>689</v>
      </c>
      <c r="F652" s="17">
        <f>G651</f>
        <v>10</v>
      </c>
      <c r="G652" s="41">
        <f t="shared" ref="G652:G653" si="92">IF(ISBLANK(B652),"",IF(ISTEXT(B652),"",(B652/D652)*F652))</f>
        <v>0.99999999999999989</v>
      </c>
      <c r="H652" s="28" t="str">
        <f t="shared" ref="H652:H653" si="93">C652</f>
        <v>kg</v>
      </c>
      <c r="I652" s="78" t="s">
        <v>1661</v>
      </c>
      <c r="J652" s="1" t="s">
        <v>1486</v>
      </c>
      <c r="K652" s="1" t="s">
        <v>546</v>
      </c>
      <c r="L652" s="66" t="s">
        <v>1530</v>
      </c>
    </row>
    <row r="653" spans="1:12">
      <c r="A653" s="37">
        <v>15</v>
      </c>
      <c r="B653" s="20">
        <v>5</v>
      </c>
      <c r="C653" s="21" t="s">
        <v>627</v>
      </c>
      <c r="D653" s="17">
        <f>D648</f>
        <v>6</v>
      </c>
      <c r="E653" s="42" t="s">
        <v>690</v>
      </c>
      <c r="F653" s="17">
        <f>G651</f>
        <v>10</v>
      </c>
      <c r="G653" s="23">
        <f t="shared" si="92"/>
        <v>8.3333333333333339</v>
      </c>
      <c r="H653" s="28" t="str">
        <f t="shared" si="93"/>
        <v>œufs</v>
      </c>
      <c r="I653" s="78" t="s">
        <v>1661</v>
      </c>
      <c r="J653" s="1" t="s">
        <v>1486</v>
      </c>
      <c r="K653" s="1" t="s">
        <v>546</v>
      </c>
      <c r="L653" s="66" t="s">
        <v>1530</v>
      </c>
    </row>
    <row r="654" spans="1:12">
      <c r="A654" s="37">
        <v>15</v>
      </c>
      <c r="B654" s="20">
        <v>0.06</v>
      </c>
      <c r="C654" s="21" t="s">
        <v>609</v>
      </c>
      <c r="D654" s="17">
        <f>D648</f>
        <v>6</v>
      </c>
      <c r="E654" s="42" t="s">
        <v>751</v>
      </c>
      <c r="F654" s="17">
        <f>G651</f>
        <v>10</v>
      </c>
      <c r="G654" s="41">
        <f t="shared" ref="G654:G657" si="94">IF(ISBLANK(B654),"",IF(ISTEXT(B654),"",(B654/D654)*F654))</f>
        <v>0.1</v>
      </c>
      <c r="H654" s="28" t="str">
        <f t="shared" ref="H654:H657" si="95">C654</f>
        <v>kg</v>
      </c>
      <c r="I654" s="78" t="s">
        <v>1661</v>
      </c>
      <c r="J654" s="1" t="s">
        <v>1486</v>
      </c>
      <c r="K654" s="1" t="s">
        <v>546</v>
      </c>
      <c r="L654" s="66" t="s">
        <v>1530</v>
      </c>
    </row>
    <row r="655" spans="1:12">
      <c r="A655" s="37">
        <v>15</v>
      </c>
      <c r="B655" s="20">
        <v>2</v>
      </c>
      <c r="C655" s="21" t="s">
        <v>619</v>
      </c>
      <c r="D655" s="17">
        <f>D648</f>
        <v>6</v>
      </c>
      <c r="E655" s="42" t="s">
        <v>752</v>
      </c>
      <c r="F655" s="17">
        <f>G651</f>
        <v>10</v>
      </c>
      <c r="G655" s="23">
        <f t="shared" si="94"/>
        <v>3.333333333333333</v>
      </c>
      <c r="H655" s="28" t="str">
        <f t="shared" si="95"/>
        <v>C/S</v>
      </c>
      <c r="I655" s="78" t="s">
        <v>1661</v>
      </c>
      <c r="J655" s="1" t="s">
        <v>1486</v>
      </c>
      <c r="K655" s="1" t="s">
        <v>546</v>
      </c>
      <c r="L655" s="66" t="s">
        <v>1530</v>
      </c>
    </row>
    <row r="656" spans="1:12">
      <c r="A656" s="37">
        <v>15</v>
      </c>
      <c r="B656" s="20">
        <v>1</v>
      </c>
      <c r="C656" s="21" t="s">
        <v>628</v>
      </c>
      <c r="D656" s="17">
        <f>D648</f>
        <v>6</v>
      </c>
      <c r="E656" s="42" t="s">
        <v>753</v>
      </c>
      <c r="F656" s="17">
        <f>G651</f>
        <v>10</v>
      </c>
      <c r="G656" s="23">
        <f t="shared" si="94"/>
        <v>1.6666666666666665</v>
      </c>
      <c r="H656" s="28" t="str">
        <f t="shared" si="95"/>
        <v>rouleau</v>
      </c>
      <c r="I656" s="78" t="s">
        <v>1661</v>
      </c>
      <c r="J656" s="1" t="s">
        <v>1486</v>
      </c>
      <c r="K656" s="1" t="s">
        <v>546</v>
      </c>
      <c r="L656" s="66" t="s">
        <v>1530</v>
      </c>
    </row>
    <row r="657" spans="1:12">
      <c r="A657" s="37">
        <v>15</v>
      </c>
      <c r="B657" s="18"/>
      <c r="C657" s="18"/>
      <c r="D657" s="17">
        <f>D648</f>
        <v>6</v>
      </c>
      <c r="E657" s="63"/>
      <c r="F657" s="17">
        <f>G651</f>
        <v>10</v>
      </c>
      <c r="G657" s="22" t="str">
        <f t="shared" si="94"/>
        <v/>
      </c>
      <c r="H657" s="28">
        <f t="shared" si="95"/>
        <v>0</v>
      </c>
      <c r="I657" s="78" t="s">
        <v>1661</v>
      </c>
      <c r="J657" s="1" t="s">
        <v>1486</v>
      </c>
      <c r="K657" s="1" t="s">
        <v>546</v>
      </c>
      <c r="L657" s="66" t="s">
        <v>1530</v>
      </c>
    </row>
    <row r="658" spans="1:12">
      <c r="A658" s="37">
        <v>15</v>
      </c>
      <c r="B658" s="18"/>
      <c r="C658" s="18"/>
      <c r="D658" s="17">
        <f>D648</f>
        <v>6</v>
      </c>
      <c r="E658" s="61" t="s">
        <v>1461</v>
      </c>
      <c r="F658" s="14"/>
      <c r="G658" s="31"/>
      <c r="H658" s="67"/>
      <c r="I658" s="78" t="s">
        <v>1661</v>
      </c>
      <c r="J658" s="1" t="s">
        <v>1486</v>
      </c>
      <c r="K658" s="1" t="s">
        <v>546</v>
      </c>
      <c r="L658" s="66" t="s">
        <v>1530</v>
      </c>
    </row>
    <row r="659" spans="1:12">
      <c r="A659" s="37">
        <v>15</v>
      </c>
      <c r="B659" s="18"/>
      <c r="C659" s="18"/>
      <c r="D659" s="17">
        <f>D648</f>
        <v>6</v>
      </c>
      <c r="E659" s="63" t="s">
        <v>28</v>
      </c>
      <c r="F659" s="14"/>
      <c r="G659" s="31"/>
      <c r="H659" s="67"/>
      <c r="I659" s="78" t="s">
        <v>1661</v>
      </c>
      <c r="J659" s="1" t="s">
        <v>1486</v>
      </c>
      <c r="K659" s="1" t="s">
        <v>546</v>
      </c>
      <c r="L659" s="66" t="s">
        <v>1530</v>
      </c>
    </row>
    <row r="660" spans="1:12">
      <c r="A660" s="37">
        <v>15</v>
      </c>
      <c r="B660" s="18"/>
      <c r="C660" s="18"/>
      <c r="D660" s="17">
        <f>D648</f>
        <v>6</v>
      </c>
      <c r="E660" s="63" t="s">
        <v>545</v>
      </c>
      <c r="F660" s="14"/>
      <c r="G660" s="31"/>
      <c r="H660" s="67"/>
      <c r="I660" s="78" t="s">
        <v>1661</v>
      </c>
      <c r="J660" s="1" t="s">
        <v>1486</v>
      </c>
      <c r="K660" s="1" t="s">
        <v>546</v>
      </c>
      <c r="L660" s="66" t="s">
        <v>1530</v>
      </c>
    </row>
    <row r="661" spans="1:12" ht="38.25" customHeight="1">
      <c r="A661" s="37">
        <v>15</v>
      </c>
      <c r="B661" s="18"/>
      <c r="C661" s="18"/>
      <c r="D661" s="17">
        <f>D648</f>
        <v>6</v>
      </c>
      <c r="E661" s="860" t="s">
        <v>849</v>
      </c>
      <c r="F661" s="860"/>
      <c r="G661" s="860"/>
      <c r="H661" s="861"/>
      <c r="I661" s="78" t="s">
        <v>1661</v>
      </c>
      <c r="J661" s="1" t="s">
        <v>1486</v>
      </c>
      <c r="K661" s="1" t="s">
        <v>546</v>
      </c>
      <c r="L661" s="66" t="s">
        <v>1530</v>
      </c>
    </row>
    <row r="662" spans="1:12" ht="25.5" customHeight="1">
      <c r="A662" s="37">
        <v>15</v>
      </c>
      <c r="B662" s="18"/>
      <c r="C662" s="18"/>
      <c r="D662" s="17">
        <f>D648</f>
        <v>6</v>
      </c>
      <c r="E662" s="860" t="s">
        <v>45</v>
      </c>
      <c r="F662" s="860"/>
      <c r="G662" s="860"/>
      <c r="H662" s="861"/>
      <c r="I662" s="78" t="s">
        <v>1661</v>
      </c>
      <c r="J662" s="1" t="s">
        <v>1486</v>
      </c>
      <c r="K662" s="1" t="s">
        <v>546</v>
      </c>
      <c r="L662" s="66" t="s">
        <v>1530</v>
      </c>
    </row>
    <row r="663" spans="1:12">
      <c r="A663" s="37">
        <v>15</v>
      </c>
      <c r="B663" s="18"/>
      <c r="C663" s="18"/>
      <c r="D663" s="17">
        <f>D648</f>
        <v>6</v>
      </c>
      <c r="E663" s="63"/>
      <c r="F663" s="14"/>
      <c r="G663" s="31"/>
      <c r="H663" s="67"/>
      <c r="I663" s="78" t="s">
        <v>1661</v>
      </c>
      <c r="J663" s="1" t="s">
        <v>1486</v>
      </c>
      <c r="K663" s="1" t="s">
        <v>546</v>
      </c>
      <c r="L663" s="66" t="s">
        <v>1530</v>
      </c>
    </row>
    <row r="664" spans="1:12">
      <c r="A664" s="52">
        <v>15</v>
      </c>
      <c r="B664" s="6"/>
      <c r="C664" s="6"/>
      <c r="D664" s="5"/>
      <c r="E664" s="4"/>
      <c r="F664" s="3"/>
      <c r="G664" s="2"/>
      <c r="H664" s="2"/>
      <c r="I664" s="79" t="s">
        <v>1661</v>
      </c>
      <c r="J664" s="69" t="s">
        <v>1486</v>
      </c>
      <c r="K664" s="69" t="s">
        <v>546</v>
      </c>
      <c r="L664" s="69" t="s">
        <v>1530</v>
      </c>
    </row>
    <row r="665" spans="1:12" s="1" customFormat="1" ht="31.5" customHeight="1">
      <c r="A665" s="10">
        <v>22</v>
      </c>
      <c r="B665" s="866" t="s">
        <v>1485</v>
      </c>
      <c r="C665" s="866"/>
      <c r="D665" s="866"/>
      <c r="E665" s="866"/>
      <c r="F665" s="866"/>
      <c r="G665" s="866"/>
      <c r="H665" s="867"/>
      <c r="I665" s="77" t="s">
        <v>1661</v>
      </c>
      <c r="J665" s="68" t="s">
        <v>1486</v>
      </c>
      <c r="K665" s="68" t="s">
        <v>498</v>
      </c>
      <c r="L665" s="68" t="s">
        <v>1535</v>
      </c>
    </row>
    <row r="666" spans="1:12" s="1" customFormat="1" ht="20.25" customHeight="1">
      <c r="A666" s="10">
        <v>22</v>
      </c>
      <c r="B666" s="868">
        <v>22</v>
      </c>
      <c r="C666" s="24"/>
      <c r="D666" s="13"/>
      <c r="E666" s="12" t="s">
        <v>498</v>
      </c>
      <c r="F666" s="32"/>
      <c r="G666" s="33"/>
      <c r="H666" s="34"/>
      <c r="I666" s="78" t="s">
        <v>1661</v>
      </c>
      <c r="J666" s="1" t="s">
        <v>1486</v>
      </c>
      <c r="K666" s="1" t="s">
        <v>498</v>
      </c>
      <c r="L666" s="1" t="s">
        <v>1535</v>
      </c>
    </row>
    <row r="667" spans="1:12" s="1" customFormat="1" ht="15.75" customHeight="1">
      <c r="A667" s="10">
        <v>22</v>
      </c>
      <c r="B667" s="868"/>
      <c r="C667" s="25"/>
      <c r="D667" s="26"/>
      <c r="E667" s="27" t="s">
        <v>864</v>
      </c>
      <c r="F667" s="32"/>
      <c r="G667" s="33"/>
      <c r="H667" s="34"/>
      <c r="I667" s="78" t="s">
        <v>1661</v>
      </c>
      <c r="J667" s="1" t="s">
        <v>1486</v>
      </c>
      <c r="K667" s="1" t="s">
        <v>498</v>
      </c>
      <c r="L667" s="1" t="s">
        <v>1535</v>
      </c>
    </row>
    <row r="668" spans="1:12" s="1" customFormat="1" ht="15" customHeight="1">
      <c r="A668" s="10">
        <v>22</v>
      </c>
      <c r="B668" s="869" t="s">
        <v>1369</v>
      </c>
      <c r="C668" s="869"/>
      <c r="D668" s="870">
        <v>2</v>
      </c>
      <c r="E668" s="44" t="s">
        <v>19</v>
      </c>
      <c r="F668" s="878" t="s">
        <v>1368</v>
      </c>
      <c r="G668" s="878"/>
      <c r="H668" s="879"/>
      <c r="I668" s="78" t="s">
        <v>1661</v>
      </c>
      <c r="J668" s="1" t="s">
        <v>1486</v>
      </c>
      <c r="K668" s="1" t="s">
        <v>498</v>
      </c>
      <c r="L668" s="1" t="s">
        <v>1535</v>
      </c>
    </row>
    <row r="669" spans="1:12" s="1" customFormat="1" ht="15" customHeight="1">
      <c r="A669" s="10">
        <v>22</v>
      </c>
      <c r="B669" s="869"/>
      <c r="C669" s="869"/>
      <c r="D669" s="870"/>
      <c r="E669" s="65" t="s">
        <v>15</v>
      </c>
      <c r="F669" s="878"/>
      <c r="G669" s="878"/>
      <c r="H669" s="879"/>
      <c r="I669" s="78" t="s">
        <v>1661</v>
      </c>
      <c r="J669" s="1" t="s">
        <v>1486</v>
      </c>
      <c r="K669" s="1" t="s">
        <v>498</v>
      </c>
      <c r="L669" s="1" t="s">
        <v>1535</v>
      </c>
    </row>
    <row r="670" spans="1:12" s="1" customFormat="1" ht="15" customHeight="1">
      <c r="A670" s="10">
        <v>22</v>
      </c>
      <c r="B670" s="869"/>
      <c r="C670" s="869"/>
      <c r="D670" s="870"/>
      <c r="E670" s="65" t="s">
        <v>6</v>
      </c>
      <c r="F670" s="878"/>
      <c r="G670" s="878"/>
      <c r="H670" s="879"/>
      <c r="I670" s="78" t="s">
        <v>1661</v>
      </c>
      <c r="J670" s="1" t="s">
        <v>1486</v>
      </c>
      <c r="K670" s="1" t="s">
        <v>498</v>
      </c>
      <c r="L670" s="1" t="s">
        <v>1535</v>
      </c>
    </row>
    <row r="671" spans="1:12" s="1" customFormat="1" ht="25.5" customHeight="1">
      <c r="A671" s="10">
        <v>22</v>
      </c>
      <c r="B671" s="875" t="s">
        <v>613</v>
      </c>
      <c r="C671" s="875"/>
      <c r="D671" s="16">
        <f>D668</f>
        <v>2</v>
      </c>
      <c r="E671" s="45" t="s">
        <v>2</v>
      </c>
      <c r="F671" s="29" t="s">
        <v>1</v>
      </c>
      <c r="G671" s="864">
        <v>10</v>
      </c>
      <c r="H671" s="865"/>
      <c r="I671" s="78" t="s">
        <v>1661</v>
      </c>
      <c r="J671" s="1" t="s">
        <v>1486</v>
      </c>
      <c r="K671" s="1" t="s">
        <v>498</v>
      </c>
      <c r="L671" s="1" t="s">
        <v>1535</v>
      </c>
    </row>
    <row r="672" spans="1:12" s="1" customFormat="1" ht="15" customHeight="1">
      <c r="A672" s="10">
        <v>22</v>
      </c>
      <c r="B672" s="50">
        <v>1</v>
      </c>
      <c r="C672" s="21" t="s">
        <v>609</v>
      </c>
      <c r="D672" s="17">
        <f>D668</f>
        <v>2</v>
      </c>
      <c r="E672" s="42" t="s">
        <v>703</v>
      </c>
      <c r="F672" s="17">
        <f>G671</f>
        <v>10</v>
      </c>
      <c r="G672" s="41">
        <f t="shared" ref="G672:G673" si="96">IF(ISBLANK(B672),"",IF(ISTEXT(B672),"",(B672/D672)*F672))</f>
        <v>5</v>
      </c>
      <c r="H672" s="28" t="str">
        <f t="shared" ref="H672:H673" si="97">C672</f>
        <v>kg</v>
      </c>
      <c r="I672" s="78" t="s">
        <v>1661</v>
      </c>
      <c r="J672" s="1" t="s">
        <v>1486</v>
      </c>
      <c r="K672" s="1" t="s">
        <v>498</v>
      </c>
      <c r="L672" s="1" t="s">
        <v>1535</v>
      </c>
    </row>
    <row r="673" spans="1:12" s="1" customFormat="1" ht="15" customHeight="1">
      <c r="A673" s="10">
        <v>22</v>
      </c>
      <c r="B673" s="50">
        <v>2</v>
      </c>
      <c r="C673" s="21" t="s">
        <v>642</v>
      </c>
      <c r="D673" s="17">
        <f>D668</f>
        <v>2</v>
      </c>
      <c r="E673" s="42" t="s">
        <v>704</v>
      </c>
      <c r="F673" s="17">
        <f>G671</f>
        <v>10</v>
      </c>
      <c r="G673" s="23">
        <f t="shared" si="96"/>
        <v>10</v>
      </c>
      <c r="H673" s="28" t="str">
        <f t="shared" si="97"/>
        <v>mx</v>
      </c>
      <c r="I673" s="78" t="s">
        <v>1661</v>
      </c>
      <c r="J673" s="1" t="s">
        <v>1486</v>
      </c>
      <c r="K673" s="1" t="s">
        <v>498</v>
      </c>
      <c r="L673" s="1" t="s">
        <v>1535</v>
      </c>
    </row>
    <row r="674" spans="1:12" s="1" customFormat="1" ht="15" customHeight="1">
      <c r="A674" s="10">
        <v>22</v>
      </c>
      <c r="B674" s="50">
        <v>3</v>
      </c>
      <c r="C674" s="21" t="s">
        <v>634</v>
      </c>
      <c r="D674" s="17">
        <f>D668</f>
        <v>2</v>
      </c>
      <c r="E674" s="42" t="s">
        <v>705</v>
      </c>
      <c r="F674" s="17">
        <f>G671</f>
        <v>10</v>
      </c>
      <c r="G674" s="23">
        <f t="shared" ref="G674:G681" si="98">IF(ISBLANK(B674),"",IF(ISTEXT(B674),"",(B674/D674)*F674))</f>
        <v>15</v>
      </c>
      <c r="H674" s="28" t="str">
        <f t="shared" ref="H674:H681" si="99">C674</f>
        <v>tomates</v>
      </c>
      <c r="I674" s="78" t="s">
        <v>1661</v>
      </c>
      <c r="J674" s="1" t="s">
        <v>1486</v>
      </c>
      <c r="K674" s="1" t="s">
        <v>498</v>
      </c>
      <c r="L674" s="1" t="s">
        <v>1535</v>
      </c>
    </row>
    <row r="675" spans="1:12" s="1" customFormat="1" ht="15" customHeight="1">
      <c r="A675" s="10">
        <v>22</v>
      </c>
      <c r="B675" s="50">
        <v>2</v>
      </c>
      <c r="C675" s="21" t="s">
        <v>621</v>
      </c>
      <c r="D675" s="17">
        <f>D668</f>
        <v>2</v>
      </c>
      <c r="E675" s="42" t="s">
        <v>706</v>
      </c>
      <c r="F675" s="17">
        <f>G671</f>
        <v>10</v>
      </c>
      <c r="G675" s="23">
        <f t="shared" si="98"/>
        <v>10</v>
      </c>
      <c r="H675" s="28" t="str">
        <f t="shared" si="99"/>
        <v>carottes</v>
      </c>
      <c r="I675" s="78" t="s">
        <v>1661</v>
      </c>
      <c r="J675" s="1" t="s">
        <v>1486</v>
      </c>
      <c r="K675" s="1" t="s">
        <v>498</v>
      </c>
      <c r="L675" s="1" t="s">
        <v>1535</v>
      </c>
    </row>
    <row r="676" spans="1:12" s="1" customFormat="1" ht="15" customHeight="1">
      <c r="A676" s="10">
        <v>22</v>
      </c>
      <c r="B676" s="50">
        <v>2</v>
      </c>
      <c r="C676" s="21" t="s">
        <v>643</v>
      </c>
      <c r="D676" s="17">
        <f>D668</f>
        <v>2</v>
      </c>
      <c r="E676" s="42" t="s">
        <v>707</v>
      </c>
      <c r="F676" s="17">
        <f>G671</f>
        <v>10</v>
      </c>
      <c r="G676" s="23">
        <f t="shared" si="98"/>
        <v>10</v>
      </c>
      <c r="H676" s="28" t="str">
        <f t="shared" si="99"/>
        <v>p.t</v>
      </c>
      <c r="I676" s="78" t="s">
        <v>1661</v>
      </c>
      <c r="J676" s="1" t="s">
        <v>1486</v>
      </c>
      <c r="K676" s="1" t="s">
        <v>498</v>
      </c>
      <c r="L676" s="1" t="s">
        <v>1535</v>
      </c>
    </row>
    <row r="677" spans="1:12" s="1" customFormat="1" ht="15" customHeight="1">
      <c r="A677" s="10">
        <v>22</v>
      </c>
      <c r="B677" s="50"/>
      <c r="C677" s="21"/>
      <c r="D677" s="17">
        <f>D668</f>
        <v>2</v>
      </c>
      <c r="E677" s="42" t="s">
        <v>708</v>
      </c>
      <c r="F677" s="17">
        <f>G671</f>
        <v>10</v>
      </c>
      <c r="G677" s="23" t="str">
        <f t="shared" si="98"/>
        <v/>
      </c>
      <c r="H677" s="28">
        <f t="shared" si="99"/>
        <v>0</v>
      </c>
      <c r="I677" s="78" t="s">
        <v>1661</v>
      </c>
      <c r="J677" s="1" t="s">
        <v>1486</v>
      </c>
      <c r="K677" s="1" t="s">
        <v>498</v>
      </c>
      <c r="L677" s="1" t="s">
        <v>1535</v>
      </c>
    </row>
    <row r="678" spans="1:12" s="1" customFormat="1" ht="15" customHeight="1">
      <c r="A678" s="10">
        <v>22</v>
      </c>
      <c r="B678" s="50"/>
      <c r="C678" s="21"/>
      <c r="D678" s="17">
        <f>D668</f>
        <v>2</v>
      </c>
      <c r="E678" s="42" t="s">
        <v>709</v>
      </c>
      <c r="F678" s="17">
        <f>G671</f>
        <v>10</v>
      </c>
      <c r="G678" s="23" t="str">
        <f t="shared" si="98"/>
        <v/>
      </c>
      <c r="H678" s="28">
        <f t="shared" si="99"/>
        <v>0</v>
      </c>
      <c r="I678" s="78" t="s">
        <v>1661</v>
      </c>
      <c r="J678" s="1" t="s">
        <v>1486</v>
      </c>
      <c r="K678" s="1" t="s">
        <v>498</v>
      </c>
      <c r="L678" s="1" t="s">
        <v>1535</v>
      </c>
    </row>
    <row r="679" spans="1:12" s="1" customFormat="1" ht="15" customHeight="1">
      <c r="A679" s="10">
        <v>22</v>
      </c>
      <c r="B679" s="50">
        <v>1</v>
      </c>
      <c r="C679" s="21" t="s">
        <v>644</v>
      </c>
      <c r="D679" s="17">
        <f>D668</f>
        <v>2</v>
      </c>
      <c r="E679" s="42" t="s">
        <v>710</v>
      </c>
      <c r="F679" s="17">
        <f>G671</f>
        <v>10</v>
      </c>
      <c r="G679" s="23">
        <f t="shared" si="98"/>
        <v>5</v>
      </c>
      <c r="H679" s="28" t="str">
        <f t="shared" si="99"/>
        <v>cubes</v>
      </c>
      <c r="I679" s="78" t="s">
        <v>1661</v>
      </c>
      <c r="J679" s="1" t="s">
        <v>1486</v>
      </c>
      <c r="K679" s="1" t="s">
        <v>498</v>
      </c>
      <c r="L679" s="1" t="s">
        <v>1535</v>
      </c>
    </row>
    <row r="680" spans="1:12" s="1" customFormat="1" ht="15" customHeight="1">
      <c r="A680" s="10">
        <v>22</v>
      </c>
      <c r="B680" s="50"/>
      <c r="C680" s="21"/>
      <c r="D680" s="17">
        <f>D668</f>
        <v>2</v>
      </c>
      <c r="E680" s="42" t="s">
        <v>711</v>
      </c>
      <c r="F680" s="17">
        <f>G671</f>
        <v>10</v>
      </c>
      <c r="G680" s="22" t="str">
        <f t="shared" si="98"/>
        <v/>
      </c>
      <c r="H680" s="28">
        <f t="shared" si="99"/>
        <v>0</v>
      </c>
      <c r="I680" s="78" t="s">
        <v>1661</v>
      </c>
      <c r="J680" s="1" t="s">
        <v>1486</v>
      </c>
      <c r="K680" s="1" t="s">
        <v>498</v>
      </c>
      <c r="L680" s="1" t="s">
        <v>1535</v>
      </c>
    </row>
    <row r="681" spans="1:12" s="1" customFormat="1" ht="15" customHeight="1">
      <c r="A681" s="10">
        <v>22</v>
      </c>
      <c r="B681" s="50"/>
      <c r="C681" s="21"/>
      <c r="D681" s="17">
        <f>D668</f>
        <v>2</v>
      </c>
      <c r="E681" s="42" t="s">
        <v>712</v>
      </c>
      <c r="F681" s="17">
        <f>G671</f>
        <v>10</v>
      </c>
      <c r="G681" s="22" t="str">
        <f t="shared" si="98"/>
        <v/>
      </c>
      <c r="H681" s="28">
        <f t="shared" si="99"/>
        <v>0</v>
      </c>
      <c r="I681" s="78" t="s">
        <v>1661</v>
      </c>
      <c r="J681" s="1" t="s">
        <v>1486</v>
      </c>
      <c r="K681" s="1" t="s">
        <v>498</v>
      </c>
      <c r="L681" s="1" t="s">
        <v>1535</v>
      </c>
    </row>
    <row r="682" spans="1:12" s="1" customFormat="1" ht="15" customHeight="1">
      <c r="A682" s="10">
        <v>22</v>
      </c>
      <c r="B682" s="53"/>
      <c r="C682" s="54"/>
      <c r="D682" s="17">
        <f>D668</f>
        <v>2</v>
      </c>
      <c r="E682" s="63"/>
      <c r="F682" s="17"/>
      <c r="G682" s="22"/>
      <c r="H682" s="28"/>
      <c r="I682" s="78" t="s">
        <v>1661</v>
      </c>
      <c r="J682" s="1" t="s">
        <v>1486</v>
      </c>
      <c r="K682" s="1" t="s">
        <v>498</v>
      </c>
      <c r="L682" s="1" t="s">
        <v>1535</v>
      </c>
    </row>
    <row r="683" spans="1:12" s="1" customFormat="1">
      <c r="A683" s="10">
        <v>22</v>
      </c>
      <c r="B683" s="53"/>
      <c r="C683" s="54"/>
      <c r="D683" s="17">
        <f>D668</f>
        <v>2</v>
      </c>
      <c r="E683" s="61" t="s">
        <v>1463</v>
      </c>
      <c r="F683" s="17"/>
      <c r="G683" s="22"/>
      <c r="H683" s="28"/>
      <c r="I683" s="78" t="s">
        <v>1661</v>
      </c>
      <c r="J683" s="1" t="s">
        <v>1486</v>
      </c>
      <c r="K683" s="1" t="s">
        <v>498</v>
      </c>
      <c r="L683" s="1" t="s">
        <v>1535</v>
      </c>
    </row>
    <row r="684" spans="1:12" s="1" customFormat="1" ht="25.5" customHeight="1">
      <c r="A684" s="10">
        <v>22</v>
      </c>
      <c r="B684" s="53"/>
      <c r="C684" s="54"/>
      <c r="D684" s="17"/>
      <c r="E684" s="860" t="s">
        <v>497</v>
      </c>
      <c r="F684" s="860"/>
      <c r="G684" s="860"/>
      <c r="H684" s="861"/>
      <c r="I684" s="78" t="s">
        <v>1661</v>
      </c>
      <c r="J684" s="1" t="s">
        <v>1486</v>
      </c>
      <c r="K684" s="1" t="s">
        <v>498</v>
      </c>
      <c r="L684" s="1" t="s">
        <v>1535</v>
      </c>
    </row>
    <row r="685" spans="1:12" s="1" customFormat="1">
      <c r="A685" s="10">
        <v>22</v>
      </c>
      <c r="B685" s="53"/>
      <c r="C685" s="54"/>
      <c r="D685" s="17"/>
      <c r="E685" s="63" t="s">
        <v>496</v>
      </c>
      <c r="F685" s="17"/>
      <c r="G685" s="22"/>
      <c r="H685" s="28"/>
      <c r="I685" s="78" t="s">
        <v>1661</v>
      </c>
      <c r="J685" s="1" t="s">
        <v>1486</v>
      </c>
      <c r="K685" s="1" t="s">
        <v>498</v>
      </c>
      <c r="L685" s="1" t="s">
        <v>1535</v>
      </c>
    </row>
    <row r="686" spans="1:12" s="1" customFormat="1" ht="25.5" customHeight="1">
      <c r="A686" s="10">
        <v>22</v>
      </c>
      <c r="B686" s="53"/>
      <c r="C686" s="54"/>
      <c r="D686" s="17"/>
      <c r="E686" s="860" t="s">
        <v>495</v>
      </c>
      <c r="F686" s="860"/>
      <c r="G686" s="860"/>
      <c r="H686" s="861"/>
      <c r="I686" s="78" t="s">
        <v>1661</v>
      </c>
      <c r="J686" s="1" t="s">
        <v>1486</v>
      </c>
      <c r="K686" s="1" t="s">
        <v>498</v>
      </c>
      <c r="L686" s="1" t="s">
        <v>1535</v>
      </c>
    </row>
    <row r="687" spans="1:12" s="1" customFormat="1">
      <c r="A687" s="10">
        <v>22</v>
      </c>
      <c r="B687" s="53"/>
      <c r="C687" s="54"/>
      <c r="D687" s="17"/>
      <c r="E687" s="63" t="s">
        <v>494</v>
      </c>
      <c r="F687" s="17"/>
      <c r="G687" s="22"/>
      <c r="H687" s="28"/>
      <c r="I687" s="78" t="s">
        <v>1661</v>
      </c>
      <c r="J687" s="1" t="s">
        <v>1486</v>
      </c>
      <c r="K687" s="1" t="s">
        <v>498</v>
      </c>
      <c r="L687" s="1" t="s">
        <v>1535</v>
      </c>
    </row>
    <row r="688" spans="1:12" s="1" customFormat="1">
      <c r="A688" s="10">
        <v>22</v>
      </c>
      <c r="B688" s="53"/>
      <c r="C688" s="54"/>
      <c r="D688" s="17"/>
      <c r="E688" s="63" t="s">
        <v>493</v>
      </c>
      <c r="F688" s="17"/>
      <c r="G688" s="22"/>
      <c r="H688" s="28"/>
      <c r="I688" s="78" t="s">
        <v>1661</v>
      </c>
      <c r="J688" s="1" t="s">
        <v>1486</v>
      </c>
      <c r="K688" s="1" t="s">
        <v>498</v>
      </c>
      <c r="L688" s="1" t="s">
        <v>1535</v>
      </c>
    </row>
    <row r="689" spans="1:12" s="1" customFormat="1">
      <c r="A689" s="10">
        <v>22</v>
      </c>
      <c r="B689" s="53"/>
      <c r="C689" s="54"/>
      <c r="D689" s="17"/>
      <c r="E689" s="63"/>
      <c r="F689" s="17"/>
      <c r="G689" s="22"/>
      <c r="H689" s="28"/>
      <c r="I689" s="78" t="s">
        <v>1661</v>
      </c>
      <c r="J689" s="1" t="s">
        <v>1486</v>
      </c>
      <c r="K689" s="1" t="s">
        <v>498</v>
      </c>
      <c r="L689" s="1" t="s">
        <v>1535</v>
      </c>
    </row>
    <row r="690" spans="1:12" s="1" customFormat="1" ht="15" customHeight="1">
      <c r="A690" s="52">
        <v>22</v>
      </c>
      <c r="B690" s="6"/>
      <c r="C690" s="6"/>
      <c r="D690" s="5"/>
      <c r="E690" s="4"/>
      <c r="F690" s="3"/>
      <c r="G690" s="2"/>
      <c r="H690" s="2"/>
      <c r="I690" s="79" t="s">
        <v>1661</v>
      </c>
      <c r="J690" s="69" t="s">
        <v>1486</v>
      </c>
      <c r="K690" s="69" t="s">
        <v>498</v>
      </c>
      <c r="L690" s="69" t="s">
        <v>1535</v>
      </c>
    </row>
    <row r="691" spans="1:12" s="1" customFormat="1" ht="31.5" customHeight="1">
      <c r="A691" s="10">
        <v>25</v>
      </c>
      <c r="B691" s="866" t="s">
        <v>1485</v>
      </c>
      <c r="C691" s="866"/>
      <c r="D691" s="866"/>
      <c r="E691" s="866"/>
      <c r="F691" s="866"/>
      <c r="G691" s="866"/>
      <c r="H691" s="867"/>
      <c r="I691" s="77" t="s">
        <v>1661</v>
      </c>
      <c r="J691" s="68" t="s">
        <v>1486</v>
      </c>
      <c r="K691" s="68" t="s">
        <v>637</v>
      </c>
      <c r="L691" s="68" t="s">
        <v>872</v>
      </c>
    </row>
    <row r="692" spans="1:12" s="1" customFormat="1" ht="20.25" customHeight="1">
      <c r="A692" s="10">
        <v>25</v>
      </c>
      <c r="B692" s="868">
        <v>25</v>
      </c>
      <c r="C692" s="24"/>
      <c r="D692" s="13"/>
      <c r="E692" s="12" t="s">
        <v>637</v>
      </c>
      <c r="F692" s="32"/>
      <c r="G692" s="33"/>
      <c r="H692" s="34"/>
      <c r="I692" s="78" t="s">
        <v>1661</v>
      </c>
      <c r="J692" s="1" t="s">
        <v>1486</v>
      </c>
      <c r="K692" s="1" t="s">
        <v>637</v>
      </c>
      <c r="L692" s="1" t="s">
        <v>872</v>
      </c>
    </row>
    <row r="693" spans="1:12" s="1" customFormat="1" ht="15.75" customHeight="1">
      <c r="A693" s="10">
        <v>25</v>
      </c>
      <c r="B693" s="868"/>
      <c r="C693" s="25"/>
      <c r="D693" s="26"/>
      <c r="E693" s="27" t="s">
        <v>872</v>
      </c>
      <c r="F693" s="32"/>
      <c r="G693" s="33"/>
      <c r="H693" s="34"/>
      <c r="I693" s="78" t="s">
        <v>1661</v>
      </c>
      <c r="J693" s="1" t="s">
        <v>1486</v>
      </c>
      <c r="K693" s="1" t="s">
        <v>637</v>
      </c>
      <c r="L693" s="1" t="s">
        <v>872</v>
      </c>
    </row>
    <row r="694" spans="1:12" s="1" customFormat="1" ht="15" customHeight="1">
      <c r="A694" s="10">
        <v>25</v>
      </c>
      <c r="B694" s="869" t="s">
        <v>1369</v>
      </c>
      <c r="C694" s="869"/>
      <c r="D694" s="870">
        <v>6</v>
      </c>
      <c r="E694" s="44" t="s">
        <v>5</v>
      </c>
      <c r="F694" s="878" t="s">
        <v>1368</v>
      </c>
      <c r="G694" s="878"/>
      <c r="H694" s="879"/>
      <c r="I694" s="78" t="s">
        <v>1661</v>
      </c>
      <c r="J694" s="1" t="s">
        <v>1486</v>
      </c>
      <c r="K694" s="1" t="s">
        <v>637</v>
      </c>
      <c r="L694" s="1" t="s">
        <v>872</v>
      </c>
    </row>
    <row r="695" spans="1:12" s="1" customFormat="1" ht="15" customHeight="1">
      <c r="A695" s="10">
        <v>25</v>
      </c>
      <c r="B695" s="869"/>
      <c r="C695" s="869"/>
      <c r="D695" s="870"/>
      <c r="E695" s="65" t="s">
        <v>12</v>
      </c>
      <c r="F695" s="878"/>
      <c r="G695" s="878"/>
      <c r="H695" s="879"/>
      <c r="I695" s="78" t="s">
        <v>1661</v>
      </c>
      <c r="J695" s="1" t="s">
        <v>1486</v>
      </c>
      <c r="K695" s="1" t="s">
        <v>637</v>
      </c>
      <c r="L695" s="1" t="s">
        <v>872</v>
      </c>
    </row>
    <row r="696" spans="1:12" s="1" customFormat="1" ht="15" customHeight="1">
      <c r="A696" s="10">
        <v>25</v>
      </c>
      <c r="B696" s="869"/>
      <c r="C696" s="869"/>
      <c r="D696" s="870"/>
      <c r="E696" s="65" t="s">
        <v>17</v>
      </c>
      <c r="F696" s="878"/>
      <c r="G696" s="878"/>
      <c r="H696" s="879"/>
      <c r="I696" s="78" t="s">
        <v>1661</v>
      </c>
      <c r="J696" s="1" t="s">
        <v>1486</v>
      </c>
      <c r="K696" s="1" t="s">
        <v>637</v>
      </c>
      <c r="L696" s="1" t="s">
        <v>872</v>
      </c>
    </row>
    <row r="697" spans="1:12" s="1" customFormat="1" ht="25.5" customHeight="1">
      <c r="A697" s="10">
        <v>25</v>
      </c>
      <c r="B697" s="875" t="s">
        <v>613</v>
      </c>
      <c r="C697" s="875"/>
      <c r="D697" s="16">
        <f>D694</f>
        <v>6</v>
      </c>
      <c r="E697" s="45" t="s">
        <v>2</v>
      </c>
      <c r="F697" s="29" t="s">
        <v>1</v>
      </c>
      <c r="G697" s="864">
        <v>10</v>
      </c>
      <c r="H697" s="865"/>
      <c r="I697" s="78" t="s">
        <v>1661</v>
      </c>
      <c r="J697" s="1" t="s">
        <v>1486</v>
      </c>
      <c r="K697" s="1" t="s">
        <v>637</v>
      </c>
      <c r="L697" s="1" t="s">
        <v>872</v>
      </c>
    </row>
    <row r="698" spans="1:12" s="1" customFormat="1" ht="15" customHeight="1">
      <c r="A698" s="10">
        <v>25</v>
      </c>
      <c r="B698" s="50">
        <v>0.6</v>
      </c>
      <c r="C698" s="21" t="s">
        <v>609</v>
      </c>
      <c r="D698" s="17">
        <f>D694</f>
        <v>6</v>
      </c>
      <c r="E698" s="42" t="s">
        <v>689</v>
      </c>
      <c r="F698" s="17">
        <f>G697</f>
        <v>10</v>
      </c>
      <c r="G698" s="41">
        <f t="shared" ref="G698:G699" si="100">IF(ISBLANK(B698),"",IF(ISTEXT(B698),"",(B698/D698)*F698))</f>
        <v>0.99999999999999989</v>
      </c>
      <c r="H698" s="28" t="str">
        <f t="shared" ref="H698:H699" si="101">C698</f>
        <v>kg</v>
      </c>
      <c r="I698" s="78" t="s">
        <v>1661</v>
      </c>
      <c r="J698" s="1" t="s">
        <v>1486</v>
      </c>
      <c r="K698" s="1" t="s">
        <v>637</v>
      </c>
      <c r="L698" s="1" t="s">
        <v>872</v>
      </c>
    </row>
    <row r="699" spans="1:12" s="1" customFormat="1" ht="15" customHeight="1">
      <c r="A699" s="10">
        <v>25</v>
      </c>
      <c r="B699" s="50"/>
      <c r="C699" s="21"/>
      <c r="D699" s="17">
        <f>D694</f>
        <v>6</v>
      </c>
      <c r="E699" s="42" t="s">
        <v>693</v>
      </c>
      <c r="F699" s="17">
        <f>G697</f>
        <v>10</v>
      </c>
      <c r="G699" s="22" t="str">
        <f t="shared" si="100"/>
        <v/>
      </c>
      <c r="H699" s="28">
        <f t="shared" si="101"/>
        <v>0</v>
      </c>
      <c r="I699" s="78" t="s">
        <v>1661</v>
      </c>
      <c r="J699" s="1" t="s">
        <v>1486</v>
      </c>
      <c r="K699" s="1" t="s">
        <v>637</v>
      </c>
      <c r="L699" s="1" t="s">
        <v>872</v>
      </c>
    </row>
    <row r="700" spans="1:12" s="1" customFormat="1" ht="15" customHeight="1">
      <c r="A700" s="10">
        <v>25</v>
      </c>
      <c r="B700" s="50">
        <v>5</v>
      </c>
      <c r="C700" s="21" t="s">
        <v>627</v>
      </c>
      <c r="D700" s="17">
        <f>D694</f>
        <v>6</v>
      </c>
      <c r="E700" s="42" t="s">
        <v>690</v>
      </c>
      <c r="F700" s="17">
        <f>G697</f>
        <v>10</v>
      </c>
      <c r="G700" s="23">
        <f t="shared" ref="G700:G703" si="102">IF(ISBLANK(B700),"",IF(ISTEXT(B700),"",(B700/D700)*F700))</f>
        <v>8.3333333333333339</v>
      </c>
      <c r="H700" s="28" t="str">
        <f t="shared" ref="H700:H703" si="103">C700</f>
        <v>œufs</v>
      </c>
      <c r="I700" s="78" t="s">
        <v>1661</v>
      </c>
      <c r="J700" s="1" t="s">
        <v>1486</v>
      </c>
      <c r="K700" s="1" t="s">
        <v>637</v>
      </c>
      <c r="L700" s="1" t="s">
        <v>872</v>
      </c>
    </row>
    <row r="701" spans="1:12" s="1" customFormat="1" ht="15" customHeight="1">
      <c r="A701" s="10">
        <v>25</v>
      </c>
      <c r="B701" s="50">
        <v>2</v>
      </c>
      <c r="C701" s="21" t="s">
        <v>619</v>
      </c>
      <c r="D701" s="17">
        <f>D694</f>
        <v>6</v>
      </c>
      <c r="E701" s="42" t="s">
        <v>694</v>
      </c>
      <c r="F701" s="17">
        <f>G697</f>
        <v>10</v>
      </c>
      <c r="G701" s="23">
        <f t="shared" si="102"/>
        <v>3.333333333333333</v>
      </c>
      <c r="H701" s="28" t="str">
        <f t="shared" si="103"/>
        <v>C/S</v>
      </c>
      <c r="I701" s="78" t="s">
        <v>1661</v>
      </c>
      <c r="J701" s="1" t="s">
        <v>1486</v>
      </c>
      <c r="K701" s="1" t="s">
        <v>637</v>
      </c>
      <c r="L701" s="1" t="s">
        <v>872</v>
      </c>
    </row>
    <row r="702" spans="1:12" s="1" customFormat="1" ht="15" customHeight="1">
      <c r="A702" s="10">
        <v>25</v>
      </c>
      <c r="B702" s="50">
        <v>0.06</v>
      </c>
      <c r="C702" s="21" t="s">
        <v>609</v>
      </c>
      <c r="D702" s="17">
        <f>D694</f>
        <v>6</v>
      </c>
      <c r="E702" s="42" t="s">
        <v>695</v>
      </c>
      <c r="F702" s="17">
        <f>G697</f>
        <v>10</v>
      </c>
      <c r="G702" s="41">
        <f t="shared" si="102"/>
        <v>0.1</v>
      </c>
      <c r="H702" s="28" t="str">
        <f t="shared" si="103"/>
        <v>kg</v>
      </c>
      <c r="I702" s="78" t="s">
        <v>1661</v>
      </c>
      <c r="J702" s="1" t="s">
        <v>1486</v>
      </c>
      <c r="K702" s="1" t="s">
        <v>637</v>
      </c>
      <c r="L702" s="1" t="s">
        <v>872</v>
      </c>
    </row>
    <row r="703" spans="1:12" s="1" customFormat="1" ht="15" customHeight="1">
      <c r="A703" s="10">
        <v>25</v>
      </c>
      <c r="B703" s="50"/>
      <c r="C703" s="21"/>
      <c r="D703" s="17">
        <f>D694</f>
        <v>6</v>
      </c>
      <c r="E703" s="65"/>
      <c r="F703" s="17">
        <f>G697</f>
        <v>10</v>
      </c>
      <c r="G703" s="22" t="str">
        <f t="shared" si="102"/>
        <v/>
      </c>
      <c r="H703" s="28">
        <f t="shared" si="103"/>
        <v>0</v>
      </c>
      <c r="I703" s="78" t="s">
        <v>1661</v>
      </c>
      <c r="J703" s="1" t="s">
        <v>1486</v>
      </c>
      <c r="K703" s="1" t="s">
        <v>637</v>
      </c>
      <c r="L703" s="1" t="s">
        <v>872</v>
      </c>
    </row>
    <row r="704" spans="1:12" s="1" customFormat="1" ht="15" customHeight="1">
      <c r="A704" s="10">
        <v>25</v>
      </c>
      <c r="B704" s="18"/>
      <c r="C704" s="18"/>
      <c r="D704" s="17">
        <f>D694</f>
        <v>6</v>
      </c>
      <c r="E704" s="63"/>
      <c r="F704" s="14"/>
      <c r="G704" s="31"/>
      <c r="H704" s="67"/>
      <c r="I704" s="78" t="s">
        <v>1661</v>
      </c>
      <c r="J704" s="1" t="s">
        <v>1486</v>
      </c>
      <c r="K704" s="1" t="s">
        <v>637</v>
      </c>
      <c r="L704" s="1" t="s">
        <v>872</v>
      </c>
    </row>
    <row r="705" spans="1:12" s="1" customFormat="1" ht="15" customHeight="1">
      <c r="A705" s="10">
        <v>25</v>
      </c>
      <c r="B705" s="18"/>
      <c r="C705" s="18"/>
      <c r="D705" s="17">
        <f>D694</f>
        <v>6</v>
      </c>
      <c r="E705" s="61" t="s">
        <v>1461</v>
      </c>
      <c r="F705" s="14"/>
      <c r="G705" s="31"/>
      <c r="H705" s="67"/>
      <c r="I705" s="78" t="s">
        <v>1661</v>
      </c>
      <c r="J705" s="1" t="s">
        <v>1486</v>
      </c>
      <c r="K705" s="1" t="s">
        <v>637</v>
      </c>
      <c r="L705" s="1" t="s">
        <v>872</v>
      </c>
    </row>
    <row r="706" spans="1:12" s="1" customFormat="1" ht="15" customHeight="1">
      <c r="A706" s="10">
        <v>25</v>
      </c>
      <c r="B706" s="18"/>
      <c r="C706" s="18"/>
      <c r="D706" s="17">
        <f>D694</f>
        <v>6</v>
      </c>
      <c r="E706" s="63" t="s">
        <v>484</v>
      </c>
      <c r="F706" s="14"/>
      <c r="G706" s="31"/>
      <c r="H706" s="67"/>
      <c r="I706" s="78" t="s">
        <v>1661</v>
      </c>
      <c r="J706" s="1" t="s">
        <v>1486</v>
      </c>
      <c r="K706" s="1" t="s">
        <v>637</v>
      </c>
      <c r="L706" s="1" t="s">
        <v>872</v>
      </c>
    </row>
    <row r="707" spans="1:12" s="1" customFormat="1" ht="15" customHeight="1">
      <c r="A707" s="10">
        <v>25</v>
      </c>
      <c r="B707" s="18"/>
      <c r="C707" s="18"/>
      <c r="D707" s="17">
        <f>D694</f>
        <v>6</v>
      </c>
      <c r="E707" s="63" t="s">
        <v>483</v>
      </c>
      <c r="F707" s="14"/>
      <c r="G707" s="31"/>
      <c r="H707" s="67"/>
      <c r="I707" s="78" t="s">
        <v>1661</v>
      </c>
      <c r="J707" s="1" t="s">
        <v>1486</v>
      </c>
      <c r="K707" s="1" t="s">
        <v>637</v>
      </c>
      <c r="L707" s="1" t="s">
        <v>872</v>
      </c>
    </row>
    <row r="708" spans="1:12" s="1" customFormat="1" ht="15" customHeight="1">
      <c r="A708" s="10">
        <v>25</v>
      </c>
      <c r="B708" s="18"/>
      <c r="C708" s="18"/>
      <c r="D708" s="17">
        <f>D694</f>
        <v>6</v>
      </c>
      <c r="E708" s="63" t="s">
        <v>482</v>
      </c>
      <c r="F708" s="14"/>
      <c r="G708" s="31"/>
      <c r="H708" s="67"/>
      <c r="I708" s="78" t="s">
        <v>1661</v>
      </c>
      <c r="J708" s="1" t="s">
        <v>1486</v>
      </c>
      <c r="K708" s="1" t="s">
        <v>637</v>
      </c>
      <c r="L708" s="1" t="s">
        <v>872</v>
      </c>
    </row>
    <row r="709" spans="1:12" s="1" customFormat="1" ht="15" customHeight="1">
      <c r="A709" s="10">
        <v>25</v>
      </c>
      <c r="B709" s="18"/>
      <c r="C709" s="18"/>
      <c r="D709" s="17">
        <f>D694</f>
        <v>6</v>
      </c>
      <c r="E709" s="63" t="s">
        <v>481</v>
      </c>
      <c r="F709" s="14"/>
      <c r="G709" s="31"/>
      <c r="H709" s="67"/>
      <c r="I709" s="78" t="s">
        <v>1661</v>
      </c>
      <c r="J709" s="1" t="s">
        <v>1486</v>
      </c>
      <c r="K709" s="1" t="s">
        <v>637</v>
      </c>
      <c r="L709" s="1" t="s">
        <v>872</v>
      </c>
    </row>
    <row r="710" spans="1:12" s="1" customFormat="1" ht="15" customHeight="1">
      <c r="A710" s="10">
        <v>25</v>
      </c>
      <c r="B710" s="18"/>
      <c r="C710" s="18"/>
      <c r="D710" s="15"/>
      <c r="E710" s="63" t="s">
        <v>480</v>
      </c>
      <c r="F710" s="14"/>
      <c r="G710" s="31"/>
      <c r="H710" s="67"/>
      <c r="I710" s="78" t="s">
        <v>1661</v>
      </c>
      <c r="J710" s="1" t="s">
        <v>1486</v>
      </c>
      <c r="K710" s="1" t="s">
        <v>637</v>
      </c>
      <c r="L710" s="1" t="s">
        <v>872</v>
      </c>
    </row>
    <row r="711" spans="1:12" s="1" customFormat="1" ht="15" customHeight="1">
      <c r="A711" s="10">
        <v>25</v>
      </c>
      <c r="B711" s="18"/>
      <c r="C711" s="18"/>
      <c r="D711" s="15"/>
      <c r="E711" s="63" t="s">
        <v>873</v>
      </c>
      <c r="F711" s="14"/>
      <c r="G711" s="31"/>
      <c r="H711" s="67"/>
      <c r="I711" s="78" t="s">
        <v>1661</v>
      </c>
      <c r="J711" s="1" t="s">
        <v>1486</v>
      </c>
      <c r="K711" s="1" t="s">
        <v>637</v>
      </c>
      <c r="L711" s="1" t="s">
        <v>872</v>
      </c>
    </row>
    <row r="712" spans="1:12" s="1" customFormat="1" ht="15" customHeight="1">
      <c r="A712" s="10">
        <v>25</v>
      </c>
      <c r="B712" s="18"/>
      <c r="C712" s="18"/>
      <c r="D712" s="15"/>
      <c r="E712" s="63"/>
      <c r="F712" s="14"/>
      <c r="G712" s="31"/>
      <c r="H712" s="67"/>
      <c r="I712" s="78" t="s">
        <v>1661</v>
      </c>
      <c r="J712" s="1" t="s">
        <v>1486</v>
      </c>
      <c r="K712" s="1" t="s">
        <v>637</v>
      </c>
      <c r="L712" s="1" t="s">
        <v>872</v>
      </c>
    </row>
    <row r="713" spans="1:12" s="1" customFormat="1" ht="15" customHeight="1">
      <c r="A713" s="52">
        <v>25</v>
      </c>
      <c r="B713" s="6"/>
      <c r="C713" s="6"/>
      <c r="D713" s="5"/>
      <c r="E713" s="4"/>
      <c r="F713" s="3"/>
      <c r="G713" s="2"/>
      <c r="H713" s="2"/>
      <c r="I713" s="79" t="s">
        <v>1661</v>
      </c>
      <c r="J713" s="69" t="s">
        <v>1486</v>
      </c>
      <c r="K713" s="69" t="s">
        <v>637</v>
      </c>
      <c r="L713" s="69" t="s">
        <v>872</v>
      </c>
    </row>
    <row r="714" spans="1:12" s="1" customFormat="1" ht="31.5" customHeight="1">
      <c r="A714" s="10">
        <v>26</v>
      </c>
      <c r="B714" s="866" t="s">
        <v>1485</v>
      </c>
      <c r="C714" s="866"/>
      <c r="D714" s="866"/>
      <c r="E714" s="866"/>
      <c r="F714" s="866"/>
      <c r="G714" s="866"/>
      <c r="H714" s="867"/>
      <c r="I714" s="77" t="s">
        <v>1661</v>
      </c>
      <c r="J714" s="68" t="s">
        <v>1486</v>
      </c>
      <c r="K714" s="68" t="s">
        <v>479</v>
      </c>
      <c r="L714" s="68" t="s">
        <v>1541</v>
      </c>
    </row>
    <row r="715" spans="1:12" s="1" customFormat="1" ht="20.25" customHeight="1">
      <c r="A715" s="10">
        <v>26</v>
      </c>
      <c r="B715" s="868">
        <v>26</v>
      </c>
      <c r="C715" s="24"/>
      <c r="D715" s="13"/>
      <c r="E715" s="12" t="s">
        <v>479</v>
      </c>
      <c r="F715" s="32"/>
      <c r="G715" s="33"/>
      <c r="H715" s="34"/>
      <c r="I715" s="78" t="s">
        <v>1661</v>
      </c>
      <c r="J715" s="1" t="s">
        <v>1486</v>
      </c>
      <c r="K715" s="1" t="s">
        <v>479</v>
      </c>
      <c r="L715" s="1" t="s">
        <v>1541</v>
      </c>
    </row>
    <row r="716" spans="1:12" s="1" customFormat="1" ht="15.75" customHeight="1">
      <c r="A716" s="10">
        <v>26</v>
      </c>
      <c r="B716" s="868"/>
      <c r="C716" s="25"/>
      <c r="D716" s="26"/>
      <c r="E716" s="27" t="s">
        <v>874</v>
      </c>
      <c r="F716" s="32"/>
      <c r="G716" s="33"/>
      <c r="H716" s="34"/>
      <c r="I716" s="78" t="s">
        <v>1661</v>
      </c>
      <c r="J716" s="1" t="s">
        <v>1486</v>
      </c>
      <c r="K716" s="1" t="s">
        <v>479</v>
      </c>
      <c r="L716" s="1" t="s">
        <v>1541</v>
      </c>
    </row>
    <row r="717" spans="1:12" s="1" customFormat="1" ht="15" customHeight="1">
      <c r="A717" s="10">
        <v>26</v>
      </c>
      <c r="B717" s="869" t="s">
        <v>1369</v>
      </c>
      <c r="C717" s="869"/>
      <c r="D717" s="870">
        <v>6</v>
      </c>
      <c r="E717" s="44" t="s">
        <v>5</v>
      </c>
      <c r="F717" s="878" t="s">
        <v>1368</v>
      </c>
      <c r="G717" s="878"/>
      <c r="H717" s="879"/>
      <c r="I717" s="78" t="s">
        <v>1661</v>
      </c>
      <c r="J717" s="1" t="s">
        <v>1486</v>
      </c>
      <c r="K717" s="1" t="s">
        <v>479</v>
      </c>
      <c r="L717" s="1" t="s">
        <v>1541</v>
      </c>
    </row>
    <row r="718" spans="1:12" s="1" customFormat="1" ht="15" customHeight="1">
      <c r="A718" s="10">
        <v>26</v>
      </c>
      <c r="B718" s="869"/>
      <c r="C718" s="869"/>
      <c r="D718" s="870"/>
      <c r="E718" s="65" t="s">
        <v>12</v>
      </c>
      <c r="F718" s="878"/>
      <c r="G718" s="878"/>
      <c r="H718" s="879"/>
      <c r="I718" s="78" t="s">
        <v>1661</v>
      </c>
      <c r="J718" s="1" t="s">
        <v>1486</v>
      </c>
      <c r="K718" s="1" t="s">
        <v>479</v>
      </c>
      <c r="L718" s="1" t="s">
        <v>1541</v>
      </c>
    </row>
    <row r="719" spans="1:12" s="1" customFormat="1" ht="15" customHeight="1">
      <c r="A719" s="10">
        <v>26</v>
      </c>
      <c r="B719" s="869"/>
      <c r="C719" s="869"/>
      <c r="D719" s="870"/>
      <c r="E719" s="65" t="s">
        <v>17</v>
      </c>
      <c r="F719" s="878"/>
      <c r="G719" s="878"/>
      <c r="H719" s="879"/>
      <c r="I719" s="78" t="s">
        <v>1661</v>
      </c>
      <c r="J719" s="1" t="s">
        <v>1486</v>
      </c>
      <c r="K719" s="1" t="s">
        <v>479</v>
      </c>
      <c r="L719" s="1" t="s">
        <v>1541</v>
      </c>
    </row>
    <row r="720" spans="1:12" s="1" customFormat="1" ht="25.5" customHeight="1">
      <c r="A720" s="10">
        <v>26</v>
      </c>
      <c r="B720" s="875" t="s">
        <v>613</v>
      </c>
      <c r="C720" s="875"/>
      <c r="D720" s="16">
        <f>D717</f>
        <v>6</v>
      </c>
      <c r="E720" s="45" t="s">
        <v>2</v>
      </c>
      <c r="F720" s="29" t="s">
        <v>1</v>
      </c>
      <c r="G720" s="864">
        <v>10</v>
      </c>
      <c r="H720" s="865"/>
      <c r="I720" s="78" t="s">
        <v>1661</v>
      </c>
      <c r="J720" s="1" t="s">
        <v>1486</v>
      </c>
      <c r="K720" s="1" t="s">
        <v>479</v>
      </c>
      <c r="L720" s="1" t="s">
        <v>1541</v>
      </c>
    </row>
    <row r="721" spans="1:12" s="1" customFormat="1" ht="15" customHeight="1">
      <c r="A721" s="10">
        <v>26</v>
      </c>
      <c r="B721" s="50">
        <v>0.6</v>
      </c>
      <c r="C721" s="21" t="s">
        <v>609</v>
      </c>
      <c r="D721" s="17">
        <f>D717</f>
        <v>6</v>
      </c>
      <c r="E721" s="42" t="s">
        <v>689</v>
      </c>
      <c r="F721" s="17">
        <f>G720</f>
        <v>10</v>
      </c>
      <c r="G721" s="41">
        <f t="shared" ref="G721:G722" si="104">IF(ISBLANK(B721),"",IF(ISTEXT(B721),"",(B721/D721)*F721))</f>
        <v>0.99999999999999989</v>
      </c>
      <c r="H721" s="28" t="str">
        <f t="shared" ref="H721:H722" si="105">C721</f>
        <v>kg</v>
      </c>
      <c r="I721" s="78" t="s">
        <v>1661</v>
      </c>
      <c r="J721" s="1" t="s">
        <v>1486</v>
      </c>
      <c r="K721" s="1" t="s">
        <v>479</v>
      </c>
      <c r="L721" s="1" t="s">
        <v>1541</v>
      </c>
    </row>
    <row r="722" spans="1:12" s="1" customFormat="1" ht="15" customHeight="1">
      <c r="A722" s="10">
        <v>26</v>
      </c>
      <c r="B722" s="50">
        <v>5</v>
      </c>
      <c r="C722" s="21" t="s">
        <v>627</v>
      </c>
      <c r="D722" s="17">
        <f>D717</f>
        <v>6</v>
      </c>
      <c r="E722" s="42" t="s">
        <v>690</v>
      </c>
      <c r="F722" s="17">
        <f>G720</f>
        <v>10</v>
      </c>
      <c r="G722" s="23">
        <f t="shared" si="104"/>
        <v>8.3333333333333339</v>
      </c>
      <c r="H722" s="28" t="str">
        <f t="shared" si="105"/>
        <v>œufs</v>
      </c>
      <c r="I722" s="78" t="s">
        <v>1661</v>
      </c>
      <c r="J722" s="1" t="s">
        <v>1486</v>
      </c>
      <c r="K722" s="1" t="s">
        <v>479</v>
      </c>
      <c r="L722" s="1" t="s">
        <v>1541</v>
      </c>
    </row>
    <row r="723" spans="1:12" s="1" customFormat="1" ht="15" customHeight="1">
      <c r="A723" s="10">
        <v>26</v>
      </c>
      <c r="B723" s="50">
        <v>0.06</v>
      </c>
      <c r="C723" s="21" t="s">
        <v>609</v>
      </c>
      <c r="D723" s="17">
        <f>D717</f>
        <v>6</v>
      </c>
      <c r="E723" s="42" t="s">
        <v>691</v>
      </c>
      <c r="F723" s="17">
        <f>G720</f>
        <v>10</v>
      </c>
      <c r="G723" s="41">
        <f t="shared" ref="G723:G726" si="106">IF(ISBLANK(B723),"",IF(ISTEXT(B723),"",(B723/D723)*F723))</f>
        <v>0.1</v>
      </c>
      <c r="H723" s="28" t="str">
        <f t="shared" ref="H723:H726" si="107">C723</f>
        <v>kg</v>
      </c>
      <c r="I723" s="78" t="s">
        <v>1661</v>
      </c>
      <c r="J723" s="1" t="s">
        <v>1486</v>
      </c>
      <c r="K723" s="1" t="s">
        <v>479</v>
      </c>
      <c r="L723" s="1" t="s">
        <v>1541</v>
      </c>
    </row>
    <row r="724" spans="1:12" s="1" customFormat="1" ht="15" customHeight="1">
      <c r="A724" s="10">
        <v>26</v>
      </c>
      <c r="B724" s="50">
        <v>2</v>
      </c>
      <c r="C724" s="21" t="s">
        <v>619</v>
      </c>
      <c r="D724" s="17">
        <f>D717</f>
        <v>6</v>
      </c>
      <c r="E724" s="42" t="s">
        <v>671</v>
      </c>
      <c r="F724" s="17">
        <f>G720</f>
        <v>10</v>
      </c>
      <c r="G724" s="23">
        <f t="shared" si="106"/>
        <v>3.333333333333333</v>
      </c>
      <c r="H724" s="28" t="str">
        <f t="shared" si="107"/>
        <v>C/S</v>
      </c>
      <c r="I724" s="78" t="s">
        <v>1661</v>
      </c>
      <c r="J724" s="1" t="s">
        <v>1486</v>
      </c>
      <c r="K724" s="1" t="s">
        <v>479</v>
      </c>
      <c r="L724" s="1" t="s">
        <v>1541</v>
      </c>
    </row>
    <row r="725" spans="1:12" s="1" customFormat="1" ht="15" customHeight="1">
      <c r="A725" s="10">
        <v>26</v>
      </c>
      <c r="B725" s="50">
        <v>1</v>
      </c>
      <c r="C725" s="21" t="s">
        <v>628</v>
      </c>
      <c r="D725" s="17">
        <f>D717</f>
        <v>6</v>
      </c>
      <c r="E725" s="42" t="s">
        <v>692</v>
      </c>
      <c r="F725" s="17">
        <f>G720</f>
        <v>10</v>
      </c>
      <c r="G725" s="23">
        <f t="shared" si="106"/>
        <v>1.6666666666666665</v>
      </c>
      <c r="H725" s="28" t="str">
        <f t="shared" si="107"/>
        <v>rouleau</v>
      </c>
      <c r="I725" s="78" t="s">
        <v>1661</v>
      </c>
      <c r="J725" s="1" t="s">
        <v>1486</v>
      </c>
      <c r="K725" s="1" t="s">
        <v>479</v>
      </c>
      <c r="L725" s="1" t="s">
        <v>1541</v>
      </c>
    </row>
    <row r="726" spans="1:12" s="1" customFormat="1" ht="15" customHeight="1">
      <c r="A726" s="10">
        <v>26</v>
      </c>
      <c r="B726" s="50"/>
      <c r="C726" s="21"/>
      <c r="D726" s="17">
        <f>D717</f>
        <v>6</v>
      </c>
      <c r="E726" s="65"/>
      <c r="F726" s="17">
        <f>G720</f>
        <v>10</v>
      </c>
      <c r="G726" s="22" t="str">
        <f t="shared" si="106"/>
        <v/>
      </c>
      <c r="H726" s="28">
        <f t="shared" si="107"/>
        <v>0</v>
      </c>
      <c r="I726" s="78" t="s">
        <v>1661</v>
      </c>
      <c r="J726" s="1" t="s">
        <v>1486</v>
      </c>
      <c r="K726" s="1" t="s">
        <v>479</v>
      </c>
      <c r="L726" s="1" t="s">
        <v>1541</v>
      </c>
    </row>
    <row r="727" spans="1:12" s="1" customFormat="1">
      <c r="A727" s="10">
        <v>26</v>
      </c>
      <c r="B727" s="53"/>
      <c r="C727" s="54"/>
      <c r="D727" s="17">
        <f>D717</f>
        <v>6</v>
      </c>
      <c r="E727" s="61" t="s">
        <v>1461</v>
      </c>
      <c r="F727" s="17"/>
      <c r="G727" s="22"/>
      <c r="H727" s="28"/>
      <c r="I727" s="78" t="s">
        <v>1661</v>
      </c>
      <c r="J727" s="1" t="s">
        <v>1486</v>
      </c>
      <c r="K727" s="1" t="s">
        <v>479</v>
      </c>
      <c r="L727" s="1" t="s">
        <v>1541</v>
      </c>
    </row>
    <row r="728" spans="1:12" s="1" customFormat="1">
      <c r="A728" s="10">
        <v>26</v>
      </c>
      <c r="B728" s="53"/>
      <c r="C728" s="54"/>
      <c r="D728" s="17">
        <f>D717</f>
        <v>6</v>
      </c>
      <c r="E728" s="63" t="s">
        <v>28</v>
      </c>
      <c r="F728" s="17"/>
      <c r="G728" s="22"/>
      <c r="H728" s="28"/>
      <c r="I728" s="78" t="s">
        <v>1661</v>
      </c>
      <c r="J728" s="1" t="s">
        <v>1486</v>
      </c>
      <c r="K728" s="1" t="s">
        <v>479</v>
      </c>
      <c r="L728" s="1" t="s">
        <v>1541</v>
      </c>
    </row>
    <row r="729" spans="1:12" s="1" customFormat="1">
      <c r="A729" s="10">
        <v>26</v>
      </c>
      <c r="B729" s="53"/>
      <c r="C729" s="54"/>
      <c r="D729" s="17">
        <f>D717</f>
        <v>6</v>
      </c>
      <c r="E729" s="63" t="s">
        <v>27</v>
      </c>
      <c r="F729" s="17"/>
      <c r="G729" s="22"/>
      <c r="H729" s="28"/>
      <c r="I729" s="78" t="s">
        <v>1661</v>
      </c>
      <c r="J729" s="1" t="s">
        <v>1486</v>
      </c>
      <c r="K729" s="1" t="s">
        <v>479</v>
      </c>
      <c r="L729" s="1" t="s">
        <v>1541</v>
      </c>
    </row>
    <row r="730" spans="1:12" s="1" customFormat="1" ht="38.25" customHeight="1">
      <c r="A730" s="10">
        <v>26</v>
      </c>
      <c r="B730" s="53"/>
      <c r="C730" s="54"/>
      <c r="D730" s="17">
        <f>D717</f>
        <v>6</v>
      </c>
      <c r="E730" s="860" t="s">
        <v>819</v>
      </c>
      <c r="F730" s="860"/>
      <c r="G730" s="860"/>
      <c r="H730" s="861"/>
      <c r="I730" s="78" t="s">
        <v>1661</v>
      </c>
      <c r="J730" s="1" t="s">
        <v>1486</v>
      </c>
      <c r="K730" s="1" t="s">
        <v>479</v>
      </c>
      <c r="L730" s="1" t="s">
        <v>1541</v>
      </c>
    </row>
    <row r="731" spans="1:12" s="1" customFormat="1" ht="25.5">
      <c r="A731" s="10">
        <v>26</v>
      </c>
      <c r="B731" s="53"/>
      <c r="C731" s="54"/>
      <c r="D731" s="17">
        <f>D717</f>
        <v>6</v>
      </c>
      <c r="E731" s="63" t="s">
        <v>116</v>
      </c>
      <c r="F731" s="17"/>
      <c r="G731" s="22"/>
      <c r="H731" s="28"/>
      <c r="I731" s="78" t="s">
        <v>1661</v>
      </c>
      <c r="J731" s="1" t="s">
        <v>1486</v>
      </c>
      <c r="K731" s="1" t="s">
        <v>479</v>
      </c>
      <c r="L731" s="1" t="s">
        <v>1541</v>
      </c>
    </row>
    <row r="732" spans="1:12" s="1" customFormat="1">
      <c r="A732" s="10">
        <v>26</v>
      </c>
      <c r="B732" s="53"/>
      <c r="C732" s="54"/>
      <c r="D732" s="17">
        <f>D717</f>
        <v>6</v>
      </c>
      <c r="E732" s="63"/>
      <c r="F732" s="17"/>
      <c r="G732" s="22"/>
      <c r="H732" s="28"/>
      <c r="I732" s="78" t="s">
        <v>1661</v>
      </c>
      <c r="J732" s="1" t="s">
        <v>1486</v>
      </c>
      <c r="K732" s="1" t="s">
        <v>479</v>
      </c>
      <c r="L732" s="1" t="s">
        <v>1541</v>
      </c>
    </row>
    <row r="733" spans="1:12" s="1" customFormat="1" ht="15" customHeight="1">
      <c r="A733" s="52">
        <v>26</v>
      </c>
      <c r="B733" s="6"/>
      <c r="C733" s="6"/>
      <c r="D733" s="5"/>
      <c r="E733" s="4"/>
      <c r="F733" s="3"/>
      <c r="G733" s="2"/>
      <c r="H733" s="2"/>
      <c r="I733" s="79" t="s">
        <v>1661</v>
      </c>
      <c r="J733" s="69" t="s">
        <v>1486</v>
      </c>
      <c r="K733" s="69" t="s">
        <v>479</v>
      </c>
      <c r="L733" s="69" t="s">
        <v>1541</v>
      </c>
    </row>
    <row r="734" spans="1:12" s="1" customFormat="1" ht="31.5" customHeight="1">
      <c r="A734" s="10">
        <v>29</v>
      </c>
      <c r="B734" s="866" t="s">
        <v>1543</v>
      </c>
      <c r="C734" s="866"/>
      <c r="D734" s="866"/>
      <c r="E734" s="866"/>
      <c r="F734" s="866"/>
      <c r="G734" s="866"/>
      <c r="H734" s="867"/>
      <c r="I734" s="77" t="s">
        <v>1661</v>
      </c>
      <c r="J734" s="68" t="s">
        <v>1544</v>
      </c>
      <c r="K734" s="68" t="s">
        <v>468</v>
      </c>
      <c r="L734" s="68" t="s">
        <v>1545</v>
      </c>
    </row>
    <row r="735" spans="1:12" s="1" customFormat="1" ht="20.25" customHeight="1">
      <c r="A735" s="10">
        <v>29</v>
      </c>
      <c r="B735" s="868">
        <v>29</v>
      </c>
      <c r="C735" s="24"/>
      <c r="D735" s="13"/>
      <c r="E735" s="12" t="s">
        <v>468</v>
      </c>
      <c r="F735" s="32"/>
      <c r="G735" s="33"/>
      <c r="H735" s="34"/>
      <c r="I735" s="78" t="s">
        <v>1661</v>
      </c>
      <c r="J735" s="1" t="s">
        <v>1544</v>
      </c>
      <c r="K735" s="1" t="s">
        <v>468</v>
      </c>
      <c r="L735" s="1" t="s">
        <v>1545</v>
      </c>
    </row>
    <row r="736" spans="1:12" s="1" customFormat="1" ht="15.75" customHeight="1">
      <c r="A736" s="10">
        <v>29</v>
      </c>
      <c r="B736" s="868"/>
      <c r="C736" s="25"/>
      <c r="D736" s="26"/>
      <c r="E736" s="27" t="s">
        <v>879</v>
      </c>
      <c r="F736" s="32"/>
      <c r="G736" s="33"/>
      <c r="H736" s="34"/>
      <c r="I736" s="78" t="s">
        <v>1661</v>
      </c>
      <c r="J736" s="1" t="s">
        <v>1544</v>
      </c>
      <c r="K736" s="1" t="s">
        <v>468</v>
      </c>
      <c r="L736" s="1" t="s">
        <v>1545</v>
      </c>
    </row>
    <row r="737" spans="1:12" s="1" customFormat="1" ht="15" customHeight="1">
      <c r="A737" s="10">
        <v>29</v>
      </c>
      <c r="B737" s="869" t="s">
        <v>1369</v>
      </c>
      <c r="C737" s="869"/>
      <c r="D737" s="870">
        <v>6</v>
      </c>
      <c r="E737" s="44" t="s">
        <v>5</v>
      </c>
      <c r="F737" s="878" t="s">
        <v>1368</v>
      </c>
      <c r="G737" s="878"/>
      <c r="H737" s="879"/>
      <c r="I737" s="78" t="s">
        <v>1661</v>
      </c>
      <c r="J737" s="1" t="s">
        <v>1544</v>
      </c>
      <c r="K737" s="1" t="s">
        <v>468</v>
      </c>
      <c r="L737" s="1" t="s">
        <v>1545</v>
      </c>
    </row>
    <row r="738" spans="1:12" s="1" customFormat="1" ht="15" customHeight="1">
      <c r="A738" s="10">
        <v>29</v>
      </c>
      <c r="B738" s="869"/>
      <c r="C738" s="869"/>
      <c r="D738" s="870"/>
      <c r="E738" s="65" t="s">
        <v>7</v>
      </c>
      <c r="F738" s="878"/>
      <c r="G738" s="878"/>
      <c r="H738" s="879"/>
      <c r="I738" s="78" t="s">
        <v>1661</v>
      </c>
      <c r="J738" s="1" t="s">
        <v>1544</v>
      </c>
      <c r="K738" s="1" t="s">
        <v>468</v>
      </c>
      <c r="L738" s="1" t="s">
        <v>1545</v>
      </c>
    </row>
    <row r="739" spans="1:12" s="1" customFormat="1" ht="15" customHeight="1">
      <c r="A739" s="10">
        <v>29</v>
      </c>
      <c r="B739" s="869"/>
      <c r="C739" s="869"/>
      <c r="D739" s="870"/>
      <c r="E739" s="65" t="s">
        <v>17</v>
      </c>
      <c r="F739" s="878"/>
      <c r="G739" s="878"/>
      <c r="H739" s="879"/>
      <c r="I739" s="78" t="s">
        <v>1661</v>
      </c>
      <c r="J739" s="1" t="s">
        <v>1544</v>
      </c>
      <c r="K739" s="1" t="s">
        <v>468</v>
      </c>
      <c r="L739" s="1" t="s">
        <v>1545</v>
      </c>
    </row>
    <row r="740" spans="1:12" s="1" customFormat="1" ht="25.5" customHeight="1">
      <c r="A740" s="10">
        <v>29</v>
      </c>
      <c r="B740" s="875" t="s">
        <v>613</v>
      </c>
      <c r="C740" s="875"/>
      <c r="D740" s="16">
        <f>D737</f>
        <v>6</v>
      </c>
      <c r="E740" s="45" t="s">
        <v>2</v>
      </c>
      <c r="F740" s="29" t="s">
        <v>1</v>
      </c>
      <c r="G740" s="864">
        <v>10</v>
      </c>
      <c r="H740" s="865"/>
      <c r="I740" s="78" t="s">
        <v>1661</v>
      </c>
      <c r="J740" s="1" t="s">
        <v>1544</v>
      </c>
      <c r="K740" s="1" t="s">
        <v>468</v>
      </c>
      <c r="L740" s="1" t="s">
        <v>1545</v>
      </c>
    </row>
    <row r="741" spans="1:12" s="1" customFormat="1" ht="15" customHeight="1">
      <c r="A741" s="10">
        <v>29</v>
      </c>
      <c r="B741" s="50">
        <v>0.7</v>
      </c>
      <c r="C741" s="21" t="s">
        <v>609</v>
      </c>
      <c r="D741" s="17">
        <f>D737</f>
        <v>6</v>
      </c>
      <c r="E741" s="42" t="s">
        <v>668</v>
      </c>
      <c r="F741" s="17">
        <f>G740</f>
        <v>10</v>
      </c>
      <c r="G741" s="41">
        <f t="shared" ref="G741:G742" si="108">IF(ISBLANK(B741),"",IF(ISTEXT(B741),"",(B741/D741)*F741))</f>
        <v>1.1666666666666665</v>
      </c>
      <c r="H741" s="28" t="str">
        <f t="shared" ref="H741:H742" si="109">C741</f>
        <v>kg</v>
      </c>
      <c r="I741" s="78" t="s">
        <v>1661</v>
      </c>
      <c r="J741" s="1" t="s">
        <v>1544</v>
      </c>
      <c r="K741" s="1" t="s">
        <v>468</v>
      </c>
      <c r="L741" s="1" t="s">
        <v>1545</v>
      </c>
    </row>
    <row r="742" spans="1:12" s="1" customFormat="1" ht="15" customHeight="1">
      <c r="A742" s="10">
        <v>29</v>
      </c>
      <c r="B742" s="50">
        <v>4</v>
      </c>
      <c r="C742" s="21" t="s">
        <v>627</v>
      </c>
      <c r="D742" s="17">
        <f>D737</f>
        <v>6</v>
      </c>
      <c r="E742" s="42" t="s">
        <v>669</v>
      </c>
      <c r="F742" s="17">
        <f>G740</f>
        <v>10</v>
      </c>
      <c r="G742" s="23">
        <f t="shared" si="108"/>
        <v>6.6666666666666661</v>
      </c>
      <c r="H742" s="28" t="str">
        <f t="shared" si="109"/>
        <v>œufs</v>
      </c>
      <c r="I742" s="78" t="s">
        <v>1661</v>
      </c>
      <c r="J742" s="1" t="s">
        <v>1544</v>
      </c>
      <c r="K742" s="1" t="s">
        <v>468</v>
      </c>
      <c r="L742" s="1" t="s">
        <v>1545</v>
      </c>
    </row>
    <row r="743" spans="1:12" s="1" customFormat="1" ht="15" customHeight="1">
      <c r="A743" s="10">
        <v>29</v>
      </c>
      <c r="B743" s="50">
        <v>1</v>
      </c>
      <c r="C743" s="21" t="s">
        <v>638</v>
      </c>
      <c r="D743" s="17">
        <f>D737</f>
        <v>6</v>
      </c>
      <c r="E743" s="42" t="s">
        <v>670</v>
      </c>
      <c r="F743" s="17">
        <f>G740</f>
        <v>10</v>
      </c>
      <c r="G743" s="23">
        <f t="shared" ref="G743:G749" si="110">IF(ISBLANK(B743),"",IF(ISTEXT(B743),"",(B743/D743)*F743))</f>
        <v>1.6666666666666665</v>
      </c>
      <c r="H743" s="28" t="str">
        <f t="shared" ref="H743:H749" si="111">C743</f>
        <v>noix</v>
      </c>
      <c r="I743" s="78" t="s">
        <v>1661</v>
      </c>
      <c r="J743" s="1" t="s">
        <v>1544</v>
      </c>
      <c r="K743" s="1" t="s">
        <v>468</v>
      </c>
      <c r="L743" s="1" t="s">
        <v>1545</v>
      </c>
    </row>
    <row r="744" spans="1:12" s="1" customFormat="1" ht="15" customHeight="1">
      <c r="A744" s="10">
        <v>29</v>
      </c>
      <c r="B744" s="50">
        <v>2</v>
      </c>
      <c r="C744" s="21" t="s">
        <v>619</v>
      </c>
      <c r="D744" s="17">
        <f>D737</f>
        <v>6</v>
      </c>
      <c r="E744" s="42" t="s">
        <v>671</v>
      </c>
      <c r="F744" s="17">
        <f>G740</f>
        <v>10</v>
      </c>
      <c r="G744" s="23">
        <f t="shared" si="110"/>
        <v>3.333333333333333</v>
      </c>
      <c r="H744" s="28" t="str">
        <f t="shared" si="111"/>
        <v>C/S</v>
      </c>
      <c r="I744" s="78" t="s">
        <v>1661</v>
      </c>
      <c r="J744" s="1" t="s">
        <v>1544</v>
      </c>
      <c r="K744" s="1" t="s">
        <v>468</v>
      </c>
      <c r="L744" s="1" t="s">
        <v>1545</v>
      </c>
    </row>
    <row r="745" spans="1:12" s="1" customFormat="1" ht="15" customHeight="1">
      <c r="A745" s="10">
        <v>29</v>
      </c>
      <c r="B745" s="50">
        <v>2</v>
      </c>
      <c r="C745" s="21" t="s">
        <v>628</v>
      </c>
      <c r="D745" s="17">
        <f>D737</f>
        <v>6</v>
      </c>
      <c r="E745" s="42" t="s">
        <v>672</v>
      </c>
      <c r="F745" s="17">
        <f>G740</f>
        <v>10</v>
      </c>
      <c r="G745" s="23">
        <f t="shared" si="110"/>
        <v>3.333333333333333</v>
      </c>
      <c r="H745" s="28" t="str">
        <f t="shared" si="111"/>
        <v>rouleau</v>
      </c>
      <c r="I745" s="78" t="s">
        <v>1661</v>
      </c>
      <c r="J745" s="1" t="s">
        <v>1544</v>
      </c>
      <c r="K745" s="1" t="s">
        <v>468</v>
      </c>
      <c r="L745" s="1" t="s">
        <v>1545</v>
      </c>
    </row>
    <row r="746" spans="1:12" s="1" customFormat="1" ht="15" customHeight="1">
      <c r="A746" s="10">
        <v>29</v>
      </c>
      <c r="B746" s="50">
        <v>6</v>
      </c>
      <c r="C746" s="21" t="s">
        <v>638</v>
      </c>
      <c r="D746" s="17">
        <f>D737</f>
        <v>6</v>
      </c>
      <c r="E746" s="42" t="s">
        <v>673</v>
      </c>
      <c r="F746" s="17">
        <f>G740</f>
        <v>10</v>
      </c>
      <c r="G746" s="23">
        <f t="shared" si="110"/>
        <v>10</v>
      </c>
      <c r="H746" s="28" t="str">
        <f t="shared" si="111"/>
        <v>noix</v>
      </c>
      <c r="I746" s="78" t="s">
        <v>1661</v>
      </c>
      <c r="J746" s="1" t="s">
        <v>1544</v>
      </c>
      <c r="K746" s="1" t="s">
        <v>468</v>
      </c>
      <c r="L746" s="1" t="s">
        <v>1545</v>
      </c>
    </row>
    <row r="747" spans="1:12" s="1" customFormat="1" ht="15" customHeight="1">
      <c r="A747" s="10">
        <v>29</v>
      </c>
      <c r="B747" s="50">
        <v>0.05</v>
      </c>
      <c r="C747" s="21" t="s">
        <v>609</v>
      </c>
      <c r="D747" s="17">
        <f>D737</f>
        <v>6</v>
      </c>
      <c r="E747" s="42" t="s">
        <v>674</v>
      </c>
      <c r="F747" s="17">
        <f>G740</f>
        <v>10</v>
      </c>
      <c r="G747" s="41">
        <f t="shared" si="110"/>
        <v>8.3333333333333329E-2</v>
      </c>
      <c r="H747" s="28" t="str">
        <f t="shared" si="111"/>
        <v>kg</v>
      </c>
      <c r="I747" s="78" t="s">
        <v>1661</v>
      </c>
      <c r="J747" s="1" t="s">
        <v>1544</v>
      </c>
      <c r="K747" s="1" t="s">
        <v>468</v>
      </c>
      <c r="L747" s="1" t="s">
        <v>1545</v>
      </c>
    </row>
    <row r="748" spans="1:12" s="1" customFormat="1" ht="15" customHeight="1">
      <c r="A748" s="10">
        <v>29</v>
      </c>
      <c r="B748" s="50"/>
      <c r="C748" s="21"/>
      <c r="D748" s="17">
        <f>D737</f>
        <v>6</v>
      </c>
      <c r="E748" s="42" t="s">
        <v>675</v>
      </c>
      <c r="F748" s="17">
        <f>G740</f>
        <v>10</v>
      </c>
      <c r="G748" s="22" t="str">
        <f t="shared" si="110"/>
        <v/>
      </c>
      <c r="H748" s="28">
        <f t="shared" si="111"/>
        <v>0</v>
      </c>
      <c r="I748" s="78" t="s">
        <v>1661</v>
      </c>
      <c r="J748" s="1" t="s">
        <v>1544</v>
      </c>
      <c r="K748" s="1" t="s">
        <v>468</v>
      </c>
      <c r="L748" s="1" t="s">
        <v>1545</v>
      </c>
    </row>
    <row r="749" spans="1:12" s="1" customFormat="1" ht="15" customHeight="1">
      <c r="A749" s="10">
        <v>29</v>
      </c>
      <c r="B749" s="50"/>
      <c r="C749" s="21"/>
      <c r="D749" s="17">
        <f>D737</f>
        <v>6</v>
      </c>
      <c r="E749" s="65"/>
      <c r="F749" s="17">
        <f>G740</f>
        <v>10</v>
      </c>
      <c r="G749" s="22" t="str">
        <f t="shared" si="110"/>
        <v/>
      </c>
      <c r="H749" s="28">
        <f t="shared" si="111"/>
        <v>0</v>
      </c>
      <c r="I749" s="78" t="s">
        <v>1661</v>
      </c>
      <c r="J749" s="1" t="s">
        <v>1544</v>
      </c>
      <c r="K749" s="1" t="s">
        <v>468</v>
      </c>
      <c r="L749" s="1" t="s">
        <v>1545</v>
      </c>
    </row>
    <row r="750" spans="1:12" s="1" customFormat="1" ht="15" customHeight="1">
      <c r="A750" s="10">
        <v>29</v>
      </c>
      <c r="B750" s="53"/>
      <c r="C750" s="54"/>
      <c r="D750" s="17">
        <f>D737</f>
        <v>6</v>
      </c>
      <c r="E750" s="61" t="s">
        <v>1461</v>
      </c>
      <c r="F750" s="17"/>
      <c r="G750" s="22"/>
      <c r="H750" s="28"/>
      <c r="I750" s="78" t="s">
        <v>1661</v>
      </c>
      <c r="J750" s="1" t="s">
        <v>1544</v>
      </c>
      <c r="K750" s="1" t="s">
        <v>468</v>
      </c>
      <c r="L750" s="1" t="s">
        <v>1545</v>
      </c>
    </row>
    <row r="751" spans="1:12" s="1" customFormat="1">
      <c r="A751" s="10">
        <v>29</v>
      </c>
      <c r="B751" s="53"/>
      <c r="C751" s="54"/>
      <c r="D751" s="17">
        <f>D737</f>
        <v>6</v>
      </c>
      <c r="E751" s="63" t="s">
        <v>467</v>
      </c>
      <c r="F751" s="17"/>
      <c r="G751" s="22"/>
      <c r="H751" s="28"/>
      <c r="I751" s="78" t="s">
        <v>1661</v>
      </c>
      <c r="J751" s="1" t="s">
        <v>1544</v>
      </c>
      <c r="K751" s="1" t="s">
        <v>468</v>
      </c>
      <c r="L751" s="1" t="s">
        <v>1545</v>
      </c>
    </row>
    <row r="752" spans="1:12" s="1" customFormat="1">
      <c r="A752" s="10">
        <v>29</v>
      </c>
      <c r="B752" s="53"/>
      <c r="C752" s="54"/>
      <c r="D752" s="17">
        <f>D737</f>
        <v>6</v>
      </c>
      <c r="E752" s="63" t="s">
        <v>466</v>
      </c>
      <c r="F752" s="17"/>
      <c r="G752" s="22"/>
      <c r="H752" s="28"/>
      <c r="I752" s="78" t="s">
        <v>1661</v>
      </c>
      <c r="J752" s="1" t="s">
        <v>1544</v>
      </c>
      <c r="K752" s="1" t="s">
        <v>468</v>
      </c>
      <c r="L752" s="1" t="s">
        <v>1545</v>
      </c>
    </row>
    <row r="753" spans="1:12" s="1" customFormat="1">
      <c r="A753" s="10">
        <v>29</v>
      </c>
      <c r="B753" s="53"/>
      <c r="C753" s="54"/>
      <c r="D753" s="17"/>
      <c r="E753" s="63" t="s">
        <v>465</v>
      </c>
      <c r="F753" s="17"/>
      <c r="G753" s="22"/>
      <c r="H753" s="28"/>
      <c r="I753" s="78" t="s">
        <v>1661</v>
      </c>
      <c r="J753" s="1" t="s">
        <v>1544</v>
      </c>
      <c r="K753" s="1" t="s">
        <v>468</v>
      </c>
      <c r="L753" s="1" t="s">
        <v>1545</v>
      </c>
    </row>
    <row r="754" spans="1:12" s="1" customFormat="1" ht="25.5" customHeight="1">
      <c r="A754" s="10">
        <v>29</v>
      </c>
      <c r="B754" s="53"/>
      <c r="C754" s="54"/>
      <c r="D754" s="17"/>
      <c r="E754" s="860" t="s">
        <v>464</v>
      </c>
      <c r="F754" s="860"/>
      <c r="G754" s="860"/>
      <c r="H754" s="861"/>
      <c r="I754" s="78" t="s">
        <v>1661</v>
      </c>
      <c r="J754" s="1" t="s">
        <v>1544</v>
      </c>
      <c r="K754" s="1" t="s">
        <v>468</v>
      </c>
      <c r="L754" s="1" t="s">
        <v>1545</v>
      </c>
    </row>
    <row r="755" spans="1:12" s="1" customFormat="1">
      <c r="A755" s="10">
        <v>29</v>
      </c>
      <c r="B755" s="53"/>
      <c r="C755" s="54"/>
      <c r="D755" s="17"/>
      <c r="E755" s="63" t="s">
        <v>463</v>
      </c>
      <c r="F755" s="17"/>
      <c r="G755" s="22"/>
      <c r="H755" s="28"/>
      <c r="I755" s="78" t="s">
        <v>1661</v>
      </c>
      <c r="J755" s="1" t="s">
        <v>1544</v>
      </c>
      <c r="K755" s="1" t="s">
        <v>468</v>
      </c>
      <c r="L755" s="1" t="s">
        <v>1545</v>
      </c>
    </row>
    <row r="756" spans="1:12" s="1" customFormat="1">
      <c r="A756" s="10">
        <v>29</v>
      </c>
      <c r="B756" s="53"/>
      <c r="C756" s="54"/>
      <c r="D756" s="17"/>
      <c r="E756" s="63" t="s">
        <v>462</v>
      </c>
      <c r="F756" s="17"/>
      <c r="G756" s="22"/>
      <c r="H756" s="28"/>
      <c r="I756" s="78" t="s">
        <v>1661</v>
      </c>
      <c r="J756" s="1" t="s">
        <v>1544</v>
      </c>
      <c r="K756" s="1" t="s">
        <v>468</v>
      </c>
      <c r="L756" s="1" t="s">
        <v>1545</v>
      </c>
    </row>
    <row r="757" spans="1:12" s="1" customFormat="1" ht="25.5" customHeight="1">
      <c r="A757" s="10">
        <v>29</v>
      </c>
      <c r="B757" s="53"/>
      <c r="C757" s="54"/>
      <c r="D757" s="17"/>
      <c r="E757" s="860" t="s">
        <v>461</v>
      </c>
      <c r="F757" s="860"/>
      <c r="G757" s="860"/>
      <c r="H757" s="861"/>
      <c r="I757" s="78" t="s">
        <v>1661</v>
      </c>
      <c r="J757" s="1" t="s">
        <v>1544</v>
      </c>
      <c r="K757" s="1" t="s">
        <v>468</v>
      </c>
      <c r="L757" s="1" t="s">
        <v>1545</v>
      </c>
    </row>
    <row r="758" spans="1:12" s="1" customFormat="1">
      <c r="A758" s="10">
        <v>29</v>
      </c>
      <c r="B758" s="53"/>
      <c r="C758" s="54"/>
      <c r="D758" s="17"/>
      <c r="E758" s="63" t="s">
        <v>460</v>
      </c>
      <c r="F758" s="17"/>
      <c r="G758" s="22"/>
      <c r="H758" s="28"/>
      <c r="I758" s="78" t="s">
        <v>1661</v>
      </c>
      <c r="J758" s="1" t="s">
        <v>1544</v>
      </c>
      <c r="K758" s="1" t="s">
        <v>468</v>
      </c>
      <c r="L758" s="1" t="s">
        <v>1545</v>
      </c>
    </row>
    <row r="759" spans="1:12" s="1" customFormat="1">
      <c r="A759" s="10">
        <v>29</v>
      </c>
      <c r="B759" s="53"/>
      <c r="C759" s="54"/>
      <c r="D759" s="17"/>
      <c r="E759" s="63" t="s">
        <v>459</v>
      </c>
      <c r="F759" s="17"/>
      <c r="G759" s="22"/>
      <c r="H759" s="28"/>
      <c r="I759" s="78" t="s">
        <v>1661</v>
      </c>
      <c r="J759" s="1" t="s">
        <v>1544</v>
      </c>
      <c r="K759" s="1" t="s">
        <v>468</v>
      </c>
      <c r="L759" s="1" t="s">
        <v>1545</v>
      </c>
    </row>
    <row r="760" spans="1:12" s="1" customFormat="1">
      <c r="A760" s="10">
        <v>29</v>
      </c>
      <c r="B760" s="53"/>
      <c r="C760" s="54"/>
      <c r="D760" s="17"/>
      <c r="E760" s="63"/>
      <c r="F760" s="17"/>
      <c r="G760" s="22"/>
      <c r="H760" s="28"/>
      <c r="I760" s="78" t="s">
        <v>1661</v>
      </c>
      <c r="J760" s="1" t="s">
        <v>1544</v>
      </c>
      <c r="K760" s="1" t="s">
        <v>468</v>
      </c>
      <c r="L760" s="1" t="s">
        <v>1545</v>
      </c>
    </row>
    <row r="761" spans="1:12" s="1" customFormat="1" ht="15" customHeight="1">
      <c r="A761" s="52">
        <v>29</v>
      </c>
      <c r="B761" s="6"/>
      <c r="C761" s="6"/>
      <c r="D761" s="5"/>
      <c r="E761" s="4"/>
      <c r="F761" s="3"/>
      <c r="G761" s="2"/>
      <c r="H761" s="2"/>
      <c r="I761" s="79" t="s">
        <v>1661</v>
      </c>
      <c r="J761" s="69" t="s">
        <v>1544</v>
      </c>
      <c r="K761" s="69" t="s">
        <v>468</v>
      </c>
      <c r="L761" s="69" t="s">
        <v>1545</v>
      </c>
    </row>
    <row r="762" spans="1:12" s="1" customFormat="1" ht="31.5" customHeight="1">
      <c r="A762" s="10">
        <v>35</v>
      </c>
      <c r="B762" s="866" t="s">
        <v>1485</v>
      </c>
      <c r="C762" s="866"/>
      <c r="D762" s="866"/>
      <c r="E762" s="866"/>
      <c r="F762" s="866"/>
      <c r="G762" s="866"/>
      <c r="H762" s="867"/>
      <c r="I762" s="77" t="s">
        <v>1661</v>
      </c>
      <c r="J762" s="68" t="s">
        <v>1486</v>
      </c>
      <c r="K762" s="68" t="s">
        <v>923</v>
      </c>
      <c r="L762" s="68" t="s">
        <v>1547</v>
      </c>
    </row>
    <row r="763" spans="1:12" s="1" customFormat="1" ht="20.25" customHeight="1">
      <c r="A763" s="10">
        <v>35</v>
      </c>
      <c r="B763" s="868">
        <v>35</v>
      </c>
      <c r="C763" s="24"/>
      <c r="D763" s="13"/>
      <c r="E763" s="12" t="s">
        <v>923</v>
      </c>
      <c r="F763" s="32"/>
      <c r="G763" s="33"/>
      <c r="H763" s="34"/>
      <c r="I763" s="78" t="s">
        <v>1661</v>
      </c>
      <c r="J763" s="1" t="s">
        <v>1486</v>
      </c>
      <c r="K763" s="1" t="s">
        <v>923</v>
      </c>
      <c r="L763" s="1" t="s">
        <v>1547</v>
      </c>
    </row>
    <row r="764" spans="1:12" s="1" customFormat="1" ht="15.75" customHeight="1">
      <c r="A764" s="10">
        <v>35</v>
      </c>
      <c r="B764" s="868"/>
      <c r="C764" s="25"/>
      <c r="D764" s="26"/>
      <c r="E764" s="27" t="s">
        <v>924</v>
      </c>
      <c r="F764" s="32"/>
      <c r="G764" s="33"/>
      <c r="H764" s="34"/>
      <c r="I764" s="78" t="s">
        <v>1661</v>
      </c>
      <c r="J764" s="1" t="s">
        <v>1486</v>
      </c>
      <c r="K764" s="1" t="s">
        <v>923</v>
      </c>
      <c r="L764" s="1" t="s">
        <v>1547</v>
      </c>
    </row>
    <row r="765" spans="1:12" s="1" customFormat="1" ht="15" customHeight="1">
      <c r="A765" s="10">
        <v>35</v>
      </c>
      <c r="B765" s="869" t="s">
        <v>1369</v>
      </c>
      <c r="C765" s="869"/>
      <c r="D765" s="870">
        <v>6</v>
      </c>
      <c r="E765" s="44" t="s">
        <v>5</v>
      </c>
      <c r="F765" s="878" t="s">
        <v>1368</v>
      </c>
      <c r="G765" s="878"/>
      <c r="H765" s="879"/>
      <c r="I765" s="78" t="s">
        <v>1661</v>
      </c>
      <c r="J765" s="1" t="s">
        <v>1486</v>
      </c>
      <c r="K765" s="1" t="s">
        <v>923</v>
      </c>
      <c r="L765" s="1" t="s">
        <v>1547</v>
      </c>
    </row>
    <row r="766" spans="1:12" s="1" customFormat="1" ht="15" customHeight="1">
      <c r="A766" s="10">
        <v>35</v>
      </c>
      <c r="B766" s="869"/>
      <c r="C766" s="869"/>
      <c r="D766" s="870"/>
      <c r="E766" s="65" t="s">
        <v>12</v>
      </c>
      <c r="F766" s="878"/>
      <c r="G766" s="878"/>
      <c r="H766" s="879"/>
      <c r="I766" s="78" t="s">
        <v>1661</v>
      </c>
      <c r="J766" s="1" t="s">
        <v>1486</v>
      </c>
      <c r="K766" s="1" t="s">
        <v>923</v>
      </c>
      <c r="L766" s="1" t="s">
        <v>1547</v>
      </c>
    </row>
    <row r="767" spans="1:12" s="1" customFormat="1" ht="15" customHeight="1">
      <c r="A767" s="10">
        <v>35</v>
      </c>
      <c r="B767" s="869"/>
      <c r="C767" s="869"/>
      <c r="D767" s="870"/>
      <c r="E767" s="65" t="s">
        <v>17</v>
      </c>
      <c r="F767" s="878"/>
      <c r="G767" s="878"/>
      <c r="H767" s="879"/>
      <c r="I767" s="78" t="s">
        <v>1661</v>
      </c>
      <c r="J767" s="1" t="s">
        <v>1486</v>
      </c>
      <c r="K767" s="1" t="s">
        <v>923</v>
      </c>
      <c r="L767" s="1" t="s">
        <v>1547</v>
      </c>
    </row>
    <row r="768" spans="1:12" s="1" customFormat="1" ht="25.5" customHeight="1">
      <c r="A768" s="10">
        <v>35</v>
      </c>
      <c r="B768" s="875" t="s">
        <v>613</v>
      </c>
      <c r="C768" s="875"/>
      <c r="D768" s="16">
        <f>D765</f>
        <v>6</v>
      </c>
      <c r="E768" s="45" t="s">
        <v>2</v>
      </c>
      <c r="F768" s="29" t="s">
        <v>1</v>
      </c>
      <c r="G768" s="864">
        <v>10</v>
      </c>
      <c r="H768" s="865"/>
      <c r="I768" s="78" t="s">
        <v>1661</v>
      </c>
      <c r="J768" s="1" t="s">
        <v>1486</v>
      </c>
      <c r="K768" s="1" t="s">
        <v>923</v>
      </c>
      <c r="L768" s="1" t="s">
        <v>1547</v>
      </c>
    </row>
    <row r="769" spans="1:12" s="1" customFormat="1" ht="15" customHeight="1">
      <c r="A769" s="10">
        <v>35</v>
      </c>
      <c r="B769" s="50">
        <v>0.6</v>
      </c>
      <c r="C769" s="21" t="s">
        <v>609</v>
      </c>
      <c r="D769" s="17">
        <f>D765</f>
        <v>6</v>
      </c>
      <c r="E769" s="42" t="s">
        <v>925</v>
      </c>
      <c r="F769" s="17">
        <f>G768</f>
        <v>10</v>
      </c>
      <c r="G769" s="41">
        <f t="shared" ref="G769:G770" si="112">IF(ISBLANK(B769),"",IF(ISTEXT(B769),"",(B769/D769)*F769))</f>
        <v>0.99999999999999989</v>
      </c>
      <c r="H769" s="28" t="str">
        <f t="shared" ref="H769:H770" si="113">C769</f>
        <v>kg</v>
      </c>
      <c r="I769" s="78" t="s">
        <v>1661</v>
      </c>
      <c r="J769" s="1" t="s">
        <v>1486</v>
      </c>
      <c r="K769" s="1" t="s">
        <v>923</v>
      </c>
      <c r="L769" s="1" t="s">
        <v>1547</v>
      </c>
    </row>
    <row r="770" spans="1:12" s="1" customFormat="1" ht="15" customHeight="1">
      <c r="A770" s="10">
        <v>35</v>
      </c>
      <c r="B770" s="50">
        <v>12</v>
      </c>
      <c r="C770" s="21" t="s">
        <v>1371</v>
      </c>
      <c r="D770" s="17">
        <f>D765</f>
        <v>6</v>
      </c>
      <c r="E770" s="42" t="s">
        <v>926</v>
      </c>
      <c r="F770" s="17">
        <f>G768</f>
        <v>10</v>
      </c>
      <c r="G770" s="23">
        <f t="shared" si="112"/>
        <v>20</v>
      </c>
      <c r="H770" s="28" t="str">
        <f t="shared" si="113"/>
        <v>coquilles</v>
      </c>
      <c r="I770" s="78" t="s">
        <v>1661</v>
      </c>
      <c r="J770" s="1" t="s">
        <v>1486</v>
      </c>
      <c r="K770" s="1" t="s">
        <v>923</v>
      </c>
      <c r="L770" s="1" t="s">
        <v>1547</v>
      </c>
    </row>
    <row r="771" spans="1:12" s="1" customFormat="1" ht="15" customHeight="1">
      <c r="A771" s="10">
        <v>35</v>
      </c>
      <c r="B771" s="50">
        <v>5</v>
      </c>
      <c r="C771" s="21" t="s">
        <v>627</v>
      </c>
      <c r="D771" s="17">
        <f>D765</f>
        <v>6</v>
      </c>
      <c r="E771" s="42" t="s">
        <v>690</v>
      </c>
      <c r="F771" s="17">
        <f>G768</f>
        <v>10</v>
      </c>
      <c r="G771" s="23">
        <f t="shared" ref="G771:G775" si="114">IF(ISBLANK(B771),"",IF(ISTEXT(B771),"",(B771/D771)*F771))</f>
        <v>8.3333333333333339</v>
      </c>
      <c r="H771" s="28" t="str">
        <f t="shared" ref="H771:H775" si="115">C771</f>
        <v>œufs</v>
      </c>
      <c r="I771" s="78" t="s">
        <v>1661</v>
      </c>
      <c r="J771" s="1" t="s">
        <v>1486</v>
      </c>
      <c r="K771" s="1" t="s">
        <v>923</v>
      </c>
      <c r="L771" s="1" t="s">
        <v>1547</v>
      </c>
    </row>
    <row r="772" spans="1:12" s="1" customFormat="1" ht="15" customHeight="1">
      <c r="A772" s="10">
        <v>35</v>
      </c>
      <c r="B772" s="50">
        <v>0.06</v>
      </c>
      <c r="C772" s="21" t="s">
        <v>609</v>
      </c>
      <c r="D772" s="17">
        <f>D765</f>
        <v>6</v>
      </c>
      <c r="E772" s="42" t="s">
        <v>691</v>
      </c>
      <c r="F772" s="17">
        <f>G768</f>
        <v>10</v>
      </c>
      <c r="G772" s="41">
        <f t="shared" si="114"/>
        <v>0.1</v>
      </c>
      <c r="H772" s="28" t="str">
        <f t="shared" si="115"/>
        <v>kg</v>
      </c>
      <c r="I772" s="78" t="s">
        <v>1661</v>
      </c>
      <c r="J772" s="1" t="s">
        <v>1486</v>
      </c>
      <c r="K772" s="1" t="s">
        <v>923</v>
      </c>
      <c r="L772" s="1" t="s">
        <v>1547</v>
      </c>
    </row>
    <row r="773" spans="1:12" s="1" customFormat="1" ht="15" customHeight="1">
      <c r="A773" s="10">
        <v>35</v>
      </c>
      <c r="B773" s="50">
        <v>2</v>
      </c>
      <c r="C773" s="21" t="s">
        <v>619</v>
      </c>
      <c r="D773" s="17">
        <f>D765</f>
        <v>6</v>
      </c>
      <c r="E773" s="42" t="s">
        <v>671</v>
      </c>
      <c r="F773" s="17">
        <f>G768</f>
        <v>10</v>
      </c>
      <c r="G773" s="23">
        <f t="shared" si="114"/>
        <v>3.333333333333333</v>
      </c>
      <c r="H773" s="28" t="str">
        <f t="shared" si="115"/>
        <v>C/S</v>
      </c>
      <c r="I773" s="78" t="s">
        <v>1661</v>
      </c>
      <c r="J773" s="1" t="s">
        <v>1486</v>
      </c>
      <c r="K773" s="1" t="s">
        <v>923</v>
      </c>
      <c r="L773" s="1" t="s">
        <v>1547</v>
      </c>
    </row>
    <row r="774" spans="1:12" s="1" customFormat="1" ht="15" customHeight="1">
      <c r="A774" s="10">
        <v>35</v>
      </c>
      <c r="B774" s="50">
        <v>1</v>
      </c>
      <c r="C774" s="21" t="s">
        <v>628</v>
      </c>
      <c r="D774" s="17">
        <f>D765</f>
        <v>6</v>
      </c>
      <c r="E774" s="42" t="s">
        <v>692</v>
      </c>
      <c r="F774" s="17">
        <f>G768</f>
        <v>10</v>
      </c>
      <c r="G774" s="23">
        <f t="shared" si="114"/>
        <v>1.6666666666666665</v>
      </c>
      <c r="H774" s="28" t="str">
        <f t="shared" si="115"/>
        <v>rouleau</v>
      </c>
      <c r="I774" s="78" t="s">
        <v>1661</v>
      </c>
      <c r="J774" s="1" t="s">
        <v>1486</v>
      </c>
      <c r="K774" s="1" t="s">
        <v>923</v>
      </c>
      <c r="L774" s="1" t="s">
        <v>1547</v>
      </c>
    </row>
    <row r="775" spans="1:12" s="1" customFormat="1" ht="15" customHeight="1">
      <c r="A775" s="10">
        <v>35</v>
      </c>
      <c r="B775" s="50"/>
      <c r="C775" s="21"/>
      <c r="D775" s="17">
        <f>D765</f>
        <v>6</v>
      </c>
      <c r="E775" s="65"/>
      <c r="F775" s="17">
        <f>G768</f>
        <v>10</v>
      </c>
      <c r="G775" s="22" t="str">
        <f t="shared" si="114"/>
        <v/>
      </c>
      <c r="H775" s="28">
        <f t="shared" si="115"/>
        <v>0</v>
      </c>
      <c r="I775" s="78" t="s">
        <v>1661</v>
      </c>
      <c r="J775" s="1" t="s">
        <v>1486</v>
      </c>
      <c r="K775" s="1" t="s">
        <v>923</v>
      </c>
      <c r="L775" s="1" t="s">
        <v>1547</v>
      </c>
    </row>
    <row r="776" spans="1:12" s="1" customFormat="1">
      <c r="A776" s="10">
        <v>35</v>
      </c>
      <c r="B776" s="53"/>
      <c r="C776" s="54"/>
      <c r="D776" s="17">
        <f>D765</f>
        <v>6</v>
      </c>
      <c r="E776" s="61" t="s">
        <v>1461</v>
      </c>
      <c r="F776" s="17"/>
      <c r="G776" s="22"/>
      <c r="H776" s="28"/>
      <c r="I776" s="78" t="s">
        <v>1661</v>
      </c>
      <c r="J776" s="1" t="s">
        <v>1486</v>
      </c>
      <c r="K776" s="1" t="s">
        <v>923</v>
      </c>
      <c r="L776" s="1" t="s">
        <v>1547</v>
      </c>
    </row>
    <row r="777" spans="1:12" s="1" customFormat="1">
      <c r="A777" s="10">
        <v>35</v>
      </c>
      <c r="B777" s="53"/>
      <c r="C777" s="54"/>
      <c r="D777" s="17">
        <f>D765</f>
        <v>6</v>
      </c>
      <c r="E777" s="63" t="s">
        <v>28</v>
      </c>
      <c r="F777" s="17"/>
      <c r="G777" s="22"/>
      <c r="H777" s="28"/>
      <c r="I777" s="78" t="s">
        <v>1661</v>
      </c>
      <c r="J777" s="1" t="s">
        <v>1486</v>
      </c>
      <c r="K777" s="1" t="s">
        <v>923</v>
      </c>
      <c r="L777" s="1" t="s">
        <v>1547</v>
      </c>
    </row>
    <row r="778" spans="1:12" s="1" customFormat="1" ht="25.5" customHeight="1">
      <c r="A778" s="10">
        <v>35</v>
      </c>
      <c r="B778" s="53"/>
      <c r="C778" s="54"/>
      <c r="D778" s="17">
        <f>D765</f>
        <v>6</v>
      </c>
      <c r="E778" s="860" t="s">
        <v>423</v>
      </c>
      <c r="F778" s="860"/>
      <c r="G778" s="860"/>
      <c r="H778" s="861"/>
      <c r="I778" s="78" t="s">
        <v>1661</v>
      </c>
      <c r="J778" s="1" t="s">
        <v>1486</v>
      </c>
      <c r="K778" s="1" t="s">
        <v>923</v>
      </c>
      <c r="L778" s="1" t="s">
        <v>1547</v>
      </c>
    </row>
    <row r="779" spans="1:12" s="1" customFormat="1" ht="25.5" customHeight="1">
      <c r="A779" s="10">
        <v>35</v>
      </c>
      <c r="B779" s="53"/>
      <c r="C779" s="54"/>
      <c r="D779" s="17">
        <f>D765</f>
        <v>6</v>
      </c>
      <c r="E779" s="860" t="s">
        <v>927</v>
      </c>
      <c r="F779" s="860"/>
      <c r="G779" s="860"/>
      <c r="H779" s="861"/>
      <c r="I779" s="78" t="s">
        <v>1661</v>
      </c>
      <c r="J779" s="1" t="s">
        <v>1486</v>
      </c>
      <c r="K779" s="1" t="s">
        <v>923</v>
      </c>
      <c r="L779" s="1" t="s">
        <v>1547</v>
      </c>
    </row>
    <row r="780" spans="1:12" s="1" customFormat="1">
      <c r="A780" s="10">
        <v>35</v>
      </c>
      <c r="B780" s="53"/>
      <c r="C780" s="54"/>
      <c r="D780" s="17">
        <f>D765</f>
        <v>6</v>
      </c>
      <c r="E780" s="63" t="s">
        <v>422</v>
      </c>
      <c r="F780" s="17"/>
      <c r="G780" s="22"/>
      <c r="H780" s="28"/>
      <c r="I780" s="78" t="s">
        <v>1661</v>
      </c>
      <c r="J780" s="1" t="s">
        <v>1486</v>
      </c>
      <c r="K780" s="1" t="s">
        <v>923</v>
      </c>
      <c r="L780" s="1" t="s">
        <v>1547</v>
      </c>
    </row>
    <row r="781" spans="1:12" s="1" customFormat="1">
      <c r="A781" s="10">
        <v>35</v>
      </c>
      <c r="B781" s="53"/>
      <c r="C781" s="54"/>
      <c r="D781" s="17"/>
      <c r="E781" s="63" t="s">
        <v>421</v>
      </c>
      <c r="F781" s="17"/>
      <c r="G781" s="22"/>
      <c r="H781" s="28"/>
      <c r="I781" s="78" t="s">
        <v>1661</v>
      </c>
      <c r="J781" s="1" t="s">
        <v>1486</v>
      </c>
      <c r="K781" s="1" t="s">
        <v>923</v>
      </c>
      <c r="L781" s="1" t="s">
        <v>1547</v>
      </c>
    </row>
    <row r="782" spans="1:12" s="1" customFormat="1" ht="15" customHeight="1">
      <c r="A782" s="10">
        <v>35</v>
      </c>
      <c r="B782" s="53"/>
      <c r="C782" s="54"/>
      <c r="D782" s="17"/>
      <c r="E782" s="63"/>
      <c r="F782" s="17"/>
      <c r="G782" s="22"/>
      <c r="H782" s="28"/>
      <c r="I782" s="78" t="s">
        <v>1661</v>
      </c>
      <c r="J782" s="1" t="s">
        <v>1486</v>
      </c>
      <c r="K782" s="1" t="s">
        <v>923</v>
      </c>
      <c r="L782" s="1" t="s">
        <v>1547</v>
      </c>
    </row>
    <row r="783" spans="1:12" s="1" customFormat="1" ht="15" customHeight="1">
      <c r="A783" s="52">
        <v>35</v>
      </c>
      <c r="B783" s="6"/>
      <c r="C783" s="6"/>
      <c r="D783" s="5"/>
      <c r="E783" s="4"/>
      <c r="F783" s="3"/>
      <c r="G783" s="2"/>
      <c r="H783" s="2"/>
      <c r="I783" s="79" t="s">
        <v>1661</v>
      </c>
      <c r="J783" s="69" t="s">
        <v>1486</v>
      </c>
      <c r="K783" s="69" t="s">
        <v>923</v>
      </c>
      <c r="L783" s="69" t="s">
        <v>1547</v>
      </c>
    </row>
    <row r="784" spans="1:12" s="1" customFormat="1" ht="31.5" customHeight="1">
      <c r="A784" s="10">
        <v>48</v>
      </c>
      <c r="B784" s="866" t="s">
        <v>1485</v>
      </c>
      <c r="C784" s="866"/>
      <c r="D784" s="866"/>
      <c r="E784" s="866"/>
      <c r="F784" s="866"/>
      <c r="G784" s="866"/>
      <c r="H784" s="867"/>
      <c r="I784" s="77" t="s">
        <v>1661</v>
      </c>
      <c r="J784" s="68" t="s">
        <v>1486</v>
      </c>
      <c r="K784" s="68" t="s">
        <v>341</v>
      </c>
      <c r="L784" s="68" t="s">
        <v>1548</v>
      </c>
    </row>
    <row r="785" spans="1:12" s="1" customFormat="1" ht="20.25" customHeight="1">
      <c r="A785" s="10">
        <v>48</v>
      </c>
      <c r="B785" s="868">
        <v>48</v>
      </c>
      <c r="C785" s="24"/>
      <c r="D785" s="13"/>
      <c r="E785" s="12" t="s">
        <v>341</v>
      </c>
      <c r="F785" s="32"/>
      <c r="G785" s="33"/>
      <c r="H785" s="34"/>
      <c r="I785" s="78" t="s">
        <v>1661</v>
      </c>
      <c r="J785" s="1" t="s">
        <v>1486</v>
      </c>
      <c r="K785" s="1" t="s">
        <v>341</v>
      </c>
      <c r="L785" s="1" t="s">
        <v>1548</v>
      </c>
    </row>
    <row r="786" spans="1:12" s="1" customFormat="1" ht="15.75" customHeight="1">
      <c r="A786" s="10">
        <v>48</v>
      </c>
      <c r="B786" s="868"/>
      <c r="C786" s="25"/>
      <c r="D786" s="26"/>
      <c r="E786" s="27" t="s">
        <v>1008</v>
      </c>
      <c r="F786" s="32"/>
      <c r="G786" s="33"/>
      <c r="H786" s="34"/>
      <c r="I786" s="78" t="s">
        <v>1661</v>
      </c>
      <c r="J786" s="1" t="s">
        <v>1486</v>
      </c>
      <c r="K786" s="1" t="s">
        <v>341</v>
      </c>
      <c r="L786" s="1" t="s">
        <v>1548</v>
      </c>
    </row>
    <row r="787" spans="1:12" s="1" customFormat="1" ht="15" customHeight="1">
      <c r="A787" s="10">
        <v>48</v>
      </c>
      <c r="B787" s="869" t="s">
        <v>1369</v>
      </c>
      <c r="C787" s="869"/>
      <c r="D787" s="870">
        <v>6</v>
      </c>
      <c r="E787" s="44" t="s">
        <v>5</v>
      </c>
      <c r="F787" s="878" t="s">
        <v>611</v>
      </c>
      <c r="G787" s="878"/>
      <c r="H787" s="879"/>
      <c r="I787" s="78" t="s">
        <v>1661</v>
      </c>
      <c r="J787" s="1" t="s">
        <v>1486</v>
      </c>
      <c r="K787" s="1" t="s">
        <v>341</v>
      </c>
      <c r="L787" s="1" t="s">
        <v>1548</v>
      </c>
    </row>
    <row r="788" spans="1:12" s="1" customFormat="1" ht="15" customHeight="1">
      <c r="A788" s="10">
        <v>48</v>
      </c>
      <c r="B788" s="869"/>
      <c r="C788" s="869"/>
      <c r="D788" s="870"/>
      <c r="E788" s="65" t="s">
        <v>12</v>
      </c>
      <c r="F788" s="878"/>
      <c r="G788" s="878"/>
      <c r="H788" s="879"/>
      <c r="I788" s="78" t="s">
        <v>1661</v>
      </c>
      <c r="J788" s="1" t="s">
        <v>1486</v>
      </c>
      <c r="K788" s="1" t="s">
        <v>341</v>
      </c>
      <c r="L788" s="1" t="s">
        <v>1548</v>
      </c>
    </row>
    <row r="789" spans="1:12" s="1" customFormat="1" ht="15" customHeight="1">
      <c r="A789" s="10">
        <v>48</v>
      </c>
      <c r="B789" s="869"/>
      <c r="C789" s="869"/>
      <c r="D789" s="870"/>
      <c r="E789" s="65" t="s">
        <v>17</v>
      </c>
      <c r="F789" s="878"/>
      <c r="G789" s="878"/>
      <c r="H789" s="879"/>
      <c r="I789" s="78" t="s">
        <v>1661</v>
      </c>
      <c r="J789" s="1" t="s">
        <v>1486</v>
      </c>
      <c r="K789" s="1" t="s">
        <v>341</v>
      </c>
      <c r="L789" s="1" t="s">
        <v>1548</v>
      </c>
    </row>
    <row r="790" spans="1:12" s="1" customFormat="1" ht="25.5" customHeight="1">
      <c r="A790" s="10">
        <v>48</v>
      </c>
      <c r="B790" s="875" t="s">
        <v>613</v>
      </c>
      <c r="C790" s="875"/>
      <c r="D790" s="16">
        <f>D787</f>
        <v>6</v>
      </c>
      <c r="E790" s="45" t="s">
        <v>2</v>
      </c>
      <c r="F790" s="29" t="s">
        <v>1</v>
      </c>
      <c r="G790" s="864">
        <v>10</v>
      </c>
      <c r="H790" s="865"/>
      <c r="I790" s="78" t="s">
        <v>1661</v>
      </c>
      <c r="J790" s="1" t="s">
        <v>1486</v>
      </c>
      <c r="K790" s="1" t="s">
        <v>341</v>
      </c>
      <c r="L790" s="1" t="s">
        <v>1548</v>
      </c>
    </row>
    <row r="791" spans="1:12" s="1" customFormat="1" ht="15" customHeight="1">
      <c r="A791" s="10">
        <v>48</v>
      </c>
      <c r="B791" s="50">
        <v>0.6</v>
      </c>
      <c r="C791" s="21" t="s">
        <v>609</v>
      </c>
      <c r="D791" s="17">
        <f>D787</f>
        <v>6</v>
      </c>
      <c r="E791" s="42" t="s">
        <v>689</v>
      </c>
      <c r="F791" s="17">
        <f>G790</f>
        <v>10</v>
      </c>
      <c r="G791" s="41">
        <f t="shared" ref="G791:G792" si="116">IF(ISBLANK(B791),"",IF(ISTEXT(B791),"",(B791/D791)*F791))</f>
        <v>0.99999999999999989</v>
      </c>
      <c r="H791" s="28" t="str">
        <f t="shared" ref="H791:H792" si="117">C791</f>
        <v>kg</v>
      </c>
      <c r="I791" s="78" t="s">
        <v>1661</v>
      </c>
      <c r="J791" s="1" t="s">
        <v>1486</v>
      </c>
      <c r="K791" s="1" t="s">
        <v>341</v>
      </c>
      <c r="L791" s="1" t="s">
        <v>1548</v>
      </c>
    </row>
    <row r="792" spans="1:12" s="1" customFormat="1" ht="15" customHeight="1">
      <c r="A792" s="10">
        <v>48</v>
      </c>
      <c r="B792" s="50">
        <v>5</v>
      </c>
      <c r="C792" s="21" t="s">
        <v>627</v>
      </c>
      <c r="D792" s="17">
        <f>D787</f>
        <v>6</v>
      </c>
      <c r="E792" s="42" t="s">
        <v>1009</v>
      </c>
      <c r="F792" s="17">
        <f>G790</f>
        <v>10</v>
      </c>
      <c r="G792" s="23">
        <f t="shared" si="116"/>
        <v>8.3333333333333339</v>
      </c>
      <c r="H792" s="28" t="str">
        <f t="shared" si="117"/>
        <v>œufs</v>
      </c>
      <c r="I792" s="78" t="s">
        <v>1661</v>
      </c>
      <c r="J792" s="1" t="s">
        <v>1486</v>
      </c>
      <c r="K792" s="1" t="s">
        <v>341</v>
      </c>
      <c r="L792" s="1" t="s">
        <v>1548</v>
      </c>
    </row>
    <row r="793" spans="1:12" s="1" customFormat="1" ht="15" customHeight="1">
      <c r="A793" s="10">
        <v>48</v>
      </c>
      <c r="B793" s="50">
        <v>0.06</v>
      </c>
      <c r="C793" s="21" t="s">
        <v>609</v>
      </c>
      <c r="D793" s="17">
        <f>D787</f>
        <v>6</v>
      </c>
      <c r="E793" s="42" t="s">
        <v>691</v>
      </c>
      <c r="F793" s="17">
        <f>G790</f>
        <v>10</v>
      </c>
      <c r="G793" s="41">
        <f t="shared" ref="G793:G796" si="118">IF(ISBLANK(B793),"",IF(ISTEXT(B793),"",(B793/D793)*F793))</f>
        <v>0.1</v>
      </c>
      <c r="H793" s="28" t="str">
        <f t="shared" ref="H793:H796" si="119">C793</f>
        <v>kg</v>
      </c>
      <c r="I793" s="78" t="s">
        <v>1661</v>
      </c>
      <c r="J793" s="1" t="s">
        <v>1486</v>
      </c>
      <c r="K793" s="1" t="s">
        <v>341</v>
      </c>
      <c r="L793" s="1" t="s">
        <v>1548</v>
      </c>
    </row>
    <row r="794" spans="1:12" s="1" customFormat="1" ht="15" customHeight="1">
      <c r="A794" s="10">
        <v>48</v>
      </c>
      <c r="B794" s="50">
        <v>2</v>
      </c>
      <c r="C794" s="21" t="s">
        <v>619</v>
      </c>
      <c r="D794" s="17">
        <f>D787</f>
        <v>6</v>
      </c>
      <c r="E794" s="42" t="s">
        <v>671</v>
      </c>
      <c r="F794" s="17">
        <f>G790</f>
        <v>10</v>
      </c>
      <c r="G794" s="23">
        <f t="shared" si="118"/>
        <v>3.333333333333333</v>
      </c>
      <c r="H794" s="28" t="str">
        <f t="shared" si="119"/>
        <v>C/S</v>
      </c>
      <c r="I794" s="78" t="s">
        <v>1661</v>
      </c>
      <c r="J794" s="1" t="s">
        <v>1486</v>
      </c>
      <c r="K794" s="1" t="s">
        <v>341</v>
      </c>
      <c r="L794" s="1" t="s">
        <v>1548</v>
      </c>
    </row>
    <row r="795" spans="1:12" s="1" customFormat="1" ht="15" customHeight="1">
      <c r="A795" s="10">
        <v>48</v>
      </c>
      <c r="B795" s="50">
        <v>1</v>
      </c>
      <c r="C795" s="21" t="s">
        <v>628</v>
      </c>
      <c r="D795" s="17">
        <f>D787</f>
        <v>6</v>
      </c>
      <c r="E795" s="42" t="s">
        <v>768</v>
      </c>
      <c r="F795" s="17">
        <f>G790</f>
        <v>10</v>
      </c>
      <c r="G795" s="23">
        <f t="shared" si="118"/>
        <v>1.6666666666666665</v>
      </c>
      <c r="H795" s="28" t="str">
        <f t="shared" si="119"/>
        <v>rouleau</v>
      </c>
      <c r="I795" s="78" t="s">
        <v>1661</v>
      </c>
      <c r="J795" s="1" t="s">
        <v>1486</v>
      </c>
      <c r="K795" s="1" t="s">
        <v>341</v>
      </c>
      <c r="L795" s="1" t="s">
        <v>1548</v>
      </c>
    </row>
    <row r="796" spans="1:12" s="1" customFormat="1" ht="15" customHeight="1">
      <c r="A796" s="10">
        <v>48</v>
      </c>
      <c r="B796" s="50"/>
      <c r="C796" s="21"/>
      <c r="D796" s="17">
        <f>D787</f>
        <v>6</v>
      </c>
      <c r="E796" s="65"/>
      <c r="F796" s="17">
        <f>G790</f>
        <v>10</v>
      </c>
      <c r="G796" s="22" t="str">
        <f t="shared" si="118"/>
        <v/>
      </c>
      <c r="H796" s="28">
        <f t="shared" si="119"/>
        <v>0</v>
      </c>
      <c r="I796" s="78" t="s">
        <v>1661</v>
      </c>
      <c r="J796" s="1" t="s">
        <v>1486</v>
      </c>
      <c r="K796" s="1" t="s">
        <v>341</v>
      </c>
      <c r="L796" s="1" t="s">
        <v>1548</v>
      </c>
    </row>
    <row r="797" spans="1:12" s="1" customFormat="1" ht="15" customHeight="1">
      <c r="A797" s="10">
        <v>48</v>
      </c>
      <c r="B797" s="53"/>
      <c r="C797" s="54"/>
      <c r="D797" s="17">
        <f>D787</f>
        <v>6</v>
      </c>
      <c r="E797" s="61" t="s">
        <v>1461</v>
      </c>
      <c r="F797" s="17"/>
      <c r="G797" s="22"/>
      <c r="H797" s="28"/>
      <c r="I797" s="78" t="s">
        <v>1661</v>
      </c>
      <c r="J797" s="1" t="s">
        <v>1486</v>
      </c>
      <c r="K797" s="1" t="s">
        <v>341</v>
      </c>
      <c r="L797" s="1" t="s">
        <v>1548</v>
      </c>
    </row>
    <row r="798" spans="1:12" s="1" customFormat="1" ht="15" customHeight="1">
      <c r="A798" s="10">
        <v>48</v>
      </c>
      <c r="B798" s="53"/>
      <c r="C798" s="54"/>
      <c r="D798" s="17">
        <f>D787</f>
        <v>6</v>
      </c>
      <c r="E798" s="63" t="s">
        <v>28</v>
      </c>
      <c r="F798" s="17"/>
      <c r="G798" s="22"/>
      <c r="H798" s="28"/>
      <c r="I798" s="78" t="s">
        <v>1661</v>
      </c>
      <c r="J798" s="1" t="s">
        <v>1486</v>
      </c>
      <c r="K798" s="1" t="s">
        <v>341</v>
      </c>
      <c r="L798" s="1" t="s">
        <v>1548</v>
      </c>
    </row>
    <row r="799" spans="1:12" s="1" customFormat="1" ht="15" customHeight="1">
      <c r="A799" s="10">
        <v>48</v>
      </c>
      <c r="B799" s="53"/>
      <c r="C799" s="54"/>
      <c r="D799" s="17">
        <f>D787</f>
        <v>6</v>
      </c>
      <c r="E799" s="63" t="s">
        <v>27</v>
      </c>
      <c r="F799" s="17"/>
      <c r="G799" s="22"/>
      <c r="H799" s="28"/>
      <c r="I799" s="78" t="s">
        <v>1661</v>
      </c>
      <c r="J799" s="1" t="s">
        <v>1486</v>
      </c>
      <c r="K799" s="1" t="s">
        <v>341</v>
      </c>
      <c r="L799" s="1" t="s">
        <v>1548</v>
      </c>
    </row>
    <row r="800" spans="1:12" s="1" customFormat="1" ht="15" customHeight="1">
      <c r="A800" s="10">
        <v>48</v>
      </c>
      <c r="B800" s="53"/>
      <c r="C800" s="54"/>
      <c r="D800" s="17">
        <f>D787</f>
        <v>6</v>
      </c>
      <c r="E800" s="63" t="s">
        <v>340</v>
      </c>
      <c r="F800" s="17"/>
      <c r="G800" s="22"/>
      <c r="H800" s="28"/>
      <c r="I800" s="78" t="s">
        <v>1661</v>
      </c>
      <c r="J800" s="1" t="s">
        <v>1486</v>
      </c>
      <c r="K800" s="1" t="s">
        <v>341</v>
      </c>
      <c r="L800" s="1" t="s">
        <v>1548</v>
      </c>
    </row>
    <row r="801" spans="1:12" s="1" customFormat="1" ht="15" customHeight="1">
      <c r="A801" s="10">
        <v>48</v>
      </c>
      <c r="B801" s="53"/>
      <c r="C801" s="54"/>
      <c r="D801" s="17">
        <f>D787</f>
        <v>6</v>
      </c>
      <c r="E801" s="63" t="s">
        <v>116</v>
      </c>
      <c r="F801" s="17"/>
      <c r="G801" s="22"/>
      <c r="H801" s="28"/>
      <c r="I801" s="78" t="s">
        <v>1661</v>
      </c>
      <c r="J801" s="1" t="s">
        <v>1486</v>
      </c>
      <c r="K801" s="1" t="s">
        <v>341</v>
      </c>
      <c r="L801" s="1" t="s">
        <v>1548</v>
      </c>
    </row>
    <row r="802" spans="1:12" s="1" customFormat="1" ht="15" customHeight="1">
      <c r="A802" s="10">
        <v>48</v>
      </c>
      <c r="B802" s="53"/>
      <c r="C802" s="54"/>
      <c r="D802" s="17">
        <f>D787</f>
        <v>6</v>
      </c>
      <c r="E802" s="63"/>
      <c r="F802" s="17"/>
      <c r="G802" s="22"/>
      <c r="H802" s="28"/>
      <c r="I802" s="78" t="s">
        <v>1661</v>
      </c>
      <c r="J802" s="1" t="s">
        <v>1486</v>
      </c>
      <c r="K802" s="1" t="s">
        <v>341</v>
      </c>
      <c r="L802" s="1" t="s">
        <v>1548</v>
      </c>
    </row>
    <row r="803" spans="1:12" s="1" customFormat="1" ht="15" customHeight="1">
      <c r="A803" s="52">
        <v>48</v>
      </c>
      <c r="B803" s="6"/>
      <c r="C803" s="6"/>
      <c r="D803" s="5"/>
      <c r="E803" s="4"/>
      <c r="F803" s="3"/>
      <c r="G803" s="2"/>
      <c r="H803" s="2"/>
      <c r="I803" s="79" t="s">
        <v>1661</v>
      </c>
      <c r="J803" s="69" t="s">
        <v>1486</v>
      </c>
      <c r="K803" s="69" t="s">
        <v>341</v>
      </c>
      <c r="L803" s="69" t="s">
        <v>1548</v>
      </c>
    </row>
    <row r="804" spans="1:12" s="1" customFormat="1" ht="31.5" customHeight="1">
      <c r="A804" s="10">
        <v>50</v>
      </c>
      <c r="B804" s="866" t="s">
        <v>1485</v>
      </c>
      <c r="C804" s="866"/>
      <c r="D804" s="866"/>
      <c r="E804" s="866"/>
      <c r="F804" s="866"/>
      <c r="G804" s="866"/>
      <c r="H804" s="867"/>
      <c r="I804" s="77" t="s">
        <v>1661</v>
      </c>
      <c r="J804" s="68" t="s">
        <v>1486</v>
      </c>
      <c r="K804" s="68" t="s">
        <v>336</v>
      </c>
      <c r="L804" s="68" t="s">
        <v>1549</v>
      </c>
    </row>
    <row r="805" spans="1:12" s="1" customFormat="1" ht="20.25" customHeight="1">
      <c r="A805" s="10">
        <v>50</v>
      </c>
      <c r="B805" s="868">
        <v>50</v>
      </c>
      <c r="C805" s="24"/>
      <c r="D805" s="13"/>
      <c r="E805" s="12" t="s">
        <v>336</v>
      </c>
      <c r="F805" s="32"/>
      <c r="G805" s="33"/>
      <c r="H805" s="34"/>
      <c r="I805" s="78" t="s">
        <v>1661</v>
      </c>
      <c r="J805" s="1" t="s">
        <v>1486</v>
      </c>
      <c r="K805" s="1" t="s">
        <v>336</v>
      </c>
      <c r="L805" s="1" t="s">
        <v>1549</v>
      </c>
    </row>
    <row r="806" spans="1:12" s="1" customFormat="1" ht="15.75" customHeight="1">
      <c r="A806" s="10">
        <v>50</v>
      </c>
      <c r="B806" s="868"/>
      <c r="C806" s="25"/>
      <c r="D806" s="26"/>
      <c r="E806" s="27" t="s">
        <v>1018</v>
      </c>
      <c r="F806" s="32"/>
      <c r="G806" s="33"/>
      <c r="H806" s="34"/>
      <c r="I806" s="78" t="s">
        <v>1661</v>
      </c>
      <c r="J806" s="1" t="s">
        <v>1486</v>
      </c>
      <c r="K806" s="1" t="s">
        <v>336</v>
      </c>
      <c r="L806" s="1" t="s">
        <v>1549</v>
      </c>
    </row>
    <row r="807" spans="1:12" s="1" customFormat="1" ht="15" customHeight="1">
      <c r="A807" s="10">
        <v>50</v>
      </c>
      <c r="B807" s="869" t="s">
        <v>1369</v>
      </c>
      <c r="C807" s="869"/>
      <c r="D807" s="870">
        <v>6</v>
      </c>
      <c r="E807" s="44" t="s">
        <v>5</v>
      </c>
      <c r="F807" s="878" t="s">
        <v>611</v>
      </c>
      <c r="G807" s="878"/>
      <c r="H807" s="879"/>
      <c r="I807" s="78" t="s">
        <v>1661</v>
      </c>
      <c r="J807" s="1" t="s">
        <v>1486</v>
      </c>
      <c r="K807" s="1" t="s">
        <v>336</v>
      </c>
      <c r="L807" s="1" t="s">
        <v>1549</v>
      </c>
    </row>
    <row r="808" spans="1:12" s="1" customFormat="1" ht="15" customHeight="1">
      <c r="A808" s="10">
        <v>50</v>
      </c>
      <c r="B808" s="869"/>
      <c r="C808" s="869"/>
      <c r="D808" s="870"/>
      <c r="E808" s="65" t="s">
        <v>12</v>
      </c>
      <c r="F808" s="878"/>
      <c r="G808" s="878"/>
      <c r="H808" s="879"/>
      <c r="I808" s="78" t="s">
        <v>1661</v>
      </c>
      <c r="J808" s="1" t="s">
        <v>1486</v>
      </c>
      <c r="K808" s="1" t="s">
        <v>336</v>
      </c>
      <c r="L808" s="1" t="s">
        <v>1549</v>
      </c>
    </row>
    <row r="809" spans="1:12" s="1" customFormat="1" ht="15" customHeight="1">
      <c r="A809" s="10">
        <v>50</v>
      </c>
      <c r="B809" s="869"/>
      <c r="C809" s="869"/>
      <c r="D809" s="870"/>
      <c r="E809" s="65" t="s">
        <v>36</v>
      </c>
      <c r="F809" s="878"/>
      <c r="G809" s="878"/>
      <c r="H809" s="879"/>
      <c r="I809" s="78" t="s">
        <v>1661</v>
      </c>
      <c r="J809" s="1" t="s">
        <v>1486</v>
      </c>
      <c r="K809" s="1" t="s">
        <v>336</v>
      </c>
      <c r="L809" s="1" t="s">
        <v>1549</v>
      </c>
    </row>
    <row r="810" spans="1:12" s="1" customFormat="1" ht="25.5" customHeight="1">
      <c r="A810" s="10">
        <v>50</v>
      </c>
      <c r="B810" s="875" t="s">
        <v>613</v>
      </c>
      <c r="C810" s="875"/>
      <c r="D810" s="16">
        <f>D807</f>
        <v>6</v>
      </c>
      <c r="E810" s="45" t="s">
        <v>2</v>
      </c>
      <c r="F810" s="29" t="s">
        <v>1</v>
      </c>
      <c r="G810" s="864">
        <v>10</v>
      </c>
      <c r="H810" s="865"/>
      <c r="I810" s="78" t="s">
        <v>1661</v>
      </c>
      <c r="J810" s="1" t="s">
        <v>1486</v>
      </c>
      <c r="K810" s="1" t="s">
        <v>336</v>
      </c>
      <c r="L810" s="1" t="s">
        <v>1549</v>
      </c>
    </row>
    <row r="811" spans="1:12" s="1" customFormat="1" ht="15" customHeight="1">
      <c r="A811" s="10">
        <v>50</v>
      </c>
      <c r="B811" s="50">
        <v>0.6</v>
      </c>
      <c r="C811" s="21" t="s">
        <v>609</v>
      </c>
      <c r="D811" s="17">
        <f>D807</f>
        <v>6</v>
      </c>
      <c r="E811" s="42" t="s">
        <v>689</v>
      </c>
      <c r="F811" s="17">
        <f>G810</f>
        <v>10</v>
      </c>
      <c r="G811" s="41">
        <f t="shared" ref="G811:G812" si="120">IF(ISBLANK(B811),"",IF(ISTEXT(B811),"",(B811/D811)*F811))</f>
        <v>0.99999999999999989</v>
      </c>
      <c r="H811" s="28" t="str">
        <f t="shared" ref="H811:H812" si="121">C811</f>
        <v>kg</v>
      </c>
      <c r="I811" s="78" t="s">
        <v>1661</v>
      </c>
      <c r="J811" s="1" t="s">
        <v>1486</v>
      </c>
      <c r="K811" s="1" t="s">
        <v>336</v>
      </c>
      <c r="L811" s="1" t="s">
        <v>1549</v>
      </c>
    </row>
    <row r="812" spans="1:12" s="1" customFormat="1" ht="15" customHeight="1">
      <c r="A812" s="10">
        <v>50</v>
      </c>
      <c r="B812" s="50">
        <v>5</v>
      </c>
      <c r="C812" s="21" t="s">
        <v>627</v>
      </c>
      <c r="D812" s="17">
        <f>D807</f>
        <v>6</v>
      </c>
      <c r="E812" s="42" t="s">
        <v>917</v>
      </c>
      <c r="F812" s="17">
        <f>G810</f>
        <v>10</v>
      </c>
      <c r="G812" s="23">
        <f t="shared" si="120"/>
        <v>8.3333333333333339</v>
      </c>
      <c r="H812" s="28" t="str">
        <f t="shared" si="121"/>
        <v>œufs</v>
      </c>
      <c r="I812" s="78" t="s">
        <v>1661</v>
      </c>
      <c r="J812" s="1" t="s">
        <v>1486</v>
      </c>
      <c r="K812" s="1" t="s">
        <v>336</v>
      </c>
      <c r="L812" s="1" t="s">
        <v>1549</v>
      </c>
    </row>
    <row r="813" spans="1:12" s="1" customFormat="1" ht="15" customHeight="1">
      <c r="A813" s="10">
        <v>50</v>
      </c>
      <c r="B813" s="50">
        <v>0.4</v>
      </c>
      <c r="C813" s="21" t="s">
        <v>609</v>
      </c>
      <c r="D813" s="17">
        <f>D807</f>
        <v>6</v>
      </c>
      <c r="E813" s="42" t="s">
        <v>1019</v>
      </c>
      <c r="F813" s="17">
        <f>G810</f>
        <v>10</v>
      </c>
      <c r="G813" s="41">
        <f t="shared" ref="G813:G817" si="122">IF(ISBLANK(B813),"",IF(ISTEXT(B813),"",(B813/D813)*F813))</f>
        <v>0.66666666666666663</v>
      </c>
      <c r="H813" s="28" t="str">
        <f t="shared" ref="H813:H817" si="123">C813</f>
        <v>kg</v>
      </c>
      <c r="I813" s="78" t="s">
        <v>1661</v>
      </c>
      <c r="J813" s="1" t="s">
        <v>1486</v>
      </c>
      <c r="K813" s="1" t="s">
        <v>336</v>
      </c>
      <c r="L813" s="1" t="s">
        <v>1549</v>
      </c>
    </row>
    <row r="814" spans="1:12" s="1" customFormat="1" ht="15" customHeight="1">
      <c r="A814" s="10">
        <v>50</v>
      </c>
      <c r="B814" s="50">
        <v>2</v>
      </c>
      <c r="C814" s="21" t="s">
        <v>619</v>
      </c>
      <c r="D814" s="17">
        <f>D807</f>
        <v>6</v>
      </c>
      <c r="E814" s="42" t="s">
        <v>1020</v>
      </c>
      <c r="F814" s="17">
        <f>G810</f>
        <v>10</v>
      </c>
      <c r="G814" s="23">
        <f t="shared" si="122"/>
        <v>3.333333333333333</v>
      </c>
      <c r="H814" s="28" t="str">
        <f t="shared" si="123"/>
        <v>C/S</v>
      </c>
      <c r="I814" s="78" t="s">
        <v>1661</v>
      </c>
      <c r="J814" s="1" t="s">
        <v>1486</v>
      </c>
      <c r="K814" s="1" t="s">
        <v>336</v>
      </c>
      <c r="L814" s="1" t="s">
        <v>1549</v>
      </c>
    </row>
    <row r="815" spans="1:12" s="1" customFormat="1" ht="15" customHeight="1">
      <c r="A815" s="10">
        <v>50</v>
      </c>
      <c r="B815" s="50">
        <v>1</v>
      </c>
      <c r="C815" s="21" t="s">
        <v>1384</v>
      </c>
      <c r="D815" s="17">
        <f>D807</f>
        <v>6</v>
      </c>
      <c r="E815" s="42" t="s">
        <v>768</v>
      </c>
      <c r="F815" s="17">
        <f>G810</f>
        <v>10</v>
      </c>
      <c r="G815" s="23">
        <f t="shared" si="122"/>
        <v>1.6666666666666665</v>
      </c>
      <c r="H815" s="28" t="str">
        <f t="shared" si="123"/>
        <v>rouleaux</v>
      </c>
      <c r="I815" s="78" t="s">
        <v>1661</v>
      </c>
      <c r="J815" s="1" t="s">
        <v>1486</v>
      </c>
      <c r="K815" s="1" t="s">
        <v>336</v>
      </c>
      <c r="L815" s="1" t="s">
        <v>1549</v>
      </c>
    </row>
    <row r="816" spans="1:12" s="1" customFormat="1" ht="15" customHeight="1">
      <c r="A816" s="10">
        <v>50</v>
      </c>
      <c r="B816" s="50">
        <v>0.01</v>
      </c>
      <c r="C816" s="21" t="s">
        <v>609</v>
      </c>
      <c r="D816" s="17">
        <f>D807</f>
        <v>6</v>
      </c>
      <c r="E816" s="42" t="s">
        <v>1021</v>
      </c>
      <c r="F816" s="17">
        <f>G810</f>
        <v>10</v>
      </c>
      <c r="G816" s="41">
        <f t="shared" si="122"/>
        <v>1.6666666666666666E-2</v>
      </c>
      <c r="H816" s="28" t="str">
        <f t="shared" si="123"/>
        <v>kg</v>
      </c>
      <c r="I816" s="78" t="s">
        <v>1661</v>
      </c>
      <c r="J816" s="1" t="s">
        <v>1486</v>
      </c>
      <c r="K816" s="1" t="s">
        <v>336</v>
      </c>
      <c r="L816" s="1" t="s">
        <v>1549</v>
      </c>
    </row>
    <row r="817" spans="1:12" s="1" customFormat="1" ht="15" customHeight="1">
      <c r="A817" s="10">
        <v>50</v>
      </c>
      <c r="B817" s="50"/>
      <c r="C817" s="21"/>
      <c r="D817" s="17">
        <f>D807</f>
        <v>6</v>
      </c>
      <c r="E817" s="65"/>
      <c r="F817" s="17">
        <f>G810</f>
        <v>10</v>
      </c>
      <c r="G817" s="22" t="str">
        <f t="shared" si="122"/>
        <v/>
      </c>
      <c r="H817" s="28">
        <f t="shared" si="123"/>
        <v>0</v>
      </c>
      <c r="I817" s="78" t="s">
        <v>1661</v>
      </c>
      <c r="J817" s="1" t="s">
        <v>1486</v>
      </c>
      <c r="K817" s="1" t="s">
        <v>336</v>
      </c>
      <c r="L817" s="1" t="s">
        <v>1549</v>
      </c>
    </row>
    <row r="818" spans="1:12" s="1" customFormat="1">
      <c r="A818" s="10">
        <v>50</v>
      </c>
      <c r="B818" s="53"/>
      <c r="C818" s="54"/>
      <c r="D818" s="17">
        <f>D807</f>
        <v>6</v>
      </c>
      <c r="E818" s="61" t="s">
        <v>1461</v>
      </c>
      <c r="F818" s="17"/>
      <c r="G818" s="22"/>
      <c r="H818" s="28"/>
      <c r="I818" s="78" t="s">
        <v>1661</v>
      </c>
      <c r="J818" s="1" t="s">
        <v>1486</v>
      </c>
      <c r="K818" s="1" t="s">
        <v>336</v>
      </c>
      <c r="L818" s="1" t="s">
        <v>1549</v>
      </c>
    </row>
    <row r="819" spans="1:12" s="1" customFormat="1">
      <c r="A819" s="10">
        <v>50</v>
      </c>
      <c r="B819" s="53"/>
      <c r="C819" s="54"/>
      <c r="D819" s="17">
        <f>D807</f>
        <v>6</v>
      </c>
      <c r="E819" s="63" t="s">
        <v>28</v>
      </c>
      <c r="F819" s="17"/>
      <c r="G819" s="22"/>
      <c r="H819" s="28"/>
      <c r="I819" s="78" t="s">
        <v>1661</v>
      </c>
      <c r="J819" s="1" t="s">
        <v>1486</v>
      </c>
      <c r="K819" s="1" t="s">
        <v>336</v>
      </c>
      <c r="L819" s="1" t="s">
        <v>1549</v>
      </c>
    </row>
    <row r="820" spans="1:12" s="1" customFormat="1">
      <c r="A820" s="10">
        <v>50</v>
      </c>
      <c r="B820" s="53"/>
      <c r="C820" s="54"/>
      <c r="D820" s="17">
        <f>D807</f>
        <v>6</v>
      </c>
      <c r="E820" s="63" t="s">
        <v>27</v>
      </c>
      <c r="F820" s="17"/>
      <c r="G820" s="22"/>
      <c r="H820" s="28"/>
      <c r="I820" s="78" t="s">
        <v>1661</v>
      </c>
      <c r="J820" s="1" t="s">
        <v>1486</v>
      </c>
      <c r="K820" s="1" t="s">
        <v>336</v>
      </c>
      <c r="L820" s="1" t="s">
        <v>1549</v>
      </c>
    </row>
    <row r="821" spans="1:12" s="1" customFormat="1" ht="38.25" customHeight="1">
      <c r="A821" s="10">
        <v>50</v>
      </c>
      <c r="B821" s="53"/>
      <c r="C821" s="54"/>
      <c r="D821" s="17">
        <f>D807</f>
        <v>6</v>
      </c>
      <c r="E821" s="860" t="s">
        <v>1022</v>
      </c>
      <c r="F821" s="860"/>
      <c r="G821" s="860"/>
      <c r="H821" s="861"/>
      <c r="I821" s="78" t="s">
        <v>1661</v>
      </c>
      <c r="J821" s="1" t="s">
        <v>1486</v>
      </c>
      <c r="K821" s="1" t="s">
        <v>336</v>
      </c>
      <c r="L821" s="1" t="s">
        <v>1549</v>
      </c>
    </row>
    <row r="822" spans="1:12" s="1" customFormat="1">
      <c r="A822" s="10">
        <v>50</v>
      </c>
      <c r="B822" s="53"/>
      <c r="C822" s="54"/>
      <c r="D822" s="17">
        <f>D807</f>
        <v>6</v>
      </c>
      <c r="E822" s="63" t="s">
        <v>335</v>
      </c>
      <c r="F822" s="17"/>
      <c r="G822" s="22"/>
      <c r="H822" s="28"/>
      <c r="I822" s="78" t="s">
        <v>1661</v>
      </c>
      <c r="J822" s="1" t="s">
        <v>1486</v>
      </c>
      <c r="K822" s="1" t="s">
        <v>336</v>
      </c>
      <c r="L822" s="1" t="s">
        <v>1549</v>
      </c>
    </row>
    <row r="823" spans="1:12" s="1" customFormat="1" ht="25.5" customHeight="1">
      <c r="A823" s="10">
        <v>50</v>
      </c>
      <c r="B823" s="53"/>
      <c r="C823" s="54"/>
      <c r="D823" s="17"/>
      <c r="E823" s="860" t="s">
        <v>334</v>
      </c>
      <c r="F823" s="860"/>
      <c r="G823" s="860"/>
      <c r="H823" s="861"/>
      <c r="I823" s="78" t="s">
        <v>1661</v>
      </c>
      <c r="J823" s="1" t="s">
        <v>1486</v>
      </c>
      <c r="K823" s="1" t="s">
        <v>336</v>
      </c>
      <c r="L823" s="1" t="s">
        <v>1549</v>
      </c>
    </row>
    <row r="824" spans="1:12" s="1" customFormat="1">
      <c r="A824" s="10">
        <v>50</v>
      </c>
      <c r="B824" s="53"/>
      <c r="C824" s="54"/>
      <c r="D824" s="17"/>
      <c r="E824" s="63" t="s">
        <v>333</v>
      </c>
      <c r="F824" s="17"/>
      <c r="G824" s="22"/>
      <c r="H824" s="28"/>
      <c r="I824" s="78" t="s">
        <v>1661</v>
      </c>
      <c r="J824" s="1" t="s">
        <v>1486</v>
      </c>
      <c r="K824" s="1" t="s">
        <v>336</v>
      </c>
      <c r="L824" s="1" t="s">
        <v>1549</v>
      </c>
    </row>
    <row r="825" spans="1:12" s="1" customFormat="1" ht="15" customHeight="1">
      <c r="A825" s="10">
        <v>50</v>
      </c>
      <c r="B825" s="53"/>
      <c r="C825" s="54"/>
      <c r="D825" s="17"/>
      <c r="E825" s="63"/>
      <c r="F825" s="17"/>
      <c r="G825" s="22"/>
      <c r="H825" s="28"/>
      <c r="I825" s="78" t="s">
        <v>1661</v>
      </c>
      <c r="J825" s="1" t="s">
        <v>1486</v>
      </c>
      <c r="K825" s="1" t="s">
        <v>336</v>
      </c>
      <c r="L825" s="1" t="s">
        <v>1549</v>
      </c>
    </row>
    <row r="826" spans="1:12" s="1" customFormat="1" ht="15" customHeight="1">
      <c r="A826" s="52">
        <v>50</v>
      </c>
      <c r="B826" s="6"/>
      <c r="C826" s="6"/>
      <c r="D826" s="5"/>
      <c r="E826" s="4"/>
      <c r="F826" s="3"/>
      <c r="G826" s="2"/>
      <c r="H826" s="2"/>
      <c r="I826" s="79" t="s">
        <v>1661</v>
      </c>
      <c r="J826" s="69" t="s">
        <v>1486</v>
      </c>
      <c r="K826" s="69" t="s">
        <v>336</v>
      </c>
      <c r="L826" s="69" t="s">
        <v>1549</v>
      </c>
    </row>
    <row r="827" spans="1:12" s="1" customFormat="1" ht="31.5" customHeight="1">
      <c r="A827" s="10">
        <v>93</v>
      </c>
      <c r="B827" s="866" t="s">
        <v>1485</v>
      </c>
      <c r="C827" s="866"/>
      <c r="D827" s="866"/>
      <c r="E827" s="866"/>
      <c r="F827" s="866"/>
      <c r="G827" s="866"/>
      <c r="H827" s="867"/>
      <c r="I827" s="77" t="s">
        <v>1661</v>
      </c>
      <c r="J827" s="68" t="s">
        <v>1486</v>
      </c>
      <c r="K827" s="68" t="s">
        <v>97</v>
      </c>
      <c r="L827" s="68" t="s">
        <v>1562</v>
      </c>
    </row>
    <row r="828" spans="1:12" s="1" customFormat="1" ht="20.25" customHeight="1">
      <c r="A828" s="10">
        <v>93</v>
      </c>
      <c r="B828" s="868">
        <v>93</v>
      </c>
      <c r="C828" s="24"/>
      <c r="D828" s="13"/>
      <c r="E828" s="12" t="s">
        <v>97</v>
      </c>
      <c r="F828" s="32"/>
      <c r="G828" s="33"/>
      <c r="H828" s="34"/>
      <c r="I828" s="78" t="s">
        <v>1661</v>
      </c>
      <c r="J828" s="1" t="s">
        <v>1486</v>
      </c>
      <c r="K828" s="1" t="s">
        <v>97</v>
      </c>
      <c r="L828" s="1" t="s">
        <v>1562</v>
      </c>
    </row>
    <row r="829" spans="1:12" s="1" customFormat="1" ht="15.75" customHeight="1">
      <c r="A829" s="10">
        <v>93</v>
      </c>
      <c r="B829" s="868"/>
      <c r="C829" s="25"/>
      <c r="D829" s="26"/>
      <c r="E829" s="27" t="s">
        <v>1314</v>
      </c>
      <c r="F829" s="32"/>
      <c r="G829" s="33"/>
      <c r="H829" s="34"/>
      <c r="I829" s="78" t="s">
        <v>1661</v>
      </c>
      <c r="J829" s="1" t="s">
        <v>1486</v>
      </c>
      <c r="K829" s="1" t="s">
        <v>97</v>
      </c>
      <c r="L829" s="1" t="s">
        <v>1562</v>
      </c>
    </row>
    <row r="830" spans="1:12" s="1" customFormat="1" ht="15" customHeight="1">
      <c r="A830" s="10">
        <v>93</v>
      </c>
      <c r="B830" s="869" t="s">
        <v>1369</v>
      </c>
      <c r="C830" s="869"/>
      <c r="D830" s="870">
        <v>6</v>
      </c>
      <c r="E830" s="44" t="s">
        <v>5</v>
      </c>
      <c r="F830" s="878" t="s">
        <v>611</v>
      </c>
      <c r="G830" s="878"/>
      <c r="H830" s="879"/>
      <c r="I830" s="78" t="s">
        <v>1661</v>
      </c>
      <c r="J830" s="1" t="s">
        <v>1486</v>
      </c>
      <c r="K830" s="1" t="s">
        <v>97</v>
      </c>
      <c r="L830" s="1" t="s">
        <v>1562</v>
      </c>
    </row>
    <row r="831" spans="1:12" s="1" customFormat="1" ht="15" customHeight="1">
      <c r="A831" s="10">
        <v>93</v>
      </c>
      <c r="B831" s="869"/>
      <c r="C831" s="869"/>
      <c r="D831" s="870"/>
      <c r="E831" s="65" t="s">
        <v>96</v>
      </c>
      <c r="F831" s="878"/>
      <c r="G831" s="878"/>
      <c r="H831" s="879"/>
      <c r="I831" s="78" t="s">
        <v>1661</v>
      </c>
      <c r="J831" s="1" t="s">
        <v>1486</v>
      </c>
      <c r="K831" s="1" t="s">
        <v>97</v>
      </c>
      <c r="L831" s="1" t="s">
        <v>1562</v>
      </c>
    </row>
    <row r="832" spans="1:12" s="1" customFormat="1" ht="15" customHeight="1">
      <c r="A832" s="10">
        <v>93</v>
      </c>
      <c r="B832" s="869"/>
      <c r="C832" s="869"/>
      <c r="D832" s="870"/>
      <c r="E832" s="65" t="s">
        <v>31</v>
      </c>
      <c r="F832" s="878"/>
      <c r="G832" s="878"/>
      <c r="H832" s="879"/>
      <c r="I832" s="78" t="s">
        <v>1661</v>
      </c>
      <c r="J832" s="1" t="s">
        <v>1486</v>
      </c>
      <c r="K832" s="1" t="s">
        <v>97</v>
      </c>
      <c r="L832" s="1" t="s">
        <v>1562</v>
      </c>
    </row>
    <row r="833" spans="1:12" s="1" customFormat="1" ht="25.5" customHeight="1">
      <c r="A833" s="10">
        <v>93</v>
      </c>
      <c r="B833" s="875" t="s">
        <v>613</v>
      </c>
      <c r="C833" s="875"/>
      <c r="D833" s="16">
        <f>D830</f>
        <v>6</v>
      </c>
      <c r="E833" s="45" t="s">
        <v>2</v>
      </c>
      <c r="F833" s="29" t="s">
        <v>1</v>
      </c>
      <c r="G833" s="864">
        <v>6</v>
      </c>
      <c r="H833" s="865"/>
      <c r="I833" s="78" t="s">
        <v>1661</v>
      </c>
      <c r="J833" s="1" t="s">
        <v>1486</v>
      </c>
      <c r="K833" s="1" t="s">
        <v>97</v>
      </c>
      <c r="L833" s="1" t="s">
        <v>1562</v>
      </c>
    </row>
    <row r="834" spans="1:12" s="1" customFormat="1" ht="15" customHeight="1">
      <c r="A834" s="10">
        <v>93</v>
      </c>
      <c r="B834" s="50">
        <v>0.5</v>
      </c>
      <c r="C834" s="21" t="s">
        <v>609</v>
      </c>
      <c r="D834" s="17">
        <f>D830</f>
        <v>6</v>
      </c>
      <c r="E834" s="42" t="s">
        <v>1315</v>
      </c>
      <c r="F834" s="17">
        <f>G833</f>
        <v>6</v>
      </c>
      <c r="G834" s="41">
        <f t="shared" ref="G834:G835" si="124">IF(ISBLANK(B834),"",IF(ISTEXT(B834),"",(B834/D834)*F834))</f>
        <v>0.5</v>
      </c>
      <c r="H834" s="28" t="str">
        <f t="shared" ref="H834:H835" si="125">C834</f>
        <v>kg</v>
      </c>
      <c r="I834" s="78" t="s">
        <v>1661</v>
      </c>
      <c r="J834" s="1" t="s">
        <v>1486</v>
      </c>
      <c r="K834" s="1" t="s">
        <v>97</v>
      </c>
      <c r="L834" s="1" t="s">
        <v>1562</v>
      </c>
    </row>
    <row r="835" spans="1:12" s="1" customFormat="1" ht="15" customHeight="1">
      <c r="A835" s="10">
        <v>93</v>
      </c>
      <c r="B835" s="50">
        <v>2</v>
      </c>
      <c r="C835" s="21" t="s">
        <v>1418</v>
      </c>
      <c r="D835" s="17">
        <f>D830</f>
        <v>6</v>
      </c>
      <c r="E835" s="42" t="s">
        <v>1316</v>
      </c>
      <c r="F835" s="17">
        <f>G833</f>
        <v>6</v>
      </c>
      <c r="G835" s="23">
        <f t="shared" si="124"/>
        <v>2</v>
      </c>
      <c r="H835" s="28" t="str">
        <f t="shared" si="125"/>
        <v>pâtes</v>
      </c>
      <c r="I835" s="78" t="s">
        <v>1661</v>
      </c>
      <c r="J835" s="1" t="s">
        <v>1486</v>
      </c>
      <c r="K835" s="1" t="s">
        <v>97</v>
      </c>
      <c r="L835" s="1" t="s">
        <v>1562</v>
      </c>
    </row>
    <row r="836" spans="1:12" s="1" customFormat="1" ht="15" customHeight="1">
      <c r="A836" s="10">
        <v>93</v>
      </c>
      <c r="B836" s="50">
        <v>3</v>
      </c>
      <c r="C836" s="21" t="s">
        <v>627</v>
      </c>
      <c r="D836" s="17">
        <f>D830</f>
        <v>6</v>
      </c>
      <c r="E836" s="42" t="s">
        <v>775</v>
      </c>
      <c r="F836" s="17">
        <f>G833</f>
        <v>6</v>
      </c>
      <c r="G836" s="23">
        <f t="shared" ref="G836:G840" si="126">IF(ISBLANK(B836),"",IF(ISTEXT(B836),"",(B836/D836)*F836))</f>
        <v>3</v>
      </c>
      <c r="H836" s="28" t="str">
        <f t="shared" ref="H836:H840" si="127">C836</f>
        <v>œufs</v>
      </c>
      <c r="I836" s="78" t="s">
        <v>1661</v>
      </c>
      <c r="J836" s="1" t="s">
        <v>1486</v>
      </c>
      <c r="K836" s="1" t="s">
        <v>97</v>
      </c>
      <c r="L836" s="1" t="s">
        <v>1562</v>
      </c>
    </row>
    <row r="837" spans="1:12" s="1" customFormat="1" ht="15" customHeight="1">
      <c r="A837" s="10">
        <v>93</v>
      </c>
      <c r="B837" s="50">
        <v>0.02</v>
      </c>
      <c r="C837" s="21" t="s">
        <v>609</v>
      </c>
      <c r="D837" s="17">
        <f>D830</f>
        <v>6</v>
      </c>
      <c r="E837" s="42" t="s">
        <v>1317</v>
      </c>
      <c r="F837" s="17">
        <f>G833</f>
        <v>6</v>
      </c>
      <c r="G837" s="41">
        <f t="shared" si="126"/>
        <v>0.02</v>
      </c>
      <c r="H837" s="28" t="str">
        <f t="shared" si="127"/>
        <v>kg</v>
      </c>
      <c r="I837" s="78" t="s">
        <v>1661</v>
      </c>
      <c r="J837" s="1" t="s">
        <v>1486</v>
      </c>
      <c r="K837" s="1" t="s">
        <v>97</v>
      </c>
      <c r="L837" s="1" t="s">
        <v>1562</v>
      </c>
    </row>
    <row r="838" spans="1:12" s="1" customFormat="1" ht="15" customHeight="1">
      <c r="A838" s="10">
        <v>93</v>
      </c>
      <c r="B838" s="50">
        <v>7.4999999999999997E-2</v>
      </c>
      <c r="C838" s="21" t="s">
        <v>609</v>
      </c>
      <c r="D838" s="17">
        <f>D830</f>
        <v>6</v>
      </c>
      <c r="E838" s="42" t="s">
        <v>1318</v>
      </c>
      <c r="F838" s="17">
        <f>G833</f>
        <v>6</v>
      </c>
      <c r="G838" s="41">
        <f t="shared" si="126"/>
        <v>7.4999999999999997E-2</v>
      </c>
      <c r="H838" s="28" t="str">
        <f t="shared" si="127"/>
        <v>kg</v>
      </c>
      <c r="I838" s="78" t="s">
        <v>1661</v>
      </c>
      <c r="J838" s="1" t="s">
        <v>1486</v>
      </c>
      <c r="K838" s="1" t="s">
        <v>97</v>
      </c>
      <c r="L838" s="1" t="s">
        <v>1562</v>
      </c>
    </row>
    <row r="839" spans="1:12" s="1" customFormat="1" ht="15" customHeight="1">
      <c r="A839" s="10">
        <v>93</v>
      </c>
      <c r="B839" s="50"/>
      <c r="C839" s="21"/>
      <c r="D839" s="17">
        <f>D830</f>
        <v>6</v>
      </c>
      <c r="E839" s="42"/>
      <c r="F839" s="17">
        <f>G833</f>
        <v>6</v>
      </c>
      <c r="G839" s="22" t="str">
        <f t="shared" si="126"/>
        <v/>
      </c>
      <c r="H839" s="28">
        <f t="shared" si="127"/>
        <v>0</v>
      </c>
      <c r="I839" s="78" t="s">
        <v>1661</v>
      </c>
      <c r="J839" s="1" t="s">
        <v>1486</v>
      </c>
      <c r="K839" s="1" t="s">
        <v>97</v>
      </c>
      <c r="L839" s="1" t="s">
        <v>1562</v>
      </c>
    </row>
    <row r="840" spans="1:12" s="1" customFormat="1" ht="15" customHeight="1">
      <c r="A840" s="10">
        <v>93</v>
      </c>
      <c r="B840" s="50"/>
      <c r="C840" s="21"/>
      <c r="D840" s="17">
        <f>D830</f>
        <v>6</v>
      </c>
      <c r="E840" s="42"/>
      <c r="F840" s="17">
        <f>G833</f>
        <v>6</v>
      </c>
      <c r="G840" s="22" t="str">
        <f t="shared" si="126"/>
        <v/>
      </c>
      <c r="H840" s="28">
        <f t="shared" si="127"/>
        <v>0</v>
      </c>
      <c r="I840" s="78" t="s">
        <v>1661</v>
      </c>
      <c r="J840" s="1" t="s">
        <v>1486</v>
      </c>
      <c r="K840" s="1" t="s">
        <v>97</v>
      </c>
      <c r="L840" s="1" t="s">
        <v>1562</v>
      </c>
    </row>
    <row r="841" spans="1:12" s="1" customFormat="1" ht="15" customHeight="1">
      <c r="A841" s="10">
        <v>93</v>
      </c>
      <c r="B841" s="18"/>
      <c r="C841" s="18"/>
      <c r="D841" s="17">
        <f>D830</f>
        <v>6</v>
      </c>
      <c r="E841" s="61" t="s">
        <v>1461</v>
      </c>
      <c r="F841" s="14"/>
      <c r="G841" s="31"/>
      <c r="H841" s="67"/>
      <c r="I841" s="78" t="s">
        <v>1661</v>
      </c>
      <c r="J841" s="1" t="s">
        <v>1486</v>
      </c>
      <c r="K841" s="1" t="s">
        <v>97</v>
      </c>
      <c r="L841" s="1" t="s">
        <v>1562</v>
      </c>
    </row>
    <row r="842" spans="1:12" s="1" customFormat="1" ht="15" customHeight="1">
      <c r="A842" s="10">
        <v>93</v>
      </c>
      <c r="B842" s="18"/>
      <c r="C842" s="18"/>
      <c r="D842" s="17">
        <f>D830</f>
        <v>6</v>
      </c>
      <c r="E842" s="63" t="s">
        <v>95</v>
      </c>
      <c r="F842" s="14"/>
      <c r="G842" s="31"/>
      <c r="H842" s="67"/>
      <c r="I842" s="78" t="s">
        <v>1661</v>
      </c>
      <c r="J842" s="1" t="s">
        <v>1486</v>
      </c>
      <c r="K842" s="1" t="s">
        <v>97</v>
      </c>
      <c r="L842" s="1" t="s">
        <v>1562</v>
      </c>
    </row>
    <row r="843" spans="1:12" s="1" customFormat="1" ht="15" customHeight="1">
      <c r="A843" s="10">
        <v>93</v>
      </c>
      <c r="B843" s="18"/>
      <c r="C843" s="18"/>
      <c r="D843" s="17">
        <f>D830</f>
        <v>6</v>
      </c>
      <c r="E843" s="63" t="s">
        <v>94</v>
      </c>
      <c r="F843" s="14"/>
      <c r="G843" s="31"/>
      <c r="H843" s="67"/>
      <c r="I843" s="78" t="s">
        <v>1661</v>
      </c>
      <c r="J843" s="1" t="s">
        <v>1486</v>
      </c>
      <c r="K843" s="1" t="s">
        <v>97</v>
      </c>
      <c r="L843" s="1" t="s">
        <v>1562</v>
      </c>
    </row>
    <row r="844" spans="1:12" s="1" customFormat="1" ht="15" customHeight="1">
      <c r="A844" s="10">
        <v>93</v>
      </c>
      <c r="B844" s="18"/>
      <c r="C844" s="18"/>
      <c r="D844" s="17">
        <f>D830</f>
        <v>6</v>
      </c>
      <c r="E844" s="63" t="s">
        <v>93</v>
      </c>
      <c r="F844" s="14"/>
      <c r="G844" s="31"/>
      <c r="H844" s="67"/>
      <c r="I844" s="78" t="s">
        <v>1661</v>
      </c>
      <c r="J844" s="1" t="s">
        <v>1486</v>
      </c>
      <c r="K844" s="1" t="s">
        <v>97</v>
      </c>
      <c r="L844" s="1" t="s">
        <v>1562</v>
      </c>
    </row>
    <row r="845" spans="1:12" s="1" customFormat="1" ht="15" customHeight="1">
      <c r="A845" s="10">
        <v>93</v>
      </c>
      <c r="B845" s="18"/>
      <c r="C845" s="18"/>
      <c r="D845" s="17">
        <f>D830</f>
        <v>6</v>
      </c>
      <c r="E845" s="63" t="s">
        <v>92</v>
      </c>
      <c r="F845" s="14"/>
      <c r="G845" s="31"/>
      <c r="H845" s="67"/>
      <c r="I845" s="78" t="s">
        <v>1661</v>
      </c>
      <c r="J845" s="1" t="s">
        <v>1486</v>
      </c>
      <c r="K845" s="1" t="s">
        <v>97</v>
      </c>
      <c r="L845" s="1" t="s">
        <v>1562</v>
      </c>
    </row>
    <row r="846" spans="1:12" s="1" customFormat="1" ht="15" customHeight="1">
      <c r="A846" s="10">
        <v>93</v>
      </c>
      <c r="B846" s="18"/>
      <c r="C846" s="18"/>
      <c r="D846" s="15"/>
      <c r="E846" s="63" t="s">
        <v>91</v>
      </c>
      <c r="F846" s="14"/>
      <c r="G846" s="31"/>
      <c r="H846" s="67"/>
      <c r="I846" s="78" t="s">
        <v>1661</v>
      </c>
      <c r="J846" s="1" t="s">
        <v>1486</v>
      </c>
      <c r="K846" s="1" t="s">
        <v>97</v>
      </c>
      <c r="L846" s="1" t="s">
        <v>1562</v>
      </c>
    </row>
    <row r="847" spans="1:12" s="1" customFormat="1" ht="15" customHeight="1">
      <c r="A847" s="10">
        <v>93</v>
      </c>
      <c r="B847" s="18"/>
      <c r="C847" s="18"/>
      <c r="D847" s="15"/>
      <c r="E847" s="63"/>
      <c r="F847" s="14"/>
      <c r="G847" s="31"/>
      <c r="H847" s="67"/>
      <c r="I847" s="78" t="s">
        <v>1661</v>
      </c>
      <c r="J847" s="1" t="s">
        <v>1486</v>
      </c>
      <c r="K847" s="1" t="s">
        <v>97</v>
      </c>
      <c r="L847" s="1" t="s">
        <v>1562</v>
      </c>
    </row>
    <row r="848" spans="1:12" s="1" customFormat="1" ht="15" customHeight="1">
      <c r="A848" s="10">
        <v>93</v>
      </c>
      <c r="B848" s="6"/>
      <c r="C848" s="6"/>
      <c r="D848" s="5"/>
      <c r="E848" s="4"/>
      <c r="F848" s="3"/>
      <c r="G848" s="2"/>
      <c r="H848" s="2"/>
      <c r="I848" s="79" t="s">
        <v>1661</v>
      </c>
      <c r="J848" s="69" t="s">
        <v>1486</v>
      </c>
      <c r="K848" s="69" t="s">
        <v>97</v>
      </c>
      <c r="L848" s="69" t="s">
        <v>1562</v>
      </c>
    </row>
    <row r="849" spans="1:12" customFormat="1" ht="39" customHeight="1">
      <c r="A849" s="10">
        <v>0</v>
      </c>
      <c r="B849" s="863" t="s">
        <v>1657</v>
      </c>
      <c r="C849" s="863"/>
      <c r="D849" s="863"/>
      <c r="E849" s="862" t="s">
        <v>1673</v>
      </c>
      <c r="F849" s="862"/>
      <c r="G849" s="862"/>
      <c r="H849" s="862"/>
      <c r="I849" s="75" t="s">
        <v>1673</v>
      </c>
      <c r="J849" s="75" t="s">
        <v>1520</v>
      </c>
      <c r="K849" s="75" t="s">
        <v>1521</v>
      </c>
      <c r="L849" s="75" t="s">
        <v>1519</v>
      </c>
    </row>
    <row r="850" spans="1:12" s="1" customFormat="1" ht="31.5" customHeight="1">
      <c r="A850" s="10">
        <v>97</v>
      </c>
      <c r="B850" s="866" t="s">
        <v>1568</v>
      </c>
      <c r="C850" s="866"/>
      <c r="D850" s="866"/>
      <c r="E850" s="866"/>
      <c r="F850" s="866"/>
      <c r="G850" s="866"/>
      <c r="H850" s="867"/>
      <c r="I850" s="77" t="s">
        <v>1697</v>
      </c>
      <c r="J850" s="68" t="s">
        <v>1569</v>
      </c>
      <c r="K850" s="68" t="s">
        <v>46</v>
      </c>
      <c r="L850" s="68" t="s">
        <v>1570</v>
      </c>
    </row>
    <row r="851" spans="1:12" s="1" customFormat="1" ht="20.25" customHeight="1">
      <c r="A851" s="10">
        <v>97</v>
      </c>
      <c r="B851" s="868">
        <v>97</v>
      </c>
      <c r="C851" s="24"/>
      <c r="D851" s="13"/>
      <c r="E851" s="12" t="s">
        <v>46</v>
      </c>
      <c r="F851" s="32"/>
      <c r="G851" s="33"/>
      <c r="H851" s="34"/>
      <c r="I851" s="78" t="s">
        <v>1697</v>
      </c>
      <c r="J851" s="1" t="s">
        <v>1569</v>
      </c>
      <c r="K851" s="1" t="s">
        <v>46</v>
      </c>
      <c r="L851" s="1" t="s">
        <v>1570</v>
      </c>
    </row>
    <row r="852" spans="1:12" s="1" customFormat="1" ht="15.75" customHeight="1">
      <c r="A852" s="10">
        <v>97</v>
      </c>
      <c r="B852" s="868"/>
      <c r="C852" s="25"/>
      <c r="D852" s="26"/>
      <c r="E852" s="27" t="s">
        <v>1338</v>
      </c>
      <c r="F852" s="32"/>
      <c r="G852" s="33"/>
      <c r="H852" s="34"/>
      <c r="I852" s="78" t="s">
        <v>1697</v>
      </c>
      <c r="J852" s="1" t="s">
        <v>1569</v>
      </c>
      <c r="K852" s="1" t="s">
        <v>46</v>
      </c>
      <c r="L852" s="1" t="s">
        <v>1570</v>
      </c>
    </row>
    <row r="853" spans="1:12" s="1" customFormat="1" ht="15" customHeight="1">
      <c r="A853" s="10">
        <v>97</v>
      </c>
      <c r="B853" s="869" t="s">
        <v>1369</v>
      </c>
      <c r="C853" s="869"/>
      <c r="D853" s="870">
        <v>4</v>
      </c>
      <c r="E853" s="44" t="s">
        <v>8</v>
      </c>
      <c r="F853" s="878" t="s">
        <v>611</v>
      </c>
      <c r="G853" s="878"/>
      <c r="H853" s="879"/>
      <c r="I853" s="78" t="s">
        <v>1697</v>
      </c>
      <c r="J853" s="1" t="s">
        <v>1569</v>
      </c>
      <c r="K853" s="1" t="s">
        <v>46</v>
      </c>
      <c r="L853" s="1" t="s">
        <v>1570</v>
      </c>
    </row>
    <row r="854" spans="1:12" s="1" customFormat="1" ht="15" customHeight="1">
      <c r="A854" s="10">
        <v>97</v>
      </c>
      <c r="B854" s="869"/>
      <c r="C854" s="869"/>
      <c r="D854" s="870"/>
      <c r="E854" s="65" t="s">
        <v>9</v>
      </c>
      <c r="F854" s="878"/>
      <c r="G854" s="878"/>
      <c r="H854" s="879"/>
      <c r="I854" s="78" t="s">
        <v>1697</v>
      </c>
      <c r="J854" s="1" t="s">
        <v>1569</v>
      </c>
      <c r="K854" s="1" t="s">
        <v>46</v>
      </c>
      <c r="L854" s="1" t="s">
        <v>1570</v>
      </c>
    </row>
    <row r="855" spans="1:12" s="1" customFormat="1" ht="15" customHeight="1">
      <c r="A855" s="10">
        <v>97</v>
      </c>
      <c r="B855" s="869"/>
      <c r="C855" s="869"/>
      <c r="D855" s="870"/>
      <c r="E855" s="65" t="s">
        <v>6</v>
      </c>
      <c r="F855" s="878"/>
      <c r="G855" s="878"/>
      <c r="H855" s="879"/>
      <c r="I855" s="78" t="s">
        <v>1697</v>
      </c>
      <c r="J855" s="1" t="s">
        <v>1569</v>
      </c>
      <c r="K855" s="1" t="s">
        <v>46</v>
      </c>
      <c r="L855" s="1" t="s">
        <v>1570</v>
      </c>
    </row>
    <row r="856" spans="1:12" s="1" customFormat="1" ht="25.5" customHeight="1">
      <c r="A856" s="10">
        <v>97</v>
      </c>
      <c r="B856" s="875" t="s">
        <v>613</v>
      </c>
      <c r="C856" s="875"/>
      <c r="D856" s="16">
        <f>D853</f>
        <v>4</v>
      </c>
      <c r="E856" s="45" t="s">
        <v>2</v>
      </c>
      <c r="F856" s="29" t="s">
        <v>1</v>
      </c>
      <c r="G856" s="864">
        <v>10</v>
      </c>
      <c r="H856" s="865"/>
      <c r="I856" s="78" t="s">
        <v>1697</v>
      </c>
      <c r="J856" s="1" t="s">
        <v>1569</v>
      </c>
      <c r="K856" s="1" t="s">
        <v>46</v>
      </c>
      <c r="L856" s="1" t="s">
        <v>1570</v>
      </c>
    </row>
    <row r="857" spans="1:12" s="1" customFormat="1" ht="15" customHeight="1">
      <c r="A857" s="10">
        <v>97</v>
      </c>
      <c r="B857" s="50">
        <v>0.6</v>
      </c>
      <c r="C857" s="21" t="s">
        <v>609</v>
      </c>
      <c r="D857" s="17">
        <f>D853</f>
        <v>4</v>
      </c>
      <c r="E857" s="42" t="s">
        <v>1339</v>
      </c>
      <c r="F857" s="17">
        <f>G856</f>
        <v>10</v>
      </c>
      <c r="G857" s="41">
        <f t="shared" ref="G857:G858" si="128">IF(ISBLANK(B857),"",IF(ISTEXT(B857),"",(B857/D857)*F857))</f>
        <v>1.5</v>
      </c>
      <c r="H857" s="28" t="str">
        <f t="shared" ref="H857:H858" si="129">C857</f>
        <v>kg</v>
      </c>
      <c r="I857" s="78" t="s">
        <v>1697</v>
      </c>
      <c r="J857" s="1" t="s">
        <v>1569</v>
      </c>
      <c r="K857" s="1" t="s">
        <v>46</v>
      </c>
      <c r="L857" s="1" t="s">
        <v>1570</v>
      </c>
    </row>
    <row r="858" spans="1:12" s="1" customFormat="1" ht="15" customHeight="1">
      <c r="A858" s="10">
        <v>97</v>
      </c>
      <c r="B858" s="50">
        <v>12</v>
      </c>
      <c r="C858" s="21" t="s">
        <v>638</v>
      </c>
      <c r="D858" s="17">
        <f>D853</f>
        <v>4</v>
      </c>
      <c r="E858" s="42" t="s">
        <v>1340</v>
      </c>
      <c r="F858" s="17">
        <f>G856</f>
        <v>10</v>
      </c>
      <c r="G858" s="23">
        <f t="shared" si="128"/>
        <v>30</v>
      </c>
      <c r="H858" s="28" t="str">
        <f t="shared" si="129"/>
        <v>noix</v>
      </c>
      <c r="I858" s="78" t="s">
        <v>1697</v>
      </c>
      <c r="J858" s="1" t="s">
        <v>1569</v>
      </c>
      <c r="K858" s="1" t="s">
        <v>46</v>
      </c>
      <c r="L858" s="1" t="s">
        <v>1570</v>
      </c>
    </row>
    <row r="859" spans="1:12" s="1" customFormat="1" ht="15" customHeight="1">
      <c r="A859" s="10">
        <v>97</v>
      </c>
      <c r="B859" s="50">
        <v>0.2</v>
      </c>
      <c r="C859" s="21" t="s">
        <v>609</v>
      </c>
      <c r="D859" s="17">
        <f>D853</f>
        <v>4</v>
      </c>
      <c r="E859" s="42" t="s">
        <v>1341</v>
      </c>
      <c r="F859" s="17">
        <f>G856</f>
        <v>10</v>
      </c>
      <c r="G859" s="41">
        <f t="shared" ref="G859:G868" si="130">IF(ISBLANK(B859),"",IF(ISTEXT(B859),"",(B859/D859)*F859))</f>
        <v>0.5</v>
      </c>
      <c r="H859" s="28" t="str">
        <f t="shared" ref="H859:H868" si="131">C859</f>
        <v>kg</v>
      </c>
      <c r="I859" s="78" t="s">
        <v>1697</v>
      </c>
      <c r="J859" s="1" t="s">
        <v>1569</v>
      </c>
      <c r="K859" s="1" t="s">
        <v>46</v>
      </c>
      <c r="L859" s="1" t="s">
        <v>1570</v>
      </c>
    </row>
    <row r="860" spans="1:12" s="1" customFormat="1" ht="15" customHeight="1">
      <c r="A860" s="10">
        <v>97</v>
      </c>
      <c r="B860" s="50">
        <v>0.1</v>
      </c>
      <c r="C860" s="21" t="s">
        <v>609</v>
      </c>
      <c r="D860" s="17">
        <f>D853</f>
        <v>4</v>
      </c>
      <c r="E860" s="42" t="s">
        <v>1342</v>
      </c>
      <c r="F860" s="17">
        <f>G856</f>
        <v>10</v>
      </c>
      <c r="G860" s="41">
        <f t="shared" si="130"/>
        <v>0.25</v>
      </c>
      <c r="H860" s="28" t="str">
        <f t="shared" si="131"/>
        <v>kg</v>
      </c>
      <c r="I860" s="78" t="s">
        <v>1697</v>
      </c>
      <c r="J860" s="1" t="s">
        <v>1569</v>
      </c>
      <c r="K860" s="1" t="s">
        <v>46</v>
      </c>
      <c r="L860" s="1" t="s">
        <v>1570</v>
      </c>
    </row>
    <row r="861" spans="1:12" s="1" customFormat="1" ht="15" customHeight="1">
      <c r="A861" s="10">
        <v>97</v>
      </c>
      <c r="B861" s="50">
        <v>5</v>
      </c>
      <c r="C861" s="21" t="s">
        <v>1456</v>
      </c>
      <c r="D861" s="17">
        <f>D853</f>
        <v>4</v>
      </c>
      <c r="E861" s="42" t="s">
        <v>1343</v>
      </c>
      <c r="F861" s="17">
        <f>G856</f>
        <v>10</v>
      </c>
      <c r="G861" s="23">
        <f t="shared" si="130"/>
        <v>12.5</v>
      </c>
      <c r="H861" s="28" t="str">
        <f t="shared" si="131"/>
        <v>chataignes</v>
      </c>
      <c r="I861" s="78" t="s">
        <v>1697</v>
      </c>
      <c r="J861" s="1" t="s">
        <v>1569</v>
      </c>
      <c r="K861" s="1" t="s">
        <v>46</v>
      </c>
      <c r="L861" s="1" t="s">
        <v>1570</v>
      </c>
    </row>
    <row r="862" spans="1:12" s="1" customFormat="1" ht="15" customHeight="1">
      <c r="A862" s="10">
        <v>97</v>
      </c>
      <c r="B862" s="50">
        <v>24</v>
      </c>
      <c r="C862" s="21" t="s">
        <v>1457</v>
      </c>
      <c r="D862" s="17">
        <f>D853</f>
        <v>4</v>
      </c>
      <c r="E862" s="42" t="s">
        <v>1344</v>
      </c>
      <c r="F862" s="17">
        <f>G856</f>
        <v>10</v>
      </c>
      <c r="G862" s="23">
        <f t="shared" si="130"/>
        <v>60</v>
      </c>
      <c r="H862" s="28" t="str">
        <f t="shared" si="131"/>
        <v>ravioles</v>
      </c>
      <c r="I862" s="78" t="s">
        <v>1697</v>
      </c>
      <c r="J862" s="1" t="s">
        <v>1569</v>
      </c>
      <c r="K862" s="1" t="s">
        <v>46</v>
      </c>
      <c r="L862" s="1" t="s">
        <v>1570</v>
      </c>
    </row>
    <row r="863" spans="1:12" s="1" customFormat="1" ht="15" customHeight="1">
      <c r="A863" s="10">
        <v>97</v>
      </c>
      <c r="B863" s="50">
        <v>1</v>
      </c>
      <c r="C863" s="21" t="s">
        <v>640</v>
      </c>
      <c r="D863" s="17">
        <f>D853</f>
        <v>4</v>
      </c>
      <c r="E863" s="42" t="s">
        <v>959</v>
      </c>
      <c r="F863" s="17">
        <f>G856</f>
        <v>10</v>
      </c>
      <c r="G863" s="23">
        <f t="shared" si="130"/>
        <v>2.5</v>
      </c>
      <c r="H863" s="28" t="str">
        <f t="shared" si="131"/>
        <v>jaunes</v>
      </c>
      <c r="I863" s="78" t="s">
        <v>1697</v>
      </c>
      <c r="J863" s="1" t="s">
        <v>1569</v>
      </c>
      <c r="K863" s="1" t="s">
        <v>46</v>
      </c>
      <c r="L863" s="1" t="s">
        <v>1570</v>
      </c>
    </row>
    <row r="864" spans="1:12" s="1" customFormat="1" ht="15" customHeight="1">
      <c r="A864" s="10">
        <v>97</v>
      </c>
      <c r="B864" s="50">
        <v>0.01</v>
      </c>
      <c r="C864" s="21" t="s">
        <v>609</v>
      </c>
      <c r="D864" s="17">
        <f>D853</f>
        <v>4</v>
      </c>
      <c r="E864" s="42" t="s">
        <v>1345</v>
      </c>
      <c r="F864" s="17">
        <f>G856</f>
        <v>10</v>
      </c>
      <c r="G864" s="41">
        <f t="shared" si="130"/>
        <v>2.5000000000000001E-2</v>
      </c>
      <c r="H864" s="28" t="str">
        <f t="shared" si="131"/>
        <v>kg</v>
      </c>
      <c r="I864" s="78" t="s">
        <v>1697</v>
      </c>
      <c r="J864" s="1" t="s">
        <v>1569</v>
      </c>
      <c r="K864" s="1" t="s">
        <v>46</v>
      </c>
      <c r="L864" s="1" t="s">
        <v>1570</v>
      </c>
    </row>
    <row r="865" spans="1:12" s="1" customFormat="1" ht="15" customHeight="1">
      <c r="A865" s="10">
        <v>97</v>
      </c>
      <c r="B865" s="50"/>
      <c r="C865" s="21" t="s">
        <v>1397</v>
      </c>
      <c r="D865" s="17">
        <f>D853</f>
        <v>4</v>
      </c>
      <c r="E865" s="42" t="s">
        <v>662</v>
      </c>
      <c r="F865" s="17">
        <f>G856</f>
        <v>10</v>
      </c>
      <c r="G865" s="22" t="str">
        <f t="shared" si="130"/>
        <v/>
      </c>
      <c r="H865" s="28" t="str">
        <f t="shared" si="131"/>
        <v>pm</v>
      </c>
      <c r="I865" s="78" t="s">
        <v>1697</v>
      </c>
      <c r="J865" s="1" t="s">
        <v>1569</v>
      </c>
      <c r="K865" s="1" t="s">
        <v>46</v>
      </c>
      <c r="L865" s="1" t="s">
        <v>1570</v>
      </c>
    </row>
    <row r="866" spans="1:12" s="1" customFormat="1" ht="15" customHeight="1">
      <c r="A866" s="10">
        <v>97</v>
      </c>
      <c r="B866" s="50"/>
      <c r="C866" s="21" t="s">
        <v>1397</v>
      </c>
      <c r="D866" s="17">
        <f>D853</f>
        <v>4</v>
      </c>
      <c r="E866" s="42" t="s">
        <v>700</v>
      </c>
      <c r="F866" s="17">
        <f>G856</f>
        <v>10</v>
      </c>
      <c r="G866" s="22" t="str">
        <f t="shared" si="130"/>
        <v/>
      </c>
      <c r="H866" s="28" t="str">
        <f t="shared" si="131"/>
        <v>pm</v>
      </c>
      <c r="I866" s="78" t="s">
        <v>1697</v>
      </c>
      <c r="J866" s="1" t="s">
        <v>1569</v>
      </c>
      <c r="K866" s="1" t="s">
        <v>46</v>
      </c>
      <c r="L866" s="1" t="s">
        <v>1570</v>
      </c>
    </row>
    <row r="867" spans="1:12" s="1" customFormat="1" ht="15" customHeight="1">
      <c r="A867" s="10">
        <v>97</v>
      </c>
      <c r="B867" s="50"/>
      <c r="C867" s="21" t="s">
        <v>1397</v>
      </c>
      <c r="D867" s="17">
        <f>D853</f>
        <v>4</v>
      </c>
      <c r="E867" s="42" t="s">
        <v>912</v>
      </c>
      <c r="F867" s="17">
        <f>G856</f>
        <v>10</v>
      </c>
      <c r="G867" s="22" t="str">
        <f t="shared" si="130"/>
        <v/>
      </c>
      <c r="H867" s="28" t="str">
        <f t="shared" si="131"/>
        <v>pm</v>
      </c>
      <c r="I867" s="78" t="s">
        <v>1697</v>
      </c>
      <c r="J867" s="1" t="s">
        <v>1569</v>
      </c>
      <c r="K867" s="1" t="s">
        <v>46</v>
      </c>
      <c r="L867" s="1" t="s">
        <v>1570</v>
      </c>
    </row>
    <row r="868" spans="1:12" s="1" customFormat="1" ht="15" customHeight="1">
      <c r="A868" s="10">
        <v>97</v>
      </c>
      <c r="B868" s="50"/>
      <c r="C868" s="21"/>
      <c r="D868" s="17">
        <f>D853</f>
        <v>4</v>
      </c>
      <c r="E868" s="42"/>
      <c r="F868" s="17">
        <f>G856</f>
        <v>10</v>
      </c>
      <c r="G868" s="22" t="str">
        <f t="shared" si="130"/>
        <v/>
      </c>
      <c r="H868" s="28">
        <f t="shared" si="131"/>
        <v>0</v>
      </c>
      <c r="I868" s="78" t="s">
        <v>1697</v>
      </c>
      <c r="J868" s="1" t="s">
        <v>1569</v>
      </c>
      <c r="K868" s="1" t="s">
        <v>46</v>
      </c>
      <c r="L868" s="1" t="s">
        <v>1570</v>
      </c>
    </row>
    <row r="869" spans="1:12" s="1" customFormat="1" ht="15" customHeight="1">
      <c r="A869" s="10">
        <v>97</v>
      </c>
      <c r="B869" s="18"/>
      <c r="C869" s="18"/>
      <c r="D869" s="15"/>
      <c r="E869" s="61" t="s">
        <v>1427</v>
      </c>
      <c r="F869" s="14"/>
      <c r="G869" s="31"/>
      <c r="H869" s="67"/>
      <c r="I869" s="78" t="s">
        <v>1697</v>
      </c>
      <c r="J869" s="1" t="s">
        <v>1569</v>
      </c>
      <c r="K869" s="1" t="s">
        <v>46</v>
      </c>
      <c r="L869" s="1" t="s">
        <v>1570</v>
      </c>
    </row>
    <row r="870" spans="1:12" s="1" customFormat="1" ht="15" customHeight="1">
      <c r="A870" s="10">
        <v>97</v>
      </c>
      <c r="B870" s="18"/>
      <c r="C870" s="18"/>
      <c r="D870" s="15"/>
      <c r="E870" s="60" t="s">
        <v>1346</v>
      </c>
      <c r="F870" s="14"/>
      <c r="G870" s="31"/>
      <c r="H870" s="67"/>
      <c r="I870" s="78" t="s">
        <v>1697</v>
      </c>
      <c r="J870" s="1" t="s">
        <v>1569</v>
      </c>
      <c r="K870" s="1" t="s">
        <v>46</v>
      </c>
      <c r="L870" s="1" t="s">
        <v>1570</v>
      </c>
    </row>
    <row r="871" spans="1:12" s="1" customFormat="1" ht="15" customHeight="1">
      <c r="A871" s="10">
        <v>97</v>
      </c>
      <c r="B871" s="18"/>
      <c r="C871" s="18"/>
      <c r="D871" s="15"/>
      <c r="E871" s="60" t="s">
        <v>1347</v>
      </c>
      <c r="F871" s="14"/>
      <c r="G871" s="31"/>
      <c r="H871" s="67"/>
      <c r="I871" s="78" t="s">
        <v>1697</v>
      </c>
      <c r="J871" s="1" t="s">
        <v>1569</v>
      </c>
      <c r="K871" s="1" t="s">
        <v>46</v>
      </c>
      <c r="L871" s="1" t="s">
        <v>1570</v>
      </c>
    </row>
    <row r="872" spans="1:12" s="1" customFormat="1" ht="15" customHeight="1">
      <c r="A872" s="10">
        <v>97</v>
      </c>
      <c r="B872" s="18"/>
      <c r="C872" s="18"/>
      <c r="D872" s="15"/>
      <c r="E872" s="60" t="s">
        <v>69</v>
      </c>
      <c r="F872" s="14"/>
      <c r="G872" s="31"/>
      <c r="H872" s="67"/>
      <c r="I872" s="78" t="s">
        <v>1697</v>
      </c>
      <c r="J872" s="1" t="s">
        <v>1569</v>
      </c>
      <c r="K872" s="1" t="s">
        <v>46</v>
      </c>
      <c r="L872" s="1" t="s">
        <v>1570</v>
      </c>
    </row>
    <row r="873" spans="1:12" s="1" customFormat="1" ht="15" customHeight="1">
      <c r="A873" s="10">
        <v>97</v>
      </c>
      <c r="B873" s="18"/>
      <c r="C873" s="18"/>
      <c r="D873" s="15"/>
      <c r="E873" s="60" t="s">
        <v>68</v>
      </c>
      <c r="F873" s="14"/>
      <c r="G873" s="31"/>
      <c r="H873" s="67"/>
      <c r="I873" s="78" t="s">
        <v>1697</v>
      </c>
      <c r="J873" s="1" t="s">
        <v>1569</v>
      </c>
      <c r="K873" s="1" t="s">
        <v>46</v>
      </c>
      <c r="L873" s="1" t="s">
        <v>1570</v>
      </c>
    </row>
    <row r="874" spans="1:12" s="1" customFormat="1" ht="15" customHeight="1">
      <c r="A874" s="10">
        <v>97</v>
      </c>
      <c r="B874" s="18"/>
      <c r="C874" s="18"/>
      <c r="D874" s="15"/>
      <c r="E874" s="60" t="s">
        <v>67</v>
      </c>
      <c r="F874" s="14"/>
      <c r="G874" s="31"/>
      <c r="H874" s="67"/>
      <c r="I874" s="78" t="s">
        <v>1697</v>
      </c>
      <c r="J874" s="1" t="s">
        <v>1569</v>
      </c>
      <c r="K874" s="1" t="s">
        <v>46</v>
      </c>
      <c r="L874" s="1" t="s">
        <v>1570</v>
      </c>
    </row>
    <row r="875" spans="1:12" s="1" customFormat="1" ht="15" customHeight="1">
      <c r="A875" s="10">
        <v>97</v>
      </c>
      <c r="B875" s="18"/>
      <c r="C875" s="18"/>
      <c r="D875" s="15"/>
      <c r="E875" s="60" t="s">
        <v>66</v>
      </c>
      <c r="F875" s="14"/>
      <c r="G875" s="31"/>
      <c r="H875" s="67"/>
      <c r="I875" s="78" t="s">
        <v>1697</v>
      </c>
      <c r="J875" s="1" t="s">
        <v>1569</v>
      </c>
      <c r="K875" s="1" t="s">
        <v>46</v>
      </c>
      <c r="L875" s="1" t="s">
        <v>1570</v>
      </c>
    </row>
    <row r="876" spans="1:12" s="1" customFormat="1" ht="15" customHeight="1">
      <c r="A876" s="10">
        <v>97</v>
      </c>
      <c r="B876" s="18"/>
      <c r="C876" s="18"/>
      <c r="D876" s="15"/>
      <c r="E876" s="60" t="s">
        <v>65</v>
      </c>
      <c r="F876" s="14"/>
      <c r="G876" s="31"/>
      <c r="H876" s="67"/>
      <c r="I876" s="78" t="s">
        <v>1697</v>
      </c>
      <c r="J876" s="1" t="s">
        <v>1569</v>
      </c>
      <c r="K876" s="1" t="s">
        <v>46</v>
      </c>
      <c r="L876" s="1" t="s">
        <v>1570</v>
      </c>
    </row>
    <row r="877" spans="1:12" s="1" customFormat="1" ht="15" customHeight="1">
      <c r="A877" s="10">
        <v>97</v>
      </c>
      <c r="B877" s="18"/>
      <c r="C877" s="18"/>
      <c r="D877" s="15"/>
      <c r="E877" s="860" t="s">
        <v>1348</v>
      </c>
      <c r="F877" s="860"/>
      <c r="G877" s="860"/>
      <c r="H877" s="861"/>
      <c r="I877" s="78" t="s">
        <v>1697</v>
      </c>
      <c r="J877" s="1" t="s">
        <v>1569</v>
      </c>
      <c r="K877" s="1" t="s">
        <v>46</v>
      </c>
      <c r="L877" s="1" t="s">
        <v>1570</v>
      </c>
    </row>
    <row r="878" spans="1:12" s="1" customFormat="1" ht="15" customHeight="1">
      <c r="A878" s="10">
        <v>97</v>
      </c>
      <c r="B878" s="18"/>
      <c r="C878" s="18"/>
      <c r="D878" s="15"/>
      <c r="E878" s="860"/>
      <c r="F878" s="860"/>
      <c r="G878" s="860"/>
      <c r="H878" s="861"/>
      <c r="I878" s="78" t="s">
        <v>1697</v>
      </c>
      <c r="J878" s="1" t="s">
        <v>1569</v>
      </c>
      <c r="K878" s="1" t="s">
        <v>46</v>
      </c>
      <c r="L878" s="1" t="s">
        <v>1570</v>
      </c>
    </row>
    <row r="879" spans="1:12" s="1" customFormat="1" ht="15" customHeight="1">
      <c r="A879" s="10">
        <v>97</v>
      </c>
      <c r="B879" s="18"/>
      <c r="C879" s="18"/>
      <c r="D879" s="15"/>
      <c r="E879" s="63" t="s">
        <v>64</v>
      </c>
      <c r="F879" s="14"/>
      <c r="G879" s="31"/>
      <c r="H879" s="67"/>
      <c r="I879" s="78" t="s">
        <v>1697</v>
      </c>
      <c r="J879" s="1" t="s">
        <v>1569</v>
      </c>
      <c r="K879" s="1" t="s">
        <v>46</v>
      </c>
      <c r="L879" s="1" t="s">
        <v>1570</v>
      </c>
    </row>
    <row r="880" spans="1:12" s="1" customFormat="1" ht="15" customHeight="1">
      <c r="A880" s="10">
        <v>97</v>
      </c>
      <c r="B880" s="18"/>
      <c r="C880" s="18"/>
      <c r="D880" s="15"/>
      <c r="E880" s="860" t="s">
        <v>63</v>
      </c>
      <c r="F880" s="860"/>
      <c r="G880" s="860"/>
      <c r="H880" s="861"/>
      <c r="I880" s="78" t="s">
        <v>1697</v>
      </c>
      <c r="J880" s="1" t="s">
        <v>1569</v>
      </c>
      <c r="K880" s="1" t="s">
        <v>46</v>
      </c>
      <c r="L880" s="1" t="s">
        <v>1570</v>
      </c>
    </row>
    <row r="881" spans="1:12" s="1" customFormat="1" ht="15" customHeight="1">
      <c r="A881" s="10">
        <v>97</v>
      </c>
      <c r="B881" s="18"/>
      <c r="C881" s="18"/>
      <c r="D881" s="15"/>
      <c r="E881" s="860"/>
      <c r="F881" s="860"/>
      <c r="G881" s="860"/>
      <c r="H881" s="861"/>
      <c r="I881" s="78" t="s">
        <v>1697</v>
      </c>
      <c r="J881" s="1" t="s">
        <v>1569</v>
      </c>
      <c r="K881" s="1" t="s">
        <v>46</v>
      </c>
      <c r="L881" s="1" t="s">
        <v>1570</v>
      </c>
    </row>
    <row r="882" spans="1:12" s="1" customFormat="1" ht="15" customHeight="1">
      <c r="A882" s="10">
        <v>97</v>
      </c>
      <c r="B882" s="18"/>
      <c r="C882" s="18"/>
      <c r="D882" s="15"/>
      <c r="E882" s="63" t="s">
        <v>62</v>
      </c>
      <c r="F882" s="14"/>
      <c r="G882" s="31"/>
      <c r="H882" s="67"/>
      <c r="I882" s="78" t="s">
        <v>1697</v>
      </c>
      <c r="J882" s="1" t="s">
        <v>1569</v>
      </c>
      <c r="K882" s="1" t="s">
        <v>46</v>
      </c>
      <c r="L882" s="1" t="s">
        <v>1570</v>
      </c>
    </row>
    <row r="883" spans="1:12" s="1" customFormat="1" ht="15" customHeight="1">
      <c r="A883" s="10">
        <v>97</v>
      </c>
      <c r="B883" s="18"/>
      <c r="C883" s="18"/>
      <c r="D883" s="15"/>
      <c r="E883" s="63"/>
      <c r="F883" s="14"/>
      <c r="G883" s="31"/>
      <c r="H883" s="67"/>
      <c r="I883" s="78" t="s">
        <v>1697</v>
      </c>
      <c r="J883" s="1" t="s">
        <v>1569</v>
      </c>
      <c r="K883" s="1" t="s">
        <v>46</v>
      </c>
      <c r="L883" s="1" t="s">
        <v>1570</v>
      </c>
    </row>
    <row r="884" spans="1:12" s="1" customFormat="1" ht="15" customHeight="1">
      <c r="A884" s="10">
        <v>97</v>
      </c>
      <c r="B884" s="18"/>
      <c r="C884" s="18"/>
      <c r="D884" s="15"/>
      <c r="E884" s="63"/>
      <c r="F884" s="14"/>
      <c r="G884" s="31"/>
      <c r="H884" s="67"/>
      <c r="I884" s="78" t="s">
        <v>1697</v>
      </c>
      <c r="J884" s="1" t="s">
        <v>1569</v>
      </c>
      <c r="K884" s="1" t="s">
        <v>46</v>
      </c>
      <c r="L884" s="1" t="s">
        <v>1570</v>
      </c>
    </row>
    <row r="885" spans="1:12" s="1" customFormat="1" ht="15" customHeight="1">
      <c r="A885" s="10">
        <v>97</v>
      </c>
      <c r="B885" s="6"/>
      <c r="C885" s="6"/>
      <c r="D885" s="5"/>
      <c r="E885" s="4"/>
      <c r="F885" s="3"/>
      <c r="G885" s="2"/>
      <c r="H885" s="2"/>
      <c r="I885" s="79" t="s">
        <v>1697</v>
      </c>
      <c r="J885" s="69" t="s">
        <v>1569</v>
      </c>
      <c r="K885" s="69" t="s">
        <v>46</v>
      </c>
      <c r="L885" s="69" t="s">
        <v>1570</v>
      </c>
    </row>
  </sheetData>
  <autoFilter ref="H4:L885"/>
  <mergeCells count="298">
    <mergeCell ref="B38:H38"/>
    <mergeCell ref="I2:L3"/>
    <mergeCell ref="B39:B40"/>
    <mergeCell ref="B41:C43"/>
    <mergeCell ref="D41:D43"/>
    <mergeCell ref="F41:H43"/>
    <mergeCell ref="B44:C44"/>
    <mergeCell ref="G44:H44"/>
    <mergeCell ref="B60:H60"/>
    <mergeCell ref="B61:B62"/>
    <mergeCell ref="B63:C65"/>
    <mergeCell ref="D63:D65"/>
    <mergeCell ref="F63:H65"/>
    <mergeCell ref="B124:H124"/>
    <mergeCell ref="B125:B126"/>
    <mergeCell ref="B127:C129"/>
    <mergeCell ref="D127:D129"/>
    <mergeCell ref="F127:H129"/>
    <mergeCell ref="B66:C66"/>
    <mergeCell ref="G66:H66"/>
    <mergeCell ref="E80:H81"/>
    <mergeCell ref="E84:H85"/>
    <mergeCell ref="E88:H89"/>
    <mergeCell ref="E90:H91"/>
    <mergeCell ref="B94:H94"/>
    <mergeCell ref="B95:B96"/>
    <mergeCell ref="B97:C99"/>
    <mergeCell ref="D97:D99"/>
    <mergeCell ref="F97:H99"/>
    <mergeCell ref="E168:H169"/>
    <mergeCell ref="B37:D37"/>
    <mergeCell ref="E37:H37"/>
    <mergeCell ref="B227:D227"/>
    <mergeCell ref="E227:H227"/>
    <mergeCell ref="B228:H228"/>
    <mergeCell ref="B229:B230"/>
    <mergeCell ref="B231:C233"/>
    <mergeCell ref="D231:D233"/>
    <mergeCell ref="F231:H233"/>
    <mergeCell ref="B130:C130"/>
    <mergeCell ref="G130:H130"/>
    <mergeCell ref="B147:H147"/>
    <mergeCell ref="B148:B149"/>
    <mergeCell ref="B150:C152"/>
    <mergeCell ref="D150:D152"/>
    <mergeCell ref="F150:H152"/>
    <mergeCell ref="B153:C153"/>
    <mergeCell ref="G153:H153"/>
    <mergeCell ref="B100:C100"/>
    <mergeCell ref="G100:H100"/>
    <mergeCell ref="E114:H115"/>
    <mergeCell ref="E116:H117"/>
    <mergeCell ref="E118:H119"/>
    <mergeCell ref="B234:C234"/>
    <mergeCell ref="G234:H234"/>
    <mergeCell ref="B257:H257"/>
    <mergeCell ref="B258:B259"/>
    <mergeCell ref="B260:C262"/>
    <mergeCell ref="D260:D262"/>
    <mergeCell ref="F260:H262"/>
    <mergeCell ref="B263:C263"/>
    <mergeCell ref="G263:H263"/>
    <mergeCell ref="B256:D256"/>
    <mergeCell ref="E256:H256"/>
    <mergeCell ref="E250:H250"/>
    <mergeCell ref="E252:H252"/>
    <mergeCell ref="E253:H253"/>
    <mergeCell ref="E249:H249"/>
    <mergeCell ref="E352:H353"/>
    <mergeCell ref="E285:H286"/>
    <mergeCell ref="E287:H290"/>
    <mergeCell ref="E294:H295"/>
    <mergeCell ref="B332:H332"/>
    <mergeCell ref="B333:B334"/>
    <mergeCell ref="B335:C337"/>
    <mergeCell ref="D335:D337"/>
    <mergeCell ref="F335:H337"/>
    <mergeCell ref="B338:C338"/>
    <mergeCell ref="G338:H338"/>
    <mergeCell ref="B331:D331"/>
    <mergeCell ref="E331:H331"/>
    <mergeCell ref="B300:H300"/>
    <mergeCell ref="B301:B302"/>
    <mergeCell ref="B303:C305"/>
    <mergeCell ref="D303:D305"/>
    <mergeCell ref="F303:H305"/>
    <mergeCell ref="B306:C306"/>
    <mergeCell ref="G306:H306"/>
    <mergeCell ref="E320:H321"/>
    <mergeCell ref="B363:H363"/>
    <mergeCell ref="B364:B365"/>
    <mergeCell ref="B366:C368"/>
    <mergeCell ref="D366:D368"/>
    <mergeCell ref="F366:H368"/>
    <mergeCell ref="B369:C369"/>
    <mergeCell ref="G369:H369"/>
    <mergeCell ref="B390:H390"/>
    <mergeCell ref="B391:B392"/>
    <mergeCell ref="B492:B493"/>
    <mergeCell ref="B494:C496"/>
    <mergeCell ref="D494:D496"/>
    <mergeCell ref="F494:H496"/>
    <mergeCell ref="B497:C497"/>
    <mergeCell ref="G497:H497"/>
    <mergeCell ref="E382:H382"/>
    <mergeCell ref="E387:H387"/>
    <mergeCell ref="E410:H410"/>
    <mergeCell ref="E413:H413"/>
    <mergeCell ref="B462:H462"/>
    <mergeCell ref="B463:B464"/>
    <mergeCell ref="B465:C467"/>
    <mergeCell ref="D465:D467"/>
    <mergeCell ref="F465:H467"/>
    <mergeCell ref="B468:C468"/>
    <mergeCell ref="G468:H468"/>
    <mergeCell ref="E482:H482"/>
    <mergeCell ref="E483:H483"/>
    <mergeCell ref="B423:C423"/>
    <mergeCell ref="G423:H423"/>
    <mergeCell ref="B443:H443"/>
    <mergeCell ref="B444:B445"/>
    <mergeCell ref="B446:C448"/>
    <mergeCell ref="E484:H484"/>
    <mergeCell ref="E485:H485"/>
    <mergeCell ref="E486:H486"/>
    <mergeCell ref="E487:H487"/>
    <mergeCell ref="B362:D362"/>
    <mergeCell ref="E362:H362"/>
    <mergeCell ref="B490:D490"/>
    <mergeCell ref="E490:H490"/>
    <mergeCell ref="B491:H491"/>
    <mergeCell ref="D446:D448"/>
    <mergeCell ref="F446:H448"/>
    <mergeCell ref="B449:C449"/>
    <mergeCell ref="G449:H449"/>
    <mergeCell ref="E440:H440"/>
    <mergeCell ref="B393:C395"/>
    <mergeCell ref="D393:D395"/>
    <mergeCell ref="F393:H395"/>
    <mergeCell ref="B396:C396"/>
    <mergeCell ref="G396:H396"/>
    <mergeCell ref="B417:H417"/>
    <mergeCell ref="B418:B419"/>
    <mergeCell ref="B420:C422"/>
    <mergeCell ref="D420:D422"/>
    <mergeCell ref="F420:H422"/>
    <mergeCell ref="B521:H521"/>
    <mergeCell ref="B522:B523"/>
    <mergeCell ref="B583:H583"/>
    <mergeCell ref="B584:B585"/>
    <mergeCell ref="B586:C588"/>
    <mergeCell ref="D586:D588"/>
    <mergeCell ref="F586:H588"/>
    <mergeCell ref="E619:H619"/>
    <mergeCell ref="E511:H512"/>
    <mergeCell ref="B524:C526"/>
    <mergeCell ref="D524:D526"/>
    <mergeCell ref="F524:H526"/>
    <mergeCell ref="B527:C527"/>
    <mergeCell ref="G527:H527"/>
    <mergeCell ref="B547:H547"/>
    <mergeCell ref="B548:B549"/>
    <mergeCell ref="B550:C552"/>
    <mergeCell ref="D550:D552"/>
    <mergeCell ref="F550:H552"/>
    <mergeCell ref="E539:H539"/>
    <mergeCell ref="E540:H540"/>
    <mergeCell ref="E542:H542"/>
    <mergeCell ref="B553:C553"/>
    <mergeCell ref="G553:H553"/>
    <mergeCell ref="E573:H573"/>
    <mergeCell ref="E574:H574"/>
    <mergeCell ref="E575:H575"/>
    <mergeCell ref="E576:H576"/>
    <mergeCell ref="E577:H577"/>
    <mergeCell ref="E578:H578"/>
    <mergeCell ref="E579:H579"/>
    <mergeCell ref="B589:C589"/>
    <mergeCell ref="G589:H589"/>
    <mergeCell ref="B603:H603"/>
    <mergeCell ref="B604:B605"/>
    <mergeCell ref="B606:C608"/>
    <mergeCell ref="D606:D608"/>
    <mergeCell ref="F606:H608"/>
    <mergeCell ref="B609:C609"/>
    <mergeCell ref="G609:H609"/>
    <mergeCell ref="E599:H599"/>
    <mergeCell ref="B625:H625"/>
    <mergeCell ref="B626:B627"/>
    <mergeCell ref="B628:C630"/>
    <mergeCell ref="D628:D630"/>
    <mergeCell ref="F628:H630"/>
    <mergeCell ref="B631:C631"/>
    <mergeCell ref="G631:H631"/>
    <mergeCell ref="B645:H645"/>
    <mergeCell ref="B646:B647"/>
    <mergeCell ref="E641:H641"/>
    <mergeCell ref="B648:C650"/>
    <mergeCell ref="D648:D650"/>
    <mergeCell ref="F648:H650"/>
    <mergeCell ref="B651:C651"/>
    <mergeCell ref="G651:H651"/>
    <mergeCell ref="B665:H665"/>
    <mergeCell ref="B666:B667"/>
    <mergeCell ref="B668:C670"/>
    <mergeCell ref="D668:D670"/>
    <mergeCell ref="F668:H670"/>
    <mergeCell ref="E661:H661"/>
    <mergeCell ref="E662:H662"/>
    <mergeCell ref="B671:C671"/>
    <mergeCell ref="G671:H671"/>
    <mergeCell ref="B691:H691"/>
    <mergeCell ref="B692:B693"/>
    <mergeCell ref="B694:C696"/>
    <mergeCell ref="D694:D696"/>
    <mergeCell ref="F694:H696"/>
    <mergeCell ref="B697:C697"/>
    <mergeCell ref="G697:H697"/>
    <mergeCell ref="E684:H684"/>
    <mergeCell ref="E686:H686"/>
    <mergeCell ref="B715:B716"/>
    <mergeCell ref="B717:C719"/>
    <mergeCell ref="D717:D719"/>
    <mergeCell ref="F717:H719"/>
    <mergeCell ref="B720:C720"/>
    <mergeCell ref="G720:H720"/>
    <mergeCell ref="B734:H734"/>
    <mergeCell ref="B735:B736"/>
    <mergeCell ref="E730:H730"/>
    <mergeCell ref="B850:H850"/>
    <mergeCell ref="B851:B852"/>
    <mergeCell ref="B853:C855"/>
    <mergeCell ref="D853:D855"/>
    <mergeCell ref="F853:H855"/>
    <mergeCell ref="B784:H784"/>
    <mergeCell ref="B785:B786"/>
    <mergeCell ref="B787:C789"/>
    <mergeCell ref="D787:D789"/>
    <mergeCell ref="F787:H789"/>
    <mergeCell ref="B790:C790"/>
    <mergeCell ref="G790:H790"/>
    <mergeCell ref="B827:H827"/>
    <mergeCell ref="B828:B829"/>
    <mergeCell ref="E821:H821"/>
    <mergeCell ref="E823:H823"/>
    <mergeCell ref="B830:C832"/>
    <mergeCell ref="D830:D832"/>
    <mergeCell ref="F830:H832"/>
    <mergeCell ref="B833:C833"/>
    <mergeCell ref="G833:H833"/>
    <mergeCell ref="D207:D209"/>
    <mergeCell ref="F207:H209"/>
    <mergeCell ref="B804:H804"/>
    <mergeCell ref="B805:B806"/>
    <mergeCell ref="B807:C809"/>
    <mergeCell ref="D807:D809"/>
    <mergeCell ref="F807:H809"/>
    <mergeCell ref="B810:C810"/>
    <mergeCell ref="G810:H810"/>
    <mergeCell ref="E778:H778"/>
    <mergeCell ref="E779:H779"/>
    <mergeCell ref="B737:C739"/>
    <mergeCell ref="D737:D739"/>
    <mergeCell ref="F737:H739"/>
    <mergeCell ref="B740:C740"/>
    <mergeCell ref="G740:H740"/>
    <mergeCell ref="B762:H762"/>
    <mergeCell ref="B763:B764"/>
    <mergeCell ref="B765:C767"/>
    <mergeCell ref="D765:D767"/>
    <mergeCell ref="F765:H767"/>
    <mergeCell ref="E754:H754"/>
    <mergeCell ref="E757:H757"/>
    <mergeCell ref="B714:H714"/>
    <mergeCell ref="B210:C210"/>
    <mergeCell ref="G210:H210"/>
    <mergeCell ref="B768:C768"/>
    <mergeCell ref="G768:H768"/>
    <mergeCell ref="A2:F2"/>
    <mergeCell ref="B856:C856"/>
    <mergeCell ref="G856:H856"/>
    <mergeCell ref="E877:H878"/>
    <mergeCell ref="E880:H881"/>
    <mergeCell ref="B582:D582"/>
    <mergeCell ref="E582:H582"/>
    <mergeCell ref="B849:D849"/>
    <mergeCell ref="E849:H849"/>
    <mergeCell ref="B179:H179"/>
    <mergeCell ref="B180:B181"/>
    <mergeCell ref="B182:C184"/>
    <mergeCell ref="D182:D184"/>
    <mergeCell ref="F182:H184"/>
    <mergeCell ref="B185:C185"/>
    <mergeCell ref="G185:H185"/>
    <mergeCell ref="E196:H197"/>
    <mergeCell ref="B204:H204"/>
    <mergeCell ref="B205:B206"/>
    <mergeCell ref="B207:C209"/>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906"/>
  <sheetViews>
    <sheetView workbookViewId="0">
      <selection activeCell="A3" sqref="A3"/>
    </sheetView>
  </sheetViews>
  <sheetFormatPr baseColWidth="10" defaultRowHeight="15"/>
  <cols>
    <col min="1" max="1" width="4.42578125" customWidth="1"/>
    <col min="2" max="2" width="10" customWidth="1"/>
    <col min="3" max="3" width="6.85546875" customWidth="1"/>
    <col min="4" max="4" width="3.42578125" customWidth="1"/>
    <col min="5" max="5" width="80.5703125" customWidth="1"/>
    <col min="6" max="6" width="5.85546875" customWidth="1"/>
    <col min="7" max="7" width="8.5703125" customWidth="1"/>
    <col min="8" max="8" width="8.7109375" customWidth="1"/>
    <col min="9" max="9" width="26.7109375" style="76" customWidth="1"/>
    <col min="10" max="10" width="33.7109375" customWidth="1"/>
    <col min="11" max="11" width="59.7109375" customWidth="1"/>
    <col min="12" max="12" width="34.7109375" customWidth="1"/>
  </cols>
  <sheetData>
    <row r="1" spans="1:20" ht="15.75">
      <c r="A1" s="88">
        <v>3.71</v>
      </c>
      <c r="B1" s="88">
        <v>9.2899999999999991</v>
      </c>
      <c r="C1" s="88">
        <v>6.14</v>
      </c>
      <c r="D1" s="89">
        <v>2.7</v>
      </c>
      <c r="E1" s="91">
        <v>79.86</v>
      </c>
      <c r="F1" s="88">
        <v>5.14</v>
      </c>
      <c r="G1" s="90">
        <v>7.86</v>
      </c>
      <c r="H1" s="115">
        <v>8</v>
      </c>
      <c r="I1" s="115">
        <v>26</v>
      </c>
      <c r="J1" s="115">
        <v>33</v>
      </c>
      <c r="K1" s="115">
        <v>59</v>
      </c>
      <c r="L1" s="115">
        <v>34</v>
      </c>
      <c r="M1" s="93" t="s">
        <v>1702</v>
      </c>
    </row>
    <row r="2" spans="1:20" ht="30" customHeight="1">
      <c r="A2" s="858" t="s">
        <v>1770</v>
      </c>
      <c r="B2" s="858"/>
      <c r="C2" s="858"/>
      <c r="D2" s="858"/>
      <c r="E2" s="858"/>
      <c r="F2" s="858"/>
      <c r="G2" s="109"/>
      <c r="H2" s="112"/>
      <c r="I2" s="859" t="s">
        <v>1704</v>
      </c>
      <c r="J2" s="859"/>
      <c r="K2" s="859"/>
      <c r="L2" s="859"/>
    </row>
    <row r="3" spans="1:20" ht="30" customHeight="1">
      <c r="A3" s="110"/>
      <c r="B3" s="110"/>
      <c r="C3" s="110"/>
      <c r="D3" s="110"/>
      <c r="E3" s="111" t="s">
        <v>1711</v>
      </c>
      <c r="F3" s="110"/>
      <c r="G3" s="110"/>
      <c r="H3" s="113"/>
      <c r="I3" s="859"/>
      <c r="J3" s="859"/>
      <c r="K3" s="859"/>
      <c r="L3" s="859"/>
    </row>
    <row r="4" spans="1:20" ht="20.100000000000001" customHeight="1">
      <c r="A4" s="100" t="s">
        <v>1710</v>
      </c>
      <c r="B4" s="103"/>
      <c r="C4" s="103"/>
      <c r="D4" s="103"/>
      <c r="E4" s="104"/>
      <c r="F4" s="103"/>
      <c r="G4" s="103"/>
      <c r="H4" s="70" t="s">
        <v>1710</v>
      </c>
      <c r="I4" s="70" t="s">
        <v>1657</v>
      </c>
      <c r="J4" s="70" t="s">
        <v>1520</v>
      </c>
      <c r="K4" s="70" t="s">
        <v>1521</v>
      </c>
      <c r="L4" s="70" t="s">
        <v>1519</v>
      </c>
      <c r="M4" s="114" t="s">
        <v>1769</v>
      </c>
      <c r="N4" s="114"/>
      <c r="O4" s="114"/>
      <c r="P4" s="114"/>
      <c r="Q4" s="114"/>
      <c r="R4" s="114"/>
      <c r="S4" s="114"/>
      <c r="T4" s="114"/>
    </row>
    <row r="5" spans="1:20" s="1" customFormat="1" ht="30" customHeight="1">
      <c r="A5" s="100">
        <v>66</v>
      </c>
      <c r="B5" s="118"/>
      <c r="C5" s="118"/>
      <c r="D5" s="118"/>
      <c r="E5" s="118"/>
      <c r="F5" s="118"/>
      <c r="G5" s="118" t="s">
        <v>1769</v>
      </c>
      <c r="H5" s="70">
        <v>66</v>
      </c>
      <c r="I5" s="105" t="s">
        <v>1665</v>
      </c>
      <c r="J5" s="106" t="s">
        <v>1691</v>
      </c>
      <c r="K5" s="107" t="s">
        <v>235</v>
      </c>
      <c r="L5" s="108" t="s">
        <v>1502</v>
      </c>
      <c r="M5" s="117" t="s">
        <v>1772</v>
      </c>
      <c r="N5" s="116"/>
      <c r="O5" s="116"/>
      <c r="P5" s="116"/>
      <c r="Q5" s="116"/>
      <c r="R5" s="116"/>
      <c r="S5" s="116"/>
      <c r="T5" s="116"/>
    </row>
    <row r="6" spans="1:20" s="1" customFormat="1" ht="30" customHeight="1">
      <c r="A6" s="100">
        <v>53</v>
      </c>
      <c r="B6" s="103"/>
      <c r="C6" s="103"/>
      <c r="D6" s="103"/>
      <c r="E6" s="104"/>
      <c r="F6" s="103"/>
      <c r="G6" s="103"/>
      <c r="H6" s="70">
        <v>53</v>
      </c>
      <c r="I6" s="105" t="s">
        <v>1551</v>
      </c>
      <c r="J6" s="106" t="s">
        <v>1694</v>
      </c>
      <c r="K6" s="107" t="s">
        <v>324</v>
      </c>
      <c r="L6" s="108" t="s">
        <v>1552</v>
      </c>
    </row>
    <row r="7" spans="1:20" s="1" customFormat="1" ht="30" customHeight="1">
      <c r="A7" s="100">
        <v>36</v>
      </c>
      <c r="B7" s="103"/>
      <c r="C7" s="103"/>
      <c r="D7" s="103"/>
      <c r="E7" s="104"/>
      <c r="F7" s="103"/>
      <c r="G7" s="103"/>
      <c r="H7" s="70">
        <v>36</v>
      </c>
      <c r="I7" s="105" t="s">
        <v>1682</v>
      </c>
      <c r="J7" s="106" t="s">
        <v>1735</v>
      </c>
      <c r="K7" s="107" t="s">
        <v>420</v>
      </c>
      <c r="L7" s="108" t="s">
        <v>1585</v>
      </c>
    </row>
    <row r="8" spans="1:20" s="1" customFormat="1" ht="30" customHeight="1">
      <c r="A8" s="100">
        <v>38</v>
      </c>
      <c r="B8" s="103"/>
      <c r="C8" s="103"/>
      <c r="D8" s="103"/>
      <c r="E8" s="104"/>
      <c r="F8" s="103"/>
      <c r="G8" s="103"/>
      <c r="H8" s="70">
        <v>38</v>
      </c>
      <c r="I8" s="105" t="s">
        <v>1682</v>
      </c>
      <c r="J8" s="106" t="s">
        <v>1735</v>
      </c>
      <c r="K8" s="107" t="s">
        <v>409</v>
      </c>
      <c r="L8" s="108" t="s">
        <v>1587</v>
      </c>
    </row>
    <row r="9" spans="1:20" s="1" customFormat="1" ht="30" customHeight="1">
      <c r="A9" s="100">
        <v>31</v>
      </c>
      <c r="B9" s="103"/>
      <c r="C9" s="103"/>
      <c r="D9" s="103"/>
      <c r="E9" s="104"/>
      <c r="F9" s="103"/>
      <c r="G9" s="103"/>
      <c r="H9" s="70">
        <v>31</v>
      </c>
      <c r="I9" s="105" t="s">
        <v>1565</v>
      </c>
      <c r="J9" s="106" t="s">
        <v>1736</v>
      </c>
      <c r="K9" s="107" t="s">
        <v>454</v>
      </c>
      <c r="L9" s="108" t="s">
        <v>1579</v>
      </c>
    </row>
    <row r="10" spans="1:20" s="1" customFormat="1" ht="30" customHeight="1">
      <c r="A10" s="100">
        <v>79</v>
      </c>
      <c r="B10" s="103"/>
      <c r="C10" s="103"/>
      <c r="D10" s="103"/>
      <c r="E10" s="104"/>
      <c r="F10" s="103"/>
      <c r="G10" s="103"/>
      <c r="H10" s="70">
        <v>79</v>
      </c>
      <c r="I10" s="105" t="s">
        <v>1671</v>
      </c>
      <c r="J10" s="106" t="s">
        <v>1737</v>
      </c>
      <c r="K10" s="107" t="s">
        <v>167</v>
      </c>
      <c r="L10" s="108" t="s">
        <v>1600</v>
      </c>
    </row>
    <row r="11" spans="1:20" s="1" customFormat="1" ht="30" customHeight="1">
      <c r="A11" s="100">
        <v>58</v>
      </c>
      <c r="B11" s="103"/>
      <c r="C11" s="103"/>
      <c r="D11" s="103"/>
      <c r="E11" s="104"/>
      <c r="F11" s="103"/>
      <c r="G11" s="103"/>
      <c r="H11" s="70">
        <v>58</v>
      </c>
      <c r="I11" s="105" t="s">
        <v>1763</v>
      </c>
      <c r="J11" s="106" t="s">
        <v>1738</v>
      </c>
      <c r="K11" s="107" t="s">
        <v>292</v>
      </c>
      <c r="L11" s="108" t="s">
        <v>1596</v>
      </c>
    </row>
    <row r="12" spans="1:20" s="1" customFormat="1" ht="30" customHeight="1">
      <c r="A12" s="100">
        <v>67</v>
      </c>
      <c r="B12" s="103"/>
      <c r="C12" s="103"/>
      <c r="D12" s="103"/>
      <c r="E12" s="104"/>
      <c r="F12" s="103"/>
      <c r="G12" s="103"/>
      <c r="H12" s="70">
        <v>67</v>
      </c>
      <c r="I12" s="105" t="s">
        <v>1763</v>
      </c>
      <c r="J12" s="106" t="s">
        <v>1719</v>
      </c>
      <c r="K12" s="107" t="s">
        <v>231</v>
      </c>
      <c r="L12" s="108" t="s">
        <v>1503</v>
      </c>
    </row>
    <row r="13" spans="1:20" s="1" customFormat="1" ht="30" customHeight="1">
      <c r="A13" s="100">
        <v>88</v>
      </c>
      <c r="B13" s="103"/>
      <c r="C13" s="103"/>
      <c r="D13" s="103"/>
      <c r="E13" s="104"/>
      <c r="F13" s="103"/>
      <c r="G13" s="103"/>
      <c r="H13" s="70">
        <v>88</v>
      </c>
      <c r="I13" s="105" t="s">
        <v>1763</v>
      </c>
      <c r="J13" s="106" t="s">
        <v>1739</v>
      </c>
      <c r="K13" s="107" t="s">
        <v>123</v>
      </c>
      <c r="L13" s="108" t="s">
        <v>1607</v>
      </c>
    </row>
    <row r="14" spans="1:20" s="1" customFormat="1" ht="30" customHeight="1">
      <c r="A14" s="100">
        <v>92</v>
      </c>
      <c r="B14" s="103"/>
      <c r="C14" s="103"/>
      <c r="D14" s="103"/>
      <c r="E14" s="104"/>
      <c r="F14" s="103"/>
      <c r="G14" s="103"/>
      <c r="H14" s="70">
        <v>92</v>
      </c>
      <c r="I14" s="105" t="s">
        <v>1763</v>
      </c>
      <c r="J14" s="106" t="s">
        <v>1739</v>
      </c>
      <c r="K14" s="107" t="s">
        <v>105</v>
      </c>
      <c r="L14" s="108" t="s">
        <v>1609</v>
      </c>
    </row>
    <row r="15" spans="1:20" s="1" customFormat="1" ht="30" customHeight="1">
      <c r="A15" s="100">
        <v>34</v>
      </c>
      <c r="B15" s="103"/>
      <c r="C15" s="103"/>
      <c r="D15" s="103"/>
      <c r="E15" s="104"/>
      <c r="F15" s="103"/>
      <c r="G15" s="103"/>
      <c r="H15" s="70">
        <v>34</v>
      </c>
      <c r="I15" s="105" t="s">
        <v>1670</v>
      </c>
      <c r="J15" s="106" t="s">
        <v>1740</v>
      </c>
      <c r="K15" s="107" t="s">
        <v>431</v>
      </c>
      <c r="L15" s="108" t="s">
        <v>1582</v>
      </c>
    </row>
    <row r="16" spans="1:20" s="1" customFormat="1" ht="30" customHeight="1">
      <c r="A16" s="100">
        <v>37</v>
      </c>
      <c r="B16" s="103"/>
      <c r="C16" s="103"/>
      <c r="D16" s="103"/>
      <c r="E16" s="104"/>
      <c r="F16" s="103"/>
      <c r="G16" s="103"/>
      <c r="H16" s="70">
        <v>37</v>
      </c>
      <c r="I16" s="105" t="s">
        <v>1670</v>
      </c>
      <c r="J16" s="106" t="s">
        <v>1740</v>
      </c>
      <c r="K16" s="107" t="s">
        <v>415</v>
      </c>
      <c r="L16" s="108" t="s">
        <v>1586</v>
      </c>
    </row>
    <row r="17" spans="1:12" s="1" customFormat="1" ht="30" customHeight="1">
      <c r="A17" s="100">
        <v>43</v>
      </c>
      <c r="B17" s="103"/>
      <c r="C17" s="103"/>
      <c r="D17" s="103"/>
      <c r="E17" s="104"/>
      <c r="F17" s="103"/>
      <c r="G17" s="103"/>
      <c r="H17" s="70">
        <v>43</v>
      </c>
      <c r="I17" s="105" t="s">
        <v>1670</v>
      </c>
      <c r="J17" s="106" t="s">
        <v>1740</v>
      </c>
      <c r="K17" s="107" t="s">
        <v>373</v>
      </c>
      <c r="L17" s="108" t="s">
        <v>1588</v>
      </c>
    </row>
    <row r="18" spans="1:12" s="1" customFormat="1" ht="30" customHeight="1">
      <c r="A18" s="100">
        <v>54</v>
      </c>
      <c r="B18" s="103"/>
      <c r="C18" s="103"/>
      <c r="D18" s="103"/>
      <c r="E18" s="104"/>
      <c r="F18" s="103"/>
      <c r="G18" s="103"/>
      <c r="H18" s="70">
        <v>54</v>
      </c>
      <c r="I18" s="105" t="s">
        <v>1670</v>
      </c>
      <c r="J18" s="106" t="s">
        <v>1740</v>
      </c>
      <c r="K18" s="107" t="s">
        <v>319</v>
      </c>
      <c r="L18" s="108" t="s">
        <v>1592</v>
      </c>
    </row>
    <row r="19" spans="1:12" s="1" customFormat="1" ht="30" customHeight="1">
      <c r="A19" s="100">
        <v>56</v>
      </c>
      <c r="B19" s="103"/>
      <c r="C19" s="103"/>
      <c r="D19" s="103"/>
      <c r="E19" s="104"/>
      <c r="F19" s="103"/>
      <c r="G19" s="103"/>
      <c r="H19" s="70">
        <v>56</v>
      </c>
      <c r="I19" s="105" t="s">
        <v>1670</v>
      </c>
      <c r="J19" s="106" t="s">
        <v>1740</v>
      </c>
      <c r="K19" s="107" t="s">
        <v>307</v>
      </c>
      <c r="L19" s="108" t="s">
        <v>1593</v>
      </c>
    </row>
    <row r="20" spans="1:12" s="1" customFormat="1" ht="30" customHeight="1">
      <c r="A20" s="100">
        <v>74</v>
      </c>
      <c r="B20" s="103"/>
      <c r="C20" s="103"/>
      <c r="D20" s="103"/>
      <c r="E20" s="104"/>
      <c r="F20" s="103"/>
      <c r="G20" s="103"/>
      <c r="H20" s="70">
        <v>74</v>
      </c>
      <c r="I20" s="105" t="s">
        <v>1670</v>
      </c>
      <c r="J20" s="106" t="s">
        <v>1740</v>
      </c>
      <c r="K20" s="107" t="s">
        <v>196</v>
      </c>
      <c r="L20" s="108" t="s">
        <v>1597</v>
      </c>
    </row>
    <row r="21" spans="1:12" s="1" customFormat="1" ht="30" customHeight="1">
      <c r="A21" s="100">
        <v>90</v>
      </c>
      <c r="B21" s="103"/>
      <c r="C21" s="103"/>
      <c r="D21" s="103"/>
      <c r="E21" s="104"/>
      <c r="F21" s="103"/>
      <c r="G21" s="103"/>
      <c r="H21" s="70">
        <v>90</v>
      </c>
      <c r="I21" s="105" t="s">
        <v>1670</v>
      </c>
      <c r="J21" s="106" t="s">
        <v>1740</v>
      </c>
      <c r="K21" s="107" t="s">
        <v>115</v>
      </c>
      <c r="L21" s="108" t="s">
        <v>1608</v>
      </c>
    </row>
    <row r="22" spans="1:12" s="1" customFormat="1" ht="30" customHeight="1">
      <c r="A22" s="100">
        <v>85</v>
      </c>
      <c r="B22" s="103"/>
      <c r="C22" s="103"/>
      <c r="D22" s="103"/>
      <c r="E22" s="104"/>
      <c r="F22" s="103"/>
      <c r="G22" s="103"/>
      <c r="H22" s="70">
        <v>85</v>
      </c>
      <c r="I22" s="105" t="s">
        <v>1672</v>
      </c>
      <c r="J22" s="106" t="s">
        <v>1693</v>
      </c>
      <c r="K22" s="107" t="s">
        <v>141</v>
      </c>
      <c r="L22" s="108" t="s">
        <v>1604</v>
      </c>
    </row>
    <row r="23" spans="1:12" ht="30" customHeight="1">
      <c r="A23" s="100">
        <v>9</v>
      </c>
      <c r="B23" s="103"/>
      <c r="C23" s="103"/>
      <c r="D23" s="103"/>
      <c r="E23" s="104"/>
      <c r="F23" s="103"/>
      <c r="G23" s="103"/>
      <c r="H23" s="70">
        <v>9</v>
      </c>
      <c r="I23" s="105" t="s">
        <v>1673</v>
      </c>
      <c r="J23" s="106" t="s">
        <v>1741</v>
      </c>
      <c r="K23" s="107" t="s">
        <v>573</v>
      </c>
      <c r="L23" s="108" t="s">
        <v>1617</v>
      </c>
    </row>
    <row r="24" spans="1:12" s="1" customFormat="1" ht="30" customHeight="1">
      <c r="A24" s="100">
        <v>41</v>
      </c>
      <c r="B24" s="103"/>
      <c r="C24" s="103"/>
      <c r="D24" s="103"/>
      <c r="E24" s="104"/>
      <c r="F24" s="103"/>
      <c r="G24" s="103"/>
      <c r="H24" s="70">
        <v>41</v>
      </c>
      <c r="I24" s="105" t="s">
        <v>1673</v>
      </c>
      <c r="J24" s="106" t="s">
        <v>1741</v>
      </c>
      <c r="K24" s="107" t="s">
        <v>388</v>
      </c>
      <c r="L24" s="108" t="s">
        <v>1638</v>
      </c>
    </row>
    <row r="25" spans="1:12" s="1" customFormat="1" ht="30" customHeight="1">
      <c r="A25" s="100">
        <v>52</v>
      </c>
      <c r="B25" s="103"/>
      <c r="C25" s="103"/>
      <c r="D25" s="103"/>
      <c r="E25" s="104"/>
      <c r="F25" s="103"/>
      <c r="G25" s="103"/>
      <c r="H25" s="70">
        <v>52</v>
      </c>
      <c r="I25" s="105" t="s">
        <v>1764</v>
      </c>
      <c r="J25" s="106" t="s">
        <v>1742</v>
      </c>
      <c r="K25" s="107" t="s">
        <v>329</v>
      </c>
      <c r="L25" s="108" t="s">
        <v>1516</v>
      </c>
    </row>
    <row r="26" spans="1:12" s="1" customFormat="1" ht="30" customHeight="1">
      <c r="A26" s="100">
        <v>64</v>
      </c>
      <c r="B26" s="103"/>
      <c r="C26" s="103"/>
      <c r="D26" s="103"/>
      <c r="E26" s="104"/>
      <c r="F26" s="103"/>
      <c r="G26" s="103"/>
      <c r="H26" s="70">
        <v>64</v>
      </c>
      <c r="I26" s="105" t="s">
        <v>1764</v>
      </c>
      <c r="J26" s="106" t="s">
        <v>1742</v>
      </c>
      <c r="K26" s="107" t="s">
        <v>249</v>
      </c>
      <c r="L26" s="108" t="s">
        <v>1690</v>
      </c>
    </row>
    <row r="27" spans="1:12" s="1" customFormat="1" ht="30" customHeight="1">
      <c r="A27" s="100">
        <v>44</v>
      </c>
      <c r="B27" s="103"/>
      <c r="C27" s="103"/>
      <c r="D27" s="103"/>
      <c r="E27" s="104"/>
      <c r="F27" s="103"/>
      <c r="G27" s="103"/>
      <c r="H27" s="70">
        <v>44</v>
      </c>
      <c r="I27" s="105" t="s">
        <v>1765</v>
      </c>
      <c r="J27" s="106" t="s">
        <v>1743</v>
      </c>
      <c r="K27" s="107" t="s">
        <v>366</v>
      </c>
      <c r="L27" s="108" t="s">
        <v>1591</v>
      </c>
    </row>
    <row r="28" spans="1:12" ht="30" customHeight="1">
      <c r="A28" s="100">
        <v>3</v>
      </c>
      <c r="B28" s="103"/>
      <c r="C28" s="103"/>
      <c r="D28" s="103"/>
      <c r="E28" s="104"/>
      <c r="F28" s="103"/>
      <c r="G28" s="103"/>
      <c r="H28" s="70">
        <v>3</v>
      </c>
      <c r="I28" s="105" t="s">
        <v>1674</v>
      </c>
      <c r="J28" s="106" t="s">
        <v>1744</v>
      </c>
      <c r="K28" s="107" t="s">
        <v>594</v>
      </c>
      <c r="L28" s="108" t="s">
        <v>1680</v>
      </c>
    </row>
    <row r="29" spans="1:12" ht="30" customHeight="1">
      <c r="A29" s="100">
        <v>7</v>
      </c>
      <c r="B29" s="103"/>
      <c r="C29" s="103"/>
      <c r="D29" s="103"/>
      <c r="E29" s="104"/>
      <c r="F29" s="103"/>
      <c r="G29" s="103"/>
      <c r="H29" s="70">
        <v>7</v>
      </c>
      <c r="I29" s="105" t="s">
        <v>1674</v>
      </c>
      <c r="J29" s="106" t="s">
        <v>1744</v>
      </c>
      <c r="K29" s="107" t="s">
        <v>583</v>
      </c>
      <c r="L29" s="108" t="s">
        <v>1573</v>
      </c>
    </row>
    <row r="30" spans="1:12" ht="30" customHeight="1">
      <c r="A30" s="100">
        <v>13</v>
      </c>
      <c r="B30" s="103"/>
      <c r="C30" s="103"/>
      <c r="D30" s="103"/>
      <c r="E30" s="104"/>
      <c r="F30" s="103"/>
      <c r="G30" s="103"/>
      <c r="H30" s="70">
        <v>13</v>
      </c>
      <c r="I30" s="105" t="s">
        <v>1674</v>
      </c>
      <c r="J30" s="106" t="s">
        <v>1745</v>
      </c>
      <c r="K30" s="107" t="s">
        <v>557</v>
      </c>
      <c r="L30" s="108" t="s">
        <v>1576</v>
      </c>
    </row>
    <row r="31" spans="1:12" s="1" customFormat="1" ht="30" customHeight="1">
      <c r="A31" s="100">
        <v>71</v>
      </c>
      <c r="B31" s="103"/>
      <c r="C31" s="103"/>
      <c r="D31" s="103"/>
      <c r="E31" s="104"/>
      <c r="F31" s="103"/>
      <c r="G31" s="103"/>
      <c r="H31" s="70">
        <v>71</v>
      </c>
      <c r="I31" s="105" t="s">
        <v>1674</v>
      </c>
      <c r="J31" s="106" t="s">
        <v>1744</v>
      </c>
      <c r="K31" s="107" t="s">
        <v>1156</v>
      </c>
      <c r="L31" s="108" t="s">
        <v>1506</v>
      </c>
    </row>
    <row r="32" spans="1:12" s="1" customFormat="1" ht="30" customHeight="1">
      <c r="A32" s="100">
        <v>80</v>
      </c>
      <c r="B32" s="103"/>
      <c r="C32" s="103"/>
      <c r="D32" s="103"/>
      <c r="E32" s="104"/>
      <c r="F32" s="103"/>
      <c r="G32" s="103"/>
      <c r="H32" s="70">
        <v>80</v>
      </c>
      <c r="I32" s="105" t="s">
        <v>1674</v>
      </c>
      <c r="J32" s="106" t="s">
        <v>1746</v>
      </c>
      <c r="K32" s="107" t="s">
        <v>161</v>
      </c>
      <c r="L32" s="108" t="s">
        <v>1603</v>
      </c>
    </row>
    <row r="33" spans="1:14" s="1" customFormat="1" ht="30" customHeight="1">
      <c r="A33" s="100">
        <v>87</v>
      </c>
      <c r="B33" s="103"/>
      <c r="C33" s="103"/>
      <c r="D33" s="103"/>
      <c r="E33" s="104"/>
      <c r="F33" s="103"/>
      <c r="G33" s="103"/>
      <c r="H33" s="70">
        <v>87</v>
      </c>
      <c r="I33" s="105" t="s">
        <v>1674</v>
      </c>
      <c r="J33" s="106" t="s">
        <v>1747</v>
      </c>
      <c r="K33" s="107" t="s">
        <v>133</v>
      </c>
      <c r="L33" s="108" t="s">
        <v>1513</v>
      </c>
    </row>
    <row r="34" spans="1:14" ht="39" customHeight="1">
      <c r="A34" s="98">
        <v>0</v>
      </c>
      <c r="B34" s="863" t="s">
        <v>1657</v>
      </c>
      <c r="C34" s="863"/>
      <c r="D34" s="863"/>
      <c r="E34" s="862" t="s">
        <v>1665</v>
      </c>
      <c r="F34" s="862"/>
      <c r="G34" s="862"/>
      <c r="H34" s="862"/>
      <c r="I34" s="75" t="s">
        <v>1665</v>
      </c>
      <c r="J34" s="75" t="s">
        <v>1520</v>
      </c>
      <c r="K34" s="75" t="s">
        <v>1521</v>
      </c>
      <c r="L34" s="75" t="s">
        <v>1519</v>
      </c>
    </row>
    <row r="35" spans="1:14" s="1" customFormat="1" ht="31.5" customHeight="1">
      <c r="A35" s="10">
        <f>B36</f>
        <v>66</v>
      </c>
      <c r="B35" s="866" t="s">
        <v>1491</v>
      </c>
      <c r="C35" s="866"/>
      <c r="D35" s="866"/>
      <c r="E35" s="866"/>
      <c r="F35" s="866"/>
      <c r="G35" s="866"/>
      <c r="H35" s="867"/>
      <c r="I35" s="77" t="s">
        <v>1658</v>
      </c>
      <c r="J35" s="68" t="s">
        <v>1691</v>
      </c>
      <c r="K35" s="68" t="s">
        <v>235</v>
      </c>
      <c r="L35" s="68" t="s">
        <v>1502</v>
      </c>
    </row>
    <row r="36" spans="1:14" s="1" customFormat="1" ht="20.25" customHeight="1">
      <c r="A36" s="10">
        <f>A35</f>
        <v>66</v>
      </c>
      <c r="B36" s="868">
        <v>66</v>
      </c>
      <c r="C36" s="24"/>
      <c r="D36" s="13"/>
      <c r="E36" s="12" t="s">
        <v>235</v>
      </c>
      <c r="F36" s="32"/>
      <c r="G36" s="33"/>
      <c r="H36" s="34"/>
      <c r="I36" s="78" t="s">
        <v>1658</v>
      </c>
      <c r="J36" s="1" t="s">
        <v>1691</v>
      </c>
      <c r="K36" s="1" t="s">
        <v>235</v>
      </c>
      <c r="L36" s="1" t="s">
        <v>1502</v>
      </c>
    </row>
    <row r="37" spans="1:14" s="1" customFormat="1" ht="15.75" customHeight="1">
      <c r="A37" s="10">
        <f>A35</f>
        <v>66</v>
      </c>
      <c r="B37" s="868"/>
      <c r="C37" s="25"/>
      <c r="D37" s="26"/>
      <c r="E37" s="27" t="s">
        <v>1132</v>
      </c>
      <c r="F37" s="32"/>
      <c r="G37" s="33"/>
      <c r="H37" s="34"/>
      <c r="I37" s="78" t="s">
        <v>1658</v>
      </c>
      <c r="J37" s="1" t="s">
        <v>1691</v>
      </c>
      <c r="K37" s="1" t="s">
        <v>235</v>
      </c>
      <c r="L37" s="1" t="s">
        <v>1502</v>
      </c>
    </row>
    <row r="38" spans="1:14" s="1" customFormat="1" ht="15" customHeight="1">
      <c r="A38" s="10">
        <f>A35</f>
        <v>66</v>
      </c>
      <c r="B38" s="869" t="s">
        <v>1369</v>
      </c>
      <c r="C38" s="869"/>
      <c r="D38" s="870">
        <v>2</v>
      </c>
      <c r="E38" s="44" t="s">
        <v>19</v>
      </c>
      <c r="F38" s="871" t="s">
        <v>611</v>
      </c>
      <c r="G38" s="871"/>
      <c r="H38" s="872"/>
      <c r="I38" s="78" t="s">
        <v>1658</v>
      </c>
      <c r="J38" s="1" t="s">
        <v>1691</v>
      </c>
      <c r="K38" s="1" t="s">
        <v>235</v>
      </c>
      <c r="L38" s="1" t="s">
        <v>1502</v>
      </c>
    </row>
    <row r="39" spans="1:14" s="1" customFormat="1" ht="15" customHeight="1" thickBot="1">
      <c r="A39" s="10">
        <f>A35</f>
        <v>66</v>
      </c>
      <c r="B39" s="869"/>
      <c r="C39" s="869"/>
      <c r="D39" s="870"/>
      <c r="E39" s="65" t="s">
        <v>4</v>
      </c>
      <c r="F39" s="871"/>
      <c r="G39" s="871"/>
      <c r="H39" s="872"/>
      <c r="I39" s="78" t="s">
        <v>1658</v>
      </c>
      <c r="J39" s="1" t="s">
        <v>1691</v>
      </c>
      <c r="K39" s="1" t="s">
        <v>235</v>
      </c>
      <c r="L39" s="1" t="s">
        <v>1502</v>
      </c>
    </row>
    <row r="40" spans="1:14" s="1" customFormat="1" ht="15" customHeight="1">
      <c r="A40" s="10">
        <f>A35</f>
        <v>66</v>
      </c>
      <c r="B40" s="869"/>
      <c r="C40" s="869"/>
      <c r="D40" s="870"/>
      <c r="E40" s="65" t="s">
        <v>21</v>
      </c>
      <c r="F40" s="871"/>
      <c r="G40" s="871"/>
      <c r="H40" s="872"/>
      <c r="I40" s="78" t="s">
        <v>1658</v>
      </c>
      <c r="J40" s="1" t="s">
        <v>1691</v>
      </c>
      <c r="K40" s="1" t="s">
        <v>235</v>
      </c>
      <c r="L40" s="1" t="s">
        <v>1502</v>
      </c>
      <c r="M40" s="94" t="s">
        <v>1368</v>
      </c>
      <c r="N40" s="95"/>
    </row>
    <row r="41" spans="1:14" s="1" customFormat="1" ht="25.5" customHeight="1" thickBot="1">
      <c r="A41" s="10">
        <f>A35</f>
        <v>66</v>
      </c>
      <c r="B41" s="875" t="s">
        <v>613</v>
      </c>
      <c r="C41" s="875"/>
      <c r="D41" s="16">
        <f>D38</f>
        <v>2</v>
      </c>
      <c r="E41" s="45" t="s">
        <v>2</v>
      </c>
      <c r="F41" s="29" t="s">
        <v>1</v>
      </c>
      <c r="G41" s="864">
        <v>10</v>
      </c>
      <c r="H41" s="865"/>
      <c r="I41" s="78" t="s">
        <v>1658</v>
      </c>
      <c r="J41" s="1" t="s">
        <v>1691</v>
      </c>
      <c r="K41" s="1" t="s">
        <v>235</v>
      </c>
      <c r="L41" s="1" t="s">
        <v>1502</v>
      </c>
      <c r="M41" s="96" t="s">
        <v>1703</v>
      </c>
      <c r="N41" s="97"/>
    </row>
    <row r="42" spans="1:14" s="1" customFormat="1" ht="15" customHeight="1">
      <c r="A42" s="10">
        <f>A35</f>
        <v>66</v>
      </c>
      <c r="B42" s="50">
        <v>1</v>
      </c>
      <c r="C42" s="21" t="s">
        <v>609</v>
      </c>
      <c r="D42" s="17">
        <f>D38</f>
        <v>2</v>
      </c>
      <c r="E42" s="42" t="s">
        <v>1133</v>
      </c>
      <c r="F42" s="17">
        <f>G41</f>
        <v>10</v>
      </c>
      <c r="G42" s="41">
        <f t="shared" ref="G42:G49" si="0">IF(ISBLANK(B42),"",IF(ISTEXT(B42),"",(B42/D42)*F42))</f>
        <v>5</v>
      </c>
      <c r="H42" s="28" t="str">
        <f t="shared" ref="H42:H49" si="1">C42</f>
        <v>kg</v>
      </c>
      <c r="I42" s="78" t="s">
        <v>1658</v>
      </c>
      <c r="J42" s="1" t="s">
        <v>1691</v>
      </c>
      <c r="K42" s="1" t="s">
        <v>235</v>
      </c>
      <c r="L42" s="1" t="s">
        <v>1502</v>
      </c>
    </row>
    <row r="43" spans="1:14" s="1" customFormat="1" ht="15" customHeight="1">
      <c r="A43" s="10">
        <f>A35</f>
        <v>66</v>
      </c>
      <c r="B43" s="50"/>
      <c r="C43" s="21" t="s">
        <v>1397</v>
      </c>
      <c r="D43" s="17">
        <f>D38</f>
        <v>2</v>
      </c>
      <c r="E43" s="42" t="s">
        <v>1134</v>
      </c>
      <c r="F43" s="17">
        <f>G41</f>
        <v>10</v>
      </c>
      <c r="G43" s="22" t="str">
        <f t="shared" si="0"/>
        <v/>
      </c>
      <c r="H43" s="28" t="str">
        <f t="shared" si="1"/>
        <v>pm</v>
      </c>
      <c r="I43" s="78" t="s">
        <v>1658</v>
      </c>
      <c r="J43" s="1" t="s">
        <v>1691</v>
      </c>
      <c r="K43" s="1" t="s">
        <v>235</v>
      </c>
      <c r="L43" s="1" t="s">
        <v>1502</v>
      </c>
    </row>
    <row r="44" spans="1:14" s="1" customFormat="1" ht="15" customHeight="1">
      <c r="A44" s="10">
        <f>A35</f>
        <v>66</v>
      </c>
      <c r="B44" s="50"/>
      <c r="C44" s="21" t="s">
        <v>1397</v>
      </c>
      <c r="D44" s="17">
        <f>D38</f>
        <v>2</v>
      </c>
      <c r="E44" s="42" t="s">
        <v>1135</v>
      </c>
      <c r="F44" s="17">
        <f>G41</f>
        <v>10</v>
      </c>
      <c r="G44" s="22" t="str">
        <f t="shared" si="0"/>
        <v/>
      </c>
      <c r="H44" s="28" t="str">
        <f t="shared" si="1"/>
        <v>pm</v>
      </c>
      <c r="I44" s="78" t="s">
        <v>1658</v>
      </c>
      <c r="J44" s="1" t="s">
        <v>1691</v>
      </c>
      <c r="K44" s="1" t="s">
        <v>235</v>
      </c>
      <c r="L44" s="1" t="s">
        <v>1502</v>
      </c>
    </row>
    <row r="45" spans="1:14" s="1" customFormat="1" ht="15" customHeight="1">
      <c r="A45" s="10">
        <f>A35</f>
        <v>66</v>
      </c>
      <c r="B45" s="50"/>
      <c r="C45" s="21" t="s">
        <v>1397</v>
      </c>
      <c r="D45" s="17">
        <f>D38</f>
        <v>2</v>
      </c>
      <c r="E45" s="42" t="s">
        <v>1136</v>
      </c>
      <c r="F45" s="17">
        <f>G41</f>
        <v>10</v>
      </c>
      <c r="G45" s="22" t="str">
        <f t="shared" si="0"/>
        <v/>
      </c>
      <c r="H45" s="28" t="str">
        <f t="shared" si="1"/>
        <v>pm</v>
      </c>
      <c r="I45" s="78" t="s">
        <v>1658</v>
      </c>
      <c r="J45" s="1" t="s">
        <v>1691</v>
      </c>
      <c r="K45" s="1" t="s">
        <v>235</v>
      </c>
      <c r="L45" s="1" t="s">
        <v>1502</v>
      </c>
    </row>
    <row r="46" spans="1:14" s="1" customFormat="1" ht="15" customHeight="1">
      <c r="A46" s="10">
        <f>A35</f>
        <v>66</v>
      </c>
      <c r="B46" s="50"/>
      <c r="C46" s="21" t="s">
        <v>1397</v>
      </c>
      <c r="D46" s="17">
        <f>D38</f>
        <v>2</v>
      </c>
      <c r="E46" s="42" t="s">
        <v>1137</v>
      </c>
      <c r="F46" s="17">
        <f>G41</f>
        <v>10</v>
      </c>
      <c r="G46" s="22" t="str">
        <f t="shared" si="0"/>
        <v/>
      </c>
      <c r="H46" s="28" t="str">
        <f t="shared" si="1"/>
        <v>pm</v>
      </c>
      <c r="I46" s="78" t="s">
        <v>1658</v>
      </c>
      <c r="J46" s="1" t="s">
        <v>1691</v>
      </c>
      <c r="K46" s="1" t="s">
        <v>235</v>
      </c>
      <c r="L46" s="1" t="s">
        <v>1502</v>
      </c>
    </row>
    <row r="47" spans="1:14" s="1" customFormat="1" ht="15" customHeight="1">
      <c r="A47" s="10">
        <f>A35</f>
        <v>66</v>
      </c>
      <c r="B47" s="50"/>
      <c r="C47" s="21" t="s">
        <v>1397</v>
      </c>
      <c r="D47" s="17">
        <f>D38</f>
        <v>2</v>
      </c>
      <c r="E47" s="42" t="s">
        <v>1138</v>
      </c>
      <c r="F47" s="17">
        <f>G41</f>
        <v>10</v>
      </c>
      <c r="G47" s="22" t="str">
        <f t="shared" si="0"/>
        <v/>
      </c>
      <c r="H47" s="28" t="str">
        <f t="shared" si="1"/>
        <v>pm</v>
      </c>
      <c r="I47" s="78" t="s">
        <v>1658</v>
      </c>
      <c r="J47" s="1" t="s">
        <v>1691</v>
      </c>
      <c r="K47" s="1" t="s">
        <v>235</v>
      </c>
      <c r="L47" s="1" t="s">
        <v>1502</v>
      </c>
    </row>
    <row r="48" spans="1:14" s="1" customFormat="1" ht="15" customHeight="1">
      <c r="A48" s="10">
        <f>A35</f>
        <v>66</v>
      </c>
      <c r="B48" s="50"/>
      <c r="C48" s="21"/>
      <c r="D48" s="17">
        <f>D38</f>
        <v>2</v>
      </c>
      <c r="E48" s="42"/>
      <c r="F48" s="17">
        <f>G41</f>
        <v>10</v>
      </c>
      <c r="G48" s="22" t="str">
        <f t="shared" si="0"/>
        <v/>
      </c>
      <c r="H48" s="28">
        <f t="shared" si="1"/>
        <v>0</v>
      </c>
      <c r="I48" s="78" t="s">
        <v>1658</v>
      </c>
      <c r="J48" s="1" t="s">
        <v>1691</v>
      </c>
      <c r="K48" s="1" t="s">
        <v>235</v>
      </c>
      <c r="L48" s="1" t="s">
        <v>1502</v>
      </c>
    </row>
    <row r="49" spans="1:12" s="1" customFormat="1" ht="15" customHeight="1">
      <c r="A49" s="10">
        <f>A35</f>
        <v>66</v>
      </c>
      <c r="B49" s="50"/>
      <c r="C49" s="21"/>
      <c r="D49" s="17">
        <f>D38</f>
        <v>2</v>
      </c>
      <c r="E49" s="42"/>
      <c r="F49" s="17">
        <f>G41</f>
        <v>10</v>
      </c>
      <c r="G49" s="22" t="str">
        <f t="shared" si="0"/>
        <v/>
      </c>
      <c r="H49" s="28">
        <f t="shared" si="1"/>
        <v>0</v>
      </c>
      <c r="I49" s="78" t="s">
        <v>1658</v>
      </c>
      <c r="J49" s="1" t="s">
        <v>1691</v>
      </c>
      <c r="K49" s="1" t="s">
        <v>235</v>
      </c>
      <c r="L49" s="1" t="s">
        <v>1502</v>
      </c>
    </row>
    <row r="50" spans="1:12" s="1" customFormat="1" ht="15" customHeight="1">
      <c r="A50" s="10">
        <f>A35</f>
        <v>66</v>
      </c>
      <c r="B50" s="18"/>
      <c r="C50" s="18"/>
      <c r="D50" s="15"/>
      <c r="E50" s="63"/>
      <c r="F50" s="14"/>
      <c r="G50" s="31"/>
      <c r="H50" s="38"/>
      <c r="I50" s="78" t="s">
        <v>1658</v>
      </c>
      <c r="J50" s="1" t="s">
        <v>1691</v>
      </c>
      <c r="K50" s="1" t="s">
        <v>235</v>
      </c>
      <c r="L50" s="1" t="s">
        <v>1502</v>
      </c>
    </row>
    <row r="51" spans="1:12" s="1" customFormat="1" ht="15" customHeight="1">
      <c r="A51" s="10">
        <f>A35</f>
        <v>66</v>
      </c>
      <c r="B51" s="18"/>
      <c r="C51" s="18"/>
      <c r="D51" s="15"/>
      <c r="E51" s="61" t="s">
        <v>1463</v>
      </c>
      <c r="F51" s="14"/>
      <c r="G51" s="31"/>
      <c r="H51" s="38"/>
      <c r="I51" s="78" t="s">
        <v>1658</v>
      </c>
      <c r="J51" s="1" t="s">
        <v>1691</v>
      </c>
      <c r="K51" s="1" t="s">
        <v>235</v>
      </c>
      <c r="L51" s="1" t="s">
        <v>1502</v>
      </c>
    </row>
    <row r="52" spans="1:12" s="1" customFormat="1" ht="15" customHeight="1">
      <c r="A52" s="10">
        <f>A35</f>
        <v>66</v>
      </c>
      <c r="B52" s="18"/>
      <c r="C52" s="18"/>
      <c r="D52" s="15"/>
      <c r="E52" s="63" t="s">
        <v>234</v>
      </c>
      <c r="F52" s="14"/>
      <c r="G52" s="31"/>
      <c r="H52" s="38"/>
      <c r="I52" s="78" t="s">
        <v>1658</v>
      </c>
      <c r="J52" s="1" t="s">
        <v>1691</v>
      </c>
      <c r="K52" s="1" t="s">
        <v>235</v>
      </c>
      <c r="L52" s="1" t="s">
        <v>1502</v>
      </c>
    </row>
    <row r="53" spans="1:12" s="1" customFormat="1" ht="15" customHeight="1">
      <c r="A53" s="10">
        <f>A35</f>
        <v>66</v>
      </c>
      <c r="B53" s="18"/>
      <c r="C53" s="18"/>
      <c r="D53" s="15"/>
      <c r="E53" s="63" t="s">
        <v>233</v>
      </c>
      <c r="F53" s="14"/>
      <c r="G53" s="31"/>
      <c r="H53" s="38"/>
      <c r="I53" s="78" t="s">
        <v>1658</v>
      </c>
      <c r="J53" s="1" t="s">
        <v>1691</v>
      </c>
      <c r="K53" s="1" t="s">
        <v>235</v>
      </c>
      <c r="L53" s="1" t="s">
        <v>1502</v>
      </c>
    </row>
    <row r="54" spans="1:12" s="1" customFormat="1" ht="15" customHeight="1">
      <c r="A54" s="10">
        <f>A35</f>
        <v>66</v>
      </c>
      <c r="B54" s="18"/>
      <c r="C54" s="18"/>
      <c r="D54" s="15"/>
      <c r="E54" s="63" t="s">
        <v>232</v>
      </c>
      <c r="F54" s="14"/>
      <c r="G54" s="31"/>
      <c r="H54" s="38"/>
      <c r="I54" s="78" t="s">
        <v>1658</v>
      </c>
      <c r="J54" s="1" t="s">
        <v>1691</v>
      </c>
      <c r="K54" s="1" t="s">
        <v>235</v>
      </c>
      <c r="L54" s="1" t="s">
        <v>1502</v>
      </c>
    </row>
    <row r="55" spans="1:12" s="1" customFormat="1" ht="15" customHeight="1">
      <c r="A55" s="10">
        <f>A35</f>
        <v>66</v>
      </c>
      <c r="B55" s="18"/>
      <c r="C55" s="18"/>
      <c r="D55" s="15"/>
      <c r="E55" s="63"/>
      <c r="F55" s="14"/>
      <c r="G55" s="31"/>
      <c r="H55" s="38"/>
      <c r="I55" s="78" t="s">
        <v>1658</v>
      </c>
      <c r="J55" s="1" t="s">
        <v>1691</v>
      </c>
      <c r="K55" s="1" t="s">
        <v>235</v>
      </c>
      <c r="L55" s="1" t="s">
        <v>1502</v>
      </c>
    </row>
    <row r="56" spans="1:12" s="1" customFormat="1" ht="15" customHeight="1">
      <c r="A56" s="10">
        <f>A35</f>
        <v>66</v>
      </c>
      <c r="B56" s="6"/>
      <c r="C56" s="6"/>
      <c r="D56" s="5"/>
      <c r="E56" s="4"/>
      <c r="F56" s="3"/>
      <c r="G56" s="2"/>
      <c r="H56" s="2"/>
      <c r="I56" s="79" t="s">
        <v>1658</v>
      </c>
      <c r="J56" s="69" t="s">
        <v>1691</v>
      </c>
      <c r="K56" s="69" t="s">
        <v>235</v>
      </c>
      <c r="L56" s="69" t="s">
        <v>1502</v>
      </c>
    </row>
    <row r="57" spans="1:12" ht="39" customHeight="1">
      <c r="A57" s="10">
        <v>0</v>
      </c>
      <c r="B57" s="863" t="s">
        <v>1657</v>
      </c>
      <c r="C57" s="863"/>
      <c r="D57" s="863"/>
      <c r="E57" s="862" t="s">
        <v>1551</v>
      </c>
      <c r="F57" s="862"/>
      <c r="G57" s="862"/>
      <c r="H57" s="862"/>
      <c r="I57" s="75" t="s">
        <v>1551</v>
      </c>
      <c r="J57" s="75" t="s">
        <v>1520</v>
      </c>
      <c r="K57" s="75" t="s">
        <v>1521</v>
      </c>
      <c r="L57" s="75" t="s">
        <v>1519</v>
      </c>
    </row>
    <row r="58" spans="1:12" s="1" customFormat="1" ht="31.5" customHeight="1">
      <c r="A58" s="10">
        <v>53</v>
      </c>
      <c r="B58" s="866" t="s">
        <v>1550</v>
      </c>
      <c r="C58" s="866"/>
      <c r="D58" s="866"/>
      <c r="E58" s="866"/>
      <c r="F58" s="866"/>
      <c r="G58" s="866"/>
      <c r="H58" s="867"/>
      <c r="I58" s="68" t="s">
        <v>1551</v>
      </c>
      <c r="J58" s="68" t="s">
        <v>1551</v>
      </c>
      <c r="K58" s="68" t="s">
        <v>324</v>
      </c>
      <c r="L58" s="68" t="s">
        <v>1552</v>
      </c>
    </row>
    <row r="59" spans="1:12" s="1" customFormat="1" ht="20.25" customHeight="1">
      <c r="A59" s="10">
        <v>53</v>
      </c>
      <c r="B59" s="868">
        <v>53</v>
      </c>
      <c r="C59" s="24"/>
      <c r="D59" s="13"/>
      <c r="E59" s="12" t="s">
        <v>324</v>
      </c>
      <c r="F59" s="32"/>
      <c r="G59" s="33"/>
      <c r="H59" s="34"/>
      <c r="I59" s="1" t="s">
        <v>1551</v>
      </c>
      <c r="J59" s="1" t="s">
        <v>1551</v>
      </c>
      <c r="K59" s="1" t="s">
        <v>324</v>
      </c>
      <c r="L59" s="1" t="s">
        <v>1552</v>
      </c>
    </row>
    <row r="60" spans="1:12" s="1" customFormat="1" ht="15.75" customHeight="1">
      <c r="A60" s="10">
        <v>53</v>
      </c>
      <c r="B60" s="868"/>
      <c r="C60" s="25"/>
      <c r="D60" s="26"/>
      <c r="E60" s="27" t="s">
        <v>1037</v>
      </c>
      <c r="F60" s="32"/>
      <c r="G60" s="33"/>
      <c r="H60" s="34"/>
      <c r="I60" s="1" t="s">
        <v>1551</v>
      </c>
      <c r="J60" s="1" t="s">
        <v>1551</v>
      </c>
      <c r="K60" s="1" t="s">
        <v>324</v>
      </c>
      <c r="L60" s="1" t="s">
        <v>1552</v>
      </c>
    </row>
    <row r="61" spans="1:12" s="1" customFormat="1" ht="15" customHeight="1">
      <c r="A61" s="10">
        <v>53</v>
      </c>
      <c r="B61" s="869" t="s">
        <v>1369</v>
      </c>
      <c r="C61" s="869"/>
      <c r="D61" s="870">
        <v>2</v>
      </c>
      <c r="E61" s="44" t="s">
        <v>19</v>
      </c>
      <c r="F61" s="878" t="s">
        <v>611</v>
      </c>
      <c r="G61" s="878"/>
      <c r="H61" s="879"/>
      <c r="I61" s="1" t="s">
        <v>1551</v>
      </c>
      <c r="J61" s="1" t="s">
        <v>1551</v>
      </c>
      <c r="K61" s="1" t="s">
        <v>324</v>
      </c>
      <c r="L61" s="1" t="s">
        <v>1552</v>
      </c>
    </row>
    <row r="62" spans="1:12" s="1" customFormat="1" ht="15" customHeight="1">
      <c r="A62" s="10">
        <v>53</v>
      </c>
      <c r="B62" s="869"/>
      <c r="C62" s="869"/>
      <c r="D62" s="870"/>
      <c r="E62" s="65" t="s">
        <v>15</v>
      </c>
      <c r="F62" s="878"/>
      <c r="G62" s="878"/>
      <c r="H62" s="879"/>
      <c r="I62" s="1" t="s">
        <v>1551</v>
      </c>
      <c r="J62" s="1" t="s">
        <v>1551</v>
      </c>
      <c r="K62" s="1" t="s">
        <v>324</v>
      </c>
      <c r="L62" s="1" t="s">
        <v>1552</v>
      </c>
    </row>
    <row r="63" spans="1:12" s="1" customFormat="1" ht="15" customHeight="1">
      <c r="A63" s="10">
        <v>53</v>
      </c>
      <c r="B63" s="869"/>
      <c r="C63" s="869"/>
      <c r="D63" s="870"/>
      <c r="E63" s="65" t="s">
        <v>25</v>
      </c>
      <c r="F63" s="878"/>
      <c r="G63" s="878"/>
      <c r="H63" s="879"/>
      <c r="I63" s="1" t="s">
        <v>1551</v>
      </c>
      <c r="J63" s="1" t="s">
        <v>1551</v>
      </c>
      <c r="K63" s="1" t="s">
        <v>324</v>
      </c>
      <c r="L63" s="1" t="s">
        <v>1552</v>
      </c>
    </row>
    <row r="64" spans="1:12" s="1" customFormat="1" ht="25.5" customHeight="1">
      <c r="A64" s="10">
        <v>53</v>
      </c>
      <c r="B64" s="875" t="s">
        <v>613</v>
      </c>
      <c r="C64" s="875"/>
      <c r="D64" s="16">
        <f>D61</f>
        <v>2</v>
      </c>
      <c r="E64" s="45"/>
      <c r="F64" s="29" t="s">
        <v>1</v>
      </c>
      <c r="G64" s="864">
        <v>5</v>
      </c>
      <c r="H64" s="865"/>
      <c r="I64" s="1" t="s">
        <v>1551</v>
      </c>
      <c r="J64" s="1" t="s">
        <v>1551</v>
      </c>
      <c r="K64" s="1" t="s">
        <v>324</v>
      </c>
      <c r="L64" s="1" t="s">
        <v>1552</v>
      </c>
    </row>
    <row r="65" spans="1:12" s="1" customFormat="1" ht="15" customHeight="1">
      <c r="A65" s="10">
        <v>53</v>
      </c>
      <c r="B65" s="50">
        <v>1</v>
      </c>
      <c r="C65" s="21" t="s">
        <v>609</v>
      </c>
      <c r="D65" s="17">
        <f>D61</f>
        <v>2</v>
      </c>
      <c r="E65" s="42" t="s">
        <v>1038</v>
      </c>
      <c r="F65" s="17">
        <f>G64</f>
        <v>5</v>
      </c>
      <c r="G65" s="41">
        <f t="shared" ref="G65:G71" si="2">IF(ISBLANK(B65),"",IF(ISTEXT(B65),"",(B65/D65)*F65))</f>
        <v>2.5</v>
      </c>
      <c r="H65" s="28" t="str">
        <f t="shared" ref="H65:H71" si="3">C65</f>
        <v>kg</v>
      </c>
      <c r="I65" s="1" t="s">
        <v>1551</v>
      </c>
      <c r="J65" s="1" t="s">
        <v>1551</v>
      </c>
      <c r="K65" s="1" t="s">
        <v>324</v>
      </c>
      <c r="L65" s="1" t="s">
        <v>1552</v>
      </c>
    </row>
    <row r="66" spans="1:12" s="1" customFormat="1" ht="15" customHeight="1">
      <c r="A66" s="10">
        <v>53</v>
      </c>
      <c r="B66" s="50">
        <v>0.1</v>
      </c>
      <c r="C66" s="21" t="s">
        <v>609</v>
      </c>
      <c r="D66" s="17">
        <f>D61</f>
        <v>2</v>
      </c>
      <c r="E66" s="42" t="s">
        <v>1039</v>
      </c>
      <c r="F66" s="17">
        <f>G64</f>
        <v>5</v>
      </c>
      <c r="G66" s="41">
        <f t="shared" si="2"/>
        <v>0.25</v>
      </c>
      <c r="H66" s="28" t="str">
        <f t="shared" si="3"/>
        <v>kg</v>
      </c>
      <c r="I66" s="1" t="s">
        <v>1551</v>
      </c>
      <c r="J66" s="1" t="s">
        <v>1551</v>
      </c>
      <c r="K66" s="1" t="s">
        <v>324</v>
      </c>
      <c r="L66" s="1" t="s">
        <v>1552</v>
      </c>
    </row>
    <row r="67" spans="1:12" s="1" customFormat="1" ht="15" customHeight="1">
      <c r="A67" s="10">
        <v>53</v>
      </c>
      <c r="B67" s="50"/>
      <c r="C67" s="21"/>
      <c r="D67" s="17">
        <f>D61</f>
        <v>2</v>
      </c>
      <c r="E67" s="42" t="s">
        <v>932</v>
      </c>
      <c r="F67" s="17">
        <f>G64</f>
        <v>5</v>
      </c>
      <c r="G67" s="22" t="str">
        <f t="shared" si="2"/>
        <v/>
      </c>
      <c r="H67" s="28">
        <f t="shared" si="3"/>
        <v>0</v>
      </c>
      <c r="I67" s="1" t="s">
        <v>1551</v>
      </c>
      <c r="J67" s="1" t="s">
        <v>1551</v>
      </c>
      <c r="K67" s="1" t="s">
        <v>324</v>
      </c>
      <c r="L67" s="1" t="s">
        <v>1552</v>
      </c>
    </row>
    <row r="68" spans="1:12" s="1" customFormat="1" ht="15" customHeight="1">
      <c r="A68" s="10">
        <v>53</v>
      </c>
      <c r="B68" s="56">
        <v>1</v>
      </c>
      <c r="C68" s="21" t="s">
        <v>1396</v>
      </c>
      <c r="D68" s="17">
        <f>D61</f>
        <v>2</v>
      </c>
      <c r="E68" s="42" t="s">
        <v>708</v>
      </c>
      <c r="F68" s="17">
        <f>G64</f>
        <v>5</v>
      </c>
      <c r="G68" s="23">
        <f t="shared" si="2"/>
        <v>2.5</v>
      </c>
      <c r="H68" s="28" t="str">
        <f t="shared" si="3"/>
        <v>echalote</v>
      </c>
      <c r="I68" s="1" t="s">
        <v>1551</v>
      </c>
      <c r="J68" s="1" t="s">
        <v>1551</v>
      </c>
      <c r="K68" s="1" t="s">
        <v>324</v>
      </c>
      <c r="L68" s="1" t="s">
        <v>1552</v>
      </c>
    </row>
    <row r="69" spans="1:12" s="1" customFormat="1" ht="15" customHeight="1">
      <c r="A69" s="10">
        <v>53</v>
      </c>
      <c r="B69" s="56">
        <v>1</v>
      </c>
      <c r="C69" s="21" t="s">
        <v>1395</v>
      </c>
      <c r="D69" s="17">
        <f>D61</f>
        <v>2</v>
      </c>
      <c r="E69" s="42" t="s">
        <v>1394</v>
      </c>
      <c r="F69" s="17">
        <f>G64</f>
        <v>5</v>
      </c>
      <c r="G69" s="23">
        <f t="shared" si="2"/>
        <v>2.5</v>
      </c>
      <c r="H69" s="28" t="str">
        <f t="shared" si="3"/>
        <v>verre</v>
      </c>
      <c r="I69" s="1" t="s">
        <v>1551</v>
      </c>
      <c r="J69" s="1" t="s">
        <v>1551</v>
      </c>
      <c r="K69" s="1" t="s">
        <v>324</v>
      </c>
      <c r="L69" s="1" t="s">
        <v>1552</v>
      </c>
    </row>
    <row r="70" spans="1:12" s="1" customFormat="1" ht="15" customHeight="1">
      <c r="A70" s="10">
        <v>53</v>
      </c>
      <c r="B70" s="50">
        <v>0.125</v>
      </c>
      <c r="C70" s="21" t="s">
        <v>609</v>
      </c>
      <c r="D70" s="17">
        <f>D61</f>
        <v>2</v>
      </c>
      <c r="E70" s="42" t="s">
        <v>711</v>
      </c>
      <c r="F70" s="17">
        <f>G64</f>
        <v>5</v>
      </c>
      <c r="G70" s="41">
        <f t="shared" si="2"/>
        <v>0.3125</v>
      </c>
      <c r="H70" s="28" t="str">
        <f t="shared" si="3"/>
        <v>kg</v>
      </c>
      <c r="I70" s="1" t="s">
        <v>1551</v>
      </c>
      <c r="J70" s="1" t="s">
        <v>1551</v>
      </c>
      <c r="K70" s="1" t="s">
        <v>324</v>
      </c>
      <c r="L70" s="1" t="s">
        <v>1552</v>
      </c>
    </row>
    <row r="71" spans="1:12" s="1" customFormat="1" ht="15" customHeight="1">
      <c r="A71" s="10">
        <v>53</v>
      </c>
      <c r="B71" s="50"/>
      <c r="C71" s="21"/>
      <c r="D71" s="17">
        <f>D61</f>
        <v>2</v>
      </c>
      <c r="E71" s="42" t="s">
        <v>912</v>
      </c>
      <c r="F71" s="17">
        <f>G64</f>
        <v>5</v>
      </c>
      <c r="G71" s="22" t="str">
        <f t="shared" si="2"/>
        <v/>
      </c>
      <c r="H71" s="28">
        <f t="shared" si="3"/>
        <v>0</v>
      </c>
      <c r="I71" s="1" t="s">
        <v>1551</v>
      </c>
      <c r="J71" s="1" t="s">
        <v>1551</v>
      </c>
      <c r="K71" s="1" t="s">
        <v>324</v>
      </c>
      <c r="L71" s="1" t="s">
        <v>1552</v>
      </c>
    </row>
    <row r="72" spans="1:12" s="1" customFormat="1" ht="15" customHeight="1">
      <c r="A72" s="10">
        <v>53</v>
      </c>
      <c r="B72" s="50"/>
      <c r="C72" s="21"/>
      <c r="D72" s="17">
        <f>D61</f>
        <v>2</v>
      </c>
      <c r="E72" s="42"/>
      <c r="F72" s="17"/>
      <c r="G72" s="22"/>
      <c r="H72" s="28"/>
      <c r="I72" s="1" t="s">
        <v>1551</v>
      </c>
      <c r="J72" s="1" t="s">
        <v>1551</v>
      </c>
      <c r="K72" s="1" t="s">
        <v>324</v>
      </c>
      <c r="L72" s="1" t="s">
        <v>1552</v>
      </c>
    </row>
    <row r="73" spans="1:12" s="1" customFormat="1" ht="15" customHeight="1">
      <c r="A73" s="10">
        <v>53</v>
      </c>
      <c r="B73" s="18"/>
      <c r="C73" s="18"/>
      <c r="D73" s="15"/>
      <c r="E73" s="61" t="s">
        <v>1463</v>
      </c>
      <c r="F73" s="17"/>
      <c r="G73" s="22"/>
      <c r="H73" s="28"/>
      <c r="I73" s="1" t="s">
        <v>1551</v>
      </c>
      <c r="J73" s="1" t="s">
        <v>1551</v>
      </c>
      <c r="K73" s="1" t="s">
        <v>324</v>
      </c>
      <c r="L73" s="1" t="s">
        <v>1552</v>
      </c>
    </row>
    <row r="74" spans="1:12" s="1" customFormat="1" ht="15" customHeight="1">
      <c r="A74" s="10">
        <v>53</v>
      </c>
      <c r="B74" s="18"/>
      <c r="C74" s="18"/>
      <c r="D74" s="15"/>
      <c r="E74" s="60" t="s">
        <v>323</v>
      </c>
      <c r="F74" s="17"/>
      <c r="G74" s="22"/>
      <c r="H74" s="28"/>
      <c r="I74" s="1" t="s">
        <v>1551</v>
      </c>
      <c r="J74" s="1" t="s">
        <v>1551</v>
      </c>
      <c r="K74" s="1" t="s">
        <v>324</v>
      </c>
      <c r="L74" s="1" t="s">
        <v>1552</v>
      </c>
    </row>
    <row r="75" spans="1:12" s="1" customFormat="1" ht="15" customHeight="1">
      <c r="A75" s="10">
        <v>53</v>
      </c>
      <c r="B75" s="18"/>
      <c r="C75" s="18"/>
      <c r="D75" s="15"/>
      <c r="E75" s="60" t="s">
        <v>322</v>
      </c>
      <c r="F75" s="14"/>
      <c r="G75" s="31"/>
      <c r="H75" s="67"/>
      <c r="I75" s="1" t="s">
        <v>1551</v>
      </c>
      <c r="J75" s="1" t="s">
        <v>1551</v>
      </c>
      <c r="K75" s="1" t="s">
        <v>324</v>
      </c>
      <c r="L75" s="1" t="s">
        <v>1552</v>
      </c>
    </row>
    <row r="76" spans="1:12" s="1" customFormat="1" ht="15" customHeight="1">
      <c r="A76" s="10">
        <v>53</v>
      </c>
      <c r="B76" s="18"/>
      <c r="C76" s="18"/>
      <c r="D76" s="15"/>
      <c r="E76" s="860" t="s">
        <v>321</v>
      </c>
      <c r="F76" s="860"/>
      <c r="G76" s="860"/>
      <c r="H76" s="861"/>
      <c r="I76" s="1" t="s">
        <v>1551</v>
      </c>
      <c r="J76" s="1" t="s">
        <v>1551</v>
      </c>
      <c r="K76" s="1" t="s">
        <v>324</v>
      </c>
      <c r="L76" s="1" t="s">
        <v>1552</v>
      </c>
    </row>
    <row r="77" spans="1:12" s="1" customFormat="1" ht="15" customHeight="1">
      <c r="A77" s="10">
        <v>53</v>
      </c>
      <c r="B77" s="18"/>
      <c r="C77" s="18"/>
      <c r="D77" s="15"/>
      <c r="E77" s="860"/>
      <c r="F77" s="860"/>
      <c r="G77" s="860"/>
      <c r="H77" s="861"/>
      <c r="I77" s="1" t="s">
        <v>1551</v>
      </c>
      <c r="J77" s="1" t="s">
        <v>1551</v>
      </c>
      <c r="K77" s="1" t="s">
        <v>324</v>
      </c>
      <c r="L77" s="1" t="s">
        <v>1552</v>
      </c>
    </row>
    <row r="78" spans="1:12" s="1" customFormat="1" ht="15" customHeight="1">
      <c r="A78" s="10">
        <v>53</v>
      </c>
      <c r="B78" s="18"/>
      <c r="C78" s="18"/>
      <c r="D78" s="15"/>
      <c r="E78" s="60" t="s">
        <v>320</v>
      </c>
      <c r="F78" s="14"/>
      <c r="G78" s="31"/>
      <c r="H78" s="67"/>
      <c r="I78" s="1" t="s">
        <v>1551</v>
      </c>
      <c r="J78" s="1" t="s">
        <v>1551</v>
      </c>
      <c r="K78" s="1" t="s">
        <v>324</v>
      </c>
      <c r="L78" s="1" t="s">
        <v>1552</v>
      </c>
    </row>
    <row r="79" spans="1:12" s="1" customFormat="1" ht="15" customHeight="1">
      <c r="A79" s="10">
        <v>53</v>
      </c>
      <c r="B79" s="18"/>
      <c r="C79" s="18"/>
      <c r="D79" s="15"/>
      <c r="E79" s="60"/>
      <c r="F79" s="14"/>
      <c r="G79" s="31"/>
      <c r="H79" s="67"/>
      <c r="I79" s="1" t="s">
        <v>1551</v>
      </c>
      <c r="J79" s="1" t="s">
        <v>1551</v>
      </c>
      <c r="K79" s="1" t="s">
        <v>324</v>
      </c>
      <c r="L79" s="1" t="s">
        <v>1552</v>
      </c>
    </row>
    <row r="80" spans="1:12" s="1" customFormat="1" ht="15" customHeight="1">
      <c r="A80" s="10">
        <v>53</v>
      </c>
      <c r="B80" s="6"/>
      <c r="C80" s="6"/>
      <c r="D80" s="5"/>
      <c r="E80" s="4"/>
      <c r="F80" s="3"/>
      <c r="G80" s="2"/>
      <c r="H80" s="2"/>
      <c r="I80" s="69" t="s">
        <v>1551</v>
      </c>
      <c r="J80" s="69" t="s">
        <v>1551</v>
      </c>
      <c r="K80" s="69" t="s">
        <v>324</v>
      </c>
      <c r="L80" s="69" t="s">
        <v>1552</v>
      </c>
    </row>
    <row r="81" spans="1:12" ht="39" customHeight="1">
      <c r="A81" s="10">
        <v>0</v>
      </c>
      <c r="B81" s="863" t="s">
        <v>1657</v>
      </c>
      <c r="C81" s="863"/>
      <c r="D81" s="863"/>
      <c r="E81" s="862" t="s">
        <v>1682</v>
      </c>
      <c r="F81" s="862"/>
      <c r="G81" s="862"/>
      <c r="H81" s="862"/>
      <c r="I81" s="75" t="s">
        <v>1682</v>
      </c>
      <c r="J81" s="75" t="s">
        <v>1520</v>
      </c>
      <c r="K81" s="75" t="s">
        <v>1521</v>
      </c>
      <c r="L81" s="75" t="s">
        <v>1519</v>
      </c>
    </row>
    <row r="82" spans="1:12" s="1" customFormat="1" ht="31.5" customHeight="1">
      <c r="A82" s="10">
        <v>36</v>
      </c>
      <c r="B82" s="866" t="s">
        <v>1583</v>
      </c>
      <c r="C82" s="866"/>
      <c r="D82" s="866"/>
      <c r="E82" s="866"/>
      <c r="F82" s="866"/>
      <c r="G82" s="866"/>
      <c r="H82" s="867"/>
      <c r="I82" s="77" t="s">
        <v>1683</v>
      </c>
      <c r="J82" s="68" t="s">
        <v>1584</v>
      </c>
      <c r="K82" s="68" t="s">
        <v>420</v>
      </c>
      <c r="L82" s="68" t="s">
        <v>1585</v>
      </c>
    </row>
    <row r="83" spans="1:12" s="1" customFormat="1" ht="20.25" customHeight="1">
      <c r="A83" s="10">
        <v>36</v>
      </c>
      <c r="B83" s="868">
        <v>36</v>
      </c>
      <c r="C83" s="24"/>
      <c r="D83" s="13"/>
      <c r="E83" s="12" t="s">
        <v>420</v>
      </c>
      <c r="F83" s="32"/>
      <c r="G83" s="33"/>
      <c r="H83" s="34"/>
      <c r="I83" s="78" t="s">
        <v>1683</v>
      </c>
      <c r="J83" s="1" t="s">
        <v>1584</v>
      </c>
      <c r="K83" s="1" t="s">
        <v>420</v>
      </c>
      <c r="L83" s="1" t="s">
        <v>1585</v>
      </c>
    </row>
    <row r="84" spans="1:12" s="1" customFormat="1" ht="15.75" customHeight="1">
      <c r="A84" s="10">
        <v>36</v>
      </c>
      <c r="B84" s="868"/>
      <c r="C84" s="25"/>
      <c r="D84" s="26"/>
      <c r="E84" s="27" t="s">
        <v>928</v>
      </c>
      <c r="F84" s="32"/>
      <c r="G84" s="33"/>
      <c r="H84" s="34"/>
      <c r="I84" s="78" t="s">
        <v>1683</v>
      </c>
      <c r="J84" s="1" t="s">
        <v>1584</v>
      </c>
      <c r="K84" s="1" t="s">
        <v>420</v>
      </c>
      <c r="L84" s="1" t="s">
        <v>1585</v>
      </c>
    </row>
    <row r="85" spans="1:12" s="1" customFormat="1" ht="15" customHeight="1">
      <c r="A85" s="10">
        <v>36</v>
      </c>
      <c r="B85" s="869" t="s">
        <v>1369</v>
      </c>
      <c r="C85" s="869"/>
      <c r="D85" s="870">
        <v>2</v>
      </c>
      <c r="E85" s="44" t="s">
        <v>19</v>
      </c>
      <c r="F85" s="871" t="s">
        <v>611</v>
      </c>
      <c r="G85" s="871"/>
      <c r="H85" s="872"/>
      <c r="I85" s="78" t="s">
        <v>1683</v>
      </c>
      <c r="J85" s="1" t="s">
        <v>1584</v>
      </c>
      <c r="K85" s="1" t="s">
        <v>420</v>
      </c>
      <c r="L85" s="1" t="s">
        <v>1585</v>
      </c>
    </row>
    <row r="86" spans="1:12" s="1" customFormat="1" ht="15" customHeight="1">
      <c r="A86" s="10">
        <v>36</v>
      </c>
      <c r="B86" s="869"/>
      <c r="C86" s="869"/>
      <c r="D86" s="870"/>
      <c r="E86" s="65" t="s">
        <v>4</v>
      </c>
      <c r="F86" s="871"/>
      <c r="G86" s="871"/>
      <c r="H86" s="872"/>
      <c r="I86" s="78" t="s">
        <v>1683</v>
      </c>
      <c r="J86" s="1" t="s">
        <v>1584</v>
      </c>
      <c r="K86" s="1" t="s">
        <v>420</v>
      </c>
      <c r="L86" s="1" t="s">
        <v>1585</v>
      </c>
    </row>
    <row r="87" spans="1:12" s="1" customFormat="1" ht="15" customHeight="1">
      <c r="A87" s="10">
        <v>36</v>
      </c>
      <c r="B87" s="869"/>
      <c r="C87" s="869"/>
      <c r="D87" s="870"/>
      <c r="E87" s="65" t="s">
        <v>25</v>
      </c>
      <c r="F87" s="871"/>
      <c r="G87" s="871"/>
      <c r="H87" s="872"/>
      <c r="I87" s="78" t="s">
        <v>1683</v>
      </c>
      <c r="J87" s="1" t="s">
        <v>1584</v>
      </c>
      <c r="K87" s="1" t="s">
        <v>420</v>
      </c>
      <c r="L87" s="1" t="s">
        <v>1585</v>
      </c>
    </row>
    <row r="88" spans="1:12" s="1" customFormat="1" ht="25.5" customHeight="1">
      <c r="A88" s="10">
        <v>36</v>
      </c>
      <c r="B88" s="875" t="s">
        <v>613</v>
      </c>
      <c r="C88" s="875"/>
      <c r="D88" s="16">
        <v>2</v>
      </c>
      <c r="E88" s="45" t="s">
        <v>2</v>
      </c>
      <c r="F88" s="29" t="s">
        <v>1</v>
      </c>
      <c r="G88" s="864">
        <v>5</v>
      </c>
      <c r="H88" s="865"/>
      <c r="I88" s="78" t="s">
        <v>1683</v>
      </c>
      <c r="J88" s="1" t="s">
        <v>1584</v>
      </c>
      <c r="K88" s="1" t="s">
        <v>420</v>
      </c>
      <c r="L88" s="1" t="s">
        <v>1585</v>
      </c>
    </row>
    <row r="89" spans="1:12" s="1" customFormat="1" ht="15" customHeight="1">
      <c r="A89" s="10">
        <v>36</v>
      </c>
      <c r="B89" s="50">
        <v>1</v>
      </c>
      <c r="C89" s="21" t="s">
        <v>609</v>
      </c>
      <c r="D89" s="17">
        <v>2</v>
      </c>
      <c r="E89" s="42" t="s">
        <v>929</v>
      </c>
      <c r="F89" s="17">
        <f>G88</f>
        <v>5</v>
      </c>
      <c r="G89" s="41">
        <f t="shared" ref="G89" si="4">IF(ISBLANK(B89),"",IF(ISTEXT(B89),"",(B89/D89)*F89))</f>
        <v>2.5</v>
      </c>
      <c r="H89" s="28" t="str">
        <f t="shared" ref="H89" si="5">C89</f>
        <v>kg</v>
      </c>
      <c r="I89" s="78" t="s">
        <v>1683</v>
      </c>
      <c r="J89" s="1" t="s">
        <v>1584</v>
      </c>
      <c r="K89" s="1" t="s">
        <v>420</v>
      </c>
      <c r="L89" s="1" t="s">
        <v>1585</v>
      </c>
    </row>
    <row r="90" spans="1:12" s="1" customFormat="1" ht="15" customHeight="1">
      <c r="A90" s="10">
        <v>36</v>
      </c>
      <c r="B90" s="50"/>
      <c r="C90" s="21"/>
      <c r="D90" s="17">
        <v>2</v>
      </c>
      <c r="E90" s="42" t="s">
        <v>930</v>
      </c>
      <c r="F90" s="17">
        <f t="shared" ref="F90:F95" si="6">$G$88</f>
        <v>5</v>
      </c>
      <c r="G90" s="22" t="str">
        <f t="shared" ref="G90:G95" si="7">IF(ISBLANK(B90),"",IF(ISTEXT(B90),"",(B90/D90)*F90))</f>
        <v/>
      </c>
      <c r="H90" s="28">
        <f t="shared" ref="H90:H95" si="8">C90</f>
        <v>0</v>
      </c>
      <c r="I90" s="78" t="s">
        <v>1683</v>
      </c>
      <c r="J90" s="1" t="s">
        <v>1584</v>
      </c>
      <c r="K90" s="1" t="s">
        <v>420</v>
      </c>
      <c r="L90" s="1" t="s">
        <v>1585</v>
      </c>
    </row>
    <row r="91" spans="1:12" s="1" customFormat="1" ht="15" customHeight="1">
      <c r="A91" s="10">
        <v>36</v>
      </c>
      <c r="B91" s="50">
        <v>4</v>
      </c>
      <c r="C91" s="21" t="s">
        <v>645</v>
      </c>
      <c r="D91" s="17">
        <v>2</v>
      </c>
      <c r="E91" s="42" t="s">
        <v>931</v>
      </c>
      <c r="F91" s="17">
        <f t="shared" si="6"/>
        <v>5</v>
      </c>
      <c r="G91" s="23">
        <f t="shared" si="7"/>
        <v>10</v>
      </c>
      <c r="H91" s="28" t="str">
        <f t="shared" si="8"/>
        <v>tranches</v>
      </c>
      <c r="I91" s="78" t="s">
        <v>1683</v>
      </c>
      <c r="J91" s="1" t="s">
        <v>1584</v>
      </c>
      <c r="K91" s="1" t="s">
        <v>420</v>
      </c>
      <c r="L91" s="1" t="s">
        <v>1585</v>
      </c>
    </row>
    <row r="92" spans="1:12" s="1" customFormat="1" ht="15" customHeight="1">
      <c r="A92" s="10">
        <v>36</v>
      </c>
      <c r="B92" s="50">
        <v>1</v>
      </c>
      <c r="C92" s="21" t="s">
        <v>620</v>
      </c>
      <c r="D92" s="17">
        <v>2</v>
      </c>
      <c r="E92" s="42" t="s">
        <v>651</v>
      </c>
      <c r="F92" s="17">
        <f t="shared" si="6"/>
        <v>5</v>
      </c>
      <c r="G92" s="23">
        <f t="shared" si="7"/>
        <v>2.5</v>
      </c>
      <c r="H92" s="28" t="str">
        <f t="shared" si="8"/>
        <v>oignons</v>
      </c>
      <c r="I92" s="78" t="s">
        <v>1683</v>
      </c>
      <c r="J92" s="1" t="s">
        <v>1584</v>
      </c>
      <c r="K92" s="1" t="s">
        <v>420</v>
      </c>
      <c r="L92" s="1" t="s">
        <v>1585</v>
      </c>
    </row>
    <row r="93" spans="1:12" s="1" customFormat="1" ht="15" customHeight="1">
      <c r="A93" s="10">
        <v>36</v>
      </c>
      <c r="B93" s="50"/>
      <c r="C93" s="21"/>
      <c r="D93" s="17">
        <v>2</v>
      </c>
      <c r="E93" s="42" t="s">
        <v>932</v>
      </c>
      <c r="F93" s="17">
        <f t="shared" si="6"/>
        <v>5</v>
      </c>
      <c r="G93" s="22" t="str">
        <f t="shared" si="7"/>
        <v/>
      </c>
      <c r="H93" s="28">
        <f t="shared" si="8"/>
        <v>0</v>
      </c>
      <c r="I93" s="78" t="s">
        <v>1683</v>
      </c>
      <c r="J93" s="1" t="s">
        <v>1584</v>
      </c>
      <c r="K93" s="1" t="s">
        <v>420</v>
      </c>
      <c r="L93" s="1" t="s">
        <v>1585</v>
      </c>
    </row>
    <row r="94" spans="1:12" s="1" customFormat="1" ht="15" customHeight="1">
      <c r="A94" s="10">
        <v>36</v>
      </c>
      <c r="B94" s="50"/>
      <c r="C94" s="21"/>
      <c r="D94" s="17">
        <v>2</v>
      </c>
      <c r="E94" s="42" t="s">
        <v>662</v>
      </c>
      <c r="F94" s="17">
        <f t="shared" si="6"/>
        <v>5</v>
      </c>
      <c r="G94" s="22" t="str">
        <f t="shared" si="7"/>
        <v/>
      </c>
      <c r="H94" s="28">
        <f t="shared" si="8"/>
        <v>0</v>
      </c>
      <c r="I94" s="78" t="s">
        <v>1683</v>
      </c>
      <c r="J94" s="1" t="s">
        <v>1584</v>
      </c>
      <c r="K94" s="1" t="s">
        <v>420</v>
      </c>
      <c r="L94" s="1" t="s">
        <v>1585</v>
      </c>
    </row>
    <row r="95" spans="1:12" s="1" customFormat="1" ht="15" customHeight="1">
      <c r="A95" s="10">
        <v>36</v>
      </c>
      <c r="B95" s="50"/>
      <c r="C95" s="21"/>
      <c r="D95" s="17">
        <v>2</v>
      </c>
      <c r="E95" s="42" t="s">
        <v>663</v>
      </c>
      <c r="F95" s="17">
        <f t="shared" si="6"/>
        <v>5</v>
      </c>
      <c r="G95" s="22" t="str">
        <f t="shared" si="7"/>
        <v/>
      </c>
      <c r="H95" s="28">
        <f t="shared" si="8"/>
        <v>0</v>
      </c>
      <c r="I95" s="78" t="s">
        <v>1683</v>
      </c>
      <c r="J95" s="1" t="s">
        <v>1584</v>
      </c>
      <c r="K95" s="1" t="s">
        <v>420</v>
      </c>
      <c r="L95" s="1" t="s">
        <v>1585</v>
      </c>
    </row>
    <row r="96" spans="1:12" s="1" customFormat="1">
      <c r="A96" s="10">
        <v>36</v>
      </c>
      <c r="B96" s="53"/>
      <c r="C96" s="54"/>
      <c r="D96" s="17"/>
      <c r="E96" s="63"/>
      <c r="F96" s="17"/>
      <c r="G96" s="22"/>
      <c r="H96" s="28"/>
      <c r="I96" s="78" t="s">
        <v>1683</v>
      </c>
      <c r="J96" s="1" t="s">
        <v>1584</v>
      </c>
      <c r="K96" s="1" t="s">
        <v>420</v>
      </c>
      <c r="L96" s="1" t="s">
        <v>1585</v>
      </c>
    </row>
    <row r="97" spans="1:12" s="1" customFormat="1">
      <c r="A97" s="10">
        <v>36</v>
      </c>
      <c r="B97" s="53"/>
      <c r="C97" s="54"/>
      <c r="D97" s="17"/>
      <c r="E97" s="63" t="s">
        <v>0</v>
      </c>
      <c r="F97" s="17"/>
      <c r="G97" s="22"/>
      <c r="H97" s="28"/>
      <c r="I97" s="78" t="s">
        <v>1683</v>
      </c>
      <c r="J97" s="1" t="s">
        <v>1584</v>
      </c>
      <c r="K97" s="1" t="s">
        <v>420</v>
      </c>
      <c r="L97" s="1" t="s">
        <v>1585</v>
      </c>
    </row>
    <row r="98" spans="1:12" s="1" customFormat="1" ht="25.5" customHeight="1">
      <c r="A98" s="10">
        <v>36</v>
      </c>
      <c r="B98" s="53"/>
      <c r="C98" s="54"/>
      <c r="D98" s="17"/>
      <c r="E98" s="860" t="s">
        <v>419</v>
      </c>
      <c r="F98" s="860"/>
      <c r="G98" s="860"/>
      <c r="H98" s="861"/>
      <c r="I98" s="78" t="s">
        <v>1683</v>
      </c>
      <c r="J98" s="1" t="s">
        <v>1584</v>
      </c>
      <c r="K98" s="1" t="s">
        <v>420</v>
      </c>
      <c r="L98" s="1" t="s">
        <v>1585</v>
      </c>
    </row>
    <row r="99" spans="1:12" s="1" customFormat="1">
      <c r="A99" s="10">
        <v>36</v>
      </c>
      <c r="B99" s="53"/>
      <c r="C99" s="54"/>
      <c r="D99" s="17"/>
      <c r="E99" s="63" t="s">
        <v>418</v>
      </c>
      <c r="F99" s="17"/>
      <c r="G99" s="22"/>
      <c r="H99" s="28"/>
      <c r="I99" s="78" t="s">
        <v>1683</v>
      </c>
      <c r="J99" s="1" t="s">
        <v>1584</v>
      </c>
      <c r="K99" s="1" t="s">
        <v>420</v>
      </c>
      <c r="L99" s="1" t="s">
        <v>1585</v>
      </c>
    </row>
    <row r="100" spans="1:12" s="1" customFormat="1">
      <c r="A100" s="10">
        <v>36</v>
      </c>
      <c r="B100" s="53"/>
      <c r="C100" s="54"/>
      <c r="D100" s="17"/>
      <c r="E100" s="63" t="s">
        <v>417</v>
      </c>
      <c r="F100" s="17"/>
      <c r="G100" s="22"/>
      <c r="H100" s="28"/>
      <c r="I100" s="78" t="s">
        <v>1683</v>
      </c>
      <c r="J100" s="1" t="s">
        <v>1584</v>
      </c>
      <c r="K100" s="1" t="s">
        <v>420</v>
      </c>
      <c r="L100" s="1" t="s">
        <v>1585</v>
      </c>
    </row>
    <row r="101" spans="1:12" s="1" customFormat="1" ht="25.5" customHeight="1">
      <c r="A101" s="10">
        <v>36</v>
      </c>
      <c r="B101" s="53"/>
      <c r="C101" s="54"/>
      <c r="D101" s="17"/>
      <c r="E101" s="860" t="s">
        <v>416</v>
      </c>
      <c r="F101" s="860"/>
      <c r="G101" s="860"/>
      <c r="H101" s="861"/>
      <c r="I101" s="78" t="s">
        <v>1683</v>
      </c>
      <c r="J101" s="1" t="s">
        <v>1584</v>
      </c>
      <c r="K101" s="1" t="s">
        <v>420</v>
      </c>
      <c r="L101" s="1" t="s">
        <v>1585</v>
      </c>
    </row>
    <row r="102" spans="1:12" s="1" customFormat="1">
      <c r="A102" s="10">
        <v>36</v>
      </c>
      <c r="B102" s="53"/>
      <c r="C102" s="54"/>
      <c r="D102" s="17"/>
      <c r="E102" s="63" t="s">
        <v>16</v>
      </c>
      <c r="F102" s="17"/>
      <c r="G102" s="22"/>
      <c r="H102" s="28"/>
      <c r="I102" s="78" t="s">
        <v>1683</v>
      </c>
      <c r="J102" s="1" t="s">
        <v>1584</v>
      </c>
      <c r="K102" s="1" t="s">
        <v>420</v>
      </c>
      <c r="L102" s="1" t="s">
        <v>1585</v>
      </c>
    </row>
    <row r="103" spans="1:12" s="1" customFormat="1" ht="15" customHeight="1">
      <c r="A103" s="10">
        <v>36</v>
      </c>
      <c r="B103" s="53"/>
      <c r="C103" s="54"/>
      <c r="D103" s="17"/>
      <c r="E103" s="63"/>
      <c r="F103" s="17"/>
      <c r="G103" s="22"/>
      <c r="H103" s="28"/>
      <c r="I103" s="78" t="s">
        <v>1683</v>
      </c>
      <c r="J103" s="1" t="s">
        <v>1584</v>
      </c>
      <c r="K103" s="1" t="s">
        <v>420</v>
      </c>
      <c r="L103" s="1" t="s">
        <v>1585</v>
      </c>
    </row>
    <row r="104" spans="1:12" s="1" customFormat="1" ht="15" customHeight="1">
      <c r="A104" s="10">
        <v>36</v>
      </c>
      <c r="B104" s="53"/>
      <c r="C104" s="54"/>
      <c r="D104" s="17"/>
      <c r="E104" s="63"/>
      <c r="F104" s="17"/>
      <c r="G104" s="22"/>
      <c r="H104" s="28"/>
      <c r="I104" s="78" t="s">
        <v>1683</v>
      </c>
      <c r="J104" s="1" t="s">
        <v>1584</v>
      </c>
      <c r="K104" s="1" t="s">
        <v>420</v>
      </c>
      <c r="L104" s="1" t="s">
        <v>1585</v>
      </c>
    </row>
    <row r="105" spans="1:12" s="1" customFormat="1" ht="15" customHeight="1">
      <c r="A105" s="52">
        <v>36</v>
      </c>
      <c r="B105" s="6"/>
      <c r="C105" s="6"/>
      <c r="D105" s="5"/>
      <c r="E105" s="4"/>
      <c r="F105" s="3"/>
      <c r="G105" s="2"/>
      <c r="H105" s="2"/>
      <c r="I105" s="79" t="s">
        <v>1683</v>
      </c>
      <c r="J105" s="69" t="s">
        <v>1584</v>
      </c>
      <c r="K105" s="69" t="s">
        <v>420</v>
      </c>
      <c r="L105" s="69" t="s">
        <v>1585</v>
      </c>
    </row>
    <row r="106" spans="1:12" s="1" customFormat="1" ht="31.5" customHeight="1">
      <c r="A106" s="10">
        <v>38</v>
      </c>
      <c r="B106" s="866" t="s">
        <v>1583</v>
      </c>
      <c r="C106" s="866"/>
      <c r="D106" s="866"/>
      <c r="E106" s="866"/>
      <c r="F106" s="866"/>
      <c r="G106" s="866"/>
      <c r="H106" s="867"/>
      <c r="I106" s="77" t="s">
        <v>1683</v>
      </c>
      <c r="J106" s="68" t="s">
        <v>1584</v>
      </c>
      <c r="K106" s="68" t="s">
        <v>409</v>
      </c>
      <c r="L106" s="68" t="s">
        <v>1587</v>
      </c>
    </row>
    <row r="107" spans="1:12" s="1" customFormat="1" ht="20.25" customHeight="1">
      <c r="A107" s="10">
        <v>38</v>
      </c>
      <c r="B107" s="868">
        <v>38</v>
      </c>
      <c r="C107" s="24"/>
      <c r="D107" s="13"/>
      <c r="E107" s="12" t="s">
        <v>409</v>
      </c>
      <c r="F107" s="32"/>
      <c r="G107" s="33"/>
      <c r="H107" s="34"/>
      <c r="I107" s="78" t="s">
        <v>1683</v>
      </c>
      <c r="J107" s="1" t="s">
        <v>1584</v>
      </c>
      <c r="K107" s="1" t="s">
        <v>409</v>
      </c>
      <c r="L107" s="1" t="s">
        <v>1587</v>
      </c>
    </row>
    <row r="108" spans="1:12" s="1" customFormat="1" ht="15.75" customHeight="1">
      <c r="A108" s="10">
        <v>38</v>
      </c>
      <c r="B108" s="868"/>
      <c r="C108" s="25"/>
      <c r="D108" s="26"/>
      <c r="E108" s="27" t="s">
        <v>939</v>
      </c>
      <c r="F108" s="32"/>
      <c r="G108" s="33"/>
      <c r="H108" s="34"/>
      <c r="I108" s="78" t="s">
        <v>1683</v>
      </c>
      <c r="J108" s="1" t="s">
        <v>1584</v>
      </c>
      <c r="K108" s="1" t="s">
        <v>409</v>
      </c>
      <c r="L108" s="1" t="s">
        <v>1587</v>
      </c>
    </row>
    <row r="109" spans="1:12" s="1" customFormat="1" ht="15" customHeight="1">
      <c r="A109" s="10">
        <v>38</v>
      </c>
      <c r="B109" s="869" t="s">
        <v>1369</v>
      </c>
      <c r="C109" s="869"/>
      <c r="D109" s="870">
        <v>6</v>
      </c>
      <c r="E109" s="44" t="s">
        <v>5</v>
      </c>
      <c r="F109" s="871" t="s">
        <v>611</v>
      </c>
      <c r="G109" s="871"/>
      <c r="H109" s="872"/>
      <c r="I109" s="78" t="s">
        <v>1683</v>
      </c>
      <c r="J109" s="1" t="s">
        <v>1584</v>
      </c>
      <c r="K109" s="1" t="s">
        <v>409</v>
      </c>
      <c r="L109" s="1" t="s">
        <v>1587</v>
      </c>
    </row>
    <row r="110" spans="1:12" s="1" customFormat="1" ht="15" customHeight="1">
      <c r="A110" s="10">
        <v>38</v>
      </c>
      <c r="B110" s="869"/>
      <c r="C110" s="869"/>
      <c r="D110" s="870"/>
      <c r="E110" s="65" t="s">
        <v>20</v>
      </c>
      <c r="F110" s="871"/>
      <c r="G110" s="871"/>
      <c r="H110" s="872"/>
      <c r="I110" s="78" t="s">
        <v>1683</v>
      </c>
      <c r="J110" s="1" t="s">
        <v>1584</v>
      </c>
      <c r="K110" s="1" t="s">
        <v>409</v>
      </c>
      <c r="L110" s="1" t="s">
        <v>1587</v>
      </c>
    </row>
    <row r="111" spans="1:12" s="1" customFormat="1" ht="15" customHeight="1">
      <c r="A111" s="10">
        <v>38</v>
      </c>
      <c r="B111" s="869"/>
      <c r="C111" s="869"/>
      <c r="D111" s="870"/>
      <c r="E111" s="65" t="s">
        <v>408</v>
      </c>
      <c r="F111" s="871"/>
      <c r="G111" s="871"/>
      <c r="H111" s="872"/>
      <c r="I111" s="78" t="s">
        <v>1683</v>
      </c>
      <c r="J111" s="1" t="s">
        <v>1584</v>
      </c>
      <c r="K111" s="1" t="s">
        <v>409</v>
      </c>
      <c r="L111" s="1" t="s">
        <v>1587</v>
      </c>
    </row>
    <row r="112" spans="1:12" s="1" customFormat="1" ht="25.5" customHeight="1">
      <c r="A112" s="10">
        <v>38</v>
      </c>
      <c r="B112" s="875" t="s">
        <v>613</v>
      </c>
      <c r="C112" s="875"/>
      <c r="D112" s="16">
        <v>6</v>
      </c>
      <c r="E112" s="45" t="s">
        <v>2</v>
      </c>
      <c r="F112" s="29" t="s">
        <v>1</v>
      </c>
      <c r="G112" s="864">
        <v>10</v>
      </c>
      <c r="H112" s="865"/>
      <c r="I112" s="78" t="s">
        <v>1683</v>
      </c>
      <c r="J112" s="1" t="s">
        <v>1584</v>
      </c>
      <c r="K112" s="1" t="s">
        <v>409</v>
      </c>
      <c r="L112" s="1" t="s">
        <v>1587</v>
      </c>
    </row>
    <row r="113" spans="1:12" s="1" customFormat="1" ht="15" customHeight="1">
      <c r="A113" s="10">
        <v>38</v>
      </c>
      <c r="B113" s="50">
        <v>0.25</v>
      </c>
      <c r="C113" s="21" t="s">
        <v>609</v>
      </c>
      <c r="D113" s="17">
        <v>6</v>
      </c>
      <c r="E113" s="42" t="s">
        <v>940</v>
      </c>
      <c r="F113" s="17">
        <f>G112</f>
        <v>10</v>
      </c>
      <c r="G113" s="41">
        <f t="shared" ref="G113" si="9">IF(ISBLANK(B113),"",IF(ISTEXT(B113),"",(B113/D113)*F113))</f>
        <v>0.41666666666666663</v>
      </c>
      <c r="H113" s="28" t="str">
        <f t="shared" ref="H113" si="10">C113</f>
        <v>kg</v>
      </c>
      <c r="I113" s="78" t="s">
        <v>1683</v>
      </c>
      <c r="J113" s="1" t="s">
        <v>1584</v>
      </c>
      <c r="K113" s="1" t="s">
        <v>409</v>
      </c>
      <c r="L113" s="1" t="s">
        <v>1587</v>
      </c>
    </row>
    <row r="114" spans="1:12" s="1" customFormat="1" ht="15" customHeight="1">
      <c r="A114" s="10">
        <v>38</v>
      </c>
      <c r="B114" s="50">
        <v>2</v>
      </c>
      <c r="C114" s="21" t="s">
        <v>609</v>
      </c>
      <c r="D114" s="17">
        <v>6</v>
      </c>
      <c r="E114" s="42" t="s">
        <v>941</v>
      </c>
      <c r="F114" s="17">
        <v>10</v>
      </c>
      <c r="G114" s="41">
        <v>3.333333333333333</v>
      </c>
      <c r="H114" s="28" t="s">
        <v>609</v>
      </c>
      <c r="I114" s="78" t="s">
        <v>1683</v>
      </c>
      <c r="J114" s="1" t="s">
        <v>1584</v>
      </c>
      <c r="K114" s="1" t="s">
        <v>409</v>
      </c>
      <c r="L114" s="1" t="s">
        <v>1587</v>
      </c>
    </row>
    <row r="115" spans="1:12" s="1" customFormat="1" ht="15" customHeight="1">
      <c r="A115" s="10">
        <v>38</v>
      </c>
      <c r="B115" s="50">
        <v>1</v>
      </c>
      <c r="C115" s="21" t="s">
        <v>1372</v>
      </c>
      <c r="D115" s="17">
        <v>6</v>
      </c>
      <c r="E115" s="42" t="s">
        <v>942</v>
      </c>
      <c r="F115" s="17">
        <v>10</v>
      </c>
      <c r="G115" s="23">
        <v>1.6666666666666665</v>
      </c>
      <c r="H115" s="28" t="s">
        <v>1372</v>
      </c>
      <c r="I115" s="78" t="s">
        <v>1683</v>
      </c>
      <c r="J115" s="1" t="s">
        <v>1584</v>
      </c>
      <c r="K115" s="1" t="s">
        <v>409</v>
      </c>
      <c r="L115" s="1" t="s">
        <v>1587</v>
      </c>
    </row>
    <row r="116" spans="1:12" s="1" customFormat="1" ht="15" customHeight="1">
      <c r="A116" s="10">
        <v>38</v>
      </c>
      <c r="B116" s="50">
        <v>1</v>
      </c>
      <c r="C116" s="21" t="s">
        <v>633</v>
      </c>
      <c r="D116" s="17">
        <v>6</v>
      </c>
      <c r="E116" s="42" t="s">
        <v>943</v>
      </c>
      <c r="F116" s="17">
        <v>10</v>
      </c>
      <c r="G116" s="23">
        <v>1.6666666666666665</v>
      </c>
      <c r="H116" s="28" t="s">
        <v>633</v>
      </c>
      <c r="I116" s="78" t="s">
        <v>1683</v>
      </c>
      <c r="J116" s="1" t="s">
        <v>1584</v>
      </c>
      <c r="K116" s="1" t="s">
        <v>409</v>
      </c>
      <c r="L116" s="1" t="s">
        <v>1587</v>
      </c>
    </row>
    <row r="117" spans="1:12" s="1" customFormat="1" ht="15" customHeight="1">
      <c r="A117" s="10">
        <v>38</v>
      </c>
      <c r="B117" s="50">
        <v>3</v>
      </c>
      <c r="C117" s="21" t="s">
        <v>622</v>
      </c>
      <c r="D117" s="17">
        <v>6</v>
      </c>
      <c r="E117" s="42" t="s">
        <v>944</v>
      </c>
      <c r="F117" s="17">
        <v>10</v>
      </c>
      <c r="G117" s="23">
        <v>5</v>
      </c>
      <c r="H117" s="28" t="s">
        <v>622</v>
      </c>
      <c r="I117" s="78" t="s">
        <v>1683</v>
      </c>
      <c r="J117" s="1" t="s">
        <v>1584</v>
      </c>
      <c r="K117" s="1" t="s">
        <v>409</v>
      </c>
      <c r="L117" s="1" t="s">
        <v>1587</v>
      </c>
    </row>
    <row r="118" spans="1:12" s="1" customFormat="1" ht="15" customHeight="1">
      <c r="A118" s="10">
        <v>38</v>
      </c>
      <c r="B118" s="50">
        <v>1</v>
      </c>
      <c r="C118" s="21" t="s">
        <v>625</v>
      </c>
      <c r="D118" s="17">
        <v>6</v>
      </c>
      <c r="E118" s="42" t="s">
        <v>945</v>
      </c>
      <c r="F118" s="17">
        <v>10</v>
      </c>
      <c r="G118" s="23">
        <v>1.6666666666666665</v>
      </c>
      <c r="H118" s="28" t="s">
        <v>625</v>
      </c>
      <c r="I118" s="78" t="s">
        <v>1683</v>
      </c>
      <c r="J118" s="1" t="s">
        <v>1584</v>
      </c>
      <c r="K118" s="1" t="s">
        <v>409</v>
      </c>
      <c r="L118" s="1" t="s">
        <v>1587</v>
      </c>
    </row>
    <row r="119" spans="1:12" s="1" customFormat="1" ht="15" customHeight="1">
      <c r="A119" s="10">
        <v>38</v>
      </c>
      <c r="B119" s="50">
        <v>0.25</v>
      </c>
      <c r="C119" s="21" t="s">
        <v>609</v>
      </c>
      <c r="D119" s="17">
        <v>6</v>
      </c>
      <c r="E119" s="42" t="s">
        <v>946</v>
      </c>
      <c r="F119" s="17">
        <v>10</v>
      </c>
      <c r="G119" s="41">
        <v>0.41666666666666663</v>
      </c>
      <c r="H119" s="28" t="s">
        <v>609</v>
      </c>
      <c r="I119" s="78" t="s">
        <v>1683</v>
      </c>
      <c r="J119" s="1" t="s">
        <v>1584</v>
      </c>
      <c r="K119" s="1" t="s">
        <v>409</v>
      </c>
      <c r="L119" s="1" t="s">
        <v>1587</v>
      </c>
    </row>
    <row r="120" spans="1:12" s="1" customFormat="1" ht="15" customHeight="1">
      <c r="A120" s="10">
        <v>38</v>
      </c>
      <c r="B120" s="50"/>
      <c r="C120" s="21"/>
      <c r="D120" s="17">
        <v>6</v>
      </c>
      <c r="E120" s="65"/>
      <c r="F120" s="17">
        <v>10</v>
      </c>
      <c r="G120" s="22" t="s">
        <v>1656</v>
      </c>
      <c r="H120" s="28">
        <v>0</v>
      </c>
      <c r="I120" s="78" t="s">
        <v>1683</v>
      </c>
      <c r="J120" s="1" t="s">
        <v>1584</v>
      </c>
      <c r="K120" s="1" t="s">
        <v>409</v>
      </c>
      <c r="L120" s="1" t="s">
        <v>1587</v>
      </c>
    </row>
    <row r="121" spans="1:12" s="1" customFormat="1" ht="15" customHeight="1">
      <c r="A121" s="10">
        <v>38</v>
      </c>
      <c r="B121" s="53"/>
      <c r="C121" s="54"/>
      <c r="D121" s="17"/>
      <c r="E121" s="63" t="s">
        <v>0</v>
      </c>
      <c r="F121" s="17"/>
      <c r="G121" s="22"/>
      <c r="H121" s="28"/>
      <c r="I121" s="78" t="s">
        <v>1683</v>
      </c>
      <c r="J121" s="1" t="s">
        <v>1584</v>
      </c>
      <c r="K121" s="1" t="s">
        <v>409</v>
      </c>
      <c r="L121" s="1" t="s">
        <v>1587</v>
      </c>
    </row>
    <row r="122" spans="1:12" s="1" customFormat="1">
      <c r="A122" s="10">
        <v>38</v>
      </c>
      <c r="B122" s="53"/>
      <c r="C122" s="54"/>
      <c r="D122" s="17"/>
      <c r="E122" s="60" t="s">
        <v>407</v>
      </c>
      <c r="F122" s="17"/>
      <c r="G122" s="22"/>
      <c r="H122" s="28"/>
      <c r="I122" s="78" t="s">
        <v>1683</v>
      </c>
      <c r="J122" s="1" t="s">
        <v>1584</v>
      </c>
      <c r="K122" s="1" t="s">
        <v>409</v>
      </c>
      <c r="L122" s="1" t="s">
        <v>1587</v>
      </c>
    </row>
    <row r="123" spans="1:12" s="1" customFormat="1">
      <c r="A123" s="10">
        <v>38</v>
      </c>
      <c r="B123" s="53"/>
      <c r="C123" s="54"/>
      <c r="D123" s="17"/>
      <c r="E123" s="60" t="s">
        <v>406</v>
      </c>
      <c r="F123" s="17"/>
      <c r="G123" s="22"/>
      <c r="H123" s="28"/>
      <c r="I123" s="78" t="s">
        <v>1683</v>
      </c>
      <c r="J123" s="1" t="s">
        <v>1584</v>
      </c>
      <c r="K123" s="1" t="s">
        <v>409</v>
      </c>
      <c r="L123" s="1" t="s">
        <v>1587</v>
      </c>
    </row>
    <row r="124" spans="1:12" s="1" customFormat="1" ht="31.5" customHeight="1">
      <c r="A124" s="10">
        <v>38</v>
      </c>
      <c r="B124" s="53"/>
      <c r="C124" s="54"/>
      <c r="D124" s="17"/>
      <c r="E124" s="860" t="s">
        <v>405</v>
      </c>
      <c r="F124" s="860"/>
      <c r="G124" s="860"/>
      <c r="H124" s="861"/>
      <c r="I124" s="78" t="s">
        <v>1683</v>
      </c>
      <c r="J124" s="1" t="s">
        <v>1584</v>
      </c>
      <c r="K124" s="1" t="s">
        <v>409</v>
      </c>
      <c r="L124" s="1" t="s">
        <v>1587</v>
      </c>
    </row>
    <row r="125" spans="1:12" s="1" customFormat="1">
      <c r="A125" s="10">
        <v>38</v>
      </c>
      <c r="B125" s="53"/>
      <c r="C125" s="54"/>
      <c r="D125" s="17"/>
      <c r="E125" s="60" t="s">
        <v>404</v>
      </c>
      <c r="F125" s="17"/>
      <c r="G125" s="22"/>
      <c r="H125" s="28"/>
      <c r="I125" s="78" t="s">
        <v>1683</v>
      </c>
      <c r="J125" s="1" t="s">
        <v>1584</v>
      </c>
      <c r="K125" s="1" t="s">
        <v>409</v>
      </c>
      <c r="L125" s="1" t="s">
        <v>1587</v>
      </c>
    </row>
    <row r="126" spans="1:12" s="1" customFormat="1">
      <c r="A126" s="10">
        <v>38</v>
      </c>
      <c r="B126" s="53"/>
      <c r="C126" s="54"/>
      <c r="D126" s="17"/>
      <c r="E126" s="60" t="s">
        <v>403</v>
      </c>
      <c r="F126" s="17"/>
      <c r="G126" s="22"/>
      <c r="H126" s="28"/>
      <c r="I126" s="78" t="s">
        <v>1683</v>
      </c>
      <c r="J126" s="1" t="s">
        <v>1584</v>
      </c>
      <c r="K126" s="1" t="s">
        <v>409</v>
      </c>
      <c r="L126" s="1" t="s">
        <v>1587</v>
      </c>
    </row>
    <row r="127" spans="1:12" s="1" customFormat="1" ht="30" customHeight="1">
      <c r="A127" s="10">
        <v>38</v>
      </c>
      <c r="B127" s="53"/>
      <c r="C127" s="54"/>
      <c r="D127" s="17"/>
      <c r="E127" s="860" t="s">
        <v>402</v>
      </c>
      <c r="F127" s="860"/>
      <c r="G127" s="860"/>
      <c r="H127" s="861"/>
      <c r="I127" s="78" t="s">
        <v>1683</v>
      </c>
      <c r="J127" s="1" t="s">
        <v>1584</v>
      </c>
      <c r="K127" s="1" t="s">
        <v>409</v>
      </c>
      <c r="L127" s="1" t="s">
        <v>1587</v>
      </c>
    </row>
    <row r="128" spans="1:12" s="1" customFormat="1">
      <c r="A128" s="10">
        <v>38</v>
      </c>
      <c r="B128" s="53"/>
      <c r="C128" s="54"/>
      <c r="D128" s="17"/>
      <c r="E128" s="60" t="s">
        <v>401</v>
      </c>
      <c r="F128" s="17"/>
      <c r="G128" s="22"/>
      <c r="H128" s="28"/>
      <c r="I128" s="78" t="s">
        <v>1683</v>
      </c>
      <c r="J128" s="1" t="s">
        <v>1584</v>
      </c>
      <c r="K128" s="1" t="s">
        <v>409</v>
      </c>
      <c r="L128" s="1" t="s">
        <v>1587</v>
      </c>
    </row>
    <row r="129" spans="1:12" s="1" customFormat="1" ht="15" customHeight="1">
      <c r="A129" s="10">
        <v>38</v>
      </c>
      <c r="B129" s="53"/>
      <c r="C129" s="54"/>
      <c r="D129" s="17"/>
      <c r="E129" s="60"/>
      <c r="F129" s="17"/>
      <c r="G129" s="22"/>
      <c r="H129" s="28"/>
      <c r="I129" s="78" t="s">
        <v>1683</v>
      </c>
      <c r="J129" s="1" t="s">
        <v>1584</v>
      </c>
      <c r="K129" s="1" t="s">
        <v>409</v>
      </c>
      <c r="L129" s="1" t="s">
        <v>1587</v>
      </c>
    </row>
    <row r="130" spans="1:12" s="1" customFormat="1" ht="15" customHeight="1">
      <c r="A130" s="52">
        <v>38</v>
      </c>
      <c r="B130" s="6"/>
      <c r="C130" s="6"/>
      <c r="D130" s="5"/>
      <c r="E130" s="4"/>
      <c r="F130" s="3"/>
      <c r="G130" s="2"/>
      <c r="H130" s="2"/>
      <c r="I130" s="79" t="s">
        <v>1683</v>
      </c>
      <c r="J130" s="69" t="s">
        <v>1584</v>
      </c>
      <c r="K130" s="69" t="s">
        <v>409</v>
      </c>
      <c r="L130" s="69" t="s">
        <v>1587</v>
      </c>
    </row>
    <row r="131" spans="1:12" ht="39" customHeight="1">
      <c r="A131" s="10">
        <v>0</v>
      </c>
      <c r="B131" s="863" t="s">
        <v>1657</v>
      </c>
      <c r="C131" s="863"/>
      <c r="D131" s="863"/>
      <c r="E131" s="862" t="s">
        <v>1565</v>
      </c>
      <c r="F131" s="862"/>
      <c r="G131" s="862"/>
      <c r="H131" s="862"/>
      <c r="I131" s="75" t="s">
        <v>1565</v>
      </c>
      <c r="J131" s="75" t="s">
        <v>1520</v>
      </c>
      <c r="K131" s="75" t="s">
        <v>1521</v>
      </c>
      <c r="L131" s="75" t="s">
        <v>1519</v>
      </c>
    </row>
    <row r="132" spans="1:12" s="1" customFormat="1" ht="31.5" customHeight="1">
      <c r="A132" s="10">
        <f>B133</f>
        <v>31</v>
      </c>
      <c r="B132" s="866" t="s">
        <v>1578</v>
      </c>
      <c r="C132" s="866"/>
      <c r="D132" s="866"/>
      <c r="E132" s="866"/>
      <c r="F132" s="866"/>
      <c r="G132" s="866"/>
      <c r="H132" s="867"/>
      <c r="I132" s="77" t="s">
        <v>1681</v>
      </c>
      <c r="J132" s="68" t="s">
        <v>1577</v>
      </c>
      <c r="K132" s="68" t="s">
        <v>454</v>
      </c>
      <c r="L132" s="68" t="s">
        <v>1579</v>
      </c>
    </row>
    <row r="133" spans="1:12" s="1" customFormat="1" ht="20.25" customHeight="1">
      <c r="A133" s="10">
        <f>A132</f>
        <v>31</v>
      </c>
      <c r="B133" s="868">
        <v>31</v>
      </c>
      <c r="C133" s="24"/>
      <c r="D133" s="13"/>
      <c r="E133" s="12" t="s">
        <v>454</v>
      </c>
      <c r="F133" s="32"/>
      <c r="G133" s="33"/>
      <c r="H133" s="34"/>
      <c r="I133" s="78" t="s">
        <v>1681</v>
      </c>
      <c r="J133" s="1" t="s">
        <v>1577</v>
      </c>
      <c r="K133" s="1" t="s">
        <v>454</v>
      </c>
      <c r="L133" s="1" t="s">
        <v>1579</v>
      </c>
    </row>
    <row r="134" spans="1:12" s="1" customFormat="1" ht="15.75" customHeight="1">
      <c r="A134" s="10">
        <f>A132</f>
        <v>31</v>
      </c>
      <c r="B134" s="868"/>
      <c r="C134" s="25"/>
      <c r="D134" s="26"/>
      <c r="E134" s="27" t="s">
        <v>885</v>
      </c>
      <c r="F134" s="32"/>
      <c r="G134" s="33"/>
      <c r="H134" s="34"/>
      <c r="I134" s="78" t="s">
        <v>1681</v>
      </c>
      <c r="J134" s="1" t="s">
        <v>1577</v>
      </c>
      <c r="K134" s="1" t="s">
        <v>454</v>
      </c>
      <c r="L134" s="1" t="s">
        <v>1579</v>
      </c>
    </row>
    <row r="135" spans="1:12" s="1" customFormat="1" ht="15" customHeight="1">
      <c r="A135" s="10">
        <f>A132</f>
        <v>31</v>
      </c>
      <c r="B135" s="869" t="s">
        <v>1369</v>
      </c>
      <c r="C135" s="869"/>
      <c r="D135" s="870">
        <v>4</v>
      </c>
      <c r="E135" s="44" t="s">
        <v>8</v>
      </c>
      <c r="F135" s="871" t="s">
        <v>1368</v>
      </c>
      <c r="G135" s="871"/>
      <c r="H135" s="872"/>
      <c r="I135" s="78" t="s">
        <v>1681</v>
      </c>
      <c r="J135" s="1" t="s">
        <v>1577</v>
      </c>
      <c r="K135" s="1" t="s">
        <v>454</v>
      </c>
      <c r="L135" s="1" t="s">
        <v>1579</v>
      </c>
    </row>
    <row r="136" spans="1:12" s="1" customFormat="1" ht="15" customHeight="1">
      <c r="A136" s="10">
        <f>A132</f>
        <v>31</v>
      </c>
      <c r="B136" s="869"/>
      <c r="C136" s="869"/>
      <c r="D136" s="870"/>
      <c r="E136" s="65" t="s">
        <v>7</v>
      </c>
      <c r="F136" s="871"/>
      <c r="G136" s="871"/>
      <c r="H136" s="872"/>
      <c r="I136" s="78" t="s">
        <v>1681</v>
      </c>
      <c r="J136" s="1" t="s">
        <v>1577</v>
      </c>
      <c r="K136" s="1" t="s">
        <v>454</v>
      </c>
      <c r="L136" s="1" t="s">
        <v>1579</v>
      </c>
    </row>
    <row r="137" spans="1:12" s="1" customFormat="1" ht="15" customHeight="1">
      <c r="A137" s="10">
        <f>A132</f>
        <v>31</v>
      </c>
      <c r="B137" s="869"/>
      <c r="C137" s="869"/>
      <c r="D137" s="870"/>
      <c r="E137" s="65" t="s">
        <v>14</v>
      </c>
      <c r="F137" s="871"/>
      <c r="G137" s="871"/>
      <c r="H137" s="872"/>
      <c r="I137" s="78" t="s">
        <v>1681</v>
      </c>
      <c r="J137" s="1" t="s">
        <v>1577</v>
      </c>
      <c r="K137" s="1" t="s">
        <v>454</v>
      </c>
      <c r="L137" s="1" t="s">
        <v>1579</v>
      </c>
    </row>
    <row r="138" spans="1:12" s="1" customFormat="1" ht="25.5" customHeight="1">
      <c r="A138" s="10">
        <f>A132</f>
        <v>31</v>
      </c>
      <c r="B138" s="875" t="s">
        <v>613</v>
      </c>
      <c r="C138" s="875"/>
      <c r="D138" s="16">
        <f>D135</f>
        <v>4</v>
      </c>
      <c r="E138" s="45" t="s">
        <v>2</v>
      </c>
      <c r="F138" s="29" t="s">
        <v>1</v>
      </c>
      <c r="G138" s="864">
        <v>10</v>
      </c>
      <c r="H138" s="865"/>
      <c r="I138" s="78" t="s">
        <v>1681</v>
      </c>
      <c r="J138" s="1" t="s">
        <v>1577</v>
      </c>
      <c r="K138" s="1" t="s">
        <v>454</v>
      </c>
      <c r="L138" s="1" t="s">
        <v>1579</v>
      </c>
    </row>
    <row r="139" spans="1:12" s="1" customFormat="1" ht="15" customHeight="1">
      <c r="A139" s="10">
        <f>A132</f>
        <v>31</v>
      </c>
      <c r="B139" s="50">
        <v>0.24</v>
      </c>
      <c r="C139" s="21" t="s">
        <v>609</v>
      </c>
      <c r="D139" s="17">
        <f>D135</f>
        <v>4</v>
      </c>
      <c r="E139" s="42" t="s">
        <v>886</v>
      </c>
      <c r="F139" s="17">
        <f>G138</f>
        <v>10</v>
      </c>
      <c r="G139" s="41">
        <f t="shared" ref="G139:G151" si="11">IF(ISBLANK(B139),"",IF(ISTEXT(B139),"",(B139/D139)*F139))</f>
        <v>0.6</v>
      </c>
      <c r="H139" s="28" t="str">
        <f t="shared" ref="H139:H151" si="12">C139</f>
        <v>kg</v>
      </c>
      <c r="I139" s="78" t="s">
        <v>1681</v>
      </c>
      <c r="J139" s="1" t="s">
        <v>1577</v>
      </c>
      <c r="K139" s="1" t="s">
        <v>454</v>
      </c>
      <c r="L139" s="1" t="s">
        <v>1579</v>
      </c>
    </row>
    <row r="140" spans="1:12" s="1" customFormat="1" ht="15" customHeight="1">
      <c r="A140" s="10">
        <f>A132</f>
        <v>31</v>
      </c>
      <c r="B140" s="50">
        <v>4</v>
      </c>
      <c r="C140" s="21" t="s">
        <v>627</v>
      </c>
      <c r="D140" s="17">
        <f>D135</f>
        <v>4</v>
      </c>
      <c r="E140" s="42" t="s">
        <v>887</v>
      </c>
      <c r="F140" s="17">
        <f>G138</f>
        <v>10</v>
      </c>
      <c r="G140" s="23">
        <f t="shared" si="11"/>
        <v>10</v>
      </c>
      <c r="H140" s="28" t="str">
        <f t="shared" si="12"/>
        <v>œufs</v>
      </c>
      <c r="I140" s="78" t="s">
        <v>1681</v>
      </c>
      <c r="J140" s="1" t="s">
        <v>1577</v>
      </c>
      <c r="K140" s="1" t="s">
        <v>454</v>
      </c>
      <c r="L140" s="1" t="s">
        <v>1579</v>
      </c>
    </row>
    <row r="141" spans="1:12" s="1" customFormat="1" ht="15" customHeight="1">
      <c r="A141" s="10">
        <f>A132</f>
        <v>31</v>
      </c>
      <c r="B141" s="50">
        <v>2</v>
      </c>
      <c r="C141" s="21" t="s">
        <v>1364</v>
      </c>
      <c r="D141" s="17">
        <f>D135</f>
        <v>4</v>
      </c>
      <c r="E141" s="42" t="s">
        <v>888</v>
      </c>
      <c r="F141" s="17">
        <f>G138</f>
        <v>10</v>
      </c>
      <c r="G141" s="23">
        <f t="shared" si="11"/>
        <v>5</v>
      </c>
      <c r="H141" s="28" t="str">
        <f t="shared" si="12"/>
        <v>escalopes</v>
      </c>
      <c r="I141" s="78" t="s">
        <v>1681</v>
      </c>
      <c r="J141" s="1" t="s">
        <v>1577</v>
      </c>
      <c r="K141" s="1" t="s">
        <v>454</v>
      </c>
      <c r="L141" s="1" t="s">
        <v>1579</v>
      </c>
    </row>
    <row r="142" spans="1:12" s="1" customFormat="1" ht="15" customHeight="1">
      <c r="A142" s="10">
        <f>A132</f>
        <v>31</v>
      </c>
      <c r="B142" s="50"/>
      <c r="C142" s="21"/>
      <c r="D142" s="17">
        <f>D135</f>
        <v>4</v>
      </c>
      <c r="E142" s="42" t="s">
        <v>889</v>
      </c>
      <c r="F142" s="17">
        <f>G138</f>
        <v>10</v>
      </c>
      <c r="G142" s="22" t="str">
        <f t="shared" si="11"/>
        <v/>
      </c>
      <c r="H142" s="28">
        <f t="shared" si="12"/>
        <v>0</v>
      </c>
      <c r="I142" s="78" t="s">
        <v>1681</v>
      </c>
      <c r="J142" s="1" t="s">
        <v>1577</v>
      </c>
      <c r="K142" s="1" t="s">
        <v>454</v>
      </c>
      <c r="L142" s="1" t="s">
        <v>1579</v>
      </c>
    </row>
    <row r="143" spans="1:12" s="1" customFormat="1" ht="15" customHeight="1">
      <c r="A143" s="10">
        <f>A132</f>
        <v>31</v>
      </c>
      <c r="B143" s="50">
        <v>0.01</v>
      </c>
      <c r="C143" s="21" t="s">
        <v>609</v>
      </c>
      <c r="D143" s="17">
        <f>D135</f>
        <v>4</v>
      </c>
      <c r="E143" s="42" t="s">
        <v>890</v>
      </c>
      <c r="F143" s="17">
        <f>G138</f>
        <v>10</v>
      </c>
      <c r="G143" s="41">
        <f t="shared" si="11"/>
        <v>2.5000000000000001E-2</v>
      </c>
      <c r="H143" s="28" t="str">
        <f t="shared" si="12"/>
        <v>kg</v>
      </c>
      <c r="I143" s="78" t="s">
        <v>1681</v>
      </c>
      <c r="J143" s="1" t="s">
        <v>1577</v>
      </c>
      <c r="K143" s="1" t="s">
        <v>454</v>
      </c>
      <c r="L143" s="1" t="s">
        <v>1579</v>
      </c>
    </row>
    <row r="144" spans="1:12" s="1" customFormat="1" ht="15" customHeight="1">
      <c r="A144" s="10">
        <f>A132</f>
        <v>31</v>
      </c>
      <c r="B144" s="50">
        <v>0.2</v>
      </c>
      <c r="C144" s="21" t="s">
        <v>609</v>
      </c>
      <c r="D144" s="17">
        <f>D135</f>
        <v>4</v>
      </c>
      <c r="E144" s="42" t="s">
        <v>891</v>
      </c>
      <c r="F144" s="17">
        <f>G138</f>
        <v>10</v>
      </c>
      <c r="G144" s="41">
        <f t="shared" si="11"/>
        <v>0.5</v>
      </c>
      <c r="H144" s="28" t="str">
        <f t="shared" si="12"/>
        <v>kg</v>
      </c>
      <c r="I144" s="78" t="s">
        <v>1681</v>
      </c>
      <c r="J144" s="1" t="s">
        <v>1577</v>
      </c>
      <c r="K144" s="1" t="s">
        <v>454</v>
      </c>
      <c r="L144" s="1" t="s">
        <v>1579</v>
      </c>
    </row>
    <row r="145" spans="1:12" s="1" customFormat="1" ht="15" customHeight="1">
      <c r="A145" s="10">
        <f>A132</f>
        <v>31</v>
      </c>
      <c r="B145" s="50">
        <v>1</v>
      </c>
      <c r="C145" s="21" t="s">
        <v>620</v>
      </c>
      <c r="D145" s="17">
        <f>D135</f>
        <v>4</v>
      </c>
      <c r="E145" s="42" t="s">
        <v>892</v>
      </c>
      <c r="F145" s="17">
        <f>G138</f>
        <v>10</v>
      </c>
      <c r="G145" s="23">
        <f t="shared" si="11"/>
        <v>2.5</v>
      </c>
      <c r="H145" s="28" t="str">
        <f t="shared" si="12"/>
        <v>oignons</v>
      </c>
      <c r="I145" s="78" t="s">
        <v>1681</v>
      </c>
      <c r="J145" s="1" t="s">
        <v>1577</v>
      </c>
      <c r="K145" s="1" t="s">
        <v>454</v>
      </c>
      <c r="L145" s="1" t="s">
        <v>1579</v>
      </c>
    </row>
    <row r="146" spans="1:12" s="1" customFormat="1" ht="15" customHeight="1">
      <c r="A146" s="10">
        <f>A132</f>
        <v>31</v>
      </c>
      <c r="B146" s="50">
        <v>1</v>
      </c>
      <c r="C146" s="21" t="s">
        <v>619</v>
      </c>
      <c r="D146" s="17">
        <f>D135</f>
        <v>4</v>
      </c>
      <c r="E146" s="42" t="s">
        <v>893</v>
      </c>
      <c r="F146" s="17">
        <f>G138</f>
        <v>10</v>
      </c>
      <c r="G146" s="23">
        <f t="shared" si="11"/>
        <v>2.5</v>
      </c>
      <c r="H146" s="28" t="str">
        <f t="shared" si="12"/>
        <v>C/S</v>
      </c>
      <c r="I146" s="78" t="s">
        <v>1681</v>
      </c>
      <c r="J146" s="1" t="s">
        <v>1577</v>
      </c>
      <c r="K146" s="1" t="s">
        <v>454</v>
      </c>
      <c r="L146" s="1" t="s">
        <v>1579</v>
      </c>
    </row>
    <row r="147" spans="1:12" s="1" customFormat="1" ht="15" customHeight="1">
      <c r="A147" s="10">
        <f>A132</f>
        <v>31</v>
      </c>
      <c r="B147" s="50">
        <v>0.04</v>
      </c>
      <c r="C147" s="21" t="s">
        <v>609</v>
      </c>
      <c r="D147" s="17">
        <f>D135</f>
        <v>4</v>
      </c>
      <c r="E147" s="42" t="s">
        <v>894</v>
      </c>
      <c r="F147" s="17">
        <f>G138</f>
        <v>10</v>
      </c>
      <c r="G147" s="41">
        <f t="shared" si="11"/>
        <v>0.1</v>
      </c>
      <c r="H147" s="28" t="str">
        <f t="shared" si="12"/>
        <v>kg</v>
      </c>
      <c r="I147" s="78" t="s">
        <v>1681</v>
      </c>
      <c r="J147" s="1" t="s">
        <v>1577</v>
      </c>
      <c r="K147" s="1" t="s">
        <v>454</v>
      </c>
      <c r="L147" s="1" t="s">
        <v>1579</v>
      </c>
    </row>
    <row r="148" spans="1:12" s="1" customFormat="1" ht="15" customHeight="1">
      <c r="A148" s="10">
        <f>A132</f>
        <v>31</v>
      </c>
      <c r="B148" s="50">
        <v>2</v>
      </c>
      <c r="C148" s="21" t="s">
        <v>1365</v>
      </c>
      <c r="D148" s="17">
        <f>D135</f>
        <v>4</v>
      </c>
      <c r="E148" s="42" t="s">
        <v>895</v>
      </c>
      <c r="F148" s="17">
        <f>G138</f>
        <v>10</v>
      </c>
      <c r="G148" s="23">
        <f t="shared" si="11"/>
        <v>5</v>
      </c>
      <c r="H148" s="28" t="str">
        <f t="shared" si="12"/>
        <v>blancs</v>
      </c>
      <c r="I148" s="78" t="s">
        <v>1681</v>
      </c>
      <c r="J148" s="1" t="s">
        <v>1577</v>
      </c>
      <c r="K148" s="1" t="s">
        <v>454</v>
      </c>
      <c r="L148" s="1" t="s">
        <v>1579</v>
      </c>
    </row>
    <row r="149" spans="1:12" s="1" customFormat="1" ht="15" customHeight="1">
      <c r="A149" s="10">
        <f>A132</f>
        <v>31</v>
      </c>
      <c r="B149" s="50"/>
      <c r="C149" s="21"/>
      <c r="D149" s="17">
        <f>D135</f>
        <v>4</v>
      </c>
      <c r="E149" s="42" t="s">
        <v>896</v>
      </c>
      <c r="F149" s="17">
        <f>G138</f>
        <v>10</v>
      </c>
      <c r="G149" s="22" t="str">
        <f t="shared" si="11"/>
        <v/>
      </c>
      <c r="H149" s="28">
        <f t="shared" si="12"/>
        <v>0</v>
      </c>
      <c r="I149" s="78" t="s">
        <v>1681</v>
      </c>
      <c r="J149" s="1" t="s">
        <v>1577</v>
      </c>
      <c r="K149" s="1" t="s">
        <v>454</v>
      </c>
      <c r="L149" s="1" t="s">
        <v>1579</v>
      </c>
    </row>
    <row r="150" spans="1:12" s="1" customFormat="1" ht="15" customHeight="1">
      <c r="A150" s="10">
        <f>A132</f>
        <v>31</v>
      </c>
      <c r="B150" s="50">
        <v>1</v>
      </c>
      <c r="C150" s="21" t="s">
        <v>619</v>
      </c>
      <c r="D150" s="17">
        <f>D135</f>
        <v>4</v>
      </c>
      <c r="E150" s="42" t="s">
        <v>897</v>
      </c>
      <c r="F150" s="17">
        <f>G138</f>
        <v>10</v>
      </c>
      <c r="G150" s="23">
        <f t="shared" si="11"/>
        <v>2.5</v>
      </c>
      <c r="H150" s="28" t="str">
        <f t="shared" si="12"/>
        <v>C/S</v>
      </c>
      <c r="I150" s="78" t="s">
        <v>1681</v>
      </c>
      <c r="J150" s="1" t="s">
        <v>1577</v>
      </c>
      <c r="K150" s="1" t="s">
        <v>454</v>
      </c>
      <c r="L150" s="1" t="s">
        <v>1579</v>
      </c>
    </row>
    <row r="151" spans="1:12" s="1" customFormat="1" ht="15" customHeight="1">
      <c r="A151" s="10">
        <f>A132</f>
        <v>31</v>
      </c>
      <c r="B151" s="50"/>
      <c r="C151" s="21"/>
      <c r="D151" s="17">
        <f>D135</f>
        <v>4</v>
      </c>
      <c r="E151" s="65"/>
      <c r="F151" s="17">
        <f>G138</f>
        <v>10</v>
      </c>
      <c r="G151" s="22" t="str">
        <f t="shared" si="11"/>
        <v/>
      </c>
      <c r="H151" s="28">
        <f t="shared" si="12"/>
        <v>0</v>
      </c>
      <c r="I151" s="78" t="s">
        <v>1681</v>
      </c>
      <c r="J151" s="1" t="s">
        <v>1577</v>
      </c>
      <c r="K151" s="1" t="s">
        <v>454</v>
      </c>
      <c r="L151" s="1" t="s">
        <v>1579</v>
      </c>
    </row>
    <row r="152" spans="1:12" s="1" customFormat="1">
      <c r="A152" s="10">
        <f>A132</f>
        <v>31</v>
      </c>
      <c r="B152" s="53"/>
      <c r="C152" s="54"/>
      <c r="D152" s="17"/>
      <c r="E152" s="63" t="s">
        <v>0</v>
      </c>
      <c r="F152" s="17"/>
      <c r="G152" s="22"/>
      <c r="H152" s="28"/>
      <c r="I152" s="78" t="s">
        <v>1681</v>
      </c>
      <c r="J152" s="1" t="s">
        <v>1577</v>
      </c>
      <c r="K152" s="1" t="s">
        <v>454</v>
      </c>
      <c r="L152" s="1" t="s">
        <v>1579</v>
      </c>
    </row>
    <row r="153" spans="1:12" s="1" customFormat="1">
      <c r="A153" s="10">
        <f>A132</f>
        <v>31</v>
      </c>
      <c r="B153" s="53"/>
      <c r="C153" s="54"/>
      <c r="D153" s="17"/>
      <c r="E153" s="63" t="s">
        <v>453</v>
      </c>
      <c r="F153" s="17"/>
      <c r="G153" s="22"/>
      <c r="H153" s="28"/>
      <c r="I153" s="78" t="s">
        <v>1681</v>
      </c>
      <c r="J153" s="1" t="s">
        <v>1577</v>
      </c>
      <c r="K153" s="1" t="s">
        <v>454</v>
      </c>
      <c r="L153" s="1" t="s">
        <v>1579</v>
      </c>
    </row>
    <row r="154" spans="1:12" s="1" customFormat="1">
      <c r="A154" s="10">
        <f>A132</f>
        <v>31</v>
      </c>
      <c r="B154" s="53"/>
      <c r="C154" s="54"/>
      <c r="D154" s="17"/>
      <c r="E154" s="63" t="s">
        <v>452</v>
      </c>
      <c r="F154" s="17"/>
      <c r="G154" s="22"/>
      <c r="H154" s="28"/>
      <c r="I154" s="78" t="s">
        <v>1681</v>
      </c>
      <c r="J154" s="1" t="s">
        <v>1577</v>
      </c>
      <c r="K154" s="1" t="s">
        <v>454</v>
      </c>
      <c r="L154" s="1" t="s">
        <v>1579</v>
      </c>
    </row>
    <row r="155" spans="1:12" s="1" customFormat="1">
      <c r="A155" s="10">
        <f>A132</f>
        <v>31</v>
      </c>
      <c r="B155" s="53"/>
      <c r="C155" s="54"/>
      <c r="D155" s="17"/>
      <c r="E155" s="60" t="s">
        <v>451</v>
      </c>
      <c r="F155" s="17"/>
      <c r="G155" s="22"/>
      <c r="H155" s="28"/>
      <c r="I155" s="78" t="s">
        <v>1681</v>
      </c>
      <c r="J155" s="1" t="s">
        <v>1577</v>
      </c>
      <c r="K155" s="1" t="s">
        <v>454</v>
      </c>
      <c r="L155" s="1" t="s">
        <v>1579</v>
      </c>
    </row>
    <row r="156" spans="1:12" s="1" customFormat="1">
      <c r="A156" s="10">
        <f>A132</f>
        <v>31</v>
      </c>
      <c r="B156" s="53"/>
      <c r="C156" s="54"/>
      <c r="D156" s="17"/>
      <c r="E156" s="63" t="s">
        <v>450</v>
      </c>
      <c r="F156" s="17"/>
      <c r="G156" s="22"/>
      <c r="H156" s="28"/>
      <c r="I156" s="78" t="s">
        <v>1681</v>
      </c>
      <c r="J156" s="1" t="s">
        <v>1577</v>
      </c>
      <c r="K156" s="1" t="s">
        <v>454</v>
      </c>
      <c r="L156" s="1" t="s">
        <v>1579</v>
      </c>
    </row>
    <row r="157" spans="1:12" s="1" customFormat="1">
      <c r="A157" s="10">
        <f>A132</f>
        <v>31</v>
      </c>
      <c r="B157" s="53"/>
      <c r="C157" s="54"/>
      <c r="D157" s="17"/>
      <c r="E157" s="63" t="s">
        <v>449</v>
      </c>
      <c r="F157" s="17"/>
      <c r="G157" s="22"/>
      <c r="H157" s="28"/>
      <c r="I157" s="78" t="s">
        <v>1681</v>
      </c>
      <c r="J157" s="1" t="s">
        <v>1577</v>
      </c>
      <c r="K157" s="1" t="s">
        <v>454</v>
      </c>
      <c r="L157" s="1" t="s">
        <v>1579</v>
      </c>
    </row>
    <row r="158" spans="1:12" s="1" customFormat="1" ht="25.5">
      <c r="A158" s="10">
        <f>A132</f>
        <v>31</v>
      </c>
      <c r="B158" s="53"/>
      <c r="C158" s="54"/>
      <c r="D158" s="17"/>
      <c r="E158" s="63" t="s">
        <v>448</v>
      </c>
      <c r="F158" s="17"/>
      <c r="G158" s="22"/>
      <c r="H158" s="28"/>
      <c r="I158" s="78" t="s">
        <v>1681</v>
      </c>
      <c r="J158" s="1" t="s">
        <v>1577</v>
      </c>
      <c r="K158" s="1" t="s">
        <v>454</v>
      </c>
      <c r="L158" s="1" t="s">
        <v>1579</v>
      </c>
    </row>
    <row r="159" spans="1:12" s="1" customFormat="1" ht="38.25" customHeight="1">
      <c r="A159" s="10">
        <f>A132</f>
        <v>31</v>
      </c>
      <c r="B159" s="53"/>
      <c r="C159" s="54"/>
      <c r="D159" s="17"/>
      <c r="E159" s="860" t="s">
        <v>447</v>
      </c>
      <c r="F159" s="860"/>
      <c r="G159" s="860"/>
      <c r="H159" s="861"/>
      <c r="I159" s="78" t="s">
        <v>1681</v>
      </c>
      <c r="J159" s="1" t="s">
        <v>1577</v>
      </c>
      <c r="K159" s="1" t="s">
        <v>454</v>
      </c>
      <c r="L159" s="1" t="s">
        <v>1579</v>
      </c>
    </row>
    <row r="160" spans="1:12" s="1" customFormat="1" ht="25.5" customHeight="1">
      <c r="A160" s="10">
        <f>A132</f>
        <v>31</v>
      </c>
      <c r="B160" s="53"/>
      <c r="C160" s="54"/>
      <c r="D160" s="17"/>
      <c r="E160" s="860" t="s">
        <v>446</v>
      </c>
      <c r="F160" s="860"/>
      <c r="G160" s="860"/>
      <c r="H160" s="861"/>
      <c r="I160" s="78" t="s">
        <v>1681</v>
      </c>
      <c r="J160" s="1" t="s">
        <v>1577</v>
      </c>
      <c r="K160" s="1" t="s">
        <v>454</v>
      </c>
      <c r="L160" s="1" t="s">
        <v>1579</v>
      </c>
    </row>
    <row r="161" spans="1:12" s="1" customFormat="1" ht="25.5" customHeight="1">
      <c r="A161" s="10">
        <f>A132</f>
        <v>31</v>
      </c>
      <c r="B161" s="18"/>
      <c r="C161" s="18"/>
      <c r="D161" s="15"/>
      <c r="E161" s="860" t="s">
        <v>898</v>
      </c>
      <c r="F161" s="860"/>
      <c r="G161" s="860"/>
      <c r="H161" s="861"/>
      <c r="I161" s="78" t="s">
        <v>1681</v>
      </c>
      <c r="J161" s="1" t="s">
        <v>1577</v>
      </c>
      <c r="K161" s="1" t="s">
        <v>454</v>
      </c>
      <c r="L161" s="1" t="s">
        <v>1579</v>
      </c>
    </row>
    <row r="162" spans="1:12" s="1" customFormat="1" ht="25.5" customHeight="1">
      <c r="A162" s="10">
        <f>A132</f>
        <v>31</v>
      </c>
      <c r="B162" s="18"/>
      <c r="C162" s="18"/>
      <c r="D162" s="15"/>
      <c r="E162" s="860" t="s">
        <v>445</v>
      </c>
      <c r="F162" s="860"/>
      <c r="G162" s="860"/>
      <c r="H162" s="861"/>
      <c r="I162" s="78" t="s">
        <v>1681</v>
      </c>
      <c r="J162" s="1" t="s">
        <v>1577</v>
      </c>
      <c r="K162" s="1" t="s">
        <v>454</v>
      </c>
      <c r="L162" s="1" t="s">
        <v>1579</v>
      </c>
    </row>
    <row r="163" spans="1:12" s="1" customFormat="1" ht="25.5" customHeight="1">
      <c r="A163" s="10">
        <f>A132</f>
        <v>31</v>
      </c>
      <c r="B163" s="18"/>
      <c r="C163" s="18"/>
      <c r="D163" s="15"/>
      <c r="E163" s="860" t="s">
        <v>444</v>
      </c>
      <c r="F163" s="860"/>
      <c r="G163" s="860"/>
      <c r="H163" s="861"/>
      <c r="I163" s="78" t="s">
        <v>1681</v>
      </c>
      <c r="J163" s="1" t="s">
        <v>1577</v>
      </c>
      <c r="K163" s="1" t="s">
        <v>454</v>
      </c>
      <c r="L163" s="1" t="s">
        <v>1579</v>
      </c>
    </row>
    <row r="164" spans="1:12" s="1" customFormat="1" ht="15" customHeight="1">
      <c r="A164" s="10">
        <f>A132</f>
        <v>31</v>
      </c>
      <c r="B164" s="18"/>
      <c r="C164" s="18"/>
      <c r="D164" s="15"/>
      <c r="E164" s="63"/>
      <c r="F164" s="14"/>
      <c r="G164" s="31"/>
      <c r="H164" s="38"/>
      <c r="I164" s="78" t="s">
        <v>1681</v>
      </c>
      <c r="J164" s="1" t="s">
        <v>1577</v>
      </c>
      <c r="K164" s="1" t="s">
        <v>454</v>
      </c>
      <c r="L164" s="1" t="s">
        <v>1579</v>
      </c>
    </row>
    <row r="165" spans="1:12" s="1" customFormat="1" ht="15" customHeight="1">
      <c r="A165" s="52">
        <f>A132</f>
        <v>31</v>
      </c>
      <c r="B165" s="6"/>
      <c r="C165" s="6"/>
      <c r="D165" s="5"/>
      <c r="E165" s="4"/>
      <c r="F165" s="3"/>
      <c r="G165" s="2"/>
      <c r="H165" s="2"/>
      <c r="I165" s="79" t="s">
        <v>1681</v>
      </c>
      <c r="J165" s="69" t="s">
        <v>1577</v>
      </c>
      <c r="K165" s="69" t="s">
        <v>454</v>
      </c>
      <c r="L165" s="69" t="s">
        <v>1579</v>
      </c>
    </row>
    <row r="166" spans="1:12" ht="39" customHeight="1">
      <c r="A166" s="10">
        <v>0</v>
      </c>
      <c r="B166" s="863" t="s">
        <v>1657</v>
      </c>
      <c r="C166" s="863"/>
      <c r="D166" s="863"/>
      <c r="E166" s="862" t="s">
        <v>1669</v>
      </c>
      <c r="F166" s="862"/>
      <c r="G166" s="862"/>
      <c r="H166" s="862"/>
      <c r="I166" s="75" t="s">
        <v>1669</v>
      </c>
      <c r="J166" s="75" t="s">
        <v>1520</v>
      </c>
      <c r="K166" s="75" t="s">
        <v>1521</v>
      </c>
      <c r="L166" s="75" t="s">
        <v>1519</v>
      </c>
    </row>
    <row r="167" spans="1:12" s="1" customFormat="1" ht="31.5" customHeight="1">
      <c r="A167" s="10">
        <f>B168</f>
        <v>58</v>
      </c>
      <c r="B167" s="866" t="s">
        <v>1594</v>
      </c>
      <c r="C167" s="866"/>
      <c r="D167" s="866"/>
      <c r="E167" s="866"/>
      <c r="F167" s="866"/>
      <c r="G167" s="866"/>
      <c r="H167" s="867"/>
      <c r="I167" s="77" t="s">
        <v>1689</v>
      </c>
      <c r="J167" s="68" t="s">
        <v>1595</v>
      </c>
      <c r="K167" s="68" t="s">
        <v>292</v>
      </c>
      <c r="L167" s="68" t="s">
        <v>1596</v>
      </c>
    </row>
    <row r="168" spans="1:12" s="1" customFormat="1" ht="20.25" customHeight="1">
      <c r="A168" s="10">
        <f>A167</f>
        <v>58</v>
      </c>
      <c r="B168" s="868">
        <v>58</v>
      </c>
      <c r="C168" s="24"/>
      <c r="D168" s="13"/>
      <c r="E168" s="12" t="s">
        <v>292</v>
      </c>
      <c r="F168" s="32"/>
      <c r="G168" s="33"/>
      <c r="H168" s="34"/>
      <c r="I168" s="78" t="s">
        <v>1689</v>
      </c>
      <c r="J168" s="1" t="s">
        <v>1595</v>
      </c>
      <c r="K168" s="1" t="s">
        <v>292</v>
      </c>
      <c r="L168" s="1" t="s">
        <v>1596</v>
      </c>
    </row>
    <row r="169" spans="1:12" s="1" customFormat="1" ht="15.75" customHeight="1">
      <c r="A169" s="10">
        <f>A167</f>
        <v>58</v>
      </c>
      <c r="B169" s="868"/>
      <c r="C169" s="25"/>
      <c r="D169" s="26"/>
      <c r="E169" s="27" t="s">
        <v>1071</v>
      </c>
      <c r="F169" s="32"/>
      <c r="G169" s="33"/>
      <c r="H169" s="34"/>
      <c r="I169" s="78" t="s">
        <v>1689</v>
      </c>
      <c r="J169" s="1" t="s">
        <v>1595</v>
      </c>
      <c r="K169" s="1" t="s">
        <v>292</v>
      </c>
      <c r="L169" s="1" t="s">
        <v>1596</v>
      </c>
    </row>
    <row r="170" spans="1:12" s="1" customFormat="1" ht="15" customHeight="1">
      <c r="A170" s="10">
        <f>A167</f>
        <v>58</v>
      </c>
      <c r="B170" s="869" t="s">
        <v>1369</v>
      </c>
      <c r="C170" s="869"/>
      <c r="D170" s="870">
        <v>6</v>
      </c>
      <c r="E170" s="44" t="s">
        <v>5</v>
      </c>
      <c r="F170" s="871" t="s">
        <v>611</v>
      </c>
      <c r="G170" s="871"/>
      <c r="H170" s="872"/>
      <c r="I170" s="78" t="s">
        <v>1689</v>
      </c>
      <c r="J170" s="1" t="s">
        <v>1595</v>
      </c>
      <c r="K170" s="1" t="s">
        <v>292</v>
      </c>
      <c r="L170" s="1" t="s">
        <v>1596</v>
      </c>
    </row>
    <row r="171" spans="1:12" s="1" customFormat="1" ht="15" customHeight="1">
      <c r="A171" s="10">
        <f>A167</f>
        <v>58</v>
      </c>
      <c r="B171" s="869"/>
      <c r="C171" s="869"/>
      <c r="D171" s="870"/>
      <c r="E171" s="65" t="s">
        <v>24</v>
      </c>
      <c r="F171" s="871"/>
      <c r="G171" s="871"/>
      <c r="H171" s="872"/>
      <c r="I171" s="78" t="s">
        <v>1689</v>
      </c>
      <c r="J171" s="1" t="s">
        <v>1595</v>
      </c>
      <c r="K171" s="1" t="s">
        <v>292</v>
      </c>
      <c r="L171" s="1" t="s">
        <v>1596</v>
      </c>
    </row>
    <row r="172" spans="1:12" s="1" customFormat="1" ht="15" customHeight="1">
      <c r="A172" s="10">
        <f>A167</f>
        <v>58</v>
      </c>
      <c r="B172" s="869"/>
      <c r="C172" s="869"/>
      <c r="D172" s="870"/>
      <c r="E172" s="65" t="s">
        <v>25</v>
      </c>
      <c r="F172" s="871"/>
      <c r="G172" s="871"/>
      <c r="H172" s="872"/>
      <c r="I172" s="78" t="s">
        <v>1689</v>
      </c>
      <c r="J172" s="1" t="s">
        <v>1595</v>
      </c>
      <c r="K172" s="1" t="s">
        <v>292</v>
      </c>
      <c r="L172" s="1" t="s">
        <v>1596</v>
      </c>
    </row>
    <row r="173" spans="1:12" s="1" customFormat="1" ht="25.5" customHeight="1">
      <c r="A173" s="10">
        <f>A167</f>
        <v>58</v>
      </c>
      <c r="B173" s="875" t="s">
        <v>613</v>
      </c>
      <c r="C173" s="875"/>
      <c r="D173" s="16">
        <f>D170</f>
        <v>6</v>
      </c>
      <c r="E173" s="45" t="s">
        <v>2</v>
      </c>
      <c r="F173" s="29" t="s">
        <v>1</v>
      </c>
      <c r="G173" s="864">
        <v>10</v>
      </c>
      <c r="H173" s="865"/>
      <c r="I173" s="78" t="s">
        <v>1689</v>
      </c>
      <c r="J173" s="1" t="s">
        <v>1595</v>
      </c>
      <c r="K173" s="1" t="s">
        <v>292</v>
      </c>
      <c r="L173" s="1" t="s">
        <v>1596</v>
      </c>
    </row>
    <row r="174" spans="1:12" s="1" customFormat="1" ht="15" customHeight="1">
      <c r="A174" s="10">
        <f>A167</f>
        <v>58</v>
      </c>
      <c r="B174" s="50">
        <v>1</v>
      </c>
      <c r="C174" s="21" t="s">
        <v>609</v>
      </c>
      <c r="D174" s="17">
        <f>D170</f>
        <v>6</v>
      </c>
      <c r="E174" s="42" t="s">
        <v>908</v>
      </c>
      <c r="F174" s="17">
        <f>G173</f>
        <v>10</v>
      </c>
      <c r="G174" s="41">
        <f t="shared" ref="G174:G187" si="13">IF(ISBLANK(B174),"",IF(ISTEXT(B174),"",(B174/D174)*F174))</f>
        <v>1.6666666666666665</v>
      </c>
      <c r="H174" s="28" t="str">
        <f t="shared" ref="H174:H187" si="14">C174</f>
        <v>kg</v>
      </c>
      <c r="I174" s="78" t="s">
        <v>1689</v>
      </c>
      <c r="J174" s="1" t="s">
        <v>1595</v>
      </c>
      <c r="K174" s="1" t="s">
        <v>292</v>
      </c>
      <c r="L174" s="1" t="s">
        <v>1596</v>
      </c>
    </row>
    <row r="175" spans="1:12" s="1" customFormat="1" ht="15" customHeight="1">
      <c r="A175" s="10">
        <f>A167</f>
        <v>58</v>
      </c>
      <c r="B175" s="50">
        <v>0.4</v>
      </c>
      <c r="C175" s="21" t="s">
        <v>609</v>
      </c>
      <c r="D175" s="17">
        <f>D170</f>
        <v>6</v>
      </c>
      <c r="E175" s="42" t="s">
        <v>1072</v>
      </c>
      <c r="F175" s="17">
        <f>G173</f>
        <v>10</v>
      </c>
      <c r="G175" s="41">
        <f t="shared" si="13"/>
        <v>0.66666666666666663</v>
      </c>
      <c r="H175" s="28" t="str">
        <f t="shared" si="14"/>
        <v>kg</v>
      </c>
      <c r="I175" s="78" t="s">
        <v>1689</v>
      </c>
      <c r="J175" s="1" t="s">
        <v>1595</v>
      </c>
      <c r="K175" s="1" t="s">
        <v>292</v>
      </c>
      <c r="L175" s="1" t="s">
        <v>1596</v>
      </c>
    </row>
    <row r="176" spans="1:12" s="1" customFormat="1" ht="15" customHeight="1">
      <c r="A176" s="10">
        <f>A167</f>
        <v>58</v>
      </c>
      <c r="B176" s="57">
        <v>2</v>
      </c>
      <c r="C176" s="21" t="s">
        <v>1402</v>
      </c>
      <c r="D176" s="17">
        <f>D170</f>
        <v>6</v>
      </c>
      <c r="E176" s="42" t="s">
        <v>1073</v>
      </c>
      <c r="F176" s="17">
        <f>G173</f>
        <v>10</v>
      </c>
      <c r="G176" s="23">
        <f t="shared" si="13"/>
        <v>3.333333333333333</v>
      </c>
      <c r="H176" s="28" t="str">
        <f t="shared" si="14"/>
        <v>courgettes</v>
      </c>
      <c r="I176" s="78" t="s">
        <v>1689</v>
      </c>
      <c r="J176" s="1" t="s">
        <v>1595</v>
      </c>
      <c r="K176" s="1" t="s">
        <v>292</v>
      </c>
      <c r="L176" s="1" t="s">
        <v>1596</v>
      </c>
    </row>
    <row r="177" spans="1:12" s="1" customFormat="1" ht="15" customHeight="1">
      <c r="A177" s="10">
        <f>A167</f>
        <v>58</v>
      </c>
      <c r="B177" s="57">
        <v>1</v>
      </c>
      <c r="C177" s="21" t="s">
        <v>1403</v>
      </c>
      <c r="D177" s="17">
        <f>D170</f>
        <v>6</v>
      </c>
      <c r="E177" s="42" t="s">
        <v>1074</v>
      </c>
      <c r="F177" s="17">
        <f>G173</f>
        <v>10</v>
      </c>
      <c r="G177" s="23">
        <f t="shared" si="13"/>
        <v>1.6666666666666665</v>
      </c>
      <c r="H177" s="28" t="str">
        <f t="shared" si="14"/>
        <v>aubergines</v>
      </c>
      <c r="I177" s="78" t="s">
        <v>1689</v>
      </c>
      <c r="J177" s="1" t="s">
        <v>1595</v>
      </c>
      <c r="K177" s="1" t="s">
        <v>292</v>
      </c>
      <c r="L177" s="1" t="s">
        <v>1596</v>
      </c>
    </row>
    <row r="178" spans="1:12" s="1" customFormat="1" ht="15" customHeight="1">
      <c r="A178" s="10">
        <f>A167</f>
        <v>58</v>
      </c>
      <c r="B178" s="57">
        <v>1</v>
      </c>
      <c r="C178" s="21" t="s">
        <v>630</v>
      </c>
      <c r="D178" s="17">
        <f>D170</f>
        <v>6</v>
      </c>
      <c r="E178" s="42" t="s">
        <v>1075</v>
      </c>
      <c r="F178" s="17">
        <f>G173</f>
        <v>10</v>
      </c>
      <c r="G178" s="23">
        <f t="shared" si="13"/>
        <v>1.6666666666666665</v>
      </c>
      <c r="H178" s="28" t="str">
        <f t="shared" si="14"/>
        <v>poivron</v>
      </c>
      <c r="I178" s="78" t="s">
        <v>1689</v>
      </c>
      <c r="J178" s="1" t="s">
        <v>1595</v>
      </c>
      <c r="K178" s="1" t="s">
        <v>292</v>
      </c>
      <c r="L178" s="1" t="s">
        <v>1596</v>
      </c>
    </row>
    <row r="179" spans="1:12" s="1" customFormat="1" ht="15" customHeight="1">
      <c r="A179" s="10">
        <f>A167</f>
        <v>58</v>
      </c>
      <c r="B179" s="50"/>
      <c r="C179" s="21" t="s">
        <v>1397</v>
      </c>
      <c r="D179" s="17">
        <f>D170</f>
        <v>6</v>
      </c>
      <c r="E179" s="42" t="s">
        <v>1076</v>
      </c>
      <c r="F179" s="17">
        <f>G173</f>
        <v>10</v>
      </c>
      <c r="G179" s="23" t="str">
        <f t="shared" si="13"/>
        <v/>
      </c>
      <c r="H179" s="28" t="str">
        <f t="shared" si="14"/>
        <v>pm</v>
      </c>
      <c r="I179" s="78" t="s">
        <v>1689</v>
      </c>
      <c r="J179" s="1" t="s">
        <v>1595</v>
      </c>
      <c r="K179" s="1" t="s">
        <v>292</v>
      </c>
      <c r="L179" s="1" t="s">
        <v>1596</v>
      </c>
    </row>
    <row r="180" spans="1:12" s="1" customFormat="1" ht="15" customHeight="1">
      <c r="A180" s="10">
        <f>A167</f>
        <v>58</v>
      </c>
      <c r="B180" s="50">
        <v>7.4999999999999997E-2</v>
      </c>
      <c r="C180" s="21" t="s">
        <v>609</v>
      </c>
      <c r="D180" s="17">
        <f>D170</f>
        <v>6</v>
      </c>
      <c r="E180" s="42" t="s">
        <v>1077</v>
      </c>
      <c r="F180" s="17">
        <f>G173</f>
        <v>10</v>
      </c>
      <c r="G180" s="41">
        <f t="shared" si="13"/>
        <v>0.12499999999999999</v>
      </c>
      <c r="H180" s="28" t="str">
        <f t="shared" si="14"/>
        <v>kg</v>
      </c>
      <c r="I180" s="78" t="s">
        <v>1689</v>
      </c>
      <c r="J180" s="1" t="s">
        <v>1595</v>
      </c>
      <c r="K180" s="1" t="s">
        <v>292</v>
      </c>
      <c r="L180" s="1" t="s">
        <v>1596</v>
      </c>
    </row>
    <row r="181" spans="1:12" s="1" customFormat="1" ht="15" customHeight="1">
      <c r="A181" s="10">
        <f>A167</f>
        <v>58</v>
      </c>
      <c r="B181" s="50">
        <v>0.1</v>
      </c>
      <c r="C181" s="21" t="s">
        <v>609</v>
      </c>
      <c r="D181" s="17">
        <f>D170</f>
        <v>6</v>
      </c>
      <c r="E181" s="42" t="s">
        <v>1078</v>
      </c>
      <c r="F181" s="17">
        <f>G173</f>
        <v>10</v>
      </c>
      <c r="G181" s="41">
        <f t="shared" si="13"/>
        <v>0.16666666666666666</v>
      </c>
      <c r="H181" s="28" t="str">
        <f t="shared" si="14"/>
        <v>kg</v>
      </c>
      <c r="I181" s="78" t="s">
        <v>1689</v>
      </c>
      <c r="J181" s="1" t="s">
        <v>1595</v>
      </c>
      <c r="K181" s="1" t="s">
        <v>292</v>
      </c>
      <c r="L181" s="1" t="s">
        <v>1596</v>
      </c>
    </row>
    <row r="182" spans="1:12" s="1" customFormat="1" ht="15" customHeight="1">
      <c r="A182" s="10">
        <f>A167</f>
        <v>58</v>
      </c>
      <c r="B182" s="50">
        <v>0.1</v>
      </c>
      <c r="C182" s="21" t="s">
        <v>609</v>
      </c>
      <c r="D182" s="17">
        <f>D170</f>
        <v>6</v>
      </c>
      <c r="E182" s="42" t="s">
        <v>1079</v>
      </c>
      <c r="F182" s="17">
        <f>G173</f>
        <v>10</v>
      </c>
      <c r="G182" s="41">
        <f t="shared" si="13"/>
        <v>0.16666666666666666</v>
      </c>
      <c r="H182" s="28" t="str">
        <f t="shared" si="14"/>
        <v>kg</v>
      </c>
      <c r="I182" s="78" t="s">
        <v>1689</v>
      </c>
      <c r="J182" s="1" t="s">
        <v>1595</v>
      </c>
      <c r="K182" s="1" t="s">
        <v>292</v>
      </c>
      <c r="L182" s="1" t="s">
        <v>1596</v>
      </c>
    </row>
    <row r="183" spans="1:12" s="1" customFormat="1" ht="15" customHeight="1">
      <c r="A183" s="10">
        <f>A167</f>
        <v>58</v>
      </c>
      <c r="B183" s="50"/>
      <c r="C183" s="21" t="s">
        <v>1397</v>
      </c>
      <c r="D183" s="17">
        <f>D170</f>
        <v>6</v>
      </c>
      <c r="E183" s="42" t="s">
        <v>681</v>
      </c>
      <c r="F183" s="17">
        <f>G173</f>
        <v>10</v>
      </c>
      <c r="G183" s="22" t="str">
        <f t="shared" si="13"/>
        <v/>
      </c>
      <c r="H183" s="28" t="str">
        <f t="shared" si="14"/>
        <v>pm</v>
      </c>
      <c r="I183" s="78" t="s">
        <v>1689</v>
      </c>
      <c r="J183" s="1" t="s">
        <v>1595</v>
      </c>
      <c r="K183" s="1" t="s">
        <v>292</v>
      </c>
      <c r="L183" s="1" t="s">
        <v>1596</v>
      </c>
    </row>
    <row r="184" spans="1:12" s="1" customFormat="1" ht="15" customHeight="1">
      <c r="A184" s="10">
        <f>A167</f>
        <v>58</v>
      </c>
      <c r="B184" s="50"/>
      <c r="C184" s="21" t="s">
        <v>1397</v>
      </c>
      <c r="D184" s="17">
        <f>D170</f>
        <v>6</v>
      </c>
      <c r="E184" s="42" t="s">
        <v>1080</v>
      </c>
      <c r="F184" s="17">
        <f>G173</f>
        <v>10</v>
      </c>
      <c r="G184" s="22" t="str">
        <f t="shared" si="13"/>
        <v/>
      </c>
      <c r="H184" s="28" t="str">
        <f t="shared" si="14"/>
        <v>pm</v>
      </c>
      <c r="I184" s="78" t="s">
        <v>1689</v>
      </c>
      <c r="J184" s="1" t="s">
        <v>1595</v>
      </c>
      <c r="K184" s="1" t="s">
        <v>292</v>
      </c>
      <c r="L184" s="1" t="s">
        <v>1596</v>
      </c>
    </row>
    <row r="185" spans="1:12" s="1" customFormat="1" ht="15" customHeight="1">
      <c r="A185" s="10">
        <f>A167</f>
        <v>58</v>
      </c>
      <c r="B185" s="50"/>
      <c r="C185" s="21" t="s">
        <v>1397</v>
      </c>
      <c r="D185" s="17">
        <f>D170</f>
        <v>6</v>
      </c>
      <c r="E185" s="42" t="s">
        <v>1081</v>
      </c>
      <c r="F185" s="17">
        <f>G173</f>
        <v>10</v>
      </c>
      <c r="G185" s="22" t="str">
        <f t="shared" si="13"/>
        <v/>
      </c>
      <c r="H185" s="28" t="str">
        <f t="shared" si="14"/>
        <v>pm</v>
      </c>
      <c r="I185" s="78" t="s">
        <v>1689</v>
      </c>
      <c r="J185" s="1" t="s">
        <v>1595</v>
      </c>
      <c r="K185" s="1" t="s">
        <v>292</v>
      </c>
      <c r="L185" s="1" t="s">
        <v>1596</v>
      </c>
    </row>
    <row r="186" spans="1:12" s="1" customFormat="1" ht="15" customHeight="1">
      <c r="A186" s="10">
        <f>A167</f>
        <v>58</v>
      </c>
      <c r="B186" s="50"/>
      <c r="C186" s="21" t="s">
        <v>1397</v>
      </c>
      <c r="D186" s="17">
        <f>D170</f>
        <v>6</v>
      </c>
      <c r="E186" s="42" t="s">
        <v>675</v>
      </c>
      <c r="F186" s="17">
        <f>G173</f>
        <v>10</v>
      </c>
      <c r="G186" s="22" t="str">
        <f t="shared" si="13"/>
        <v/>
      </c>
      <c r="H186" s="28" t="str">
        <f t="shared" si="14"/>
        <v>pm</v>
      </c>
      <c r="I186" s="78" t="s">
        <v>1689</v>
      </c>
      <c r="J186" s="1" t="s">
        <v>1595</v>
      </c>
      <c r="K186" s="1" t="s">
        <v>292</v>
      </c>
      <c r="L186" s="1" t="s">
        <v>1596</v>
      </c>
    </row>
    <row r="187" spans="1:12" s="1" customFormat="1" ht="15" customHeight="1">
      <c r="A187" s="10">
        <f>A167</f>
        <v>58</v>
      </c>
      <c r="B187" s="50"/>
      <c r="C187" s="21"/>
      <c r="D187" s="17">
        <f>D170</f>
        <v>6</v>
      </c>
      <c r="E187" s="42"/>
      <c r="F187" s="17">
        <f>G173</f>
        <v>10</v>
      </c>
      <c r="G187" s="22" t="str">
        <f t="shared" si="13"/>
        <v/>
      </c>
      <c r="H187" s="28">
        <f t="shared" si="14"/>
        <v>0</v>
      </c>
      <c r="I187" s="78" t="s">
        <v>1689</v>
      </c>
      <c r="J187" s="1" t="s">
        <v>1595</v>
      </c>
      <c r="K187" s="1" t="s">
        <v>292</v>
      </c>
      <c r="L187" s="1" t="s">
        <v>1596</v>
      </c>
    </row>
    <row r="188" spans="1:12" s="1" customFormat="1" ht="15" customHeight="1">
      <c r="A188" s="10">
        <f>A167</f>
        <v>58</v>
      </c>
      <c r="B188" s="18"/>
      <c r="C188" s="18"/>
      <c r="D188" s="15"/>
      <c r="E188" s="63"/>
      <c r="F188" s="14"/>
      <c r="G188" s="31"/>
      <c r="H188" s="38"/>
      <c r="I188" s="78" t="s">
        <v>1689</v>
      </c>
      <c r="J188" s="1" t="s">
        <v>1595</v>
      </c>
      <c r="K188" s="1" t="s">
        <v>292</v>
      </c>
      <c r="L188" s="1" t="s">
        <v>1596</v>
      </c>
    </row>
    <row r="189" spans="1:12" s="1" customFormat="1" ht="15" customHeight="1">
      <c r="A189" s="10">
        <f>A167</f>
        <v>58</v>
      </c>
      <c r="B189" s="18"/>
      <c r="C189" s="18"/>
      <c r="D189" s="15"/>
      <c r="E189" s="63" t="s">
        <v>0</v>
      </c>
      <c r="F189" s="14"/>
      <c r="G189" s="31"/>
      <c r="H189" s="38"/>
      <c r="I189" s="78" t="s">
        <v>1689</v>
      </c>
      <c r="J189" s="1" t="s">
        <v>1595</v>
      </c>
      <c r="K189" s="1" t="s">
        <v>292</v>
      </c>
      <c r="L189" s="1" t="s">
        <v>1596</v>
      </c>
    </row>
    <row r="190" spans="1:12" s="1" customFormat="1" ht="15" customHeight="1">
      <c r="A190" s="10">
        <f>A167</f>
        <v>58</v>
      </c>
      <c r="B190" s="18"/>
      <c r="C190" s="18"/>
      <c r="D190" s="15"/>
      <c r="E190" s="63" t="s">
        <v>291</v>
      </c>
      <c r="F190" s="14"/>
      <c r="G190" s="31"/>
      <c r="H190" s="38"/>
      <c r="I190" s="78" t="s">
        <v>1689</v>
      </c>
      <c r="J190" s="1" t="s">
        <v>1595</v>
      </c>
      <c r="K190" s="1" t="s">
        <v>292</v>
      </c>
      <c r="L190" s="1" t="s">
        <v>1596</v>
      </c>
    </row>
    <row r="191" spans="1:12" s="1" customFormat="1" ht="15" customHeight="1">
      <c r="A191" s="10">
        <f>A167</f>
        <v>58</v>
      </c>
      <c r="B191" s="18"/>
      <c r="C191" s="18"/>
      <c r="D191" s="15"/>
      <c r="E191" s="860" t="s">
        <v>290</v>
      </c>
      <c r="F191" s="14"/>
      <c r="G191" s="31"/>
      <c r="H191" s="38"/>
      <c r="I191" s="78" t="s">
        <v>1689</v>
      </c>
      <c r="J191" s="1" t="s">
        <v>1595</v>
      </c>
      <c r="K191" s="1" t="s">
        <v>292</v>
      </c>
      <c r="L191" s="1" t="s">
        <v>1596</v>
      </c>
    </row>
    <row r="192" spans="1:12" s="1" customFormat="1" ht="15" customHeight="1">
      <c r="A192" s="10">
        <f>A167</f>
        <v>58</v>
      </c>
      <c r="B192" s="18"/>
      <c r="C192" s="18"/>
      <c r="D192" s="15"/>
      <c r="E192" s="860"/>
      <c r="F192" s="14"/>
      <c r="G192" s="31"/>
      <c r="H192" s="38"/>
      <c r="I192" s="78" t="s">
        <v>1689</v>
      </c>
      <c r="J192" s="1" t="s">
        <v>1595</v>
      </c>
      <c r="K192" s="1" t="s">
        <v>292</v>
      </c>
      <c r="L192" s="1" t="s">
        <v>1596</v>
      </c>
    </row>
    <row r="193" spans="1:12" s="1" customFormat="1" ht="15" customHeight="1">
      <c r="A193" s="10">
        <f>A167</f>
        <v>58</v>
      </c>
      <c r="B193" s="18"/>
      <c r="C193" s="18"/>
      <c r="D193" s="15"/>
      <c r="E193" s="58" t="s">
        <v>289</v>
      </c>
      <c r="F193" s="14"/>
      <c r="G193" s="31"/>
      <c r="H193" s="62"/>
      <c r="I193" s="78" t="s">
        <v>1689</v>
      </c>
      <c r="J193" s="1" t="s">
        <v>1595</v>
      </c>
      <c r="K193" s="1" t="s">
        <v>292</v>
      </c>
      <c r="L193" s="1" t="s">
        <v>1596</v>
      </c>
    </row>
    <row r="194" spans="1:12" s="1" customFormat="1" ht="15" customHeight="1">
      <c r="A194" s="10">
        <f>A167</f>
        <v>58</v>
      </c>
      <c r="B194" s="18"/>
      <c r="C194" s="18"/>
      <c r="D194" s="15"/>
      <c r="E194" s="58"/>
      <c r="F194" s="14"/>
      <c r="G194" s="31"/>
      <c r="H194" s="62"/>
      <c r="I194" s="78" t="s">
        <v>1689</v>
      </c>
      <c r="J194" s="1" t="s">
        <v>1595</v>
      </c>
      <c r="K194" s="1" t="s">
        <v>292</v>
      </c>
      <c r="L194" s="1" t="s">
        <v>1596</v>
      </c>
    </row>
    <row r="195" spans="1:12" s="1" customFormat="1" ht="15" customHeight="1">
      <c r="A195" s="10">
        <f>A167</f>
        <v>58</v>
      </c>
      <c r="B195" s="18"/>
      <c r="C195" s="18"/>
      <c r="D195" s="15"/>
      <c r="E195" s="63" t="s">
        <v>288</v>
      </c>
      <c r="F195" s="14"/>
      <c r="G195" s="31"/>
      <c r="H195" s="38"/>
      <c r="I195" s="78" t="s">
        <v>1689</v>
      </c>
      <c r="J195" s="1" t="s">
        <v>1595</v>
      </c>
      <c r="K195" s="1" t="s">
        <v>292</v>
      </c>
      <c r="L195" s="1" t="s">
        <v>1596</v>
      </c>
    </row>
    <row r="196" spans="1:12" s="1" customFormat="1" ht="15" customHeight="1">
      <c r="A196" s="10">
        <f>A167</f>
        <v>58</v>
      </c>
      <c r="B196" s="18"/>
      <c r="C196" s="18"/>
      <c r="D196" s="15"/>
      <c r="E196" s="860" t="s">
        <v>287</v>
      </c>
      <c r="F196" s="860"/>
      <c r="G196" s="860"/>
      <c r="H196" s="861"/>
      <c r="I196" s="78" t="s">
        <v>1689</v>
      </c>
      <c r="J196" s="1" t="s">
        <v>1595</v>
      </c>
      <c r="K196" s="1" t="s">
        <v>292</v>
      </c>
      <c r="L196" s="1" t="s">
        <v>1596</v>
      </c>
    </row>
    <row r="197" spans="1:12" s="1" customFormat="1" ht="15" customHeight="1">
      <c r="A197" s="10">
        <f>A167</f>
        <v>58</v>
      </c>
      <c r="B197" s="18"/>
      <c r="C197" s="18"/>
      <c r="D197" s="15"/>
      <c r="E197" s="860"/>
      <c r="F197" s="860"/>
      <c r="G197" s="860"/>
      <c r="H197" s="861"/>
      <c r="I197" s="78" t="s">
        <v>1689</v>
      </c>
      <c r="J197" s="1" t="s">
        <v>1595</v>
      </c>
      <c r="K197" s="1" t="s">
        <v>292</v>
      </c>
      <c r="L197" s="1" t="s">
        <v>1596</v>
      </c>
    </row>
    <row r="198" spans="1:12" s="1" customFormat="1" ht="15" customHeight="1">
      <c r="A198" s="10">
        <f>A167</f>
        <v>58</v>
      </c>
      <c r="B198" s="18"/>
      <c r="C198" s="18"/>
      <c r="D198" s="15"/>
      <c r="E198" s="860"/>
      <c r="F198" s="860"/>
      <c r="G198" s="860"/>
      <c r="H198" s="861"/>
      <c r="I198" s="78" t="s">
        <v>1689</v>
      </c>
      <c r="J198" s="1" t="s">
        <v>1595</v>
      </c>
      <c r="K198" s="1" t="s">
        <v>292</v>
      </c>
      <c r="L198" s="1" t="s">
        <v>1596</v>
      </c>
    </row>
    <row r="199" spans="1:12" s="1" customFormat="1" ht="15" customHeight="1">
      <c r="A199" s="10">
        <f>A167</f>
        <v>58</v>
      </c>
      <c r="B199" s="18"/>
      <c r="C199" s="18"/>
      <c r="D199" s="15"/>
      <c r="E199" s="860" t="s">
        <v>286</v>
      </c>
      <c r="F199" s="860"/>
      <c r="G199" s="860"/>
      <c r="H199" s="861"/>
      <c r="I199" s="78" t="s">
        <v>1689</v>
      </c>
      <c r="J199" s="1" t="s">
        <v>1595</v>
      </c>
      <c r="K199" s="1" t="s">
        <v>292</v>
      </c>
      <c r="L199" s="1" t="s">
        <v>1596</v>
      </c>
    </row>
    <row r="200" spans="1:12" s="1" customFormat="1" ht="15" customHeight="1">
      <c r="A200" s="10">
        <f>A167</f>
        <v>58</v>
      </c>
      <c r="B200" s="18"/>
      <c r="C200" s="18"/>
      <c r="D200" s="15"/>
      <c r="E200" s="860"/>
      <c r="F200" s="860"/>
      <c r="G200" s="860"/>
      <c r="H200" s="861"/>
      <c r="I200" s="78" t="s">
        <v>1689</v>
      </c>
      <c r="J200" s="1" t="s">
        <v>1595</v>
      </c>
      <c r="K200" s="1" t="s">
        <v>292</v>
      </c>
      <c r="L200" s="1" t="s">
        <v>1596</v>
      </c>
    </row>
    <row r="201" spans="1:12" s="1" customFormat="1" ht="15" customHeight="1">
      <c r="A201" s="10">
        <f>A167</f>
        <v>58</v>
      </c>
      <c r="B201" s="18"/>
      <c r="C201" s="18"/>
      <c r="D201" s="15"/>
      <c r="E201" s="63" t="s">
        <v>1082</v>
      </c>
      <c r="F201" s="14"/>
      <c r="G201" s="31"/>
      <c r="H201" s="38"/>
      <c r="I201" s="78" t="s">
        <v>1689</v>
      </c>
      <c r="J201" s="1" t="s">
        <v>1595</v>
      </c>
      <c r="K201" s="1" t="s">
        <v>292</v>
      </c>
      <c r="L201" s="1" t="s">
        <v>1596</v>
      </c>
    </row>
    <row r="202" spans="1:12" s="1" customFormat="1" ht="15" customHeight="1">
      <c r="A202" s="10">
        <f>A167</f>
        <v>58</v>
      </c>
      <c r="B202" s="18"/>
      <c r="C202" s="18"/>
      <c r="D202" s="15"/>
      <c r="E202" s="63" t="s">
        <v>285</v>
      </c>
      <c r="F202" s="14"/>
      <c r="G202" s="31"/>
      <c r="H202" s="38"/>
      <c r="I202" s="78" t="s">
        <v>1689</v>
      </c>
      <c r="J202" s="1" t="s">
        <v>1595</v>
      </c>
      <c r="K202" s="1" t="s">
        <v>292</v>
      </c>
      <c r="L202" s="1" t="s">
        <v>1596</v>
      </c>
    </row>
    <row r="203" spans="1:12" s="1" customFormat="1" ht="15" customHeight="1">
      <c r="A203" s="10">
        <f>A167</f>
        <v>58</v>
      </c>
      <c r="B203" s="18"/>
      <c r="C203" s="18"/>
      <c r="D203" s="15"/>
      <c r="E203" s="63" t="s">
        <v>284</v>
      </c>
      <c r="F203" s="14"/>
      <c r="G203" s="31"/>
      <c r="H203" s="38"/>
      <c r="I203" s="78" t="s">
        <v>1689</v>
      </c>
      <c r="J203" s="1" t="s">
        <v>1595</v>
      </c>
      <c r="K203" s="1" t="s">
        <v>292</v>
      </c>
      <c r="L203" s="1" t="s">
        <v>1596</v>
      </c>
    </row>
    <row r="204" spans="1:12" s="1" customFormat="1" ht="15" customHeight="1">
      <c r="A204" s="10">
        <f>A167</f>
        <v>58</v>
      </c>
      <c r="B204" s="18"/>
      <c r="C204" s="18"/>
      <c r="D204" s="15"/>
      <c r="E204" s="63" t="s">
        <v>283</v>
      </c>
      <c r="F204" s="14"/>
      <c r="G204" s="31"/>
      <c r="H204" s="38"/>
      <c r="I204" s="78" t="s">
        <v>1689</v>
      </c>
      <c r="J204" s="1" t="s">
        <v>1595</v>
      </c>
      <c r="K204" s="1" t="s">
        <v>292</v>
      </c>
      <c r="L204" s="1" t="s">
        <v>1596</v>
      </c>
    </row>
    <row r="205" spans="1:12" s="1" customFormat="1" ht="15" customHeight="1">
      <c r="A205" s="10">
        <f>A167</f>
        <v>58</v>
      </c>
      <c r="B205" s="18"/>
      <c r="C205" s="18"/>
      <c r="D205" s="15"/>
      <c r="E205" s="63" t="s">
        <v>282</v>
      </c>
      <c r="F205" s="14"/>
      <c r="G205" s="31"/>
      <c r="H205" s="38"/>
      <c r="I205" s="78" t="s">
        <v>1689</v>
      </c>
      <c r="J205" s="1" t="s">
        <v>1595</v>
      </c>
      <c r="K205" s="1" t="s">
        <v>292</v>
      </c>
      <c r="L205" s="1" t="s">
        <v>1596</v>
      </c>
    </row>
    <row r="206" spans="1:12" s="1" customFormat="1" ht="15" customHeight="1">
      <c r="A206" s="10">
        <f>A167</f>
        <v>58</v>
      </c>
      <c r="B206" s="18"/>
      <c r="C206" s="18"/>
      <c r="D206" s="15"/>
      <c r="E206" s="63" t="s">
        <v>281</v>
      </c>
      <c r="F206" s="14"/>
      <c r="G206" s="31"/>
      <c r="H206" s="38"/>
      <c r="I206" s="78" t="s">
        <v>1689</v>
      </c>
      <c r="J206" s="1" t="s">
        <v>1595</v>
      </c>
      <c r="K206" s="1" t="s">
        <v>292</v>
      </c>
      <c r="L206" s="1" t="s">
        <v>1596</v>
      </c>
    </row>
    <row r="207" spans="1:12" s="1" customFormat="1" ht="15" customHeight="1">
      <c r="A207" s="10">
        <f>A167</f>
        <v>58</v>
      </c>
      <c r="B207" s="18"/>
      <c r="C207" s="18"/>
      <c r="D207" s="15"/>
      <c r="E207" s="63" t="s">
        <v>280</v>
      </c>
      <c r="F207" s="14"/>
      <c r="G207" s="31"/>
      <c r="H207" s="38"/>
      <c r="I207" s="78" t="s">
        <v>1689</v>
      </c>
      <c r="J207" s="1" t="s">
        <v>1595</v>
      </c>
      <c r="K207" s="1" t="s">
        <v>292</v>
      </c>
      <c r="L207" s="1" t="s">
        <v>1596</v>
      </c>
    </row>
    <row r="208" spans="1:12" s="1" customFormat="1" ht="15" customHeight="1">
      <c r="A208" s="10">
        <f>A167</f>
        <v>58</v>
      </c>
      <c r="B208" s="18"/>
      <c r="C208" s="18"/>
      <c r="D208" s="15"/>
      <c r="E208" s="63" t="s">
        <v>279</v>
      </c>
      <c r="F208" s="14"/>
      <c r="G208" s="31"/>
      <c r="H208" s="38"/>
      <c r="I208" s="78" t="s">
        <v>1689</v>
      </c>
      <c r="J208" s="1" t="s">
        <v>1595</v>
      </c>
      <c r="K208" s="1" t="s">
        <v>292</v>
      </c>
      <c r="L208" s="1" t="s">
        <v>1596</v>
      </c>
    </row>
    <row r="209" spans="1:12" s="1" customFormat="1" ht="15" customHeight="1">
      <c r="A209" s="10">
        <f>A167</f>
        <v>58</v>
      </c>
      <c r="B209" s="18"/>
      <c r="C209" s="18"/>
      <c r="D209" s="15"/>
      <c r="E209" s="63" t="s">
        <v>278</v>
      </c>
      <c r="F209" s="14"/>
      <c r="G209" s="31"/>
      <c r="H209" s="38"/>
      <c r="I209" s="78" t="s">
        <v>1689</v>
      </c>
      <c r="J209" s="1" t="s">
        <v>1595</v>
      </c>
      <c r="K209" s="1" t="s">
        <v>292</v>
      </c>
      <c r="L209" s="1" t="s">
        <v>1596</v>
      </c>
    </row>
    <row r="210" spans="1:12" s="1" customFormat="1" ht="15" customHeight="1">
      <c r="A210" s="10">
        <f>A167</f>
        <v>58</v>
      </c>
      <c r="B210" s="18"/>
      <c r="C210" s="18"/>
      <c r="D210" s="15"/>
      <c r="E210" s="63"/>
      <c r="F210" s="14"/>
      <c r="G210" s="31"/>
      <c r="H210" s="38"/>
      <c r="I210" s="78" t="s">
        <v>1689</v>
      </c>
      <c r="J210" s="1" t="s">
        <v>1595</v>
      </c>
      <c r="K210" s="1" t="s">
        <v>292</v>
      </c>
      <c r="L210" s="1" t="s">
        <v>1596</v>
      </c>
    </row>
    <row r="211" spans="1:12" s="1" customFormat="1" ht="15" customHeight="1">
      <c r="A211" s="10">
        <f>A167</f>
        <v>58</v>
      </c>
      <c r="B211" s="6"/>
      <c r="C211" s="6"/>
      <c r="D211" s="5"/>
      <c r="E211" s="4"/>
      <c r="F211" s="3"/>
      <c r="G211" s="2"/>
      <c r="H211" s="2"/>
      <c r="I211" s="79" t="s">
        <v>1689</v>
      </c>
      <c r="J211" s="69" t="s">
        <v>1595</v>
      </c>
      <c r="K211" s="69" t="s">
        <v>292</v>
      </c>
      <c r="L211" s="69" t="s">
        <v>1596</v>
      </c>
    </row>
    <row r="212" spans="1:12" s="1" customFormat="1" ht="31.5" customHeight="1">
      <c r="A212" s="10">
        <f>B213</f>
        <v>67</v>
      </c>
      <c r="B212" s="866" t="s">
        <v>1493</v>
      </c>
      <c r="C212" s="866"/>
      <c r="D212" s="866"/>
      <c r="E212" s="866"/>
      <c r="F212" s="866"/>
      <c r="G212" s="866"/>
      <c r="H212" s="867"/>
      <c r="I212" s="77" t="s">
        <v>1689</v>
      </c>
      <c r="J212" s="68" t="s">
        <v>1494</v>
      </c>
      <c r="K212" s="68" t="s">
        <v>231</v>
      </c>
      <c r="L212" s="68" t="s">
        <v>1503</v>
      </c>
    </row>
    <row r="213" spans="1:12" s="1" customFormat="1" ht="20.25" customHeight="1">
      <c r="A213" s="10">
        <f>A212</f>
        <v>67</v>
      </c>
      <c r="B213" s="868">
        <v>67</v>
      </c>
      <c r="C213" s="24"/>
      <c r="D213" s="13"/>
      <c r="E213" s="12" t="s">
        <v>231</v>
      </c>
      <c r="F213" s="32"/>
      <c r="G213" s="33"/>
      <c r="H213" s="34"/>
      <c r="I213" s="78" t="s">
        <v>1689</v>
      </c>
      <c r="J213" s="1" t="s">
        <v>1494</v>
      </c>
      <c r="K213" s="1" t="s">
        <v>231</v>
      </c>
      <c r="L213" s="1" t="s">
        <v>1503</v>
      </c>
    </row>
    <row r="214" spans="1:12" s="1" customFormat="1" ht="15.75" customHeight="1">
      <c r="A214" s="10">
        <f>A212</f>
        <v>67</v>
      </c>
      <c r="B214" s="868"/>
      <c r="C214" s="25"/>
      <c r="D214" s="26"/>
      <c r="E214" s="27" t="s">
        <v>1139</v>
      </c>
      <c r="F214" s="32"/>
      <c r="G214" s="33"/>
      <c r="H214" s="34"/>
      <c r="I214" s="78" t="s">
        <v>1689</v>
      </c>
      <c r="J214" s="1" t="s">
        <v>1494</v>
      </c>
      <c r="K214" s="1" t="s">
        <v>231</v>
      </c>
      <c r="L214" s="1" t="s">
        <v>1503</v>
      </c>
    </row>
    <row r="215" spans="1:12" s="1" customFormat="1" ht="15" customHeight="1">
      <c r="A215" s="10">
        <f>A212</f>
        <v>67</v>
      </c>
      <c r="B215" s="869" t="s">
        <v>1369</v>
      </c>
      <c r="C215" s="869"/>
      <c r="D215" s="870">
        <v>4</v>
      </c>
      <c r="E215" s="44" t="s">
        <v>8</v>
      </c>
      <c r="F215" s="871" t="s">
        <v>611</v>
      </c>
      <c r="G215" s="871"/>
      <c r="H215" s="872"/>
      <c r="I215" s="78" t="s">
        <v>1689</v>
      </c>
      <c r="J215" s="1" t="s">
        <v>1494</v>
      </c>
      <c r="K215" s="1" t="s">
        <v>231</v>
      </c>
      <c r="L215" s="1" t="s">
        <v>1503</v>
      </c>
    </row>
    <row r="216" spans="1:12" s="1" customFormat="1" ht="15" customHeight="1">
      <c r="A216" s="10">
        <f>A212</f>
        <v>67</v>
      </c>
      <c r="B216" s="869"/>
      <c r="C216" s="869"/>
      <c r="D216" s="870"/>
      <c r="E216" s="65" t="s">
        <v>4</v>
      </c>
      <c r="F216" s="871"/>
      <c r="G216" s="871"/>
      <c r="H216" s="872"/>
      <c r="I216" s="78" t="s">
        <v>1689</v>
      </c>
      <c r="J216" s="1" t="s">
        <v>1494</v>
      </c>
      <c r="K216" s="1" t="s">
        <v>231</v>
      </c>
      <c r="L216" s="1" t="s">
        <v>1503</v>
      </c>
    </row>
    <row r="217" spans="1:12" s="1" customFormat="1" ht="15" customHeight="1">
      <c r="A217" s="10">
        <f>A212</f>
        <v>67</v>
      </c>
      <c r="B217" s="869"/>
      <c r="C217" s="869"/>
      <c r="D217" s="870"/>
      <c r="E217" s="65" t="s">
        <v>25</v>
      </c>
      <c r="F217" s="871"/>
      <c r="G217" s="871"/>
      <c r="H217" s="872"/>
      <c r="I217" s="78" t="s">
        <v>1689</v>
      </c>
      <c r="J217" s="1" t="s">
        <v>1494</v>
      </c>
      <c r="K217" s="1" t="s">
        <v>231</v>
      </c>
      <c r="L217" s="1" t="s">
        <v>1503</v>
      </c>
    </row>
    <row r="218" spans="1:12" s="1" customFormat="1" ht="25.5" customHeight="1">
      <c r="A218" s="10">
        <f>A212</f>
        <v>67</v>
      </c>
      <c r="B218" s="875" t="s">
        <v>613</v>
      </c>
      <c r="C218" s="875"/>
      <c r="D218" s="16">
        <f>D215</f>
        <v>4</v>
      </c>
      <c r="E218" s="45" t="s">
        <v>2</v>
      </c>
      <c r="F218" s="29" t="s">
        <v>1</v>
      </c>
      <c r="G218" s="864">
        <v>10</v>
      </c>
      <c r="H218" s="865"/>
      <c r="I218" s="78" t="s">
        <v>1689</v>
      </c>
      <c r="J218" s="1" t="s">
        <v>1494</v>
      </c>
      <c r="K218" s="1" t="s">
        <v>231</v>
      </c>
      <c r="L218" s="1" t="s">
        <v>1503</v>
      </c>
    </row>
    <row r="219" spans="1:12" s="1" customFormat="1" ht="15" customHeight="1">
      <c r="A219" s="10">
        <f>A212</f>
        <v>67</v>
      </c>
      <c r="B219" s="50">
        <v>0.3</v>
      </c>
      <c r="C219" s="21" t="s">
        <v>609</v>
      </c>
      <c r="D219" s="17">
        <f>D215</f>
        <v>4</v>
      </c>
      <c r="E219" s="42" t="s">
        <v>1140</v>
      </c>
      <c r="F219" s="17">
        <f>G218</f>
        <v>10</v>
      </c>
      <c r="G219" s="41">
        <f t="shared" ref="G219:G225" si="15">IF(ISBLANK(B219),"",IF(ISTEXT(B219),"",(B219/D219)*F219))</f>
        <v>0.75</v>
      </c>
      <c r="H219" s="28" t="str">
        <f t="shared" ref="H219:H225" si="16">C219</f>
        <v>kg</v>
      </c>
      <c r="I219" s="78" t="s">
        <v>1689</v>
      </c>
      <c r="J219" s="1" t="s">
        <v>1494</v>
      </c>
      <c r="K219" s="1" t="s">
        <v>231</v>
      </c>
      <c r="L219" s="1" t="s">
        <v>1503</v>
      </c>
    </row>
    <row r="220" spans="1:12" s="1" customFormat="1" ht="15" customHeight="1">
      <c r="A220" s="10">
        <f>A212</f>
        <v>67</v>
      </c>
      <c r="B220" s="50">
        <v>1</v>
      </c>
      <c r="C220" s="21" t="s">
        <v>1421</v>
      </c>
      <c r="D220" s="17">
        <f>D215</f>
        <v>4</v>
      </c>
      <c r="E220" s="42" t="s">
        <v>1141</v>
      </c>
      <c r="F220" s="17">
        <f>G218</f>
        <v>10</v>
      </c>
      <c r="G220" s="23">
        <f t="shared" si="15"/>
        <v>2.5</v>
      </c>
      <c r="H220" s="28" t="str">
        <f t="shared" si="16"/>
        <v>poireaux</v>
      </c>
      <c r="I220" s="78" t="s">
        <v>1689</v>
      </c>
      <c r="J220" s="1" t="s">
        <v>1494</v>
      </c>
      <c r="K220" s="1" t="s">
        <v>231</v>
      </c>
      <c r="L220" s="1" t="s">
        <v>1503</v>
      </c>
    </row>
    <row r="221" spans="1:12" s="1" customFormat="1" ht="15" customHeight="1">
      <c r="A221" s="10">
        <f>A212</f>
        <v>67</v>
      </c>
      <c r="B221" s="50">
        <v>0.3</v>
      </c>
      <c r="C221" s="21" t="s">
        <v>609</v>
      </c>
      <c r="D221" s="17">
        <f>D215</f>
        <v>4</v>
      </c>
      <c r="E221" s="42" t="s">
        <v>1142</v>
      </c>
      <c r="F221" s="17">
        <f>G218</f>
        <v>10</v>
      </c>
      <c r="G221" s="41">
        <f t="shared" si="15"/>
        <v>0.75</v>
      </c>
      <c r="H221" s="28" t="str">
        <f t="shared" si="16"/>
        <v>kg</v>
      </c>
      <c r="I221" s="78" t="s">
        <v>1689</v>
      </c>
      <c r="J221" s="1" t="s">
        <v>1494</v>
      </c>
      <c r="K221" s="1" t="s">
        <v>231</v>
      </c>
      <c r="L221" s="1" t="s">
        <v>1503</v>
      </c>
    </row>
    <row r="222" spans="1:12" s="1" customFormat="1" ht="15" customHeight="1">
      <c r="A222" s="10">
        <f>A212</f>
        <v>67</v>
      </c>
      <c r="B222" s="50">
        <v>1</v>
      </c>
      <c r="C222" s="21" t="s">
        <v>1422</v>
      </c>
      <c r="D222" s="17">
        <f>D215</f>
        <v>4</v>
      </c>
      <c r="E222" s="42" t="s">
        <v>1143</v>
      </c>
      <c r="F222" s="17">
        <f>G218</f>
        <v>10</v>
      </c>
      <c r="G222" s="23">
        <f t="shared" si="15"/>
        <v>2.5</v>
      </c>
      <c r="H222" s="28" t="str">
        <f t="shared" si="16"/>
        <v>traits</v>
      </c>
      <c r="I222" s="78" t="s">
        <v>1689</v>
      </c>
      <c r="J222" s="1" t="s">
        <v>1494</v>
      </c>
      <c r="K222" s="1" t="s">
        <v>231</v>
      </c>
      <c r="L222" s="1" t="s">
        <v>1503</v>
      </c>
    </row>
    <row r="223" spans="1:12" s="1" customFormat="1" ht="15" customHeight="1">
      <c r="A223" s="10">
        <f>A212</f>
        <v>67</v>
      </c>
      <c r="B223" s="50">
        <v>2</v>
      </c>
      <c r="C223" s="21" t="s">
        <v>1423</v>
      </c>
      <c r="D223" s="17">
        <f>D215</f>
        <v>4</v>
      </c>
      <c r="E223" s="42" t="s">
        <v>1144</v>
      </c>
      <c r="F223" s="17">
        <f>G218</f>
        <v>10</v>
      </c>
      <c r="G223" s="23">
        <f t="shared" si="15"/>
        <v>5</v>
      </c>
      <c r="H223" s="28" t="str">
        <f t="shared" si="16"/>
        <v>aiguillettes</v>
      </c>
      <c r="I223" s="78" t="s">
        <v>1689</v>
      </c>
      <c r="J223" s="1" t="s">
        <v>1494</v>
      </c>
      <c r="K223" s="1" t="s">
        <v>231</v>
      </c>
      <c r="L223" s="1" t="s">
        <v>1503</v>
      </c>
    </row>
    <row r="224" spans="1:12" s="1" customFormat="1" ht="15" customHeight="1">
      <c r="A224" s="10">
        <f>A212</f>
        <v>67</v>
      </c>
      <c r="B224" s="50"/>
      <c r="C224" s="21"/>
      <c r="D224" s="17">
        <f>D215</f>
        <v>4</v>
      </c>
      <c r="E224" s="42"/>
      <c r="F224" s="17">
        <f>G218</f>
        <v>10</v>
      </c>
      <c r="G224" s="22" t="str">
        <f t="shared" si="15"/>
        <v/>
      </c>
      <c r="H224" s="28">
        <f t="shared" si="16"/>
        <v>0</v>
      </c>
      <c r="I224" s="78" t="s">
        <v>1689</v>
      </c>
      <c r="J224" s="1" t="s">
        <v>1494</v>
      </c>
      <c r="K224" s="1" t="s">
        <v>231</v>
      </c>
      <c r="L224" s="1" t="s">
        <v>1503</v>
      </c>
    </row>
    <row r="225" spans="1:12" s="1" customFormat="1" ht="15" customHeight="1">
      <c r="A225" s="10">
        <f>A212</f>
        <v>67</v>
      </c>
      <c r="B225" s="50"/>
      <c r="C225" s="21"/>
      <c r="D225" s="17">
        <f>D215</f>
        <v>4</v>
      </c>
      <c r="E225" s="42"/>
      <c r="F225" s="17">
        <f>G218</f>
        <v>10</v>
      </c>
      <c r="G225" s="22" t="str">
        <f t="shared" si="15"/>
        <v/>
      </c>
      <c r="H225" s="28">
        <f t="shared" si="16"/>
        <v>0</v>
      </c>
      <c r="I225" s="78" t="s">
        <v>1689</v>
      </c>
      <c r="J225" s="1" t="s">
        <v>1494</v>
      </c>
      <c r="K225" s="1" t="s">
        <v>231</v>
      </c>
      <c r="L225" s="1" t="s">
        <v>1503</v>
      </c>
    </row>
    <row r="226" spans="1:12" s="1" customFormat="1" ht="15" customHeight="1">
      <c r="A226" s="10">
        <f>A212</f>
        <v>67</v>
      </c>
      <c r="B226" s="18"/>
      <c r="C226" s="18"/>
      <c r="D226" s="15"/>
      <c r="E226" s="63"/>
      <c r="F226" s="14"/>
      <c r="G226" s="31"/>
      <c r="H226" s="38"/>
      <c r="I226" s="78" t="s">
        <v>1689</v>
      </c>
      <c r="J226" s="1" t="s">
        <v>1494</v>
      </c>
      <c r="K226" s="1" t="s">
        <v>231</v>
      </c>
      <c r="L226" s="1" t="s">
        <v>1503</v>
      </c>
    </row>
    <row r="227" spans="1:12" s="1" customFormat="1" ht="15" customHeight="1">
      <c r="A227" s="10">
        <f>A212</f>
        <v>67</v>
      </c>
      <c r="B227" s="18"/>
      <c r="C227" s="18"/>
      <c r="D227" s="15"/>
      <c r="E227" s="61" t="s">
        <v>1427</v>
      </c>
      <c r="F227" s="14"/>
      <c r="G227" s="31"/>
      <c r="H227" s="38"/>
      <c r="I227" s="78" t="s">
        <v>1689</v>
      </c>
      <c r="J227" s="1" t="s">
        <v>1494</v>
      </c>
      <c r="K227" s="1" t="s">
        <v>231</v>
      </c>
      <c r="L227" s="1" t="s">
        <v>1503</v>
      </c>
    </row>
    <row r="228" spans="1:12" s="1" customFormat="1" ht="15" customHeight="1">
      <c r="A228" s="10">
        <f>A212</f>
        <v>67</v>
      </c>
      <c r="B228" s="18"/>
      <c r="C228" s="18"/>
      <c r="D228" s="15"/>
      <c r="E228" s="63" t="s">
        <v>230</v>
      </c>
      <c r="F228" s="14"/>
      <c r="G228" s="31"/>
      <c r="H228" s="38"/>
      <c r="I228" s="78" t="s">
        <v>1689</v>
      </c>
      <c r="J228" s="1" t="s">
        <v>1494</v>
      </c>
      <c r="K228" s="1" t="s">
        <v>231</v>
      </c>
      <c r="L228" s="1" t="s">
        <v>1503</v>
      </c>
    </row>
    <row r="229" spans="1:12" s="1" customFormat="1" ht="15" customHeight="1">
      <c r="A229" s="10">
        <f>A212</f>
        <v>67</v>
      </c>
      <c r="B229" s="18"/>
      <c r="C229" s="18"/>
      <c r="D229" s="15"/>
      <c r="E229" s="860" t="s">
        <v>229</v>
      </c>
      <c r="F229" s="860"/>
      <c r="G229" s="860"/>
      <c r="H229" s="861"/>
      <c r="I229" s="78" t="s">
        <v>1689</v>
      </c>
      <c r="J229" s="1" t="s">
        <v>1494</v>
      </c>
      <c r="K229" s="1" t="s">
        <v>231</v>
      </c>
      <c r="L229" s="1" t="s">
        <v>1503</v>
      </c>
    </row>
    <row r="230" spans="1:12" s="1" customFormat="1" ht="15" customHeight="1">
      <c r="A230" s="10">
        <f>A212</f>
        <v>67</v>
      </c>
      <c r="B230" s="18"/>
      <c r="C230" s="18"/>
      <c r="D230" s="15"/>
      <c r="E230" s="860"/>
      <c r="F230" s="860"/>
      <c r="G230" s="860"/>
      <c r="H230" s="861"/>
      <c r="I230" s="78" t="s">
        <v>1689</v>
      </c>
      <c r="J230" s="1" t="s">
        <v>1494</v>
      </c>
      <c r="K230" s="1" t="s">
        <v>231</v>
      </c>
      <c r="L230" s="1" t="s">
        <v>1503</v>
      </c>
    </row>
    <row r="231" spans="1:12" s="1" customFormat="1" ht="15" customHeight="1">
      <c r="A231" s="10">
        <f>A212</f>
        <v>67</v>
      </c>
      <c r="B231" s="18"/>
      <c r="C231" s="18"/>
      <c r="D231" s="15"/>
      <c r="E231" s="63" t="s">
        <v>228</v>
      </c>
      <c r="F231" s="14"/>
      <c r="G231" s="31"/>
      <c r="H231" s="38"/>
      <c r="I231" s="78" t="s">
        <v>1689</v>
      </c>
      <c r="J231" s="1" t="s">
        <v>1494</v>
      </c>
      <c r="K231" s="1" t="s">
        <v>231</v>
      </c>
      <c r="L231" s="1" t="s">
        <v>1503</v>
      </c>
    </row>
    <row r="232" spans="1:12" s="1" customFormat="1" ht="15" customHeight="1">
      <c r="A232" s="10">
        <f>A212</f>
        <v>67</v>
      </c>
      <c r="B232" s="18"/>
      <c r="C232" s="18"/>
      <c r="D232" s="15"/>
      <c r="E232" s="63" t="s">
        <v>227</v>
      </c>
      <c r="F232" s="14"/>
      <c r="G232" s="31"/>
      <c r="H232" s="38"/>
      <c r="I232" s="78" t="s">
        <v>1689</v>
      </c>
      <c r="J232" s="1" t="s">
        <v>1494</v>
      </c>
      <c r="K232" s="1" t="s">
        <v>231</v>
      </c>
      <c r="L232" s="1" t="s">
        <v>1503</v>
      </c>
    </row>
    <row r="233" spans="1:12" s="1" customFormat="1" ht="15" customHeight="1">
      <c r="A233" s="10">
        <f>A212</f>
        <v>67</v>
      </c>
      <c r="B233" s="18"/>
      <c r="C233" s="18"/>
      <c r="D233" s="15"/>
      <c r="E233" s="63" t="s">
        <v>226</v>
      </c>
      <c r="F233" s="14"/>
      <c r="G233" s="31"/>
      <c r="H233" s="38"/>
      <c r="I233" s="78" t="s">
        <v>1689</v>
      </c>
      <c r="J233" s="1" t="s">
        <v>1494</v>
      </c>
      <c r="K233" s="1" t="s">
        <v>231</v>
      </c>
      <c r="L233" s="1" t="s">
        <v>1503</v>
      </c>
    </row>
    <row r="234" spans="1:12" s="1" customFormat="1" ht="15" customHeight="1">
      <c r="A234" s="10">
        <f>A212</f>
        <v>67</v>
      </c>
      <c r="B234" s="18"/>
      <c r="C234" s="18"/>
      <c r="D234" s="15"/>
      <c r="E234" s="63" t="s">
        <v>225</v>
      </c>
      <c r="F234" s="14"/>
      <c r="G234" s="31"/>
      <c r="H234" s="38"/>
      <c r="I234" s="78" t="s">
        <v>1689</v>
      </c>
      <c r="J234" s="1" t="s">
        <v>1494</v>
      </c>
      <c r="K234" s="1" t="s">
        <v>231</v>
      </c>
      <c r="L234" s="1" t="s">
        <v>1503</v>
      </c>
    </row>
    <row r="235" spans="1:12" s="1" customFormat="1" ht="15" customHeight="1">
      <c r="A235" s="10">
        <f>A212</f>
        <v>67</v>
      </c>
      <c r="B235" s="18"/>
      <c r="C235" s="18"/>
      <c r="D235" s="15"/>
      <c r="E235" s="63"/>
      <c r="F235" s="14"/>
      <c r="G235" s="31"/>
      <c r="H235" s="38"/>
      <c r="I235" s="78" t="s">
        <v>1689</v>
      </c>
      <c r="J235" s="1" t="s">
        <v>1494</v>
      </c>
      <c r="K235" s="1" t="s">
        <v>231</v>
      </c>
      <c r="L235" s="1" t="s">
        <v>1503</v>
      </c>
    </row>
    <row r="236" spans="1:12" s="1" customFormat="1" ht="15" customHeight="1">
      <c r="A236" s="10">
        <f>A212</f>
        <v>67</v>
      </c>
      <c r="B236" s="18"/>
      <c r="C236" s="18"/>
      <c r="D236" s="15"/>
      <c r="E236" s="63"/>
      <c r="F236" s="14"/>
      <c r="G236" s="31"/>
      <c r="H236" s="38"/>
      <c r="I236" s="78" t="s">
        <v>1689</v>
      </c>
      <c r="J236" s="1" t="s">
        <v>1494</v>
      </c>
      <c r="K236" s="1" t="s">
        <v>231</v>
      </c>
      <c r="L236" s="1" t="s">
        <v>1503</v>
      </c>
    </row>
    <row r="237" spans="1:12" s="1" customFormat="1" ht="15" customHeight="1">
      <c r="A237" s="10">
        <f>A212</f>
        <v>67</v>
      </c>
      <c r="B237" s="6"/>
      <c r="C237" s="6"/>
      <c r="D237" s="5"/>
      <c r="E237" s="4"/>
      <c r="F237" s="3"/>
      <c r="G237" s="2"/>
      <c r="H237" s="2"/>
      <c r="I237" s="79" t="s">
        <v>1689</v>
      </c>
      <c r="J237" s="69" t="s">
        <v>1494</v>
      </c>
      <c r="K237" s="69" t="s">
        <v>231</v>
      </c>
      <c r="L237" s="69" t="s">
        <v>1503</v>
      </c>
    </row>
    <row r="238" spans="1:12" s="1" customFormat="1" ht="31.5" customHeight="1">
      <c r="A238" s="10">
        <f>B239</f>
        <v>88</v>
      </c>
      <c r="B238" s="866" t="s">
        <v>1605</v>
      </c>
      <c r="C238" s="866"/>
      <c r="D238" s="866"/>
      <c r="E238" s="866"/>
      <c r="F238" s="866"/>
      <c r="G238" s="866"/>
      <c r="H238" s="867"/>
      <c r="I238" s="77" t="s">
        <v>1689</v>
      </c>
      <c r="J238" s="68" t="s">
        <v>1606</v>
      </c>
      <c r="K238" s="68" t="s">
        <v>123</v>
      </c>
      <c r="L238" s="68" t="s">
        <v>1607</v>
      </c>
    </row>
    <row r="239" spans="1:12" s="1" customFormat="1" ht="20.25" customHeight="1">
      <c r="A239" s="10">
        <f>A238</f>
        <v>88</v>
      </c>
      <c r="B239" s="868">
        <v>88</v>
      </c>
      <c r="C239" s="24"/>
      <c r="D239" s="13"/>
      <c r="E239" s="12" t="s">
        <v>123</v>
      </c>
      <c r="F239" s="32"/>
      <c r="G239" s="33"/>
      <c r="H239" s="34"/>
      <c r="I239" s="78" t="s">
        <v>1689</v>
      </c>
      <c r="J239" s="1" t="s">
        <v>1606</v>
      </c>
      <c r="K239" s="1" t="s">
        <v>123</v>
      </c>
      <c r="L239" s="1" t="s">
        <v>1607</v>
      </c>
    </row>
    <row r="240" spans="1:12" s="1" customFormat="1" ht="15.75" customHeight="1">
      <c r="A240" s="10">
        <f>A238</f>
        <v>88</v>
      </c>
      <c r="B240" s="868"/>
      <c r="C240" s="25"/>
      <c r="D240" s="26"/>
      <c r="E240" s="27" t="s">
        <v>1270</v>
      </c>
      <c r="F240" s="32"/>
      <c r="G240" s="33"/>
      <c r="H240" s="34"/>
      <c r="I240" s="78" t="s">
        <v>1689</v>
      </c>
      <c r="J240" s="1" t="s">
        <v>1606</v>
      </c>
      <c r="K240" s="1" t="s">
        <v>123</v>
      </c>
      <c r="L240" s="1" t="s">
        <v>1607</v>
      </c>
    </row>
    <row r="241" spans="1:12" s="1" customFormat="1" ht="15" customHeight="1">
      <c r="A241" s="10">
        <f>A238</f>
        <v>88</v>
      </c>
      <c r="B241" s="869" t="s">
        <v>1369</v>
      </c>
      <c r="C241" s="869"/>
      <c r="D241" s="870">
        <v>5</v>
      </c>
      <c r="E241" s="44" t="s">
        <v>33</v>
      </c>
      <c r="F241" s="871" t="s">
        <v>611</v>
      </c>
      <c r="G241" s="871"/>
      <c r="H241" s="872"/>
      <c r="I241" s="78" t="s">
        <v>1689</v>
      </c>
      <c r="J241" s="1" t="s">
        <v>1606</v>
      </c>
      <c r="K241" s="1" t="s">
        <v>123</v>
      </c>
      <c r="L241" s="1" t="s">
        <v>1607</v>
      </c>
    </row>
    <row r="242" spans="1:12" s="1" customFormat="1" ht="15" customHeight="1">
      <c r="A242" s="10">
        <f>A238</f>
        <v>88</v>
      </c>
      <c r="B242" s="869"/>
      <c r="C242" s="869"/>
      <c r="D242" s="870"/>
      <c r="E242" s="65" t="s">
        <v>7</v>
      </c>
      <c r="F242" s="871"/>
      <c r="G242" s="871"/>
      <c r="H242" s="872"/>
      <c r="I242" s="78" t="s">
        <v>1689</v>
      </c>
      <c r="J242" s="1" t="s">
        <v>1606</v>
      </c>
      <c r="K242" s="1" t="s">
        <v>123</v>
      </c>
      <c r="L242" s="1" t="s">
        <v>1607</v>
      </c>
    </row>
    <row r="243" spans="1:12" s="1" customFormat="1" ht="15" customHeight="1">
      <c r="A243" s="10">
        <f>A238</f>
        <v>88</v>
      </c>
      <c r="B243" s="869"/>
      <c r="C243" s="869"/>
      <c r="D243" s="870"/>
      <c r="E243" s="65" t="s">
        <v>3</v>
      </c>
      <c r="F243" s="871"/>
      <c r="G243" s="871"/>
      <c r="H243" s="872"/>
      <c r="I243" s="78" t="s">
        <v>1689</v>
      </c>
      <c r="J243" s="1" t="s">
        <v>1606</v>
      </c>
      <c r="K243" s="1" t="s">
        <v>123</v>
      </c>
      <c r="L243" s="1" t="s">
        <v>1607</v>
      </c>
    </row>
    <row r="244" spans="1:12" s="1" customFormat="1" ht="25.5" customHeight="1">
      <c r="A244" s="10">
        <f>A238</f>
        <v>88</v>
      </c>
      <c r="B244" s="875" t="s">
        <v>613</v>
      </c>
      <c r="C244" s="875"/>
      <c r="D244" s="16">
        <f>D241</f>
        <v>5</v>
      </c>
      <c r="E244" s="45" t="s">
        <v>2</v>
      </c>
      <c r="F244" s="29" t="s">
        <v>1</v>
      </c>
      <c r="G244" s="864">
        <v>10</v>
      </c>
      <c r="H244" s="865"/>
      <c r="I244" s="78" t="s">
        <v>1689</v>
      </c>
      <c r="J244" s="1" t="s">
        <v>1606</v>
      </c>
      <c r="K244" s="1" t="s">
        <v>123</v>
      </c>
      <c r="L244" s="1" t="s">
        <v>1607</v>
      </c>
    </row>
    <row r="245" spans="1:12" s="1" customFormat="1" ht="15" customHeight="1">
      <c r="A245" s="10">
        <f>A238</f>
        <v>88</v>
      </c>
      <c r="B245" s="50">
        <v>0.2</v>
      </c>
      <c r="C245" s="21" t="s">
        <v>609</v>
      </c>
      <c r="D245" s="17">
        <f>D241</f>
        <v>5</v>
      </c>
      <c r="E245" s="42" t="s">
        <v>1271</v>
      </c>
      <c r="F245" s="17">
        <f>G244</f>
        <v>10</v>
      </c>
      <c r="G245" s="41">
        <f t="shared" ref="G245:G264" si="17">IF(ISBLANK(B245),"",IF(ISTEXT(B245),"",(B245/D245)*F245))</f>
        <v>0.4</v>
      </c>
      <c r="H245" s="28" t="str">
        <f t="shared" ref="H245:H264" si="18">C245</f>
        <v>kg</v>
      </c>
      <c r="I245" s="78" t="s">
        <v>1689</v>
      </c>
      <c r="J245" s="1" t="s">
        <v>1606</v>
      </c>
      <c r="K245" s="1" t="s">
        <v>123</v>
      </c>
      <c r="L245" s="1" t="s">
        <v>1607</v>
      </c>
    </row>
    <row r="246" spans="1:12" s="1" customFormat="1" ht="15" customHeight="1">
      <c r="A246" s="10">
        <f>A238</f>
        <v>88</v>
      </c>
      <c r="B246" s="50">
        <v>0.7</v>
      </c>
      <c r="C246" s="21" t="s">
        <v>609</v>
      </c>
      <c r="D246" s="17">
        <f>D241</f>
        <v>5</v>
      </c>
      <c r="E246" s="42" t="s">
        <v>1272</v>
      </c>
      <c r="F246" s="17">
        <f>G244</f>
        <v>10</v>
      </c>
      <c r="G246" s="41">
        <f t="shared" si="17"/>
        <v>1.4</v>
      </c>
      <c r="H246" s="28" t="str">
        <f t="shared" si="18"/>
        <v>kg</v>
      </c>
      <c r="I246" s="78" t="s">
        <v>1689</v>
      </c>
      <c r="J246" s="1" t="s">
        <v>1606</v>
      </c>
      <c r="K246" s="1" t="s">
        <v>123</v>
      </c>
      <c r="L246" s="1" t="s">
        <v>1607</v>
      </c>
    </row>
    <row r="247" spans="1:12" s="1" customFormat="1" ht="15" customHeight="1">
      <c r="A247" s="10">
        <f>A238</f>
        <v>88</v>
      </c>
      <c r="B247" s="50">
        <v>0.8</v>
      </c>
      <c r="C247" s="21" t="s">
        <v>609</v>
      </c>
      <c r="D247" s="17">
        <f>D241</f>
        <v>5</v>
      </c>
      <c r="E247" s="42" t="s">
        <v>1273</v>
      </c>
      <c r="F247" s="17">
        <f>G244</f>
        <v>10</v>
      </c>
      <c r="G247" s="41">
        <f t="shared" si="17"/>
        <v>1.6</v>
      </c>
      <c r="H247" s="28" t="str">
        <f t="shared" si="18"/>
        <v>kg</v>
      </c>
      <c r="I247" s="78" t="s">
        <v>1689</v>
      </c>
      <c r="J247" s="1" t="s">
        <v>1606</v>
      </c>
      <c r="K247" s="1" t="s">
        <v>123</v>
      </c>
      <c r="L247" s="1" t="s">
        <v>1607</v>
      </c>
    </row>
    <row r="248" spans="1:12" s="1" customFormat="1" ht="15" customHeight="1">
      <c r="A248" s="10">
        <f>A238</f>
        <v>88</v>
      </c>
      <c r="B248" s="50">
        <v>1.5</v>
      </c>
      <c r="C248" s="21" t="s">
        <v>1420</v>
      </c>
      <c r="D248" s="17">
        <f>D241</f>
        <v>5</v>
      </c>
      <c r="E248" s="42" t="s">
        <v>1274</v>
      </c>
      <c r="F248" s="17">
        <f>G244</f>
        <v>10</v>
      </c>
      <c r="G248" s="23">
        <f t="shared" si="17"/>
        <v>3</v>
      </c>
      <c r="H248" s="28" t="str">
        <f t="shared" si="18"/>
        <v>branches</v>
      </c>
      <c r="I248" s="78" t="s">
        <v>1689</v>
      </c>
      <c r="J248" s="1" t="s">
        <v>1606</v>
      </c>
      <c r="K248" s="1" t="s">
        <v>123</v>
      </c>
      <c r="L248" s="1" t="s">
        <v>1607</v>
      </c>
    </row>
    <row r="249" spans="1:12" s="1" customFormat="1" ht="15" customHeight="1">
      <c r="A249" s="10">
        <f>A238</f>
        <v>88</v>
      </c>
      <c r="B249" s="50">
        <v>2</v>
      </c>
      <c r="C249" s="21" t="s">
        <v>620</v>
      </c>
      <c r="D249" s="17">
        <f>D241</f>
        <v>5</v>
      </c>
      <c r="E249" s="42" t="s">
        <v>1275</v>
      </c>
      <c r="F249" s="17">
        <f>G244</f>
        <v>10</v>
      </c>
      <c r="G249" s="23">
        <f t="shared" si="17"/>
        <v>4</v>
      </c>
      <c r="H249" s="28" t="str">
        <f t="shared" si="18"/>
        <v>oignons</v>
      </c>
      <c r="I249" s="78" t="s">
        <v>1689</v>
      </c>
      <c r="J249" s="1" t="s">
        <v>1606</v>
      </c>
      <c r="K249" s="1" t="s">
        <v>123</v>
      </c>
      <c r="L249" s="1" t="s">
        <v>1607</v>
      </c>
    </row>
    <row r="250" spans="1:12" s="1" customFormat="1" ht="15" customHeight="1">
      <c r="A250" s="10">
        <f>A238</f>
        <v>88</v>
      </c>
      <c r="B250" s="50">
        <v>0.05</v>
      </c>
      <c r="C250" s="21" t="s">
        <v>609</v>
      </c>
      <c r="D250" s="17">
        <f>D241</f>
        <v>5</v>
      </c>
      <c r="E250" s="42" t="s">
        <v>1276</v>
      </c>
      <c r="F250" s="17">
        <f>G244</f>
        <v>10</v>
      </c>
      <c r="G250" s="41">
        <f t="shared" si="17"/>
        <v>0.1</v>
      </c>
      <c r="H250" s="28" t="str">
        <f t="shared" si="18"/>
        <v>kg</v>
      </c>
      <c r="I250" s="78" t="s">
        <v>1689</v>
      </c>
      <c r="J250" s="1" t="s">
        <v>1606</v>
      </c>
      <c r="K250" s="1" t="s">
        <v>123</v>
      </c>
      <c r="L250" s="1" t="s">
        <v>1607</v>
      </c>
    </row>
    <row r="251" spans="1:12" s="1" customFormat="1" ht="15" customHeight="1">
      <c r="A251" s="10">
        <f>A238</f>
        <v>88</v>
      </c>
      <c r="B251" s="50">
        <v>10</v>
      </c>
      <c r="C251" s="21" t="s">
        <v>1447</v>
      </c>
      <c r="D251" s="17">
        <f>D241</f>
        <v>5</v>
      </c>
      <c r="E251" s="42" t="s">
        <v>1277</v>
      </c>
      <c r="F251" s="17">
        <f>G244</f>
        <v>10</v>
      </c>
      <c r="G251" s="23">
        <f t="shared" si="17"/>
        <v>20</v>
      </c>
      <c r="H251" s="28" t="str">
        <f t="shared" si="18"/>
        <v>figues</v>
      </c>
      <c r="I251" s="78" t="s">
        <v>1689</v>
      </c>
      <c r="J251" s="1" t="s">
        <v>1606</v>
      </c>
      <c r="K251" s="1" t="s">
        <v>123</v>
      </c>
      <c r="L251" s="1" t="s">
        <v>1607</v>
      </c>
    </row>
    <row r="252" spans="1:12" s="1" customFormat="1" ht="15" customHeight="1">
      <c r="A252" s="10">
        <f>A238</f>
        <v>88</v>
      </c>
      <c r="B252" s="50">
        <v>10</v>
      </c>
      <c r="C252" s="21" t="s">
        <v>1448</v>
      </c>
      <c r="D252" s="17">
        <f>D241</f>
        <v>5</v>
      </c>
      <c r="E252" s="42" t="s">
        <v>1278</v>
      </c>
      <c r="F252" s="17">
        <f>G244</f>
        <v>10</v>
      </c>
      <c r="G252" s="23">
        <f t="shared" si="17"/>
        <v>20</v>
      </c>
      <c r="H252" s="28" t="str">
        <f t="shared" si="18"/>
        <v>abricots</v>
      </c>
      <c r="I252" s="78" t="s">
        <v>1689</v>
      </c>
      <c r="J252" s="1" t="s">
        <v>1606</v>
      </c>
      <c r="K252" s="1" t="s">
        <v>123</v>
      </c>
      <c r="L252" s="1" t="s">
        <v>1607</v>
      </c>
    </row>
    <row r="253" spans="1:12" s="1" customFormat="1" ht="15" customHeight="1">
      <c r="A253" s="10">
        <f>A238</f>
        <v>88</v>
      </c>
      <c r="B253" s="50">
        <v>0.2</v>
      </c>
      <c r="C253" s="21" t="s">
        <v>609</v>
      </c>
      <c r="D253" s="17">
        <f>D241</f>
        <v>5</v>
      </c>
      <c r="E253" s="42" t="s">
        <v>1279</v>
      </c>
      <c r="F253" s="17">
        <f>G244</f>
        <v>10</v>
      </c>
      <c r="G253" s="41">
        <f t="shared" si="17"/>
        <v>0.4</v>
      </c>
      <c r="H253" s="28" t="str">
        <f t="shared" si="18"/>
        <v>kg</v>
      </c>
      <c r="I253" s="78" t="s">
        <v>1689</v>
      </c>
      <c r="J253" s="1" t="s">
        <v>1606</v>
      </c>
      <c r="K253" s="1" t="s">
        <v>123</v>
      </c>
      <c r="L253" s="1" t="s">
        <v>1607</v>
      </c>
    </row>
    <row r="254" spans="1:12" s="1" customFormat="1" ht="15" customHeight="1">
      <c r="A254" s="10">
        <f>A238</f>
        <v>88</v>
      </c>
      <c r="B254" s="50">
        <v>0.2</v>
      </c>
      <c r="C254" s="21" t="s">
        <v>609</v>
      </c>
      <c r="D254" s="17">
        <f>D241</f>
        <v>5</v>
      </c>
      <c r="E254" s="42" t="s">
        <v>1280</v>
      </c>
      <c r="F254" s="17">
        <f>G244</f>
        <v>10</v>
      </c>
      <c r="G254" s="41">
        <f t="shared" si="17"/>
        <v>0.4</v>
      </c>
      <c r="H254" s="28" t="str">
        <f t="shared" si="18"/>
        <v>kg</v>
      </c>
      <c r="I254" s="78" t="s">
        <v>1689</v>
      </c>
      <c r="J254" s="1" t="s">
        <v>1606</v>
      </c>
      <c r="K254" s="1" t="s">
        <v>123</v>
      </c>
      <c r="L254" s="1" t="s">
        <v>1607</v>
      </c>
    </row>
    <row r="255" spans="1:12" s="1" customFormat="1" ht="15" customHeight="1">
      <c r="A255" s="10">
        <f>A238</f>
        <v>88</v>
      </c>
      <c r="B255" s="50">
        <v>3</v>
      </c>
      <c r="C255" s="21" t="s">
        <v>1449</v>
      </c>
      <c r="D255" s="17">
        <f>D241</f>
        <v>5</v>
      </c>
      <c r="E255" s="42" t="s">
        <v>1281</v>
      </c>
      <c r="F255" s="17">
        <f>G244</f>
        <v>10</v>
      </c>
      <c r="G255" s="23">
        <f t="shared" si="17"/>
        <v>6</v>
      </c>
      <c r="H255" s="28" t="str">
        <f t="shared" si="18"/>
        <v>C / S</v>
      </c>
      <c r="I255" s="78" t="s">
        <v>1689</v>
      </c>
      <c r="J255" s="1" t="s">
        <v>1606</v>
      </c>
      <c r="K255" s="1" t="s">
        <v>123</v>
      </c>
      <c r="L255" s="1" t="s">
        <v>1607</v>
      </c>
    </row>
    <row r="256" spans="1:12" s="1" customFormat="1" ht="15" customHeight="1">
      <c r="A256" s="10">
        <f>A238</f>
        <v>88</v>
      </c>
      <c r="B256" s="50">
        <v>1</v>
      </c>
      <c r="C256" s="21" t="s">
        <v>614</v>
      </c>
      <c r="D256" s="17">
        <f>D241</f>
        <v>5</v>
      </c>
      <c r="E256" s="42" t="s">
        <v>1282</v>
      </c>
      <c r="F256" s="17">
        <f>G244</f>
        <v>10</v>
      </c>
      <c r="G256" s="23">
        <f t="shared" si="17"/>
        <v>2</v>
      </c>
      <c r="H256" s="28" t="str">
        <f t="shared" si="18"/>
        <v>C/C</v>
      </c>
      <c r="I256" s="78" t="s">
        <v>1689</v>
      </c>
      <c r="J256" s="1" t="s">
        <v>1606</v>
      </c>
      <c r="K256" s="1" t="s">
        <v>123</v>
      </c>
      <c r="L256" s="1" t="s">
        <v>1607</v>
      </c>
    </row>
    <row r="257" spans="1:12" s="1" customFormat="1" ht="15" customHeight="1">
      <c r="A257" s="10">
        <f>A238</f>
        <v>88</v>
      </c>
      <c r="B257" s="50">
        <v>1</v>
      </c>
      <c r="C257" s="21" t="s">
        <v>614</v>
      </c>
      <c r="D257" s="17">
        <f>D241</f>
        <v>5</v>
      </c>
      <c r="E257" s="42" t="s">
        <v>1283</v>
      </c>
      <c r="F257" s="17">
        <f>G244</f>
        <v>10</v>
      </c>
      <c r="G257" s="23">
        <f t="shared" si="17"/>
        <v>2</v>
      </c>
      <c r="H257" s="28" t="str">
        <f t="shared" si="18"/>
        <v>C/C</v>
      </c>
      <c r="I257" s="78" t="s">
        <v>1689</v>
      </c>
      <c r="J257" s="1" t="s">
        <v>1606</v>
      </c>
      <c r="K257" s="1" t="s">
        <v>123</v>
      </c>
      <c r="L257" s="1" t="s">
        <v>1607</v>
      </c>
    </row>
    <row r="258" spans="1:12" s="1" customFormat="1" ht="15" customHeight="1">
      <c r="A258" s="10">
        <f>A238</f>
        <v>88</v>
      </c>
      <c r="B258" s="50">
        <v>2</v>
      </c>
      <c r="C258" s="21" t="s">
        <v>1449</v>
      </c>
      <c r="D258" s="17">
        <f>D241</f>
        <v>5</v>
      </c>
      <c r="E258" s="42" t="s">
        <v>1284</v>
      </c>
      <c r="F258" s="17">
        <f>G244</f>
        <v>10</v>
      </c>
      <c r="G258" s="23">
        <f t="shared" si="17"/>
        <v>4</v>
      </c>
      <c r="H258" s="28" t="str">
        <f t="shared" si="18"/>
        <v>C / S</v>
      </c>
      <c r="I258" s="78" t="s">
        <v>1689</v>
      </c>
      <c r="J258" s="1" t="s">
        <v>1606</v>
      </c>
      <c r="K258" s="1" t="s">
        <v>123</v>
      </c>
      <c r="L258" s="1" t="s">
        <v>1607</v>
      </c>
    </row>
    <row r="259" spans="1:12" s="1" customFormat="1" ht="15" customHeight="1">
      <c r="A259" s="10">
        <f>A238</f>
        <v>88</v>
      </c>
      <c r="B259" s="50">
        <v>2</v>
      </c>
      <c r="C259" s="21" t="s">
        <v>614</v>
      </c>
      <c r="D259" s="17">
        <f>D241</f>
        <v>5</v>
      </c>
      <c r="E259" s="42" t="s">
        <v>1285</v>
      </c>
      <c r="F259" s="17">
        <f>G244</f>
        <v>10</v>
      </c>
      <c r="G259" s="23">
        <f t="shared" si="17"/>
        <v>4</v>
      </c>
      <c r="H259" s="28" t="str">
        <f t="shared" si="18"/>
        <v>C/C</v>
      </c>
      <c r="I259" s="78" t="s">
        <v>1689</v>
      </c>
      <c r="J259" s="1" t="s">
        <v>1606</v>
      </c>
      <c r="K259" s="1" t="s">
        <v>123</v>
      </c>
      <c r="L259" s="1" t="s">
        <v>1607</v>
      </c>
    </row>
    <row r="260" spans="1:12" s="1" customFormat="1" ht="15" customHeight="1">
      <c r="A260" s="10">
        <f>A238</f>
        <v>88</v>
      </c>
      <c r="B260" s="50">
        <v>2</v>
      </c>
      <c r="C260" s="21" t="s">
        <v>614</v>
      </c>
      <c r="D260" s="17">
        <f>D241</f>
        <v>5</v>
      </c>
      <c r="E260" s="42" t="s">
        <v>1286</v>
      </c>
      <c r="F260" s="17">
        <f>G244</f>
        <v>10</v>
      </c>
      <c r="G260" s="23">
        <f t="shared" si="17"/>
        <v>4</v>
      </c>
      <c r="H260" s="28" t="str">
        <f t="shared" si="18"/>
        <v>C/C</v>
      </c>
      <c r="I260" s="78" t="s">
        <v>1689</v>
      </c>
      <c r="J260" s="1" t="s">
        <v>1606</v>
      </c>
      <c r="K260" s="1" t="s">
        <v>123</v>
      </c>
      <c r="L260" s="1" t="s">
        <v>1607</v>
      </c>
    </row>
    <row r="261" spans="1:12" s="1" customFormat="1" ht="15" customHeight="1">
      <c r="A261" s="10">
        <f>A238</f>
        <v>88</v>
      </c>
      <c r="B261" s="50">
        <v>1</v>
      </c>
      <c r="C261" s="21" t="s">
        <v>615</v>
      </c>
      <c r="D261" s="17">
        <f>D241</f>
        <v>5</v>
      </c>
      <c r="E261" s="42" t="s">
        <v>1287</v>
      </c>
      <c r="F261" s="17">
        <f>G244</f>
        <v>10</v>
      </c>
      <c r="G261" s="23">
        <f t="shared" si="17"/>
        <v>2</v>
      </c>
      <c r="H261" s="28" t="str">
        <f t="shared" si="18"/>
        <v>citrons</v>
      </c>
      <c r="I261" s="78" t="s">
        <v>1689</v>
      </c>
      <c r="J261" s="1" t="s">
        <v>1606</v>
      </c>
      <c r="K261" s="1" t="s">
        <v>123</v>
      </c>
      <c r="L261" s="1" t="s">
        <v>1607</v>
      </c>
    </row>
    <row r="262" spans="1:12" s="1" customFormat="1" ht="15" customHeight="1">
      <c r="A262" s="10">
        <f>A238</f>
        <v>88</v>
      </c>
      <c r="B262" s="50"/>
      <c r="C262" s="21" t="s">
        <v>1397</v>
      </c>
      <c r="D262" s="17">
        <f>D241</f>
        <v>5</v>
      </c>
      <c r="E262" s="42" t="s">
        <v>662</v>
      </c>
      <c r="F262" s="17">
        <f>G244</f>
        <v>10</v>
      </c>
      <c r="G262" s="22" t="str">
        <f t="shared" si="17"/>
        <v/>
      </c>
      <c r="H262" s="28" t="str">
        <f t="shared" si="18"/>
        <v>pm</v>
      </c>
      <c r="I262" s="78" t="s">
        <v>1689</v>
      </c>
      <c r="J262" s="1" t="s">
        <v>1606</v>
      </c>
      <c r="K262" s="1" t="s">
        <v>123</v>
      </c>
      <c r="L262" s="1" t="s">
        <v>1607</v>
      </c>
    </row>
    <row r="263" spans="1:12" s="1" customFormat="1" ht="15" customHeight="1">
      <c r="A263" s="10">
        <f>A238</f>
        <v>88</v>
      </c>
      <c r="B263" s="50"/>
      <c r="C263" s="21" t="s">
        <v>1397</v>
      </c>
      <c r="D263" s="17">
        <f>D241</f>
        <v>5</v>
      </c>
      <c r="E263" s="42" t="s">
        <v>1288</v>
      </c>
      <c r="F263" s="17">
        <f>G244</f>
        <v>10</v>
      </c>
      <c r="G263" s="22" t="str">
        <f t="shared" si="17"/>
        <v/>
      </c>
      <c r="H263" s="28" t="str">
        <f t="shared" si="18"/>
        <v>pm</v>
      </c>
      <c r="I263" s="78" t="s">
        <v>1689</v>
      </c>
      <c r="J263" s="1" t="s">
        <v>1606</v>
      </c>
      <c r="K263" s="1" t="s">
        <v>123</v>
      </c>
      <c r="L263" s="1" t="s">
        <v>1607</v>
      </c>
    </row>
    <row r="264" spans="1:12" s="1" customFormat="1" ht="15" customHeight="1">
      <c r="A264" s="10">
        <f>A238</f>
        <v>88</v>
      </c>
      <c r="B264" s="50"/>
      <c r="C264" s="21"/>
      <c r="D264" s="17">
        <f>D241</f>
        <v>5</v>
      </c>
      <c r="E264" s="42"/>
      <c r="F264" s="17">
        <f>G244</f>
        <v>10</v>
      </c>
      <c r="G264" s="22" t="str">
        <f t="shared" si="17"/>
        <v/>
      </c>
      <c r="H264" s="28">
        <f t="shared" si="18"/>
        <v>0</v>
      </c>
      <c r="I264" s="78" t="s">
        <v>1689</v>
      </c>
      <c r="J264" s="1" t="s">
        <v>1606</v>
      </c>
      <c r="K264" s="1" t="s">
        <v>123</v>
      </c>
      <c r="L264" s="1" t="s">
        <v>1607</v>
      </c>
    </row>
    <row r="265" spans="1:12" s="1" customFormat="1" ht="15" customHeight="1">
      <c r="A265" s="10">
        <f>A238</f>
        <v>88</v>
      </c>
      <c r="B265" s="18"/>
      <c r="C265" s="18"/>
      <c r="D265" s="15"/>
      <c r="E265" s="63"/>
      <c r="F265" s="14"/>
      <c r="G265" s="31"/>
      <c r="H265" s="38"/>
      <c r="I265" s="78" t="s">
        <v>1689</v>
      </c>
      <c r="J265" s="1" t="s">
        <v>1606</v>
      </c>
      <c r="K265" s="1" t="s">
        <v>123</v>
      </c>
      <c r="L265" s="1" t="s">
        <v>1607</v>
      </c>
    </row>
    <row r="266" spans="1:12" s="1" customFormat="1" ht="15" customHeight="1">
      <c r="A266" s="10">
        <f>A238</f>
        <v>88</v>
      </c>
      <c r="B266" s="18"/>
      <c r="C266" s="18"/>
      <c r="D266" s="15"/>
      <c r="E266" s="60" t="s">
        <v>0</v>
      </c>
      <c r="F266" s="14"/>
      <c r="G266" s="31"/>
      <c r="H266" s="38"/>
      <c r="I266" s="78" t="s">
        <v>1689</v>
      </c>
      <c r="J266" s="1" t="s">
        <v>1606</v>
      </c>
      <c r="K266" s="1" t="s">
        <v>123</v>
      </c>
      <c r="L266" s="1" t="s">
        <v>1607</v>
      </c>
    </row>
    <row r="267" spans="1:12" s="1" customFormat="1" ht="15" customHeight="1">
      <c r="A267" s="10">
        <f>A238</f>
        <v>88</v>
      </c>
      <c r="B267" s="18"/>
      <c r="C267" s="18"/>
      <c r="D267" s="15"/>
      <c r="E267" s="60" t="s">
        <v>122</v>
      </c>
      <c r="F267" s="14"/>
      <c r="G267" s="31"/>
      <c r="H267" s="38"/>
      <c r="I267" s="78" t="s">
        <v>1689</v>
      </c>
      <c r="J267" s="1" t="s">
        <v>1606</v>
      </c>
      <c r="K267" s="1" t="s">
        <v>123</v>
      </c>
      <c r="L267" s="1" t="s">
        <v>1607</v>
      </c>
    </row>
    <row r="268" spans="1:12" s="1" customFormat="1" ht="15" customHeight="1">
      <c r="A268" s="10">
        <f>A238</f>
        <v>88</v>
      </c>
      <c r="B268" s="18"/>
      <c r="C268" s="18"/>
      <c r="D268" s="15"/>
      <c r="E268" s="60" t="s">
        <v>1289</v>
      </c>
      <c r="F268" s="14"/>
      <c r="G268" s="31"/>
      <c r="H268" s="38"/>
      <c r="I268" s="78" t="s">
        <v>1689</v>
      </c>
      <c r="J268" s="1" t="s">
        <v>1606</v>
      </c>
      <c r="K268" s="1" t="s">
        <v>123</v>
      </c>
      <c r="L268" s="1" t="s">
        <v>1607</v>
      </c>
    </row>
    <row r="269" spans="1:12" s="1" customFormat="1" ht="15" customHeight="1">
      <c r="A269" s="10">
        <f>A238</f>
        <v>88</v>
      </c>
      <c r="B269" s="18"/>
      <c r="C269" s="18"/>
      <c r="D269" s="15"/>
      <c r="E269" s="60" t="s">
        <v>121</v>
      </c>
      <c r="F269" s="14"/>
      <c r="G269" s="31"/>
      <c r="H269" s="38"/>
      <c r="I269" s="78" t="s">
        <v>1689</v>
      </c>
      <c r="J269" s="1" t="s">
        <v>1606</v>
      </c>
      <c r="K269" s="1" t="s">
        <v>123</v>
      </c>
      <c r="L269" s="1" t="s">
        <v>1607</v>
      </c>
    </row>
    <row r="270" spans="1:12" s="1" customFormat="1" ht="15" customHeight="1">
      <c r="A270" s="10">
        <f>A238</f>
        <v>88</v>
      </c>
      <c r="B270" s="18"/>
      <c r="C270" s="18"/>
      <c r="D270" s="15"/>
      <c r="E270" s="60" t="s">
        <v>120</v>
      </c>
      <c r="F270" s="14"/>
      <c r="G270" s="31"/>
      <c r="H270" s="38"/>
      <c r="I270" s="78" t="s">
        <v>1689</v>
      </c>
      <c r="J270" s="1" t="s">
        <v>1606</v>
      </c>
      <c r="K270" s="1" t="s">
        <v>123</v>
      </c>
      <c r="L270" s="1" t="s">
        <v>1607</v>
      </c>
    </row>
    <row r="271" spans="1:12" s="1" customFormat="1" ht="15" customHeight="1">
      <c r="A271" s="10">
        <f>A238</f>
        <v>88</v>
      </c>
      <c r="B271" s="18"/>
      <c r="C271" s="18"/>
      <c r="D271" s="15"/>
      <c r="E271" s="60" t="s">
        <v>119</v>
      </c>
      <c r="F271" s="14"/>
      <c r="G271" s="31"/>
      <c r="H271" s="38"/>
      <c r="I271" s="78" t="s">
        <v>1689</v>
      </c>
      <c r="J271" s="1" t="s">
        <v>1606</v>
      </c>
      <c r="K271" s="1" t="s">
        <v>123</v>
      </c>
      <c r="L271" s="1" t="s">
        <v>1607</v>
      </c>
    </row>
    <row r="272" spans="1:12" s="1" customFormat="1" ht="15" customHeight="1">
      <c r="A272" s="10">
        <f>A238</f>
        <v>88</v>
      </c>
      <c r="B272" s="18"/>
      <c r="C272" s="18"/>
      <c r="D272" s="15"/>
      <c r="E272" s="60" t="s">
        <v>118</v>
      </c>
      <c r="F272" s="14"/>
      <c r="G272" s="31"/>
      <c r="H272" s="38"/>
      <c r="I272" s="78" t="s">
        <v>1689</v>
      </c>
      <c r="J272" s="1" t="s">
        <v>1606</v>
      </c>
      <c r="K272" s="1" t="s">
        <v>123</v>
      </c>
      <c r="L272" s="1" t="s">
        <v>1607</v>
      </c>
    </row>
    <row r="273" spans="1:12" s="1" customFormat="1" ht="15" customHeight="1">
      <c r="A273" s="10">
        <f>A238</f>
        <v>88</v>
      </c>
      <c r="B273" s="18"/>
      <c r="C273" s="18"/>
      <c r="D273" s="15"/>
      <c r="E273" s="63"/>
      <c r="F273" s="14"/>
      <c r="G273" s="31"/>
      <c r="H273" s="38"/>
      <c r="I273" s="78" t="s">
        <v>1689</v>
      </c>
      <c r="J273" s="1" t="s">
        <v>1606</v>
      </c>
      <c r="K273" s="1" t="s">
        <v>123</v>
      </c>
      <c r="L273" s="1" t="s">
        <v>1607</v>
      </c>
    </row>
    <row r="274" spans="1:12" s="1" customFormat="1" ht="15" customHeight="1">
      <c r="A274" s="10">
        <f>A238</f>
        <v>88</v>
      </c>
      <c r="B274" s="18"/>
      <c r="C274" s="18"/>
      <c r="D274" s="15"/>
      <c r="E274" s="63"/>
      <c r="F274" s="14"/>
      <c r="G274" s="31"/>
      <c r="H274" s="38"/>
      <c r="I274" s="78" t="s">
        <v>1689</v>
      </c>
      <c r="J274" s="1" t="s">
        <v>1606</v>
      </c>
      <c r="K274" s="1" t="s">
        <v>123</v>
      </c>
      <c r="L274" s="1" t="s">
        <v>1607</v>
      </c>
    </row>
    <row r="275" spans="1:12" s="1" customFormat="1" ht="15" customHeight="1">
      <c r="A275" s="10">
        <f>A238</f>
        <v>88</v>
      </c>
      <c r="B275" s="6"/>
      <c r="C275" s="6"/>
      <c r="D275" s="5"/>
      <c r="E275" s="4"/>
      <c r="F275" s="3"/>
      <c r="G275" s="2"/>
      <c r="H275" s="2"/>
      <c r="I275" s="79" t="s">
        <v>1689</v>
      </c>
      <c r="J275" s="69" t="s">
        <v>1606</v>
      </c>
      <c r="K275" s="69" t="s">
        <v>123</v>
      </c>
      <c r="L275" s="69" t="s">
        <v>1607</v>
      </c>
    </row>
    <row r="276" spans="1:12" s="1" customFormat="1" ht="31.5" customHeight="1">
      <c r="A276" s="10">
        <f>B277</f>
        <v>92</v>
      </c>
      <c r="B276" s="866" t="s">
        <v>1605</v>
      </c>
      <c r="C276" s="866"/>
      <c r="D276" s="866"/>
      <c r="E276" s="866"/>
      <c r="F276" s="866"/>
      <c r="G276" s="866"/>
      <c r="H276" s="867"/>
      <c r="I276" s="77" t="s">
        <v>1689</v>
      </c>
      <c r="J276" s="68" t="s">
        <v>1606</v>
      </c>
      <c r="K276" s="68" t="s">
        <v>105</v>
      </c>
      <c r="L276" s="68" t="s">
        <v>1609</v>
      </c>
    </row>
    <row r="277" spans="1:12" s="1" customFormat="1" ht="20.25" customHeight="1">
      <c r="A277" s="10">
        <f>A276</f>
        <v>92</v>
      </c>
      <c r="B277" s="868">
        <v>92</v>
      </c>
      <c r="C277" s="24"/>
      <c r="D277" s="13"/>
      <c r="E277" s="12" t="s">
        <v>105</v>
      </c>
      <c r="F277" s="32"/>
      <c r="G277" s="33"/>
      <c r="H277" s="34"/>
      <c r="I277" s="78" t="s">
        <v>1689</v>
      </c>
      <c r="J277" s="1" t="s">
        <v>1606</v>
      </c>
      <c r="K277" s="1" t="s">
        <v>105</v>
      </c>
      <c r="L277" s="1" t="s">
        <v>1609</v>
      </c>
    </row>
    <row r="278" spans="1:12" s="1" customFormat="1" ht="15.75" customHeight="1">
      <c r="A278" s="10">
        <f>A276</f>
        <v>92</v>
      </c>
      <c r="B278" s="868"/>
      <c r="C278" s="25"/>
      <c r="D278" s="26"/>
      <c r="E278" s="27" t="s">
        <v>1304</v>
      </c>
      <c r="F278" s="32"/>
      <c r="G278" s="33"/>
      <c r="H278" s="34"/>
      <c r="I278" s="78" t="s">
        <v>1689</v>
      </c>
      <c r="J278" s="1" t="s">
        <v>1606</v>
      </c>
      <c r="K278" s="1" t="s">
        <v>105</v>
      </c>
      <c r="L278" s="1" t="s">
        <v>1609</v>
      </c>
    </row>
    <row r="279" spans="1:12" s="1" customFormat="1" ht="15" customHeight="1">
      <c r="A279" s="10">
        <f>A276</f>
        <v>92</v>
      </c>
      <c r="B279" s="869" t="s">
        <v>1369</v>
      </c>
      <c r="C279" s="869"/>
      <c r="D279" s="870">
        <v>4</v>
      </c>
      <c r="E279" s="44" t="s">
        <v>8</v>
      </c>
      <c r="F279" s="871" t="s">
        <v>611</v>
      </c>
      <c r="G279" s="871"/>
      <c r="H279" s="872"/>
      <c r="I279" s="78" t="s">
        <v>1689</v>
      </c>
      <c r="J279" s="1" t="s">
        <v>1606</v>
      </c>
      <c r="K279" s="1" t="s">
        <v>105</v>
      </c>
      <c r="L279" s="1" t="s">
        <v>1609</v>
      </c>
    </row>
    <row r="280" spans="1:12" s="1" customFormat="1" ht="15" customHeight="1">
      <c r="A280" s="10">
        <f>A276</f>
        <v>92</v>
      </c>
      <c r="B280" s="869"/>
      <c r="C280" s="869"/>
      <c r="D280" s="870"/>
      <c r="E280" s="65" t="s">
        <v>41</v>
      </c>
      <c r="F280" s="871"/>
      <c r="G280" s="871"/>
      <c r="H280" s="872"/>
      <c r="I280" s="78" t="s">
        <v>1689</v>
      </c>
      <c r="J280" s="1" t="s">
        <v>1606</v>
      </c>
      <c r="K280" s="1" t="s">
        <v>105</v>
      </c>
      <c r="L280" s="1" t="s">
        <v>1609</v>
      </c>
    </row>
    <row r="281" spans="1:12" s="1" customFormat="1" ht="15" customHeight="1">
      <c r="A281" s="10">
        <f>A276</f>
        <v>92</v>
      </c>
      <c r="B281" s="869"/>
      <c r="C281" s="869"/>
      <c r="D281" s="870"/>
      <c r="E281" s="65" t="s">
        <v>13</v>
      </c>
      <c r="F281" s="871"/>
      <c r="G281" s="871"/>
      <c r="H281" s="872"/>
      <c r="I281" s="78" t="s">
        <v>1689</v>
      </c>
      <c r="J281" s="1" t="s">
        <v>1606</v>
      </c>
      <c r="K281" s="1" t="s">
        <v>105</v>
      </c>
      <c r="L281" s="1" t="s">
        <v>1609</v>
      </c>
    </row>
    <row r="282" spans="1:12" s="1" customFormat="1" ht="25.5" customHeight="1">
      <c r="A282" s="10">
        <f>A276</f>
        <v>92</v>
      </c>
      <c r="B282" s="875" t="s">
        <v>613</v>
      </c>
      <c r="C282" s="875"/>
      <c r="D282" s="16">
        <f>D279</f>
        <v>4</v>
      </c>
      <c r="E282" s="45" t="s">
        <v>2</v>
      </c>
      <c r="F282" s="29" t="s">
        <v>1</v>
      </c>
      <c r="G282" s="864">
        <v>10</v>
      </c>
      <c r="H282" s="865"/>
      <c r="I282" s="78" t="s">
        <v>1689</v>
      </c>
      <c r="J282" s="1" t="s">
        <v>1606</v>
      </c>
      <c r="K282" s="1" t="s">
        <v>105</v>
      </c>
      <c r="L282" s="1" t="s">
        <v>1609</v>
      </c>
    </row>
    <row r="283" spans="1:12" s="1" customFormat="1" ht="15" customHeight="1">
      <c r="A283" s="10">
        <f>A276</f>
        <v>92</v>
      </c>
      <c r="B283" s="50">
        <v>0.15</v>
      </c>
      <c r="C283" s="21" t="s">
        <v>609</v>
      </c>
      <c r="D283" s="17">
        <f>D279</f>
        <v>4</v>
      </c>
      <c r="E283" s="42" t="s">
        <v>1305</v>
      </c>
      <c r="F283" s="17">
        <f>G282</f>
        <v>10</v>
      </c>
      <c r="G283" s="41">
        <f t="shared" ref="G283:G294" si="19">IF(ISBLANK(B283),"",IF(ISTEXT(B283),"",(B283/D283)*F283))</f>
        <v>0.375</v>
      </c>
      <c r="H283" s="28" t="str">
        <f t="shared" ref="H283:H294" si="20">C283</f>
        <v>kg</v>
      </c>
      <c r="I283" s="78" t="s">
        <v>1689</v>
      </c>
      <c r="J283" s="1" t="s">
        <v>1606</v>
      </c>
      <c r="K283" s="1" t="s">
        <v>105</v>
      </c>
      <c r="L283" s="1" t="s">
        <v>1609</v>
      </c>
    </row>
    <row r="284" spans="1:12" s="1" customFormat="1" ht="15" customHeight="1">
      <c r="A284" s="10">
        <f>A276</f>
        <v>92</v>
      </c>
      <c r="B284" s="50">
        <v>1.5</v>
      </c>
      <c r="C284" s="21" t="s">
        <v>609</v>
      </c>
      <c r="D284" s="17">
        <f>D279</f>
        <v>4</v>
      </c>
      <c r="E284" s="42" t="s">
        <v>1306</v>
      </c>
      <c r="F284" s="17">
        <f>G282</f>
        <v>10</v>
      </c>
      <c r="G284" s="41">
        <f t="shared" si="19"/>
        <v>3.75</v>
      </c>
      <c r="H284" s="28" t="str">
        <f t="shared" si="20"/>
        <v>kg</v>
      </c>
      <c r="I284" s="78" t="s">
        <v>1689</v>
      </c>
      <c r="J284" s="1" t="s">
        <v>1606</v>
      </c>
      <c r="K284" s="1" t="s">
        <v>105</v>
      </c>
      <c r="L284" s="1" t="s">
        <v>1609</v>
      </c>
    </row>
    <row r="285" spans="1:12" s="1" customFormat="1" ht="15" customHeight="1">
      <c r="A285" s="10">
        <f>A276</f>
        <v>92</v>
      </c>
      <c r="B285" s="50">
        <v>2</v>
      </c>
      <c r="C285" s="21" t="s">
        <v>620</v>
      </c>
      <c r="D285" s="17">
        <f>D279</f>
        <v>4</v>
      </c>
      <c r="E285" s="42" t="s">
        <v>1307</v>
      </c>
      <c r="F285" s="17">
        <f>G282</f>
        <v>10</v>
      </c>
      <c r="G285" s="23">
        <f t="shared" si="19"/>
        <v>5</v>
      </c>
      <c r="H285" s="28" t="str">
        <f t="shared" si="20"/>
        <v>oignons</v>
      </c>
      <c r="I285" s="78" t="s">
        <v>1689</v>
      </c>
      <c r="J285" s="1" t="s">
        <v>1606</v>
      </c>
      <c r="K285" s="1" t="s">
        <v>105</v>
      </c>
      <c r="L285" s="1" t="s">
        <v>1609</v>
      </c>
    </row>
    <row r="286" spans="1:12" s="1" customFormat="1" ht="15" customHeight="1">
      <c r="A286" s="10">
        <f>A276</f>
        <v>92</v>
      </c>
      <c r="B286" s="50">
        <v>1</v>
      </c>
      <c r="C286" s="21" t="s">
        <v>1428</v>
      </c>
      <c r="D286" s="17">
        <f>D279</f>
        <v>4</v>
      </c>
      <c r="E286" s="42" t="s">
        <v>943</v>
      </c>
      <c r="F286" s="17">
        <f>G282</f>
        <v>10</v>
      </c>
      <c r="G286" s="23">
        <f t="shared" si="19"/>
        <v>2.5</v>
      </c>
      <c r="H286" s="28" t="str">
        <f t="shared" si="20"/>
        <v>bouquets</v>
      </c>
      <c r="I286" s="78" t="s">
        <v>1689</v>
      </c>
      <c r="J286" s="1" t="s">
        <v>1606</v>
      </c>
      <c r="K286" s="1" t="s">
        <v>105</v>
      </c>
      <c r="L286" s="1" t="s">
        <v>1609</v>
      </c>
    </row>
    <row r="287" spans="1:12" s="1" customFormat="1" ht="15" customHeight="1">
      <c r="A287" s="10">
        <f>A276</f>
        <v>92</v>
      </c>
      <c r="B287" s="50"/>
      <c r="C287" s="21" t="s">
        <v>1397</v>
      </c>
      <c r="D287" s="17">
        <f>D279</f>
        <v>4</v>
      </c>
      <c r="E287" s="42" t="s">
        <v>1308</v>
      </c>
      <c r="F287" s="17">
        <f>G282</f>
        <v>10</v>
      </c>
      <c r="G287" s="22" t="str">
        <f t="shared" si="19"/>
        <v/>
      </c>
      <c r="H287" s="28" t="str">
        <f t="shared" si="20"/>
        <v>pm</v>
      </c>
      <c r="I287" s="78" t="s">
        <v>1689</v>
      </c>
      <c r="J287" s="1" t="s">
        <v>1606</v>
      </c>
      <c r="K287" s="1" t="s">
        <v>105</v>
      </c>
      <c r="L287" s="1" t="s">
        <v>1609</v>
      </c>
    </row>
    <row r="288" spans="1:12" s="1" customFormat="1" ht="15" customHeight="1">
      <c r="A288" s="10">
        <f>A276</f>
        <v>92</v>
      </c>
      <c r="B288" s="50">
        <v>4</v>
      </c>
      <c r="C288" s="21" t="s">
        <v>621</v>
      </c>
      <c r="D288" s="17">
        <f>D279</f>
        <v>4</v>
      </c>
      <c r="E288" s="42" t="s">
        <v>1309</v>
      </c>
      <c r="F288" s="17">
        <f>G282</f>
        <v>10</v>
      </c>
      <c r="G288" s="23">
        <f t="shared" si="19"/>
        <v>10</v>
      </c>
      <c r="H288" s="28" t="str">
        <f t="shared" si="20"/>
        <v>carottes</v>
      </c>
      <c r="I288" s="78" t="s">
        <v>1689</v>
      </c>
      <c r="J288" s="1" t="s">
        <v>1606</v>
      </c>
      <c r="K288" s="1" t="s">
        <v>105</v>
      </c>
      <c r="L288" s="1" t="s">
        <v>1609</v>
      </c>
    </row>
    <row r="289" spans="1:12" s="1" customFormat="1" ht="15" customHeight="1">
      <c r="A289" s="10">
        <f>A276</f>
        <v>92</v>
      </c>
      <c r="B289" s="50">
        <v>2</v>
      </c>
      <c r="C289" s="21" t="s">
        <v>1452</v>
      </c>
      <c r="D289" s="17">
        <f>D279</f>
        <v>4</v>
      </c>
      <c r="E289" s="42" t="s">
        <v>1310</v>
      </c>
      <c r="F289" s="17">
        <f>G282</f>
        <v>10</v>
      </c>
      <c r="G289" s="23">
        <f t="shared" si="19"/>
        <v>5</v>
      </c>
      <c r="H289" s="28" t="str">
        <f t="shared" si="20"/>
        <v>navets</v>
      </c>
      <c r="I289" s="78" t="s">
        <v>1689</v>
      </c>
      <c r="J289" s="1" t="s">
        <v>1606</v>
      </c>
      <c r="K289" s="1" t="s">
        <v>105</v>
      </c>
      <c r="L289" s="1" t="s">
        <v>1609</v>
      </c>
    </row>
    <row r="290" spans="1:12" s="1" customFormat="1" ht="15" customHeight="1">
      <c r="A290" s="10">
        <f>A276</f>
        <v>92</v>
      </c>
      <c r="B290" s="50">
        <v>2</v>
      </c>
      <c r="C290" s="21" t="s">
        <v>1453</v>
      </c>
      <c r="D290" s="17">
        <f>D279</f>
        <v>4</v>
      </c>
      <c r="E290" s="42" t="s">
        <v>1311</v>
      </c>
      <c r="F290" s="17">
        <f>G282</f>
        <v>10</v>
      </c>
      <c r="G290" s="23">
        <f t="shared" si="19"/>
        <v>5</v>
      </c>
      <c r="H290" s="28" t="str">
        <f t="shared" si="20"/>
        <v>poreaux</v>
      </c>
      <c r="I290" s="78" t="s">
        <v>1689</v>
      </c>
      <c r="J290" s="1" t="s">
        <v>1606</v>
      </c>
      <c r="K290" s="1" t="s">
        <v>105</v>
      </c>
      <c r="L290" s="1" t="s">
        <v>1609</v>
      </c>
    </row>
    <row r="291" spans="1:12" s="1" customFormat="1" ht="15" customHeight="1">
      <c r="A291" s="10">
        <f>A276</f>
        <v>92</v>
      </c>
      <c r="B291" s="50">
        <v>0.5</v>
      </c>
      <c r="C291" s="21" t="s">
        <v>1454</v>
      </c>
      <c r="D291" s="17">
        <f>D279</f>
        <v>4</v>
      </c>
      <c r="E291" s="42" t="s">
        <v>1312</v>
      </c>
      <c r="F291" s="17">
        <f>G282</f>
        <v>10</v>
      </c>
      <c r="G291" s="23">
        <f t="shared" si="19"/>
        <v>1.25</v>
      </c>
      <c r="H291" s="28" t="str">
        <f t="shared" si="20"/>
        <v>céléri</v>
      </c>
      <c r="I291" s="78" t="s">
        <v>1689</v>
      </c>
      <c r="J291" s="1" t="s">
        <v>1606</v>
      </c>
      <c r="K291" s="1" t="s">
        <v>105</v>
      </c>
      <c r="L291" s="1" t="s">
        <v>1609</v>
      </c>
    </row>
    <row r="292" spans="1:12" s="1" customFormat="1" ht="15" customHeight="1">
      <c r="A292" s="10">
        <f>A276</f>
        <v>92</v>
      </c>
      <c r="B292" s="50">
        <v>2</v>
      </c>
      <c r="C292" s="21" t="s">
        <v>1455</v>
      </c>
      <c r="D292" s="17">
        <f>D279</f>
        <v>4</v>
      </c>
      <c r="E292" s="42" t="s">
        <v>1313</v>
      </c>
      <c r="F292" s="17">
        <f>G282</f>
        <v>10</v>
      </c>
      <c r="G292" s="23">
        <f t="shared" si="19"/>
        <v>5</v>
      </c>
      <c r="H292" s="28" t="str">
        <f t="shared" si="20"/>
        <v>os</v>
      </c>
      <c r="I292" s="78" t="s">
        <v>1689</v>
      </c>
      <c r="J292" s="1" t="s">
        <v>1606</v>
      </c>
      <c r="K292" s="1" t="s">
        <v>105</v>
      </c>
      <c r="L292" s="1" t="s">
        <v>1609</v>
      </c>
    </row>
    <row r="293" spans="1:12" s="1" customFormat="1" ht="15" customHeight="1">
      <c r="A293" s="10">
        <f>A276</f>
        <v>92</v>
      </c>
      <c r="B293" s="50"/>
      <c r="C293" s="21"/>
      <c r="D293" s="17">
        <f>D279</f>
        <v>4</v>
      </c>
      <c r="E293" s="42"/>
      <c r="F293" s="17">
        <f>G282</f>
        <v>10</v>
      </c>
      <c r="G293" s="22" t="str">
        <f t="shared" si="19"/>
        <v/>
      </c>
      <c r="H293" s="28">
        <f t="shared" si="20"/>
        <v>0</v>
      </c>
      <c r="I293" s="78" t="s">
        <v>1689</v>
      </c>
      <c r="J293" s="1" t="s">
        <v>1606</v>
      </c>
      <c r="K293" s="1" t="s">
        <v>105</v>
      </c>
      <c r="L293" s="1" t="s">
        <v>1609</v>
      </c>
    </row>
    <row r="294" spans="1:12" s="1" customFormat="1" ht="15" customHeight="1">
      <c r="A294" s="10">
        <f>A276</f>
        <v>92</v>
      </c>
      <c r="B294" s="50"/>
      <c r="C294" s="21"/>
      <c r="D294" s="17">
        <f>D279</f>
        <v>4</v>
      </c>
      <c r="E294" s="42"/>
      <c r="F294" s="17">
        <f>G282</f>
        <v>10</v>
      </c>
      <c r="G294" s="22" t="str">
        <f t="shared" si="19"/>
        <v/>
      </c>
      <c r="H294" s="28">
        <f t="shared" si="20"/>
        <v>0</v>
      </c>
      <c r="I294" s="78" t="s">
        <v>1689</v>
      </c>
      <c r="J294" s="1" t="s">
        <v>1606</v>
      </c>
      <c r="K294" s="1" t="s">
        <v>105</v>
      </c>
      <c r="L294" s="1" t="s">
        <v>1609</v>
      </c>
    </row>
    <row r="295" spans="1:12" s="1" customFormat="1" ht="15" customHeight="1">
      <c r="A295" s="10">
        <f>A276</f>
        <v>92</v>
      </c>
      <c r="B295" s="18"/>
      <c r="C295" s="18"/>
      <c r="D295" s="15"/>
      <c r="E295" s="60" t="s">
        <v>0</v>
      </c>
      <c r="F295" s="14"/>
      <c r="G295" s="31"/>
      <c r="H295" s="38"/>
      <c r="I295" s="78" t="s">
        <v>1689</v>
      </c>
      <c r="J295" s="1" t="s">
        <v>1606</v>
      </c>
      <c r="K295" s="1" t="s">
        <v>105</v>
      </c>
      <c r="L295" s="1" t="s">
        <v>1609</v>
      </c>
    </row>
    <row r="296" spans="1:12" s="1" customFormat="1" ht="15" customHeight="1">
      <c r="A296" s="10">
        <f>A276</f>
        <v>92</v>
      </c>
      <c r="B296" s="18"/>
      <c r="C296" s="18"/>
      <c r="D296" s="15"/>
      <c r="E296" s="860" t="s">
        <v>104</v>
      </c>
      <c r="F296" s="860"/>
      <c r="G296" s="860"/>
      <c r="H296" s="861"/>
      <c r="I296" s="78" t="s">
        <v>1689</v>
      </c>
      <c r="J296" s="1" t="s">
        <v>1606</v>
      </c>
      <c r="K296" s="1" t="s">
        <v>105</v>
      </c>
      <c r="L296" s="1" t="s">
        <v>1609</v>
      </c>
    </row>
    <row r="297" spans="1:12" s="1" customFormat="1" ht="15" customHeight="1">
      <c r="A297" s="10">
        <f>A276</f>
        <v>92</v>
      </c>
      <c r="B297" s="18"/>
      <c r="C297" s="18"/>
      <c r="D297" s="15"/>
      <c r="E297" s="860"/>
      <c r="F297" s="860"/>
      <c r="G297" s="860"/>
      <c r="H297" s="861"/>
      <c r="I297" s="78" t="s">
        <v>1689</v>
      </c>
      <c r="J297" s="1" t="s">
        <v>1606</v>
      </c>
      <c r="K297" s="1" t="s">
        <v>105</v>
      </c>
      <c r="L297" s="1" t="s">
        <v>1609</v>
      </c>
    </row>
    <row r="298" spans="1:12" s="1" customFormat="1" ht="15" customHeight="1">
      <c r="A298" s="10">
        <f>A276</f>
        <v>92</v>
      </c>
      <c r="B298" s="18"/>
      <c r="C298" s="18"/>
      <c r="D298" s="15"/>
      <c r="E298" s="60" t="s">
        <v>103</v>
      </c>
      <c r="F298" s="14"/>
      <c r="G298" s="31"/>
      <c r="H298" s="38"/>
      <c r="I298" s="78" t="s">
        <v>1689</v>
      </c>
      <c r="J298" s="1" t="s">
        <v>1606</v>
      </c>
      <c r="K298" s="1" t="s">
        <v>105</v>
      </c>
      <c r="L298" s="1" t="s">
        <v>1609</v>
      </c>
    </row>
    <row r="299" spans="1:12" s="1" customFormat="1" ht="15" customHeight="1">
      <c r="A299" s="10">
        <f>A276</f>
        <v>92</v>
      </c>
      <c r="B299" s="18"/>
      <c r="C299" s="18"/>
      <c r="D299" s="15"/>
      <c r="E299" s="60" t="s">
        <v>102</v>
      </c>
      <c r="F299" s="14"/>
      <c r="G299" s="31"/>
      <c r="H299" s="38"/>
      <c r="I299" s="78" t="s">
        <v>1689</v>
      </c>
      <c r="J299" s="1" t="s">
        <v>1606</v>
      </c>
      <c r="K299" s="1" t="s">
        <v>105</v>
      </c>
      <c r="L299" s="1" t="s">
        <v>1609</v>
      </c>
    </row>
    <row r="300" spans="1:12" s="1" customFormat="1" ht="15" customHeight="1">
      <c r="A300" s="10">
        <f>A276</f>
        <v>92</v>
      </c>
      <c r="B300" s="18"/>
      <c r="C300" s="18"/>
      <c r="D300" s="15"/>
      <c r="E300" s="60" t="s">
        <v>101</v>
      </c>
      <c r="F300" s="14"/>
      <c r="G300" s="31"/>
      <c r="H300" s="38"/>
      <c r="I300" s="78" t="s">
        <v>1689</v>
      </c>
      <c r="J300" s="1" t="s">
        <v>1606</v>
      </c>
      <c r="K300" s="1" t="s">
        <v>105</v>
      </c>
      <c r="L300" s="1" t="s">
        <v>1609</v>
      </c>
    </row>
    <row r="301" spans="1:12" s="1" customFormat="1" ht="15" customHeight="1">
      <c r="A301" s="10">
        <f>A276</f>
        <v>92</v>
      </c>
      <c r="B301" s="18"/>
      <c r="C301" s="18"/>
      <c r="D301" s="15"/>
      <c r="E301" s="60" t="s">
        <v>100</v>
      </c>
      <c r="F301" s="14"/>
      <c r="G301" s="31"/>
      <c r="H301" s="38"/>
      <c r="I301" s="78" t="s">
        <v>1689</v>
      </c>
      <c r="J301" s="1" t="s">
        <v>1606</v>
      </c>
      <c r="K301" s="1" t="s">
        <v>105</v>
      </c>
      <c r="L301" s="1" t="s">
        <v>1609</v>
      </c>
    </row>
    <row r="302" spans="1:12" s="1" customFormat="1" ht="15" customHeight="1">
      <c r="A302" s="10">
        <f>A276</f>
        <v>92</v>
      </c>
      <c r="B302" s="18"/>
      <c r="C302" s="18"/>
      <c r="D302" s="15"/>
      <c r="E302" s="860" t="s">
        <v>99</v>
      </c>
      <c r="F302" s="860"/>
      <c r="G302" s="860"/>
      <c r="H302" s="861"/>
      <c r="I302" s="78" t="s">
        <v>1689</v>
      </c>
      <c r="J302" s="1" t="s">
        <v>1606</v>
      </c>
      <c r="K302" s="1" t="s">
        <v>105</v>
      </c>
      <c r="L302" s="1" t="s">
        <v>1609</v>
      </c>
    </row>
    <row r="303" spans="1:12" s="1" customFormat="1" ht="15" customHeight="1">
      <c r="A303" s="10">
        <f>A276</f>
        <v>92</v>
      </c>
      <c r="B303" s="18"/>
      <c r="C303" s="18"/>
      <c r="D303" s="15"/>
      <c r="E303" s="860"/>
      <c r="F303" s="860"/>
      <c r="G303" s="860"/>
      <c r="H303" s="861"/>
      <c r="I303" s="78" t="s">
        <v>1689</v>
      </c>
      <c r="J303" s="1" t="s">
        <v>1606</v>
      </c>
      <c r="K303" s="1" t="s">
        <v>105</v>
      </c>
      <c r="L303" s="1" t="s">
        <v>1609</v>
      </c>
    </row>
    <row r="304" spans="1:12" s="1" customFormat="1" ht="15" customHeight="1">
      <c r="A304" s="10">
        <f>A276</f>
        <v>92</v>
      </c>
      <c r="B304" s="18"/>
      <c r="C304" s="18"/>
      <c r="D304" s="15"/>
      <c r="E304" s="60" t="s">
        <v>98</v>
      </c>
      <c r="F304" s="14"/>
      <c r="G304" s="31"/>
      <c r="H304" s="38"/>
      <c r="I304" s="78" t="s">
        <v>1689</v>
      </c>
      <c r="J304" s="1" t="s">
        <v>1606</v>
      </c>
      <c r="K304" s="1" t="s">
        <v>105</v>
      </c>
      <c r="L304" s="1" t="s">
        <v>1609</v>
      </c>
    </row>
    <row r="305" spans="1:12" s="1" customFormat="1" ht="15" customHeight="1">
      <c r="A305" s="10">
        <f>A276</f>
        <v>92</v>
      </c>
      <c r="B305" s="18"/>
      <c r="C305" s="18"/>
      <c r="D305" s="15"/>
      <c r="E305" s="63"/>
      <c r="F305" s="14"/>
      <c r="G305" s="31"/>
      <c r="H305" s="38"/>
      <c r="I305" s="78" t="s">
        <v>1689</v>
      </c>
      <c r="J305" s="1" t="s">
        <v>1606</v>
      </c>
      <c r="K305" s="1" t="s">
        <v>105</v>
      </c>
      <c r="L305" s="1" t="s">
        <v>1609</v>
      </c>
    </row>
    <row r="306" spans="1:12" s="1" customFormat="1" ht="15" customHeight="1">
      <c r="A306" s="10">
        <f>A276</f>
        <v>92</v>
      </c>
      <c r="B306" s="18"/>
      <c r="C306" s="18"/>
      <c r="D306" s="15"/>
      <c r="E306" s="63"/>
      <c r="F306" s="14"/>
      <c r="G306" s="31"/>
      <c r="H306" s="38"/>
      <c r="I306" s="78" t="s">
        <v>1689</v>
      </c>
      <c r="J306" s="1" t="s">
        <v>1606</v>
      </c>
      <c r="K306" s="1" t="s">
        <v>105</v>
      </c>
      <c r="L306" s="1" t="s">
        <v>1609</v>
      </c>
    </row>
    <row r="307" spans="1:12" s="1" customFormat="1" ht="15" customHeight="1">
      <c r="A307" s="52">
        <f>A276</f>
        <v>92</v>
      </c>
      <c r="B307" s="6"/>
      <c r="C307" s="6"/>
      <c r="D307" s="5"/>
      <c r="E307" s="4"/>
      <c r="F307" s="3"/>
      <c r="G307" s="2"/>
      <c r="H307" s="2"/>
      <c r="I307" s="79" t="s">
        <v>1689</v>
      </c>
      <c r="J307" s="69" t="s">
        <v>1606</v>
      </c>
      <c r="K307" s="69" t="s">
        <v>105</v>
      </c>
      <c r="L307" s="69" t="s">
        <v>1609</v>
      </c>
    </row>
    <row r="308" spans="1:12" ht="39" customHeight="1">
      <c r="A308" s="10">
        <v>0</v>
      </c>
      <c r="B308" s="863" t="s">
        <v>1657</v>
      </c>
      <c r="C308" s="863"/>
      <c r="D308" s="863"/>
      <c r="E308" s="862" t="s">
        <v>1670</v>
      </c>
      <c r="F308" s="862"/>
      <c r="G308" s="862"/>
      <c r="H308" s="862"/>
      <c r="I308" s="75" t="s">
        <v>1670</v>
      </c>
      <c r="J308" s="75" t="s">
        <v>1520</v>
      </c>
      <c r="K308" s="75" t="s">
        <v>1521</v>
      </c>
      <c r="L308" s="75" t="s">
        <v>1519</v>
      </c>
    </row>
    <row r="309" spans="1:12" s="1" customFormat="1" ht="31.5" customHeight="1">
      <c r="A309" s="10">
        <f>B310</f>
        <v>34</v>
      </c>
      <c r="B309" s="866" t="s">
        <v>1580</v>
      </c>
      <c r="C309" s="866"/>
      <c r="D309" s="866"/>
      <c r="E309" s="866"/>
      <c r="F309" s="866"/>
      <c r="G309" s="866"/>
      <c r="H309" s="867"/>
      <c r="I309" s="77" t="s">
        <v>647</v>
      </c>
      <c r="J309" s="68" t="s">
        <v>1581</v>
      </c>
      <c r="K309" s="68" t="s">
        <v>431</v>
      </c>
      <c r="L309" s="68" t="s">
        <v>1582</v>
      </c>
    </row>
    <row r="310" spans="1:12" s="1" customFormat="1" ht="20.25" customHeight="1">
      <c r="A310" s="10">
        <f>A309</f>
        <v>34</v>
      </c>
      <c r="B310" s="868">
        <v>34</v>
      </c>
      <c r="C310" s="24"/>
      <c r="D310" s="13"/>
      <c r="E310" s="12" t="s">
        <v>431</v>
      </c>
      <c r="F310" s="32"/>
      <c r="G310" s="33"/>
      <c r="H310" s="34"/>
      <c r="I310" s="78" t="s">
        <v>647</v>
      </c>
      <c r="J310" s="1" t="s">
        <v>1581</v>
      </c>
      <c r="K310" s="1" t="s">
        <v>431</v>
      </c>
      <c r="L310" s="1" t="s">
        <v>1582</v>
      </c>
    </row>
    <row r="311" spans="1:12" s="1" customFormat="1" ht="15.75" customHeight="1">
      <c r="A311" s="10">
        <f>A309</f>
        <v>34</v>
      </c>
      <c r="B311" s="868"/>
      <c r="C311" s="25"/>
      <c r="D311" s="26"/>
      <c r="E311" s="27" t="s">
        <v>913</v>
      </c>
      <c r="F311" s="32"/>
      <c r="G311" s="33"/>
      <c r="H311" s="34"/>
      <c r="I311" s="78" t="s">
        <v>647</v>
      </c>
      <c r="J311" s="1" t="s">
        <v>1581</v>
      </c>
      <c r="K311" s="1" t="s">
        <v>431</v>
      </c>
      <c r="L311" s="1" t="s">
        <v>1582</v>
      </c>
    </row>
    <row r="312" spans="1:12" s="1" customFormat="1" ht="15" customHeight="1">
      <c r="A312" s="10">
        <f>A309</f>
        <v>34</v>
      </c>
      <c r="B312" s="869" t="s">
        <v>1369</v>
      </c>
      <c r="C312" s="869"/>
      <c r="D312" s="870">
        <v>6</v>
      </c>
      <c r="E312" s="44" t="s">
        <v>5</v>
      </c>
      <c r="F312" s="871" t="s">
        <v>1368</v>
      </c>
      <c r="G312" s="871"/>
      <c r="H312" s="872"/>
      <c r="I312" s="78" t="s">
        <v>647</v>
      </c>
      <c r="J312" s="1" t="s">
        <v>1581</v>
      </c>
      <c r="K312" s="1" t="s">
        <v>431</v>
      </c>
      <c r="L312" s="1" t="s">
        <v>1582</v>
      </c>
    </row>
    <row r="313" spans="1:12" s="1" customFormat="1" ht="15" customHeight="1">
      <c r="A313" s="10">
        <f>A309</f>
        <v>34</v>
      </c>
      <c r="B313" s="869"/>
      <c r="C313" s="869"/>
      <c r="D313" s="870"/>
      <c r="E313" s="65" t="s">
        <v>20</v>
      </c>
      <c r="F313" s="871"/>
      <c r="G313" s="871"/>
      <c r="H313" s="872"/>
      <c r="I313" s="78" t="s">
        <v>647</v>
      </c>
      <c r="J313" s="1" t="s">
        <v>1581</v>
      </c>
      <c r="K313" s="1" t="s">
        <v>431</v>
      </c>
      <c r="L313" s="1" t="s">
        <v>1582</v>
      </c>
    </row>
    <row r="314" spans="1:12" s="1" customFormat="1" ht="15" customHeight="1">
      <c r="A314" s="10">
        <f>A309</f>
        <v>34</v>
      </c>
      <c r="B314" s="869"/>
      <c r="C314" s="869"/>
      <c r="D314" s="870"/>
      <c r="E314" s="65" t="s">
        <v>6</v>
      </c>
      <c r="F314" s="871"/>
      <c r="G314" s="871"/>
      <c r="H314" s="872"/>
      <c r="I314" s="78" t="s">
        <v>647</v>
      </c>
      <c r="J314" s="1" t="s">
        <v>1581</v>
      </c>
      <c r="K314" s="1" t="s">
        <v>431</v>
      </c>
      <c r="L314" s="1" t="s">
        <v>1582</v>
      </c>
    </row>
    <row r="315" spans="1:12" s="1" customFormat="1" ht="25.5" customHeight="1">
      <c r="A315" s="10">
        <f>A309</f>
        <v>34</v>
      </c>
      <c r="B315" s="875" t="s">
        <v>613</v>
      </c>
      <c r="C315" s="875"/>
      <c r="D315" s="16">
        <f>D312</f>
        <v>6</v>
      </c>
      <c r="E315" s="45" t="s">
        <v>2</v>
      </c>
      <c r="F315" s="29" t="s">
        <v>1</v>
      </c>
      <c r="G315" s="864">
        <v>10</v>
      </c>
      <c r="H315" s="865"/>
      <c r="I315" s="78" t="s">
        <v>647</v>
      </c>
      <c r="J315" s="1" t="s">
        <v>1581</v>
      </c>
      <c r="K315" s="1" t="s">
        <v>431</v>
      </c>
      <c r="L315" s="1" t="s">
        <v>1582</v>
      </c>
    </row>
    <row r="316" spans="1:12" s="1" customFormat="1" ht="15" customHeight="1">
      <c r="A316" s="10">
        <f>A309</f>
        <v>34</v>
      </c>
      <c r="B316" s="50">
        <v>0.4</v>
      </c>
      <c r="C316" s="21" t="s">
        <v>609</v>
      </c>
      <c r="D316" s="17">
        <f>D312</f>
        <v>6</v>
      </c>
      <c r="E316" s="42" t="s">
        <v>914</v>
      </c>
      <c r="F316" s="17">
        <f>G315</f>
        <v>10</v>
      </c>
      <c r="G316" s="41">
        <f t="shared" ref="G316:G327" si="21">IF(ISBLANK(B316),"",IF(ISTEXT(B316),"",(B316/D316)*F316))</f>
        <v>0.66666666666666663</v>
      </c>
      <c r="H316" s="28" t="str">
        <f t="shared" ref="H316:H327" si="22">C316</f>
        <v>kg</v>
      </c>
      <c r="I316" s="78" t="s">
        <v>647</v>
      </c>
      <c r="J316" s="1" t="s">
        <v>1581</v>
      </c>
      <c r="K316" s="1" t="s">
        <v>431</v>
      </c>
      <c r="L316" s="1" t="s">
        <v>1582</v>
      </c>
    </row>
    <row r="317" spans="1:12" s="1" customFormat="1" ht="15" customHeight="1">
      <c r="A317" s="10">
        <f>A309</f>
        <v>34</v>
      </c>
      <c r="B317" s="50">
        <v>0.2</v>
      </c>
      <c r="C317" s="21" t="s">
        <v>609</v>
      </c>
      <c r="D317" s="17">
        <f>D312</f>
        <v>6</v>
      </c>
      <c r="E317" s="42" t="s">
        <v>915</v>
      </c>
      <c r="F317" s="17">
        <f>G315</f>
        <v>10</v>
      </c>
      <c r="G317" s="41">
        <f t="shared" si="21"/>
        <v>0.33333333333333331</v>
      </c>
      <c r="H317" s="28" t="str">
        <f t="shared" si="22"/>
        <v>kg</v>
      </c>
      <c r="I317" s="78" t="s">
        <v>647</v>
      </c>
      <c r="J317" s="1" t="s">
        <v>1581</v>
      </c>
      <c r="K317" s="1" t="s">
        <v>431</v>
      </c>
      <c r="L317" s="1" t="s">
        <v>1582</v>
      </c>
    </row>
    <row r="318" spans="1:12" s="1" customFormat="1" ht="15" customHeight="1">
      <c r="A318" s="10">
        <f>A309</f>
        <v>34</v>
      </c>
      <c r="B318" s="50">
        <v>0.04</v>
      </c>
      <c r="C318" s="21" t="s">
        <v>609</v>
      </c>
      <c r="D318" s="17">
        <f>D312</f>
        <v>6</v>
      </c>
      <c r="E318" s="42" t="s">
        <v>916</v>
      </c>
      <c r="F318" s="17">
        <f>G315</f>
        <v>10</v>
      </c>
      <c r="G318" s="41">
        <f t="shared" si="21"/>
        <v>6.6666666666666666E-2</v>
      </c>
      <c r="H318" s="28" t="str">
        <f t="shared" si="22"/>
        <v>kg</v>
      </c>
      <c r="I318" s="78" t="s">
        <v>647</v>
      </c>
      <c r="J318" s="1" t="s">
        <v>1581</v>
      </c>
      <c r="K318" s="1" t="s">
        <v>431</v>
      </c>
      <c r="L318" s="1" t="s">
        <v>1582</v>
      </c>
    </row>
    <row r="319" spans="1:12" s="1" customFormat="1" ht="15" customHeight="1">
      <c r="A319" s="10">
        <f>A309</f>
        <v>34</v>
      </c>
      <c r="B319" s="50">
        <v>5</v>
      </c>
      <c r="C319" s="21" t="s">
        <v>627</v>
      </c>
      <c r="D319" s="17">
        <f>D312</f>
        <v>6</v>
      </c>
      <c r="E319" s="42" t="s">
        <v>917</v>
      </c>
      <c r="F319" s="17">
        <f>G315</f>
        <v>10</v>
      </c>
      <c r="G319" s="23">
        <f t="shared" si="21"/>
        <v>8.3333333333333339</v>
      </c>
      <c r="H319" s="28" t="str">
        <f t="shared" si="22"/>
        <v>œufs</v>
      </c>
      <c r="I319" s="78" t="s">
        <v>647</v>
      </c>
      <c r="J319" s="1" t="s">
        <v>1581</v>
      </c>
      <c r="K319" s="1" t="s">
        <v>431</v>
      </c>
      <c r="L319" s="1" t="s">
        <v>1582</v>
      </c>
    </row>
    <row r="320" spans="1:12" s="1" customFormat="1" ht="15" customHeight="1">
      <c r="A320" s="10">
        <f>A309</f>
        <v>34</v>
      </c>
      <c r="B320" s="50">
        <v>6</v>
      </c>
      <c r="C320" s="21" t="s">
        <v>645</v>
      </c>
      <c r="D320" s="17">
        <f>D312</f>
        <v>6</v>
      </c>
      <c r="E320" s="42" t="s">
        <v>918</v>
      </c>
      <c r="F320" s="17">
        <f>G315</f>
        <v>10</v>
      </c>
      <c r="G320" s="23">
        <f t="shared" si="21"/>
        <v>10</v>
      </c>
      <c r="H320" s="28" t="str">
        <f t="shared" si="22"/>
        <v>tranches</v>
      </c>
      <c r="I320" s="78" t="s">
        <v>647</v>
      </c>
      <c r="J320" s="1" t="s">
        <v>1581</v>
      </c>
      <c r="K320" s="1" t="s">
        <v>431</v>
      </c>
      <c r="L320" s="1" t="s">
        <v>1582</v>
      </c>
    </row>
    <row r="321" spans="1:12" s="1" customFormat="1" ht="15" customHeight="1">
      <c r="A321" s="10">
        <f>A309</f>
        <v>34</v>
      </c>
      <c r="B321" s="50">
        <v>1</v>
      </c>
      <c r="C321" s="21" t="s">
        <v>619</v>
      </c>
      <c r="D321" s="17">
        <f>D312</f>
        <v>6</v>
      </c>
      <c r="E321" s="42" t="s">
        <v>919</v>
      </c>
      <c r="F321" s="17">
        <f>G315</f>
        <v>10</v>
      </c>
      <c r="G321" s="23">
        <f t="shared" si="21"/>
        <v>1.6666666666666665</v>
      </c>
      <c r="H321" s="28" t="str">
        <f t="shared" si="22"/>
        <v>C/S</v>
      </c>
      <c r="I321" s="78" t="s">
        <v>647</v>
      </c>
      <c r="J321" s="1" t="s">
        <v>1581</v>
      </c>
      <c r="K321" s="1" t="s">
        <v>431</v>
      </c>
      <c r="L321" s="1" t="s">
        <v>1582</v>
      </c>
    </row>
    <row r="322" spans="1:12" s="1" customFormat="1" ht="15" customHeight="1">
      <c r="A322" s="10">
        <f>A309</f>
        <v>34</v>
      </c>
      <c r="B322" s="50">
        <v>4</v>
      </c>
      <c r="C322" s="21" t="s">
        <v>1370</v>
      </c>
      <c r="D322" s="17">
        <f>D312</f>
        <v>6</v>
      </c>
      <c r="E322" s="42" t="s">
        <v>920</v>
      </c>
      <c r="F322" s="17">
        <f>G315</f>
        <v>10</v>
      </c>
      <c r="G322" s="23">
        <f t="shared" si="21"/>
        <v>6.6666666666666661</v>
      </c>
      <c r="H322" s="28" t="str">
        <f t="shared" si="22"/>
        <v>saucisses</v>
      </c>
      <c r="I322" s="78" t="s">
        <v>647</v>
      </c>
      <c r="J322" s="1" t="s">
        <v>1581</v>
      </c>
      <c r="K322" s="1" t="s">
        <v>431</v>
      </c>
      <c r="L322" s="1" t="s">
        <v>1582</v>
      </c>
    </row>
    <row r="323" spans="1:12" s="1" customFormat="1" ht="15" customHeight="1">
      <c r="A323" s="10">
        <f>A309</f>
        <v>34</v>
      </c>
      <c r="B323" s="50">
        <v>0.08</v>
      </c>
      <c r="C323" s="21" t="s">
        <v>609</v>
      </c>
      <c r="D323" s="17">
        <f>D312</f>
        <v>6</v>
      </c>
      <c r="E323" s="42" t="s">
        <v>921</v>
      </c>
      <c r="F323" s="17">
        <f>G315</f>
        <v>10</v>
      </c>
      <c r="G323" s="41">
        <f t="shared" si="21"/>
        <v>0.13333333333333333</v>
      </c>
      <c r="H323" s="28" t="str">
        <f t="shared" si="22"/>
        <v>kg</v>
      </c>
      <c r="I323" s="78" t="s">
        <v>647</v>
      </c>
      <c r="J323" s="1" t="s">
        <v>1581</v>
      </c>
      <c r="K323" s="1" t="s">
        <v>431</v>
      </c>
      <c r="L323" s="1" t="s">
        <v>1582</v>
      </c>
    </row>
    <row r="324" spans="1:12" s="1" customFormat="1" ht="15" customHeight="1">
      <c r="A324" s="10">
        <f>A309</f>
        <v>34</v>
      </c>
      <c r="B324" s="50"/>
      <c r="C324" s="21"/>
      <c r="D324" s="17">
        <f>D312</f>
        <v>6</v>
      </c>
      <c r="E324" s="42" t="s">
        <v>922</v>
      </c>
      <c r="F324" s="17">
        <f>G315</f>
        <v>10</v>
      </c>
      <c r="G324" s="22" t="str">
        <f t="shared" si="21"/>
        <v/>
      </c>
      <c r="H324" s="28">
        <f t="shared" si="22"/>
        <v>0</v>
      </c>
      <c r="I324" s="78" t="s">
        <v>647</v>
      </c>
      <c r="J324" s="1" t="s">
        <v>1581</v>
      </c>
      <c r="K324" s="1" t="s">
        <v>431</v>
      </c>
      <c r="L324" s="1" t="s">
        <v>1582</v>
      </c>
    </row>
    <row r="325" spans="1:12" s="1" customFormat="1" ht="15" customHeight="1">
      <c r="A325" s="10">
        <f>A309</f>
        <v>34</v>
      </c>
      <c r="B325" s="50"/>
      <c r="C325" s="21"/>
      <c r="D325" s="17">
        <f>D312</f>
        <v>6</v>
      </c>
      <c r="E325" s="42" t="s">
        <v>662</v>
      </c>
      <c r="F325" s="17">
        <f>G315</f>
        <v>10</v>
      </c>
      <c r="G325" s="22" t="str">
        <f t="shared" si="21"/>
        <v/>
      </c>
      <c r="H325" s="28">
        <f t="shared" si="22"/>
        <v>0</v>
      </c>
      <c r="I325" s="78" t="s">
        <v>647</v>
      </c>
      <c r="J325" s="1" t="s">
        <v>1581</v>
      </c>
      <c r="K325" s="1" t="s">
        <v>431</v>
      </c>
      <c r="L325" s="1" t="s">
        <v>1582</v>
      </c>
    </row>
    <row r="326" spans="1:12" s="1" customFormat="1" ht="15" customHeight="1">
      <c r="A326" s="10">
        <f>A309</f>
        <v>34</v>
      </c>
      <c r="B326" s="50"/>
      <c r="C326" s="21"/>
      <c r="D326" s="17">
        <f>D312</f>
        <v>6</v>
      </c>
      <c r="E326" s="42" t="s">
        <v>700</v>
      </c>
      <c r="F326" s="17">
        <f>G315</f>
        <v>10</v>
      </c>
      <c r="G326" s="22" t="str">
        <f t="shared" si="21"/>
        <v/>
      </c>
      <c r="H326" s="28">
        <f t="shared" si="22"/>
        <v>0</v>
      </c>
      <c r="I326" s="78" t="s">
        <v>647</v>
      </c>
      <c r="J326" s="1" t="s">
        <v>1581</v>
      </c>
      <c r="K326" s="1" t="s">
        <v>431</v>
      </c>
      <c r="L326" s="1" t="s">
        <v>1582</v>
      </c>
    </row>
    <row r="327" spans="1:12" s="1" customFormat="1" ht="15" customHeight="1">
      <c r="A327" s="10">
        <f>A309</f>
        <v>34</v>
      </c>
      <c r="B327" s="50"/>
      <c r="C327" s="21"/>
      <c r="D327" s="17">
        <f>D312</f>
        <v>6</v>
      </c>
      <c r="E327" s="65"/>
      <c r="F327" s="17">
        <f>G315</f>
        <v>10</v>
      </c>
      <c r="G327" s="22" t="str">
        <f t="shared" si="21"/>
        <v/>
      </c>
      <c r="H327" s="28">
        <f t="shared" si="22"/>
        <v>0</v>
      </c>
      <c r="I327" s="78" t="s">
        <v>647</v>
      </c>
      <c r="J327" s="1" t="s">
        <v>1581</v>
      </c>
      <c r="K327" s="1" t="s">
        <v>431</v>
      </c>
      <c r="L327" s="1" t="s">
        <v>1582</v>
      </c>
    </row>
    <row r="328" spans="1:12" s="1" customFormat="1">
      <c r="A328" s="10">
        <f>A309</f>
        <v>34</v>
      </c>
      <c r="B328" s="53"/>
      <c r="C328" s="54"/>
      <c r="D328" s="17"/>
      <c r="E328" s="63" t="s">
        <v>0</v>
      </c>
      <c r="F328" s="17"/>
      <c r="G328" s="22"/>
      <c r="H328" s="28"/>
      <c r="I328" s="78" t="s">
        <v>647</v>
      </c>
      <c r="J328" s="1" t="s">
        <v>1581</v>
      </c>
      <c r="K328" s="1" t="s">
        <v>431</v>
      </c>
      <c r="L328" s="1" t="s">
        <v>1582</v>
      </c>
    </row>
    <row r="329" spans="1:12" s="1" customFormat="1" ht="25.5">
      <c r="A329" s="10">
        <f>A309</f>
        <v>34</v>
      </c>
      <c r="B329" s="53"/>
      <c r="C329" s="54"/>
      <c r="D329" s="17"/>
      <c r="E329" s="63" t="s">
        <v>430</v>
      </c>
      <c r="F329" s="17"/>
      <c r="G329" s="22"/>
      <c r="H329" s="28"/>
      <c r="I329" s="78" t="s">
        <v>647</v>
      </c>
      <c r="J329" s="1" t="s">
        <v>1581</v>
      </c>
      <c r="K329" s="1" t="s">
        <v>431</v>
      </c>
      <c r="L329" s="1" t="s">
        <v>1582</v>
      </c>
    </row>
    <row r="330" spans="1:12" s="1" customFormat="1">
      <c r="A330" s="10">
        <f>A309</f>
        <v>34</v>
      </c>
      <c r="B330" s="53"/>
      <c r="C330" s="54"/>
      <c r="D330" s="17"/>
      <c r="E330" s="63" t="s">
        <v>429</v>
      </c>
      <c r="F330" s="17"/>
      <c r="G330" s="22"/>
      <c r="H330" s="28"/>
      <c r="I330" s="78" t="s">
        <v>647</v>
      </c>
      <c r="J330" s="1" t="s">
        <v>1581</v>
      </c>
      <c r="K330" s="1" t="s">
        <v>431</v>
      </c>
      <c r="L330" s="1" t="s">
        <v>1582</v>
      </c>
    </row>
    <row r="331" spans="1:12" s="1" customFormat="1">
      <c r="A331" s="10">
        <f>A309</f>
        <v>34</v>
      </c>
      <c r="B331" s="53"/>
      <c r="C331" s="54"/>
      <c r="D331" s="17"/>
      <c r="E331" s="63" t="s">
        <v>428</v>
      </c>
      <c r="F331" s="17"/>
      <c r="G331" s="22"/>
      <c r="H331" s="28"/>
      <c r="I331" s="78" t="s">
        <v>647</v>
      </c>
      <c r="J331" s="1" t="s">
        <v>1581</v>
      </c>
      <c r="K331" s="1" t="s">
        <v>431</v>
      </c>
      <c r="L331" s="1" t="s">
        <v>1582</v>
      </c>
    </row>
    <row r="332" spans="1:12" s="1" customFormat="1" ht="25.5" customHeight="1">
      <c r="A332" s="10">
        <f>A309</f>
        <v>34</v>
      </c>
      <c r="B332" s="53"/>
      <c r="C332" s="54"/>
      <c r="D332" s="17"/>
      <c r="E332" s="860" t="s">
        <v>427</v>
      </c>
      <c r="F332" s="860"/>
      <c r="G332" s="860"/>
      <c r="H332" s="861"/>
      <c r="I332" s="78" t="s">
        <v>647</v>
      </c>
      <c r="J332" s="1" t="s">
        <v>1581</v>
      </c>
      <c r="K332" s="1" t="s">
        <v>431</v>
      </c>
      <c r="L332" s="1" t="s">
        <v>1582</v>
      </c>
    </row>
    <row r="333" spans="1:12" s="1" customFormat="1" ht="25.5">
      <c r="A333" s="10">
        <f>A309</f>
        <v>34</v>
      </c>
      <c r="B333" s="53"/>
      <c r="C333" s="54"/>
      <c r="D333" s="17"/>
      <c r="E333" s="63" t="s">
        <v>426</v>
      </c>
      <c r="F333" s="17"/>
      <c r="G333" s="22"/>
      <c r="H333" s="28"/>
      <c r="I333" s="78" t="s">
        <v>647</v>
      </c>
      <c r="J333" s="1" t="s">
        <v>1581</v>
      </c>
      <c r="K333" s="1" t="s">
        <v>431</v>
      </c>
      <c r="L333" s="1" t="s">
        <v>1582</v>
      </c>
    </row>
    <row r="334" spans="1:12" s="1" customFormat="1">
      <c r="A334" s="10">
        <f>A309</f>
        <v>34</v>
      </c>
      <c r="B334" s="53"/>
      <c r="C334" s="54"/>
      <c r="D334" s="17"/>
      <c r="E334" s="63" t="s">
        <v>425</v>
      </c>
      <c r="F334" s="17"/>
      <c r="G334" s="22"/>
      <c r="H334" s="28"/>
      <c r="I334" s="78" t="s">
        <v>647</v>
      </c>
      <c r="J334" s="1" t="s">
        <v>1581</v>
      </c>
      <c r="K334" s="1" t="s">
        <v>431</v>
      </c>
      <c r="L334" s="1" t="s">
        <v>1582</v>
      </c>
    </row>
    <row r="335" spans="1:12" s="1" customFormat="1">
      <c r="A335" s="10">
        <f>A309</f>
        <v>34</v>
      </c>
      <c r="B335" s="53"/>
      <c r="C335" s="54"/>
      <c r="D335" s="17"/>
      <c r="E335" s="63" t="s">
        <v>424</v>
      </c>
      <c r="F335" s="17"/>
      <c r="G335" s="22"/>
      <c r="H335" s="28"/>
      <c r="I335" s="78" t="s">
        <v>647</v>
      </c>
      <c r="J335" s="1" t="s">
        <v>1581</v>
      </c>
      <c r="K335" s="1" t="s">
        <v>431</v>
      </c>
      <c r="L335" s="1" t="s">
        <v>1582</v>
      </c>
    </row>
    <row r="336" spans="1:12" s="1" customFormat="1">
      <c r="A336" s="10">
        <f>A309</f>
        <v>34</v>
      </c>
      <c r="B336" s="53"/>
      <c r="C336" s="54"/>
      <c r="D336" s="17"/>
      <c r="E336" s="63"/>
      <c r="F336" s="17"/>
      <c r="G336" s="22"/>
      <c r="H336" s="28"/>
      <c r="I336" s="78" t="s">
        <v>647</v>
      </c>
      <c r="J336" s="1" t="s">
        <v>1581</v>
      </c>
      <c r="K336" s="1" t="s">
        <v>431</v>
      </c>
      <c r="L336" s="1" t="s">
        <v>1582</v>
      </c>
    </row>
    <row r="337" spans="1:12" s="1" customFormat="1" ht="15" customHeight="1">
      <c r="A337" s="52">
        <f>A309</f>
        <v>34</v>
      </c>
      <c r="B337" s="6"/>
      <c r="C337" s="6"/>
      <c r="D337" s="5"/>
      <c r="E337" s="4"/>
      <c r="F337" s="3"/>
      <c r="G337" s="2"/>
      <c r="H337" s="2"/>
      <c r="I337" s="79" t="s">
        <v>647</v>
      </c>
      <c r="J337" s="69" t="s">
        <v>1581</v>
      </c>
      <c r="K337" s="69" t="s">
        <v>431</v>
      </c>
      <c r="L337" s="69" t="s">
        <v>1582</v>
      </c>
    </row>
    <row r="338" spans="1:12" s="1" customFormat="1" ht="31.5" customHeight="1">
      <c r="A338" s="10">
        <f>B339</f>
        <v>37</v>
      </c>
      <c r="B338" s="866" t="s">
        <v>1580</v>
      </c>
      <c r="C338" s="866"/>
      <c r="D338" s="866"/>
      <c r="E338" s="866"/>
      <c r="F338" s="866"/>
      <c r="G338" s="866"/>
      <c r="H338" s="867"/>
      <c r="I338" s="77" t="s">
        <v>647</v>
      </c>
      <c r="J338" s="68" t="s">
        <v>1581</v>
      </c>
      <c r="K338" s="68" t="s">
        <v>415</v>
      </c>
      <c r="L338" s="68" t="s">
        <v>1586</v>
      </c>
    </row>
    <row r="339" spans="1:12" s="1" customFormat="1" ht="20.25" customHeight="1">
      <c r="A339" s="10">
        <f>A338</f>
        <v>37</v>
      </c>
      <c r="B339" s="868">
        <v>37</v>
      </c>
      <c r="C339" s="24"/>
      <c r="D339" s="13"/>
      <c r="E339" s="12" t="s">
        <v>415</v>
      </c>
      <c r="F339" s="32"/>
      <c r="G339" s="33"/>
      <c r="H339" s="34"/>
      <c r="I339" s="78" t="s">
        <v>647</v>
      </c>
      <c r="J339" s="1" t="s">
        <v>1581</v>
      </c>
      <c r="K339" s="1" t="s">
        <v>415</v>
      </c>
      <c r="L339" s="1" t="s">
        <v>1586</v>
      </c>
    </row>
    <row r="340" spans="1:12" s="1" customFormat="1" ht="15.75" customHeight="1">
      <c r="A340" s="10">
        <f>A338</f>
        <v>37</v>
      </c>
      <c r="B340" s="868"/>
      <c r="C340" s="25"/>
      <c r="D340" s="26"/>
      <c r="E340" s="27" t="s">
        <v>933</v>
      </c>
      <c r="F340" s="32"/>
      <c r="G340" s="33"/>
      <c r="H340" s="34"/>
      <c r="I340" s="78" t="s">
        <v>647</v>
      </c>
      <c r="J340" s="1" t="s">
        <v>1581</v>
      </c>
      <c r="K340" s="1" t="s">
        <v>415</v>
      </c>
      <c r="L340" s="1" t="s">
        <v>1586</v>
      </c>
    </row>
    <row r="341" spans="1:12" s="1" customFormat="1" ht="15" customHeight="1">
      <c r="A341" s="10">
        <f>A338</f>
        <v>37</v>
      </c>
      <c r="B341" s="869" t="s">
        <v>1369</v>
      </c>
      <c r="C341" s="869"/>
      <c r="D341" s="870">
        <v>4</v>
      </c>
      <c r="E341" s="44" t="s">
        <v>8</v>
      </c>
      <c r="F341" s="871" t="s">
        <v>611</v>
      </c>
      <c r="G341" s="871"/>
      <c r="H341" s="872"/>
      <c r="I341" s="78" t="s">
        <v>647</v>
      </c>
      <c r="J341" s="1" t="s">
        <v>1581</v>
      </c>
      <c r="K341" s="1" t="s">
        <v>415</v>
      </c>
      <c r="L341" s="1" t="s">
        <v>1586</v>
      </c>
    </row>
    <row r="342" spans="1:12" s="1" customFormat="1" ht="15" customHeight="1">
      <c r="A342" s="10">
        <f>A338</f>
        <v>37</v>
      </c>
      <c r="B342" s="869"/>
      <c r="C342" s="869"/>
      <c r="D342" s="870"/>
      <c r="E342" s="65" t="s">
        <v>12</v>
      </c>
      <c r="F342" s="871"/>
      <c r="G342" s="871"/>
      <c r="H342" s="872"/>
      <c r="I342" s="78" t="s">
        <v>647</v>
      </c>
      <c r="J342" s="1" t="s">
        <v>1581</v>
      </c>
      <c r="K342" s="1" t="s">
        <v>415</v>
      </c>
      <c r="L342" s="1" t="s">
        <v>1586</v>
      </c>
    </row>
    <row r="343" spans="1:12" s="1" customFormat="1" ht="15" customHeight="1">
      <c r="A343" s="10">
        <f>A338</f>
        <v>37</v>
      </c>
      <c r="B343" s="869"/>
      <c r="C343" s="869"/>
      <c r="D343" s="870"/>
      <c r="E343" s="65" t="s">
        <v>6</v>
      </c>
      <c r="F343" s="871"/>
      <c r="G343" s="871"/>
      <c r="H343" s="872"/>
      <c r="I343" s="78" t="s">
        <v>647</v>
      </c>
      <c r="J343" s="1" t="s">
        <v>1581</v>
      </c>
      <c r="K343" s="1" t="s">
        <v>415</v>
      </c>
      <c r="L343" s="1" t="s">
        <v>1586</v>
      </c>
    </row>
    <row r="344" spans="1:12" s="1" customFormat="1" ht="25.5" customHeight="1">
      <c r="A344" s="10">
        <f>A338</f>
        <v>37</v>
      </c>
      <c r="B344" s="875" t="s">
        <v>613</v>
      </c>
      <c r="C344" s="875"/>
      <c r="D344" s="16">
        <f>D341</f>
        <v>4</v>
      </c>
      <c r="E344" s="45" t="s">
        <v>2</v>
      </c>
      <c r="F344" s="29" t="s">
        <v>1</v>
      </c>
      <c r="G344" s="864">
        <v>10</v>
      </c>
      <c r="H344" s="865"/>
      <c r="I344" s="78" t="s">
        <v>647</v>
      </c>
      <c r="J344" s="1" t="s">
        <v>1581</v>
      </c>
      <c r="K344" s="1" t="s">
        <v>415</v>
      </c>
      <c r="L344" s="1" t="s">
        <v>1586</v>
      </c>
    </row>
    <row r="345" spans="1:12" s="1" customFormat="1" ht="15" customHeight="1">
      <c r="A345" s="10">
        <f>A338</f>
        <v>37</v>
      </c>
      <c r="B345" s="50">
        <v>0.6</v>
      </c>
      <c r="C345" s="21" t="s">
        <v>609</v>
      </c>
      <c r="D345" s="17">
        <f>D341</f>
        <v>4</v>
      </c>
      <c r="E345" s="42" t="s">
        <v>934</v>
      </c>
      <c r="F345" s="17">
        <f>G344</f>
        <v>10</v>
      </c>
      <c r="G345" s="41">
        <f t="shared" ref="G345:G351" si="23">IF(ISBLANK(B345),"",IF(ISTEXT(B345),"",(B345/D345)*F345))</f>
        <v>1.5</v>
      </c>
      <c r="H345" s="28" t="str">
        <f t="shared" ref="H345:H351" si="24">C345</f>
        <v>kg</v>
      </c>
      <c r="I345" s="78" t="s">
        <v>647</v>
      </c>
      <c r="J345" s="1" t="s">
        <v>1581</v>
      </c>
      <c r="K345" s="1" t="s">
        <v>415</v>
      </c>
      <c r="L345" s="1" t="s">
        <v>1586</v>
      </c>
    </row>
    <row r="346" spans="1:12" s="1" customFormat="1" ht="15" customHeight="1">
      <c r="A346" s="10">
        <f>A338</f>
        <v>37</v>
      </c>
      <c r="B346" s="50">
        <v>0.2</v>
      </c>
      <c r="C346" s="21" t="s">
        <v>609</v>
      </c>
      <c r="D346" s="17">
        <f>D341</f>
        <v>4</v>
      </c>
      <c r="E346" s="42" t="s">
        <v>935</v>
      </c>
      <c r="F346" s="17">
        <f>G344</f>
        <v>10</v>
      </c>
      <c r="G346" s="41">
        <f t="shared" si="23"/>
        <v>0.5</v>
      </c>
      <c r="H346" s="28" t="str">
        <f t="shared" si="24"/>
        <v>kg</v>
      </c>
      <c r="I346" s="78" t="s">
        <v>647</v>
      </c>
      <c r="J346" s="1" t="s">
        <v>1581</v>
      </c>
      <c r="K346" s="1" t="s">
        <v>415</v>
      </c>
      <c r="L346" s="1" t="s">
        <v>1586</v>
      </c>
    </row>
    <row r="347" spans="1:12" s="1" customFormat="1" ht="15" customHeight="1">
      <c r="A347" s="10">
        <f>A338</f>
        <v>37</v>
      </c>
      <c r="B347" s="50">
        <v>0.25</v>
      </c>
      <c r="C347" s="21" t="s">
        <v>609</v>
      </c>
      <c r="D347" s="17">
        <f>D341</f>
        <v>4</v>
      </c>
      <c r="E347" s="42" t="s">
        <v>936</v>
      </c>
      <c r="F347" s="17">
        <f>G344</f>
        <v>10</v>
      </c>
      <c r="G347" s="41">
        <f t="shared" si="23"/>
        <v>0.625</v>
      </c>
      <c r="H347" s="28" t="str">
        <f t="shared" si="24"/>
        <v>kg</v>
      </c>
      <c r="I347" s="78" t="s">
        <v>647</v>
      </c>
      <c r="J347" s="1" t="s">
        <v>1581</v>
      </c>
      <c r="K347" s="1" t="s">
        <v>415</v>
      </c>
      <c r="L347" s="1" t="s">
        <v>1586</v>
      </c>
    </row>
    <row r="348" spans="1:12" s="1" customFormat="1" ht="15" customHeight="1">
      <c r="A348" s="10">
        <f>A338</f>
        <v>37</v>
      </c>
      <c r="B348" s="50">
        <v>0.1</v>
      </c>
      <c r="C348" s="21" t="s">
        <v>609</v>
      </c>
      <c r="D348" s="17">
        <f>D341</f>
        <v>4</v>
      </c>
      <c r="E348" s="42" t="s">
        <v>937</v>
      </c>
      <c r="F348" s="17">
        <f>G344</f>
        <v>10</v>
      </c>
      <c r="G348" s="41">
        <f t="shared" si="23"/>
        <v>0.25</v>
      </c>
      <c r="H348" s="28" t="str">
        <f t="shared" si="24"/>
        <v>kg</v>
      </c>
      <c r="I348" s="78" t="s">
        <v>647</v>
      </c>
      <c r="J348" s="1" t="s">
        <v>1581</v>
      </c>
      <c r="K348" s="1" t="s">
        <v>415</v>
      </c>
      <c r="L348" s="1" t="s">
        <v>1586</v>
      </c>
    </row>
    <row r="349" spans="1:12" s="1" customFormat="1" ht="15" customHeight="1">
      <c r="A349" s="10">
        <f>A338</f>
        <v>37</v>
      </c>
      <c r="B349" s="50"/>
      <c r="C349" s="21"/>
      <c r="D349" s="17">
        <f>D341</f>
        <v>4</v>
      </c>
      <c r="E349" s="42" t="s">
        <v>662</v>
      </c>
      <c r="F349" s="17">
        <f>G344</f>
        <v>10</v>
      </c>
      <c r="G349" s="22" t="str">
        <f t="shared" si="23"/>
        <v/>
      </c>
      <c r="H349" s="28">
        <f t="shared" si="24"/>
        <v>0</v>
      </c>
      <c r="I349" s="78" t="s">
        <v>647</v>
      </c>
      <c r="J349" s="1" t="s">
        <v>1581</v>
      </c>
      <c r="K349" s="1" t="s">
        <v>415</v>
      </c>
      <c r="L349" s="1" t="s">
        <v>1586</v>
      </c>
    </row>
    <row r="350" spans="1:12" s="1" customFormat="1" ht="15" customHeight="1">
      <c r="A350" s="10">
        <f>A338</f>
        <v>37</v>
      </c>
      <c r="B350" s="50"/>
      <c r="C350" s="21"/>
      <c r="D350" s="17">
        <f>D341</f>
        <v>4</v>
      </c>
      <c r="E350" s="42" t="s">
        <v>700</v>
      </c>
      <c r="F350" s="17">
        <f>G344</f>
        <v>10</v>
      </c>
      <c r="G350" s="22" t="str">
        <f t="shared" si="23"/>
        <v/>
      </c>
      <c r="H350" s="28">
        <f t="shared" si="24"/>
        <v>0</v>
      </c>
      <c r="I350" s="78" t="s">
        <v>647</v>
      </c>
      <c r="J350" s="1" t="s">
        <v>1581</v>
      </c>
      <c r="K350" s="1" t="s">
        <v>415</v>
      </c>
      <c r="L350" s="1" t="s">
        <v>1586</v>
      </c>
    </row>
    <row r="351" spans="1:12" s="1" customFormat="1" ht="15" customHeight="1">
      <c r="A351" s="10">
        <f>A338</f>
        <v>37</v>
      </c>
      <c r="B351" s="50"/>
      <c r="C351" s="21"/>
      <c r="D351" s="17">
        <f>D341</f>
        <v>4</v>
      </c>
      <c r="E351" s="65"/>
      <c r="F351" s="17">
        <f>G344</f>
        <v>10</v>
      </c>
      <c r="G351" s="22" t="str">
        <f t="shared" si="23"/>
        <v/>
      </c>
      <c r="H351" s="28">
        <f t="shared" si="24"/>
        <v>0</v>
      </c>
      <c r="I351" s="78" t="s">
        <v>647</v>
      </c>
      <c r="J351" s="1" t="s">
        <v>1581</v>
      </c>
      <c r="K351" s="1" t="s">
        <v>415</v>
      </c>
      <c r="L351" s="1" t="s">
        <v>1586</v>
      </c>
    </row>
    <row r="352" spans="1:12" s="1" customFormat="1">
      <c r="A352" s="10">
        <f>A338</f>
        <v>37</v>
      </c>
      <c r="B352" s="53"/>
      <c r="C352" s="54"/>
      <c r="D352" s="17"/>
      <c r="E352" s="63" t="s">
        <v>0</v>
      </c>
      <c r="F352" s="17"/>
      <c r="G352" s="22"/>
      <c r="H352" s="28"/>
      <c r="I352" s="78" t="s">
        <v>647</v>
      </c>
      <c r="J352" s="1" t="s">
        <v>1581</v>
      </c>
      <c r="K352" s="1" t="s">
        <v>415</v>
      </c>
      <c r="L352" s="1" t="s">
        <v>1586</v>
      </c>
    </row>
    <row r="353" spans="1:12" s="1" customFormat="1">
      <c r="A353" s="10">
        <f>A338</f>
        <v>37</v>
      </c>
      <c r="B353" s="53"/>
      <c r="C353" s="54"/>
      <c r="D353" s="17"/>
      <c r="E353" s="60" t="s">
        <v>938</v>
      </c>
      <c r="F353" s="17"/>
      <c r="G353" s="22"/>
      <c r="H353" s="28"/>
      <c r="I353" s="78" t="s">
        <v>647</v>
      </c>
      <c r="J353" s="1" t="s">
        <v>1581</v>
      </c>
      <c r="K353" s="1" t="s">
        <v>415</v>
      </c>
      <c r="L353" s="1" t="s">
        <v>1586</v>
      </c>
    </row>
    <row r="354" spans="1:12" s="1" customFormat="1">
      <c r="A354" s="10">
        <f>A338</f>
        <v>37</v>
      </c>
      <c r="B354" s="53"/>
      <c r="C354" s="54"/>
      <c r="D354" s="17"/>
      <c r="E354" s="60" t="s">
        <v>414</v>
      </c>
      <c r="F354" s="17"/>
      <c r="G354" s="22"/>
      <c r="H354" s="28"/>
      <c r="I354" s="78" t="s">
        <v>647</v>
      </c>
      <c r="J354" s="1" t="s">
        <v>1581</v>
      </c>
      <c r="K354" s="1" t="s">
        <v>415</v>
      </c>
      <c r="L354" s="1" t="s">
        <v>1586</v>
      </c>
    </row>
    <row r="355" spans="1:12" s="1" customFormat="1">
      <c r="A355" s="10">
        <f>A338</f>
        <v>37</v>
      </c>
      <c r="B355" s="53"/>
      <c r="C355" s="54"/>
      <c r="D355" s="17"/>
      <c r="E355" s="60" t="s">
        <v>413</v>
      </c>
      <c r="F355" s="17"/>
      <c r="G355" s="22"/>
      <c r="H355" s="28"/>
      <c r="I355" s="78" t="s">
        <v>647</v>
      </c>
      <c r="J355" s="1" t="s">
        <v>1581</v>
      </c>
      <c r="K355" s="1" t="s">
        <v>415</v>
      </c>
      <c r="L355" s="1" t="s">
        <v>1586</v>
      </c>
    </row>
    <row r="356" spans="1:12" s="1" customFormat="1">
      <c r="A356" s="10">
        <f>A338</f>
        <v>37</v>
      </c>
      <c r="B356" s="53"/>
      <c r="C356" s="54"/>
      <c r="D356" s="17"/>
      <c r="E356" s="60" t="s">
        <v>412</v>
      </c>
      <c r="F356" s="17"/>
      <c r="G356" s="22"/>
      <c r="H356" s="28"/>
      <c r="I356" s="78" t="s">
        <v>647</v>
      </c>
      <c r="J356" s="1" t="s">
        <v>1581</v>
      </c>
      <c r="K356" s="1" t="s">
        <v>415</v>
      </c>
      <c r="L356" s="1" t="s">
        <v>1586</v>
      </c>
    </row>
    <row r="357" spans="1:12" s="1" customFormat="1">
      <c r="A357" s="10">
        <f>A338</f>
        <v>37</v>
      </c>
      <c r="B357" s="53"/>
      <c r="C357" s="54"/>
      <c r="D357" s="17"/>
      <c r="E357" s="60" t="s">
        <v>411</v>
      </c>
      <c r="F357" s="17"/>
      <c r="G357" s="22"/>
      <c r="H357" s="28"/>
      <c r="I357" s="78" t="s">
        <v>647</v>
      </c>
      <c r="J357" s="1" t="s">
        <v>1581</v>
      </c>
      <c r="K357" s="1" t="s">
        <v>415</v>
      </c>
      <c r="L357" s="1" t="s">
        <v>1586</v>
      </c>
    </row>
    <row r="358" spans="1:12" s="1" customFormat="1" ht="25.5" customHeight="1">
      <c r="A358" s="10">
        <f>A338</f>
        <v>37</v>
      </c>
      <c r="B358" s="53"/>
      <c r="C358" s="54"/>
      <c r="D358" s="17"/>
      <c r="E358" s="860" t="s">
        <v>410</v>
      </c>
      <c r="F358" s="860"/>
      <c r="G358" s="860"/>
      <c r="H358" s="861"/>
      <c r="I358" s="78" t="s">
        <v>647</v>
      </c>
      <c r="J358" s="1" t="s">
        <v>1581</v>
      </c>
      <c r="K358" s="1" t="s">
        <v>415</v>
      </c>
      <c r="L358" s="1" t="s">
        <v>1586</v>
      </c>
    </row>
    <row r="359" spans="1:12" s="1" customFormat="1" ht="15" customHeight="1">
      <c r="A359" s="52">
        <f>A338</f>
        <v>37</v>
      </c>
      <c r="B359" s="6"/>
      <c r="C359" s="6"/>
      <c r="D359" s="5"/>
      <c r="E359" s="4"/>
      <c r="F359" s="3"/>
      <c r="G359" s="2"/>
      <c r="H359" s="2"/>
      <c r="I359" s="79" t="s">
        <v>647</v>
      </c>
      <c r="J359" s="69" t="s">
        <v>1581</v>
      </c>
      <c r="K359" s="69" t="s">
        <v>415</v>
      </c>
      <c r="L359" s="69" t="s">
        <v>1586</v>
      </c>
    </row>
    <row r="360" spans="1:12" s="1" customFormat="1" ht="31.5" customHeight="1">
      <c r="A360" s="10">
        <f>B361</f>
        <v>43</v>
      </c>
      <c r="B360" s="866" t="s">
        <v>1580</v>
      </c>
      <c r="C360" s="866"/>
      <c r="D360" s="866"/>
      <c r="E360" s="866"/>
      <c r="F360" s="866"/>
      <c r="G360" s="866"/>
      <c r="H360" s="867"/>
      <c r="I360" s="77" t="s">
        <v>647</v>
      </c>
      <c r="J360" s="68" t="s">
        <v>1581</v>
      </c>
      <c r="K360" s="68" t="s">
        <v>373</v>
      </c>
      <c r="L360" s="68" t="s">
        <v>1588</v>
      </c>
    </row>
    <row r="361" spans="1:12" s="1" customFormat="1" ht="20.25" customHeight="1">
      <c r="A361" s="10">
        <f>A360</f>
        <v>43</v>
      </c>
      <c r="B361" s="868">
        <v>43</v>
      </c>
      <c r="C361" s="24"/>
      <c r="D361" s="13"/>
      <c r="E361" s="12" t="s">
        <v>373</v>
      </c>
      <c r="F361" s="32"/>
      <c r="G361" s="33"/>
      <c r="H361" s="34"/>
      <c r="I361" s="78" t="s">
        <v>647</v>
      </c>
      <c r="J361" s="1" t="s">
        <v>1581</v>
      </c>
      <c r="K361" s="1" t="s">
        <v>373</v>
      </c>
      <c r="L361" s="1" t="s">
        <v>1588</v>
      </c>
    </row>
    <row r="362" spans="1:12" s="1" customFormat="1" ht="15.75" customHeight="1">
      <c r="A362" s="10">
        <f>A360</f>
        <v>43</v>
      </c>
      <c r="B362" s="868"/>
      <c r="C362" s="25"/>
      <c r="D362" s="26"/>
      <c r="E362" s="27" t="s">
        <v>977</v>
      </c>
      <c r="F362" s="32"/>
      <c r="G362" s="33"/>
      <c r="H362" s="34"/>
      <c r="I362" s="78" t="s">
        <v>647</v>
      </c>
      <c r="J362" s="1" t="s">
        <v>1581</v>
      </c>
      <c r="K362" s="1" t="s">
        <v>373</v>
      </c>
      <c r="L362" s="1" t="s">
        <v>1588</v>
      </c>
    </row>
    <row r="363" spans="1:12" s="1" customFormat="1" ht="15" customHeight="1">
      <c r="A363" s="10">
        <f>A360</f>
        <v>43</v>
      </c>
      <c r="B363" s="869" t="s">
        <v>1369</v>
      </c>
      <c r="C363" s="869"/>
      <c r="D363" s="870">
        <v>4</v>
      </c>
      <c r="E363" s="44" t="s">
        <v>8</v>
      </c>
      <c r="F363" s="871" t="s">
        <v>611</v>
      </c>
      <c r="G363" s="871"/>
      <c r="H363" s="872"/>
      <c r="I363" s="78" t="s">
        <v>647</v>
      </c>
      <c r="J363" s="1" t="s">
        <v>1581</v>
      </c>
      <c r="K363" s="1" t="s">
        <v>373</v>
      </c>
      <c r="L363" s="1" t="s">
        <v>1588</v>
      </c>
    </row>
    <row r="364" spans="1:12" s="1" customFormat="1" ht="15" customHeight="1">
      <c r="A364" s="10">
        <f>A360</f>
        <v>43</v>
      </c>
      <c r="B364" s="869"/>
      <c r="C364" s="869"/>
      <c r="D364" s="870"/>
      <c r="E364" s="65" t="s">
        <v>20</v>
      </c>
      <c r="F364" s="871"/>
      <c r="G364" s="871"/>
      <c r="H364" s="872"/>
      <c r="I364" s="78" t="s">
        <v>647</v>
      </c>
      <c r="J364" s="1" t="s">
        <v>1581</v>
      </c>
      <c r="K364" s="1" t="s">
        <v>373</v>
      </c>
      <c r="L364" s="1" t="s">
        <v>1588</v>
      </c>
    </row>
    <row r="365" spans="1:12" s="1" customFormat="1" ht="15" customHeight="1">
      <c r="A365" s="10">
        <f>A360</f>
        <v>43</v>
      </c>
      <c r="B365" s="869"/>
      <c r="C365" s="869"/>
      <c r="D365" s="870"/>
      <c r="E365" s="65" t="s">
        <v>14</v>
      </c>
      <c r="F365" s="871"/>
      <c r="G365" s="871"/>
      <c r="H365" s="872"/>
      <c r="I365" s="78" t="s">
        <v>647</v>
      </c>
      <c r="J365" s="1" t="s">
        <v>1581</v>
      </c>
      <c r="K365" s="1" t="s">
        <v>373</v>
      </c>
      <c r="L365" s="1" t="s">
        <v>1588</v>
      </c>
    </row>
    <row r="366" spans="1:12" s="1" customFormat="1" ht="25.5" customHeight="1">
      <c r="A366" s="10">
        <f>A360</f>
        <v>43</v>
      </c>
      <c r="B366" s="875" t="s">
        <v>613</v>
      </c>
      <c r="C366" s="875"/>
      <c r="D366" s="16">
        <f>D363</f>
        <v>4</v>
      </c>
      <c r="E366" s="45" t="s">
        <v>2</v>
      </c>
      <c r="F366" s="29" t="s">
        <v>1</v>
      </c>
      <c r="G366" s="864">
        <v>10</v>
      </c>
      <c r="H366" s="865"/>
      <c r="I366" s="78" t="s">
        <v>647</v>
      </c>
      <c r="J366" s="1" t="s">
        <v>1581</v>
      </c>
      <c r="K366" s="1" t="s">
        <v>373</v>
      </c>
      <c r="L366" s="1" t="s">
        <v>1588</v>
      </c>
    </row>
    <row r="367" spans="1:12" s="1" customFormat="1" ht="15" customHeight="1">
      <c r="A367" s="10">
        <f>A360</f>
        <v>43</v>
      </c>
      <c r="B367" s="50">
        <v>0.2</v>
      </c>
      <c r="C367" s="21" t="s">
        <v>609</v>
      </c>
      <c r="D367" s="17">
        <f>D363</f>
        <v>4</v>
      </c>
      <c r="E367" s="42" t="s">
        <v>978</v>
      </c>
      <c r="F367" s="17">
        <f>G366</f>
        <v>10</v>
      </c>
      <c r="G367" s="41">
        <f t="shared" ref="G367:G375" si="25">IF(ISBLANK(B367),"",IF(ISTEXT(B367),"",(B367/D367)*F367))</f>
        <v>0.5</v>
      </c>
      <c r="H367" s="28" t="str">
        <f t="shared" ref="H367:H375" si="26">C367</f>
        <v>kg</v>
      </c>
      <c r="I367" s="78" t="s">
        <v>647</v>
      </c>
      <c r="J367" s="1" t="s">
        <v>1581</v>
      </c>
      <c r="K367" s="1" t="s">
        <v>373</v>
      </c>
      <c r="L367" s="1" t="s">
        <v>1588</v>
      </c>
    </row>
    <row r="368" spans="1:12" s="1" customFormat="1" ht="15" customHeight="1">
      <c r="A368" s="10">
        <f>A360</f>
        <v>43</v>
      </c>
      <c r="B368" s="50">
        <v>4</v>
      </c>
      <c r="C368" s="21" t="s">
        <v>1378</v>
      </c>
      <c r="D368" s="17">
        <f>D363</f>
        <v>4</v>
      </c>
      <c r="E368" s="42" t="s">
        <v>979</v>
      </c>
      <c r="F368" s="17">
        <f>G366</f>
        <v>10</v>
      </c>
      <c r="G368" s="23">
        <f t="shared" si="25"/>
        <v>10</v>
      </c>
      <c r="H368" s="28" t="str">
        <f t="shared" si="26"/>
        <v>filets</v>
      </c>
      <c r="I368" s="78" t="s">
        <v>647</v>
      </c>
      <c r="J368" s="1" t="s">
        <v>1581</v>
      </c>
      <c r="K368" s="1" t="s">
        <v>373</v>
      </c>
      <c r="L368" s="1" t="s">
        <v>1588</v>
      </c>
    </row>
    <row r="369" spans="1:12" s="1" customFormat="1" ht="15" customHeight="1">
      <c r="A369" s="10">
        <f>A360</f>
        <v>43</v>
      </c>
      <c r="B369" s="50">
        <v>20</v>
      </c>
      <c r="C369" s="21" t="s">
        <v>1379</v>
      </c>
      <c r="D369" s="17">
        <f>D363</f>
        <v>4</v>
      </c>
      <c r="E369" s="42" t="s">
        <v>980</v>
      </c>
      <c r="F369" s="17">
        <f>G366</f>
        <v>10</v>
      </c>
      <c r="G369" s="23">
        <f t="shared" si="25"/>
        <v>50</v>
      </c>
      <c r="H369" s="28" t="str">
        <f t="shared" si="26"/>
        <v>asperges</v>
      </c>
      <c r="I369" s="78" t="s">
        <v>647</v>
      </c>
      <c r="J369" s="1" t="s">
        <v>1581</v>
      </c>
      <c r="K369" s="1" t="s">
        <v>373</v>
      </c>
      <c r="L369" s="1" t="s">
        <v>1588</v>
      </c>
    </row>
    <row r="370" spans="1:12" s="1" customFormat="1" ht="15" customHeight="1">
      <c r="A370" s="10">
        <f>A360</f>
        <v>43</v>
      </c>
      <c r="B370" s="50">
        <v>10</v>
      </c>
      <c r="C370" s="21" t="s">
        <v>645</v>
      </c>
      <c r="D370" s="17">
        <f>D363</f>
        <v>4</v>
      </c>
      <c r="E370" s="42" t="s">
        <v>981</v>
      </c>
      <c r="F370" s="17">
        <f>G366</f>
        <v>10</v>
      </c>
      <c r="G370" s="23">
        <f t="shared" si="25"/>
        <v>25</v>
      </c>
      <c r="H370" s="28" t="str">
        <f t="shared" si="26"/>
        <v>tranches</v>
      </c>
      <c r="I370" s="78" t="s">
        <v>647</v>
      </c>
      <c r="J370" s="1" t="s">
        <v>1581</v>
      </c>
      <c r="K370" s="1" t="s">
        <v>373</v>
      </c>
      <c r="L370" s="1" t="s">
        <v>1588</v>
      </c>
    </row>
    <row r="371" spans="1:12" s="1" customFormat="1" ht="15" customHeight="1">
      <c r="A371" s="10">
        <f>A360</f>
        <v>43</v>
      </c>
      <c r="B371" s="50">
        <v>0.3</v>
      </c>
      <c r="C371" s="21" t="s">
        <v>609</v>
      </c>
      <c r="D371" s="17">
        <f>D363</f>
        <v>4</v>
      </c>
      <c r="E371" s="42" t="s">
        <v>982</v>
      </c>
      <c r="F371" s="17">
        <f>G366</f>
        <v>10</v>
      </c>
      <c r="G371" s="41">
        <f t="shared" si="25"/>
        <v>0.75</v>
      </c>
      <c r="H371" s="28" t="str">
        <f t="shared" si="26"/>
        <v>kg</v>
      </c>
      <c r="I371" s="78" t="s">
        <v>647</v>
      </c>
      <c r="J371" s="1" t="s">
        <v>1581</v>
      </c>
      <c r="K371" s="1" t="s">
        <v>373</v>
      </c>
      <c r="L371" s="1" t="s">
        <v>1588</v>
      </c>
    </row>
    <row r="372" spans="1:12" s="1" customFormat="1" ht="15" customHeight="1">
      <c r="A372" s="10">
        <f>A360</f>
        <v>43</v>
      </c>
      <c r="B372" s="50">
        <v>8</v>
      </c>
      <c r="C372" s="21" t="s">
        <v>619</v>
      </c>
      <c r="D372" s="17">
        <f>D363</f>
        <v>4</v>
      </c>
      <c r="E372" s="42" t="s">
        <v>983</v>
      </c>
      <c r="F372" s="17">
        <f>G366</f>
        <v>10</v>
      </c>
      <c r="G372" s="23">
        <f t="shared" si="25"/>
        <v>20</v>
      </c>
      <c r="H372" s="28" t="str">
        <f t="shared" si="26"/>
        <v>C/S</v>
      </c>
      <c r="I372" s="78" t="s">
        <v>647</v>
      </c>
      <c r="J372" s="1" t="s">
        <v>1581</v>
      </c>
      <c r="K372" s="1" t="s">
        <v>373</v>
      </c>
      <c r="L372" s="1" t="s">
        <v>1588</v>
      </c>
    </row>
    <row r="373" spans="1:12" s="1" customFormat="1" ht="15" customHeight="1">
      <c r="A373" s="10">
        <f>A360</f>
        <v>43</v>
      </c>
      <c r="B373" s="50"/>
      <c r="C373" s="21"/>
      <c r="D373" s="17">
        <f>D363</f>
        <v>4</v>
      </c>
      <c r="E373" s="42" t="s">
        <v>700</v>
      </c>
      <c r="F373" s="17">
        <f>G366</f>
        <v>10</v>
      </c>
      <c r="G373" s="22" t="str">
        <f t="shared" si="25"/>
        <v/>
      </c>
      <c r="H373" s="28">
        <f t="shared" si="26"/>
        <v>0</v>
      </c>
      <c r="I373" s="78" t="s">
        <v>647</v>
      </c>
      <c r="J373" s="1" t="s">
        <v>1581</v>
      </c>
      <c r="K373" s="1" t="s">
        <v>373</v>
      </c>
      <c r="L373" s="1" t="s">
        <v>1588</v>
      </c>
    </row>
    <row r="374" spans="1:12" s="1" customFormat="1" ht="15" customHeight="1">
      <c r="A374" s="10">
        <f>A360</f>
        <v>43</v>
      </c>
      <c r="B374" s="50"/>
      <c r="C374" s="21"/>
      <c r="D374" s="17">
        <f>D363</f>
        <v>4</v>
      </c>
      <c r="E374" s="65"/>
      <c r="F374" s="17">
        <f>G366</f>
        <v>10</v>
      </c>
      <c r="G374" s="22" t="str">
        <f t="shared" si="25"/>
        <v/>
      </c>
      <c r="H374" s="28">
        <f t="shared" si="26"/>
        <v>0</v>
      </c>
      <c r="I374" s="78" t="s">
        <v>647</v>
      </c>
      <c r="J374" s="1" t="s">
        <v>1581</v>
      </c>
      <c r="K374" s="1" t="s">
        <v>373</v>
      </c>
      <c r="L374" s="1" t="s">
        <v>1588</v>
      </c>
    </row>
    <row r="375" spans="1:12" s="1" customFormat="1" ht="15" customHeight="1">
      <c r="A375" s="10">
        <f>A360</f>
        <v>43</v>
      </c>
      <c r="B375" s="50"/>
      <c r="C375" s="21"/>
      <c r="D375" s="17">
        <f>D363</f>
        <v>4</v>
      </c>
      <c r="E375" s="65"/>
      <c r="F375" s="17">
        <f>G366</f>
        <v>10</v>
      </c>
      <c r="G375" s="22" t="str">
        <f t="shared" si="25"/>
        <v/>
      </c>
      <c r="H375" s="28">
        <f t="shared" si="26"/>
        <v>0</v>
      </c>
      <c r="I375" s="78" t="s">
        <v>647</v>
      </c>
      <c r="J375" s="1" t="s">
        <v>1581</v>
      </c>
      <c r="K375" s="1" t="s">
        <v>373</v>
      </c>
      <c r="L375" s="1" t="s">
        <v>1588</v>
      </c>
    </row>
    <row r="376" spans="1:12" s="1" customFormat="1">
      <c r="A376" s="10">
        <f>A360</f>
        <v>43</v>
      </c>
      <c r="B376" s="53"/>
      <c r="C376" s="54"/>
      <c r="D376" s="17"/>
      <c r="E376" s="63" t="s">
        <v>0</v>
      </c>
      <c r="F376" s="17"/>
      <c r="G376" s="22"/>
      <c r="H376" s="28"/>
      <c r="I376" s="78" t="s">
        <v>647</v>
      </c>
      <c r="J376" s="1" t="s">
        <v>1581</v>
      </c>
      <c r="K376" s="1" t="s">
        <v>373</v>
      </c>
      <c r="L376" s="1" t="s">
        <v>1588</v>
      </c>
    </row>
    <row r="377" spans="1:12" s="1" customFormat="1">
      <c r="A377" s="10">
        <f>A360</f>
        <v>43</v>
      </c>
      <c r="B377" s="53"/>
      <c r="C377" s="54"/>
      <c r="D377" s="17"/>
      <c r="E377" s="60" t="s">
        <v>372</v>
      </c>
      <c r="F377" s="17"/>
      <c r="G377" s="22"/>
      <c r="H377" s="28"/>
      <c r="I377" s="78" t="s">
        <v>647</v>
      </c>
      <c r="J377" s="1" t="s">
        <v>1581</v>
      </c>
      <c r="K377" s="1" t="s">
        <v>373</v>
      </c>
      <c r="L377" s="1" t="s">
        <v>1588</v>
      </c>
    </row>
    <row r="378" spans="1:12" s="1" customFormat="1">
      <c r="A378" s="10">
        <f>A360</f>
        <v>43</v>
      </c>
      <c r="B378" s="53"/>
      <c r="C378" s="54"/>
      <c r="D378" s="17"/>
      <c r="E378" s="60" t="s">
        <v>984</v>
      </c>
      <c r="F378" s="17"/>
      <c r="G378" s="22"/>
      <c r="H378" s="28"/>
      <c r="I378" s="78" t="s">
        <v>647</v>
      </c>
      <c r="J378" s="1" t="s">
        <v>1581</v>
      </c>
      <c r="K378" s="1" t="s">
        <v>373</v>
      </c>
      <c r="L378" s="1" t="s">
        <v>1588</v>
      </c>
    </row>
    <row r="379" spans="1:12" s="1" customFormat="1">
      <c r="A379" s="10">
        <f>A360</f>
        <v>43</v>
      </c>
      <c r="B379" s="53"/>
      <c r="C379" s="54"/>
      <c r="D379" s="17"/>
      <c r="E379" s="60" t="s">
        <v>371</v>
      </c>
      <c r="F379" s="17"/>
      <c r="G379" s="22"/>
      <c r="H379" s="28"/>
      <c r="I379" s="78" t="s">
        <v>647</v>
      </c>
      <c r="J379" s="1" t="s">
        <v>1581</v>
      </c>
      <c r="K379" s="1" t="s">
        <v>373</v>
      </c>
      <c r="L379" s="1" t="s">
        <v>1588</v>
      </c>
    </row>
    <row r="380" spans="1:12" s="1" customFormat="1">
      <c r="A380" s="10">
        <f>A360</f>
        <v>43</v>
      </c>
      <c r="B380" s="53"/>
      <c r="C380" s="54"/>
      <c r="D380" s="17"/>
      <c r="E380" s="60" t="s">
        <v>370</v>
      </c>
      <c r="F380" s="17"/>
      <c r="G380" s="22"/>
      <c r="H380" s="28"/>
      <c r="I380" s="78" t="s">
        <v>647</v>
      </c>
      <c r="J380" s="1" t="s">
        <v>1581</v>
      </c>
      <c r="K380" s="1" t="s">
        <v>373</v>
      </c>
      <c r="L380" s="1" t="s">
        <v>1588</v>
      </c>
    </row>
    <row r="381" spans="1:12" s="1" customFormat="1" ht="30" customHeight="1">
      <c r="A381" s="10">
        <f>A360</f>
        <v>43</v>
      </c>
      <c r="B381" s="53"/>
      <c r="C381" s="54"/>
      <c r="D381" s="17"/>
      <c r="E381" s="860" t="s">
        <v>985</v>
      </c>
      <c r="F381" s="860"/>
      <c r="G381" s="860"/>
      <c r="H381" s="861"/>
      <c r="I381" s="78" t="s">
        <v>647</v>
      </c>
      <c r="J381" s="1" t="s">
        <v>1581</v>
      </c>
      <c r="K381" s="1" t="s">
        <v>373</v>
      </c>
      <c r="L381" s="1" t="s">
        <v>1588</v>
      </c>
    </row>
    <row r="382" spans="1:12" s="1" customFormat="1">
      <c r="A382" s="10">
        <f>A360</f>
        <v>43</v>
      </c>
      <c r="B382" s="53"/>
      <c r="C382" s="54"/>
      <c r="D382" s="17"/>
      <c r="E382" s="60" t="s">
        <v>369</v>
      </c>
      <c r="F382" s="17"/>
      <c r="G382" s="22"/>
      <c r="H382" s="28"/>
      <c r="I382" s="78" t="s">
        <v>647</v>
      </c>
      <c r="J382" s="1" t="s">
        <v>1581</v>
      </c>
      <c r="K382" s="1" t="s">
        <v>373</v>
      </c>
      <c r="L382" s="1" t="s">
        <v>1588</v>
      </c>
    </row>
    <row r="383" spans="1:12" s="1" customFormat="1">
      <c r="A383" s="10">
        <f>A360</f>
        <v>43</v>
      </c>
      <c r="B383" s="53"/>
      <c r="C383" s="54"/>
      <c r="D383" s="17"/>
      <c r="E383" s="60" t="s">
        <v>368</v>
      </c>
      <c r="F383" s="17"/>
      <c r="G383" s="22"/>
      <c r="H383" s="28"/>
      <c r="I383" s="78" t="s">
        <v>647</v>
      </c>
      <c r="J383" s="1" t="s">
        <v>1581</v>
      </c>
      <c r="K383" s="1" t="s">
        <v>373</v>
      </c>
      <c r="L383" s="1" t="s">
        <v>1588</v>
      </c>
    </row>
    <row r="384" spans="1:12" s="1" customFormat="1">
      <c r="A384" s="10">
        <f>A360</f>
        <v>43</v>
      </c>
      <c r="B384" s="53"/>
      <c r="C384" s="54"/>
      <c r="D384" s="17"/>
      <c r="E384" s="60" t="s">
        <v>986</v>
      </c>
      <c r="F384" s="17"/>
      <c r="G384" s="22"/>
      <c r="H384" s="28"/>
      <c r="I384" s="78" t="s">
        <v>647</v>
      </c>
      <c r="J384" s="1" t="s">
        <v>1581</v>
      </c>
      <c r="K384" s="1" t="s">
        <v>373</v>
      </c>
      <c r="L384" s="1" t="s">
        <v>1588</v>
      </c>
    </row>
    <row r="385" spans="1:12" s="1" customFormat="1">
      <c r="A385" s="10">
        <f>A360</f>
        <v>43</v>
      </c>
      <c r="B385" s="53"/>
      <c r="C385" s="54"/>
      <c r="D385" s="17"/>
      <c r="E385" s="60" t="s">
        <v>367</v>
      </c>
      <c r="F385" s="17"/>
      <c r="G385" s="22"/>
      <c r="H385" s="28"/>
      <c r="I385" s="78" t="s">
        <v>647</v>
      </c>
      <c r="J385" s="1" t="s">
        <v>1581</v>
      </c>
      <c r="K385" s="1" t="s">
        <v>373</v>
      </c>
      <c r="L385" s="1" t="s">
        <v>1588</v>
      </c>
    </row>
    <row r="386" spans="1:12" s="1" customFormat="1">
      <c r="A386" s="10">
        <f>A360</f>
        <v>43</v>
      </c>
      <c r="B386" s="53"/>
      <c r="C386" s="54"/>
      <c r="D386" s="17"/>
      <c r="E386" s="60" t="s">
        <v>355</v>
      </c>
      <c r="F386" s="17"/>
      <c r="G386" s="22"/>
      <c r="H386" s="28"/>
      <c r="I386" s="78" t="s">
        <v>647</v>
      </c>
      <c r="J386" s="1" t="s">
        <v>1581</v>
      </c>
      <c r="K386" s="1" t="s">
        <v>373</v>
      </c>
      <c r="L386" s="1" t="s">
        <v>1588</v>
      </c>
    </row>
    <row r="387" spans="1:12" s="1" customFormat="1" ht="15" customHeight="1">
      <c r="A387" s="10">
        <f>A360</f>
        <v>43</v>
      </c>
      <c r="B387" s="53"/>
      <c r="C387" s="54"/>
      <c r="D387" s="17"/>
      <c r="E387" s="60"/>
      <c r="F387" s="17"/>
      <c r="G387" s="22"/>
      <c r="H387" s="28"/>
      <c r="I387" s="78" t="s">
        <v>647</v>
      </c>
      <c r="J387" s="1" t="s">
        <v>1581</v>
      </c>
      <c r="K387" s="1" t="s">
        <v>373</v>
      </c>
      <c r="L387" s="1" t="s">
        <v>1588</v>
      </c>
    </row>
    <row r="388" spans="1:12" s="1" customFormat="1" ht="15" customHeight="1">
      <c r="A388" s="52">
        <f>A360</f>
        <v>43</v>
      </c>
      <c r="B388" s="6"/>
      <c r="C388" s="6"/>
      <c r="D388" s="5"/>
      <c r="E388" s="4"/>
      <c r="F388" s="3"/>
      <c r="G388" s="2"/>
      <c r="H388" s="2"/>
      <c r="I388" s="79" t="s">
        <v>647</v>
      </c>
      <c r="J388" s="69" t="s">
        <v>1581</v>
      </c>
      <c r="K388" s="69" t="s">
        <v>373</v>
      </c>
      <c r="L388" s="69" t="s">
        <v>1588</v>
      </c>
    </row>
    <row r="389" spans="1:12" s="1" customFormat="1" ht="31.5" customHeight="1">
      <c r="A389" s="10">
        <f>B390</f>
        <v>54</v>
      </c>
      <c r="B389" s="866" t="s">
        <v>1580</v>
      </c>
      <c r="C389" s="866"/>
      <c r="D389" s="866"/>
      <c r="E389" s="866"/>
      <c r="F389" s="866"/>
      <c r="G389" s="866"/>
      <c r="H389" s="867"/>
      <c r="I389" s="77" t="s">
        <v>647</v>
      </c>
      <c r="J389" s="68" t="s">
        <v>1581</v>
      </c>
      <c r="K389" s="68" t="s">
        <v>319</v>
      </c>
      <c r="L389" s="68" t="s">
        <v>1592</v>
      </c>
    </row>
    <row r="390" spans="1:12" s="1" customFormat="1" ht="20.25" customHeight="1">
      <c r="A390" s="10">
        <f>A389</f>
        <v>54</v>
      </c>
      <c r="B390" s="868">
        <v>54</v>
      </c>
      <c r="C390" s="24"/>
      <c r="D390" s="13"/>
      <c r="E390" s="12" t="s">
        <v>319</v>
      </c>
      <c r="F390" s="32"/>
      <c r="G390" s="33"/>
      <c r="H390" s="34"/>
      <c r="I390" s="78" t="s">
        <v>647</v>
      </c>
      <c r="J390" s="1" t="s">
        <v>1581</v>
      </c>
      <c r="K390" s="1" t="s">
        <v>319</v>
      </c>
      <c r="L390" s="1" t="s">
        <v>1592</v>
      </c>
    </row>
    <row r="391" spans="1:12" s="1" customFormat="1" ht="15.75" customHeight="1">
      <c r="A391" s="10">
        <f>A389</f>
        <v>54</v>
      </c>
      <c r="B391" s="868"/>
      <c r="C391" s="25"/>
      <c r="D391" s="26"/>
      <c r="E391" s="27" t="s">
        <v>1040</v>
      </c>
      <c r="F391" s="32"/>
      <c r="G391" s="33"/>
      <c r="H391" s="34"/>
      <c r="I391" s="78" t="s">
        <v>647</v>
      </c>
      <c r="J391" s="1" t="s">
        <v>1581</v>
      </c>
      <c r="K391" s="1" t="s">
        <v>319</v>
      </c>
      <c r="L391" s="1" t="s">
        <v>1592</v>
      </c>
    </row>
    <row r="392" spans="1:12" s="1" customFormat="1" ht="15" customHeight="1">
      <c r="A392" s="10">
        <f>A389</f>
        <v>54</v>
      </c>
      <c r="B392" s="869" t="s">
        <v>1369</v>
      </c>
      <c r="C392" s="869"/>
      <c r="D392" s="870">
        <v>4</v>
      </c>
      <c r="E392" s="44" t="s">
        <v>8</v>
      </c>
      <c r="F392" s="871" t="s">
        <v>611</v>
      </c>
      <c r="G392" s="871"/>
      <c r="H392" s="872"/>
      <c r="I392" s="78" t="s">
        <v>647</v>
      </c>
      <c r="J392" s="1" t="s">
        <v>1581</v>
      </c>
      <c r="K392" s="1" t="s">
        <v>319</v>
      </c>
      <c r="L392" s="1" t="s">
        <v>1592</v>
      </c>
    </row>
    <row r="393" spans="1:12" s="1" customFormat="1" ht="15" customHeight="1">
      <c r="A393" s="10">
        <f>A389</f>
        <v>54</v>
      </c>
      <c r="B393" s="869"/>
      <c r="C393" s="869"/>
      <c r="D393" s="870"/>
      <c r="E393" s="65" t="s">
        <v>24</v>
      </c>
      <c r="F393" s="871"/>
      <c r="G393" s="871"/>
      <c r="H393" s="872"/>
      <c r="I393" s="78" t="s">
        <v>647</v>
      </c>
      <c r="J393" s="1" t="s">
        <v>1581</v>
      </c>
      <c r="K393" s="1" t="s">
        <v>319</v>
      </c>
      <c r="L393" s="1" t="s">
        <v>1592</v>
      </c>
    </row>
    <row r="394" spans="1:12" s="1" customFormat="1" ht="15" customHeight="1">
      <c r="A394" s="10">
        <f>A389</f>
        <v>54</v>
      </c>
      <c r="B394" s="869"/>
      <c r="C394" s="869"/>
      <c r="D394" s="870"/>
      <c r="E394" s="65" t="s">
        <v>34</v>
      </c>
      <c r="F394" s="871"/>
      <c r="G394" s="871"/>
      <c r="H394" s="872"/>
      <c r="I394" s="78" t="s">
        <v>647</v>
      </c>
      <c r="J394" s="1" t="s">
        <v>1581</v>
      </c>
      <c r="K394" s="1" t="s">
        <v>319</v>
      </c>
      <c r="L394" s="1" t="s">
        <v>1592</v>
      </c>
    </row>
    <row r="395" spans="1:12" s="1" customFormat="1" ht="25.5" customHeight="1">
      <c r="A395" s="10">
        <f>A389</f>
        <v>54</v>
      </c>
      <c r="B395" s="875" t="s">
        <v>613</v>
      </c>
      <c r="C395" s="875"/>
      <c r="D395" s="16">
        <f>D392</f>
        <v>4</v>
      </c>
      <c r="E395" s="45" t="s">
        <v>2</v>
      </c>
      <c r="F395" s="29" t="s">
        <v>1</v>
      </c>
      <c r="G395" s="864">
        <v>10</v>
      </c>
      <c r="H395" s="865"/>
      <c r="I395" s="78" t="s">
        <v>647</v>
      </c>
      <c r="J395" s="1" t="s">
        <v>1581</v>
      </c>
      <c r="K395" s="1" t="s">
        <v>319</v>
      </c>
      <c r="L395" s="1" t="s">
        <v>1592</v>
      </c>
    </row>
    <row r="396" spans="1:12" s="1" customFormat="1" ht="15" customHeight="1">
      <c r="A396" s="10">
        <f>A389</f>
        <v>54</v>
      </c>
      <c r="B396" s="50">
        <v>0.2</v>
      </c>
      <c r="C396" s="21" t="s">
        <v>609</v>
      </c>
      <c r="D396" s="17">
        <f>D392</f>
        <v>4</v>
      </c>
      <c r="E396" s="42" t="s">
        <v>978</v>
      </c>
      <c r="F396" s="17">
        <f>G395</f>
        <v>10</v>
      </c>
      <c r="G396" s="41">
        <f t="shared" ref="G396:G405" si="27">IF(ISBLANK(B396),"",IF(ISTEXT(B396),"",(B396/D396)*F396))</f>
        <v>0.5</v>
      </c>
      <c r="H396" s="28" t="str">
        <f t="shared" ref="H396:H405" si="28">C396</f>
        <v>kg</v>
      </c>
      <c r="I396" s="78" t="s">
        <v>647</v>
      </c>
      <c r="J396" s="1" t="s">
        <v>1581</v>
      </c>
      <c r="K396" s="1" t="s">
        <v>319</v>
      </c>
      <c r="L396" s="1" t="s">
        <v>1592</v>
      </c>
    </row>
    <row r="397" spans="1:12" s="1" customFormat="1" ht="15" customHeight="1">
      <c r="A397" s="10">
        <f>A389</f>
        <v>54</v>
      </c>
      <c r="B397" s="57">
        <v>8</v>
      </c>
      <c r="C397" s="21" t="s">
        <v>1373</v>
      </c>
      <c r="D397" s="17">
        <f>D392</f>
        <v>4</v>
      </c>
      <c r="E397" s="42" t="s">
        <v>1041</v>
      </c>
      <c r="F397" s="17">
        <f>G395</f>
        <v>10</v>
      </c>
      <c r="G397" s="23">
        <f t="shared" si="27"/>
        <v>20</v>
      </c>
      <c r="H397" s="28" t="str">
        <f t="shared" si="28"/>
        <v>plaques</v>
      </c>
      <c r="I397" s="78" t="s">
        <v>647</v>
      </c>
      <c r="J397" s="1" t="s">
        <v>1581</v>
      </c>
      <c r="K397" s="1" t="s">
        <v>319</v>
      </c>
      <c r="L397" s="1" t="s">
        <v>1592</v>
      </c>
    </row>
    <row r="398" spans="1:12" s="1" customFormat="1" ht="15" customHeight="1">
      <c r="A398" s="10">
        <f>A389</f>
        <v>54</v>
      </c>
      <c r="B398" s="50">
        <v>0.6</v>
      </c>
      <c r="C398" s="21" t="s">
        <v>609</v>
      </c>
      <c r="D398" s="17">
        <f>D392</f>
        <v>4</v>
      </c>
      <c r="E398" s="42" t="s">
        <v>1042</v>
      </c>
      <c r="F398" s="17">
        <f>G395</f>
        <v>10</v>
      </c>
      <c r="G398" s="41">
        <f t="shared" si="27"/>
        <v>1.5</v>
      </c>
      <c r="H398" s="28" t="str">
        <f t="shared" si="28"/>
        <v>kg</v>
      </c>
      <c r="I398" s="78" t="s">
        <v>647</v>
      </c>
      <c r="J398" s="1" t="s">
        <v>1581</v>
      </c>
      <c r="K398" s="1" t="s">
        <v>319</v>
      </c>
      <c r="L398" s="1" t="s">
        <v>1592</v>
      </c>
    </row>
    <row r="399" spans="1:12" s="1" customFormat="1" ht="15" customHeight="1">
      <c r="A399" s="10">
        <f>A389</f>
        <v>54</v>
      </c>
      <c r="B399" s="57">
        <v>12</v>
      </c>
      <c r="C399" s="21" t="s">
        <v>645</v>
      </c>
      <c r="D399" s="17">
        <f>D392</f>
        <v>4</v>
      </c>
      <c r="E399" s="42" t="s">
        <v>1043</v>
      </c>
      <c r="F399" s="17">
        <f>G395</f>
        <v>10</v>
      </c>
      <c r="G399" s="23">
        <f t="shared" si="27"/>
        <v>30</v>
      </c>
      <c r="H399" s="28" t="str">
        <f t="shared" si="28"/>
        <v>tranches</v>
      </c>
      <c r="I399" s="78" t="s">
        <v>647</v>
      </c>
      <c r="J399" s="1" t="s">
        <v>1581</v>
      </c>
      <c r="K399" s="1" t="s">
        <v>319</v>
      </c>
      <c r="L399" s="1" t="s">
        <v>1592</v>
      </c>
    </row>
    <row r="400" spans="1:12" s="1" customFormat="1" ht="15" customHeight="1">
      <c r="A400" s="10">
        <f>A389</f>
        <v>54</v>
      </c>
      <c r="B400" s="50">
        <v>0.1</v>
      </c>
      <c r="C400" s="21" t="s">
        <v>609</v>
      </c>
      <c r="D400" s="17">
        <f>D392</f>
        <v>4</v>
      </c>
      <c r="E400" s="42" t="s">
        <v>1044</v>
      </c>
      <c r="F400" s="17">
        <f>G395</f>
        <v>10</v>
      </c>
      <c r="G400" s="41">
        <f t="shared" si="27"/>
        <v>0.25</v>
      </c>
      <c r="H400" s="28" t="str">
        <f t="shared" si="28"/>
        <v>kg</v>
      </c>
      <c r="I400" s="78" t="s">
        <v>647</v>
      </c>
      <c r="J400" s="1" t="s">
        <v>1581</v>
      </c>
      <c r="K400" s="1" t="s">
        <v>319</v>
      </c>
      <c r="L400" s="1" t="s">
        <v>1592</v>
      </c>
    </row>
    <row r="401" spans="1:12" s="1" customFormat="1" ht="15" customHeight="1">
      <c r="A401" s="10">
        <f>A389</f>
        <v>54</v>
      </c>
      <c r="B401" s="50"/>
      <c r="C401" s="21" t="s">
        <v>1397</v>
      </c>
      <c r="D401" s="17">
        <f>D392</f>
        <v>4</v>
      </c>
      <c r="E401" s="42" t="s">
        <v>662</v>
      </c>
      <c r="F401" s="17">
        <f>G395</f>
        <v>10</v>
      </c>
      <c r="G401" s="22" t="str">
        <f t="shared" si="27"/>
        <v/>
      </c>
      <c r="H401" s="28" t="str">
        <f t="shared" si="28"/>
        <v>pm</v>
      </c>
      <c r="I401" s="78" t="s">
        <v>647</v>
      </c>
      <c r="J401" s="1" t="s">
        <v>1581</v>
      </c>
      <c r="K401" s="1" t="s">
        <v>319</v>
      </c>
      <c r="L401" s="1" t="s">
        <v>1592</v>
      </c>
    </row>
    <row r="402" spans="1:12" s="1" customFormat="1" ht="15" customHeight="1">
      <c r="A402" s="10">
        <f>A389</f>
        <v>54</v>
      </c>
      <c r="B402" s="50"/>
      <c r="C402" s="21" t="s">
        <v>1397</v>
      </c>
      <c r="D402" s="17">
        <f>D392</f>
        <v>4</v>
      </c>
      <c r="E402" s="42" t="s">
        <v>700</v>
      </c>
      <c r="F402" s="17">
        <f>G395</f>
        <v>10</v>
      </c>
      <c r="G402" s="22" t="str">
        <f t="shared" si="27"/>
        <v/>
      </c>
      <c r="H402" s="28" t="str">
        <f t="shared" si="28"/>
        <v>pm</v>
      </c>
      <c r="I402" s="78" t="s">
        <v>647</v>
      </c>
      <c r="J402" s="1" t="s">
        <v>1581</v>
      </c>
      <c r="K402" s="1" t="s">
        <v>319</v>
      </c>
      <c r="L402" s="1" t="s">
        <v>1592</v>
      </c>
    </row>
    <row r="403" spans="1:12" s="1" customFormat="1" ht="15" customHeight="1">
      <c r="A403" s="10">
        <f>A389</f>
        <v>54</v>
      </c>
      <c r="B403" s="50">
        <v>0.15</v>
      </c>
      <c r="C403" s="21" t="s">
        <v>609</v>
      </c>
      <c r="D403" s="17">
        <f>D392</f>
        <v>4</v>
      </c>
      <c r="E403" s="42" t="s">
        <v>1045</v>
      </c>
      <c r="F403" s="17">
        <f>G395</f>
        <v>10</v>
      </c>
      <c r="G403" s="41">
        <f t="shared" si="27"/>
        <v>0.375</v>
      </c>
      <c r="H403" s="28" t="str">
        <f t="shared" si="28"/>
        <v>kg</v>
      </c>
      <c r="I403" s="78" t="s">
        <v>647</v>
      </c>
      <c r="J403" s="1" t="s">
        <v>1581</v>
      </c>
      <c r="K403" s="1" t="s">
        <v>319</v>
      </c>
      <c r="L403" s="1" t="s">
        <v>1592</v>
      </c>
    </row>
    <row r="404" spans="1:12" s="1" customFormat="1" ht="15" customHeight="1">
      <c r="A404" s="10">
        <f>A389</f>
        <v>54</v>
      </c>
      <c r="B404" s="50"/>
      <c r="C404" s="21"/>
      <c r="D404" s="17">
        <f>D392</f>
        <v>4</v>
      </c>
      <c r="E404" s="42" t="s">
        <v>700</v>
      </c>
      <c r="F404" s="17">
        <f>G395</f>
        <v>10</v>
      </c>
      <c r="G404" s="22" t="str">
        <f t="shared" si="27"/>
        <v/>
      </c>
      <c r="H404" s="28">
        <f t="shared" si="28"/>
        <v>0</v>
      </c>
      <c r="I404" s="78" t="s">
        <v>647</v>
      </c>
      <c r="J404" s="1" t="s">
        <v>1581</v>
      </c>
      <c r="K404" s="1" t="s">
        <v>319</v>
      </c>
      <c r="L404" s="1" t="s">
        <v>1592</v>
      </c>
    </row>
    <row r="405" spans="1:12" s="1" customFormat="1" ht="15" customHeight="1">
      <c r="A405" s="10">
        <f>A389</f>
        <v>54</v>
      </c>
      <c r="B405" s="50"/>
      <c r="C405" s="21"/>
      <c r="D405" s="17">
        <f>D392</f>
        <v>4</v>
      </c>
      <c r="E405" s="42"/>
      <c r="F405" s="17">
        <f>G395</f>
        <v>10</v>
      </c>
      <c r="G405" s="22" t="str">
        <f t="shared" si="27"/>
        <v/>
      </c>
      <c r="H405" s="28">
        <f t="shared" si="28"/>
        <v>0</v>
      </c>
      <c r="I405" s="78" t="s">
        <v>647</v>
      </c>
      <c r="J405" s="1" t="s">
        <v>1581</v>
      </c>
      <c r="K405" s="1" t="s">
        <v>319</v>
      </c>
      <c r="L405" s="1" t="s">
        <v>1592</v>
      </c>
    </row>
    <row r="406" spans="1:12" s="1" customFormat="1" ht="15" customHeight="1">
      <c r="A406" s="10">
        <f>A389</f>
        <v>54</v>
      </c>
      <c r="B406" s="18"/>
      <c r="C406" s="18"/>
      <c r="D406" s="15"/>
      <c r="E406" s="63" t="s">
        <v>0</v>
      </c>
      <c r="F406" s="14"/>
      <c r="G406" s="31"/>
      <c r="H406" s="38"/>
      <c r="I406" s="78" t="s">
        <v>647</v>
      </c>
      <c r="J406" s="1" t="s">
        <v>1581</v>
      </c>
      <c r="K406" s="1" t="s">
        <v>319</v>
      </c>
      <c r="L406" s="1" t="s">
        <v>1592</v>
      </c>
    </row>
    <row r="407" spans="1:12" s="1" customFormat="1" ht="15" customHeight="1">
      <c r="A407" s="10">
        <f>A389</f>
        <v>54</v>
      </c>
      <c r="B407" s="18"/>
      <c r="C407" s="18"/>
      <c r="D407" s="15"/>
      <c r="E407" s="860" t="s">
        <v>318</v>
      </c>
      <c r="F407" s="860"/>
      <c r="G407" s="860"/>
      <c r="H407" s="861"/>
      <c r="I407" s="78" t="s">
        <v>647</v>
      </c>
      <c r="J407" s="1" t="s">
        <v>1581</v>
      </c>
      <c r="K407" s="1" t="s">
        <v>319</v>
      </c>
      <c r="L407" s="1" t="s">
        <v>1592</v>
      </c>
    </row>
    <row r="408" spans="1:12" s="1" customFormat="1" ht="15" customHeight="1">
      <c r="A408" s="10">
        <f>A389</f>
        <v>54</v>
      </c>
      <c r="B408" s="18"/>
      <c r="C408" s="18"/>
      <c r="D408" s="15"/>
      <c r="E408" s="860"/>
      <c r="F408" s="860"/>
      <c r="G408" s="860"/>
      <c r="H408" s="861"/>
      <c r="I408" s="78" t="s">
        <v>647</v>
      </c>
      <c r="J408" s="1" t="s">
        <v>1581</v>
      </c>
      <c r="K408" s="1" t="s">
        <v>319</v>
      </c>
      <c r="L408" s="1" t="s">
        <v>1592</v>
      </c>
    </row>
    <row r="409" spans="1:12" s="1" customFormat="1" ht="15" customHeight="1">
      <c r="A409" s="10">
        <f>A389</f>
        <v>54</v>
      </c>
      <c r="B409" s="18"/>
      <c r="C409" s="18"/>
      <c r="D409" s="15"/>
      <c r="E409" s="860" t="s">
        <v>1046</v>
      </c>
      <c r="F409" s="860"/>
      <c r="G409" s="860"/>
      <c r="H409" s="861"/>
      <c r="I409" s="78" t="s">
        <v>647</v>
      </c>
      <c r="J409" s="1" t="s">
        <v>1581</v>
      </c>
      <c r="K409" s="1" t="s">
        <v>319</v>
      </c>
      <c r="L409" s="1" t="s">
        <v>1592</v>
      </c>
    </row>
    <row r="410" spans="1:12" s="1" customFormat="1" ht="15" customHeight="1">
      <c r="A410" s="10">
        <f>A389</f>
        <v>54</v>
      </c>
      <c r="B410" s="18"/>
      <c r="C410" s="18"/>
      <c r="D410" s="15"/>
      <c r="E410" s="860"/>
      <c r="F410" s="860"/>
      <c r="G410" s="860"/>
      <c r="H410" s="861"/>
      <c r="I410" s="78" t="s">
        <v>647</v>
      </c>
      <c r="J410" s="1" t="s">
        <v>1581</v>
      </c>
      <c r="K410" s="1" t="s">
        <v>319</v>
      </c>
      <c r="L410" s="1" t="s">
        <v>1592</v>
      </c>
    </row>
    <row r="411" spans="1:12" s="1" customFormat="1" ht="15" customHeight="1">
      <c r="A411" s="10">
        <f>A389</f>
        <v>54</v>
      </c>
      <c r="B411" s="18"/>
      <c r="C411" s="18"/>
      <c r="D411" s="15"/>
      <c r="E411" s="860"/>
      <c r="F411" s="860"/>
      <c r="G411" s="860"/>
      <c r="H411" s="861"/>
      <c r="I411" s="78" t="s">
        <v>647</v>
      </c>
      <c r="J411" s="1" t="s">
        <v>1581</v>
      </c>
      <c r="K411" s="1" t="s">
        <v>319</v>
      </c>
      <c r="L411" s="1" t="s">
        <v>1592</v>
      </c>
    </row>
    <row r="412" spans="1:12" s="1" customFormat="1" ht="15" customHeight="1">
      <c r="A412" s="10">
        <f>A389</f>
        <v>54</v>
      </c>
      <c r="B412" s="18"/>
      <c r="C412" s="18"/>
      <c r="D412" s="15"/>
      <c r="E412" s="860" t="s">
        <v>1047</v>
      </c>
      <c r="F412" s="860"/>
      <c r="G412" s="860"/>
      <c r="H412" s="861"/>
      <c r="I412" s="78" t="s">
        <v>647</v>
      </c>
      <c r="J412" s="1" t="s">
        <v>1581</v>
      </c>
      <c r="K412" s="1" t="s">
        <v>319</v>
      </c>
      <c r="L412" s="1" t="s">
        <v>1592</v>
      </c>
    </row>
    <row r="413" spans="1:12" s="1" customFormat="1" ht="15" customHeight="1">
      <c r="A413" s="10">
        <f>A389</f>
        <v>54</v>
      </c>
      <c r="B413" s="18"/>
      <c r="C413" s="18"/>
      <c r="D413" s="15"/>
      <c r="E413" s="860"/>
      <c r="F413" s="860"/>
      <c r="G413" s="860"/>
      <c r="H413" s="861"/>
      <c r="I413" s="78" t="s">
        <v>647</v>
      </c>
      <c r="J413" s="1" t="s">
        <v>1581</v>
      </c>
      <c r="K413" s="1" t="s">
        <v>319</v>
      </c>
      <c r="L413" s="1" t="s">
        <v>1592</v>
      </c>
    </row>
    <row r="414" spans="1:12" s="1" customFormat="1" ht="15" customHeight="1">
      <c r="A414" s="10">
        <f>A389</f>
        <v>54</v>
      </c>
      <c r="B414" s="18"/>
      <c r="C414" s="18"/>
      <c r="D414" s="15"/>
      <c r="E414" s="860" t="s">
        <v>317</v>
      </c>
      <c r="F414" s="860"/>
      <c r="G414" s="860"/>
      <c r="H414" s="861"/>
      <c r="I414" s="78" t="s">
        <v>647</v>
      </c>
      <c r="J414" s="1" t="s">
        <v>1581</v>
      </c>
      <c r="K414" s="1" t="s">
        <v>319</v>
      </c>
      <c r="L414" s="1" t="s">
        <v>1592</v>
      </c>
    </row>
    <row r="415" spans="1:12" s="1" customFormat="1" ht="15" customHeight="1">
      <c r="A415" s="10">
        <f>A389</f>
        <v>54</v>
      </c>
      <c r="B415" s="18"/>
      <c r="C415" s="18"/>
      <c r="D415" s="15"/>
      <c r="E415" s="860"/>
      <c r="F415" s="860"/>
      <c r="G415" s="860"/>
      <c r="H415" s="861"/>
      <c r="I415" s="78" t="s">
        <v>647</v>
      </c>
      <c r="J415" s="1" t="s">
        <v>1581</v>
      </c>
      <c r="K415" s="1" t="s">
        <v>319</v>
      </c>
      <c r="L415" s="1" t="s">
        <v>1592</v>
      </c>
    </row>
    <row r="416" spans="1:12" s="1" customFormat="1" ht="15" customHeight="1">
      <c r="A416" s="10">
        <f>A389</f>
        <v>54</v>
      </c>
      <c r="B416" s="18"/>
      <c r="C416" s="18"/>
      <c r="D416" s="15"/>
      <c r="E416" s="860" t="s">
        <v>1048</v>
      </c>
      <c r="F416" s="860"/>
      <c r="G416" s="860"/>
      <c r="H416" s="861"/>
      <c r="I416" s="78" t="s">
        <v>647</v>
      </c>
      <c r="J416" s="1" t="s">
        <v>1581</v>
      </c>
      <c r="K416" s="1" t="s">
        <v>319</v>
      </c>
      <c r="L416" s="1" t="s">
        <v>1592</v>
      </c>
    </row>
    <row r="417" spans="1:12" s="1" customFormat="1" ht="15" customHeight="1">
      <c r="A417" s="10">
        <f>A389</f>
        <v>54</v>
      </c>
      <c r="B417" s="18"/>
      <c r="C417" s="18"/>
      <c r="D417" s="15"/>
      <c r="E417" s="860"/>
      <c r="F417" s="860"/>
      <c r="G417" s="860"/>
      <c r="H417" s="861"/>
      <c r="I417" s="78" t="s">
        <v>647</v>
      </c>
      <c r="J417" s="1" t="s">
        <v>1581</v>
      </c>
      <c r="K417" s="1" t="s">
        <v>319</v>
      </c>
      <c r="L417" s="1" t="s">
        <v>1592</v>
      </c>
    </row>
    <row r="418" spans="1:12" s="1" customFormat="1" ht="15" customHeight="1">
      <c r="A418" s="10">
        <f>A389</f>
        <v>54</v>
      </c>
      <c r="B418" s="18"/>
      <c r="C418" s="18"/>
      <c r="D418" s="15"/>
      <c r="E418" s="860" t="s">
        <v>316</v>
      </c>
      <c r="F418" s="860"/>
      <c r="G418" s="860"/>
      <c r="H418" s="861"/>
      <c r="I418" s="78" t="s">
        <v>647</v>
      </c>
      <c r="J418" s="1" t="s">
        <v>1581</v>
      </c>
      <c r="K418" s="1" t="s">
        <v>319</v>
      </c>
      <c r="L418" s="1" t="s">
        <v>1592</v>
      </c>
    </row>
    <row r="419" spans="1:12" s="1" customFormat="1" ht="15" customHeight="1">
      <c r="A419" s="10">
        <f>A389</f>
        <v>54</v>
      </c>
      <c r="B419" s="18"/>
      <c r="C419" s="18"/>
      <c r="D419" s="15"/>
      <c r="E419" s="860"/>
      <c r="F419" s="860"/>
      <c r="G419" s="860"/>
      <c r="H419" s="861"/>
      <c r="I419" s="78" t="s">
        <v>647</v>
      </c>
      <c r="J419" s="1" t="s">
        <v>1581</v>
      </c>
      <c r="K419" s="1" t="s">
        <v>319</v>
      </c>
      <c r="L419" s="1" t="s">
        <v>1592</v>
      </c>
    </row>
    <row r="420" spans="1:12" s="1" customFormat="1" ht="15" customHeight="1">
      <c r="A420" s="10">
        <f>A389</f>
        <v>54</v>
      </c>
      <c r="B420" s="18"/>
      <c r="C420" s="18"/>
      <c r="D420" s="15"/>
      <c r="E420" s="860" t="s">
        <v>1049</v>
      </c>
      <c r="F420" s="860"/>
      <c r="G420" s="860"/>
      <c r="H420" s="861"/>
      <c r="I420" s="78" t="s">
        <v>647</v>
      </c>
      <c r="J420" s="1" t="s">
        <v>1581</v>
      </c>
      <c r="K420" s="1" t="s">
        <v>319</v>
      </c>
      <c r="L420" s="1" t="s">
        <v>1592</v>
      </c>
    </row>
    <row r="421" spans="1:12" s="1" customFormat="1" ht="15" customHeight="1">
      <c r="A421" s="10">
        <f>A389</f>
        <v>54</v>
      </c>
      <c r="B421" s="18"/>
      <c r="C421" s="18"/>
      <c r="D421" s="15"/>
      <c r="E421" s="860"/>
      <c r="F421" s="860"/>
      <c r="G421" s="860"/>
      <c r="H421" s="861"/>
      <c r="I421" s="78" t="s">
        <v>647</v>
      </c>
      <c r="J421" s="1" t="s">
        <v>1581</v>
      </c>
      <c r="K421" s="1" t="s">
        <v>319</v>
      </c>
      <c r="L421" s="1" t="s">
        <v>1592</v>
      </c>
    </row>
    <row r="422" spans="1:12" s="1" customFormat="1" ht="15" customHeight="1">
      <c r="A422" s="10">
        <f>A389</f>
        <v>54</v>
      </c>
      <c r="B422" s="18"/>
      <c r="C422" s="18"/>
      <c r="D422" s="15"/>
      <c r="E422" s="860"/>
      <c r="F422" s="860"/>
      <c r="G422" s="860"/>
      <c r="H422" s="861"/>
      <c r="I422" s="78" t="s">
        <v>647</v>
      </c>
      <c r="J422" s="1" t="s">
        <v>1581</v>
      </c>
      <c r="K422" s="1" t="s">
        <v>319</v>
      </c>
      <c r="L422" s="1" t="s">
        <v>1592</v>
      </c>
    </row>
    <row r="423" spans="1:12" s="1" customFormat="1" ht="15" customHeight="1">
      <c r="A423" s="10">
        <f>A389</f>
        <v>54</v>
      </c>
      <c r="B423" s="18"/>
      <c r="C423" s="18"/>
      <c r="D423" s="15"/>
      <c r="E423" s="60" t="s">
        <v>315</v>
      </c>
      <c r="F423" s="14"/>
      <c r="G423" s="31"/>
      <c r="H423" s="38"/>
      <c r="I423" s="78" t="s">
        <v>647</v>
      </c>
      <c r="J423" s="1" t="s">
        <v>1581</v>
      </c>
      <c r="K423" s="1" t="s">
        <v>319</v>
      </c>
      <c r="L423" s="1" t="s">
        <v>1592</v>
      </c>
    </row>
    <row r="424" spans="1:12" s="1" customFormat="1" ht="15" customHeight="1">
      <c r="A424" s="10">
        <f>A389</f>
        <v>54</v>
      </c>
      <c r="B424" s="18"/>
      <c r="C424" s="18"/>
      <c r="D424" s="15"/>
      <c r="E424" s="60" t="s">
        <v>314</v>
      </c>
      <c r="F424" s="14"/>
      <c r="G424" s="31"/>
      <c r="H424" s="38"/>
      <c r="I424" s="78" t="s">
        <v>647</v>
      </c>
      <c r="J424" s="1" t="s">
        <v>1581</v>
      </c>
      <c r="K424" s="1" t="s">
        <v>319</v>
      </c>
      <c r="L424" s="1" t="s">
        <v>1592</v>
      </c>
    </row>
    <row r="425" spans="1:12" s="1" customFormat="1" ht="15" customHeight="1">
      <c r="A425" s="10">
        <f>A389</f>
        <v>54</v>
      </c>
      <c r="B425" s="18"/>
      <c r="C425" s="18"/>
      <c r="D425" s="15"/>
      <c r="E425" s="63"/>
      <c r="F425" s="14"/>
      <c r="G425" s="31"/>
      <c r="H425" s="38"/>
      <c r="I425" s="78" t="s">
        <v>647</v>
      </c>
      <c r="J425" s="1" t="s">
        <v>1581</v>
      </c>
      <c r="K425" s="1" t="s">
        <v>319</v>
      </c>
      <c r="L425" s="1" t="s">
        <v>1592</v>
      </c>
    </row>
    <row r="426" spans="1:12" s="1" customFormat="1" ht="15" customHeight="1">
      <c r="A426" s="10">
        <f>A389</f>
        <v>54</v>
      </c>
      <c r="B426" s="6"/>
      <c r="C426" s="6"/>
      <c r="D426" s="5"/>
      <c r="E426" s="4"/>
      <c r="F426" s="3"/>
      <c r="G426" s="2"/>
      <c r="H426" s="2"/>
      <c r="I426" s="79" t="s">
        <v>647</v>
      </c>
      <c r="J426" s="69" t="s">
        <v>1581</v>
      </c>
      <c r="K426" s="69" t="s">
        <v>319</v>
      </c>
      <c r="L426" s="69" t="s">
        <v>1592</v>
      </c>
    </row>
    <row r="427" spans="1:12" s="1" customFormat="1" ht="31.5" customHeight="1">
      <c r="A427" s="10">
        <f>B428</f>
        <v>56</v>
      </c>
      <c r="B427" s="866" t="s">
        <v>1580</v>
      </c>
      <c r="C427" s="866"/>
      <c r="D427" s="866"/>
      <c r="E427" s="866"/>
      <c r="F427" s="866"/>
      <c r="G427" s="866"/>
      <c r="H427" s="867"/>
      <c r="I427" s="77" t="s">
        <v>647</v>
      </c>
      <c r="J427" s="68" t="s">
        <v>1581</v>
      </c>
      <c r="K427" s="68" t="s">
        <v>307</v>
      </c>
      <c r="L427" s="68" t="s">
        <v>1593</v>
      </c>
    </row>
    <row r="428" spans="1:12" s="1" customFormat="1" ht="20.25" customHeight="1">
      <c r="A428" s="10">
        <f>A427</f>
        <v>56</v>
      </c>
      <c r="B428" s="868">
        <v>56</v>
      </c>
      <c r="C428" s="24"/>
      <c r="D428" s="13"/>
      <c r="E428" s="12" t="s">
        <v>307</v>
      </c>
      <c r="F428" s="32"/>
      <c r="G428" s="33"/>
      <c r="H428" s="34"/>
      <c r="I428" s="78" t="s">
        <v>647</v>
      </c>
      <c r="J428" s="1" t="s">
        <v>1581</v>
      </c>
      <c r="K428" s="1" t="s">
        <v>307</v>
      </c>
      <c r="L428" s="1" t="s">
        <v>1593</v>
      </c>
    </row>
    <row r="429" spans="1:12" s="1" customFormat="1" ht="15.75" customHeight="1">
      <c r="A429" s="10">
        <f>A427</f>
        <v>56</v>
      </c>
      <c r="B429" s="868"/>
      <c r="C429" s="25"/>
      <c r="D429" s="26"/>
      <c r="E429" s="27" t="s">
        <v>1056</v>
      </c>
      <c r="F429" s="32"/>
      <c r="G429" s="33"/>
      <c r="H429" s="34"/>
      <c r="I429" s="78" t="s">
        <v>647</v>
      </c>
      <c r="J429" s="1" t="s">
        <v>1581</v>
      </c>
      <c r="K429" s="1" t="s">
        <v>307</v>
      </c>
      <c r="L429" s="1" t="s">
        <v>1593</v>
      </c>
    </row>
    <row r="430" spans="1:12" s="1" customFormat="1" ht="15" customHeight="1">
      <c r="A430" s="10">
        <f>A427</f>
        <v>56</v>
      </c>
      <c r="B430" s="869" t="s">
        <v>1369</v>
      </c>
      <c r="C430" s="869"/>
      <c r="D430" s="870">
        <v>4</v>
      </c>
      <c r="E430" s="44" t="s">
        <v>8</v>
      </c>
      <c r="F430" s="871" t="s">
        <v>611</v>
      </c>
      <c r="G430" s="871"/>
      <c r="H430" s="872"/>
      <c r="I430" s="78" t="s">
        <v>647</v>
      </c>
      <c r="J430" s="1" t="s">
        <v>1581</v>
      </c>
      <c r="K430" s="1" t="s">
        <v>307</v>
      </c>
      <c r="L430" s="1" t="s">
        <v>1593</v>
      </c>
    </row>
    <row r="431" spans="1:12" s="1" customFormat="1" ht="15" customHeight="1">
      <c r="A431" s="10">
        <f>A427</f>
        <v>56</v>
      </c>
      <c r="B431" s="869"/>
      <c r="C431" s="869"/>
      <c r="D431" s="870"/>
      <c r="E431" s="65" t="s">
        <v>12</v>
      </c>
      <c r="F431" s="871"/>
      <c r="G431" s="871"/>
      <c r="H431" s="872"/>
      <c r="I431" s="78" t="s">
        <v>647</v>
      </c>
      <c r="J431" s="1" t="s">
        <v>1581</v>
      </c>
      <c r="K431" s="1" t="s">
        <v>307</v>
      </c>
      <c r="L431" s="1" t="s">
        <v>1593</v>
      </c>
    </row>
    <row r="432" spans="1:12" s="1" customFormat="1" ht="15" customHeight="1">
      <c r="A432" s="10">
        <f>A427</f>
        <v>56</v>
      </c>
      <c r="B432" s="869"/>
      <c r="C432" s="869"/>
      <c r="D432" s="870"/>
      <c r="E432" s="65" t="s">
        <v>18</v>
      </c>
      <c r="F432" s="871"/>
      <c r="G432" s="871"/>
      <c r="H432" s="872"/>
      <c r="I432" s="78" t="s">
        <v>647</v>
      </c>
      <c r="J432" s="1" t="s">
        <v>1581</v>
      </c>
      <c r="K432" s="1" t="s">
        <v>307</v>
      </c>
      <c r="L432" s="1" t="s">
        <v>1593</v>
      </c>
    </row>
    <row r="433" spans="1:12" s="1" customFormat="1" ht="25.5" customHeight="1">
      <c r="A433" s="10">
        <f>A427</f>
        <v>56</v>
      </c>
      <c r="B433" s="875" t="s">
        <v>613</v>
      </c>
      <c r="C433" s="875"/>
      <c r="D433" s="16">
        <f>D430</f>
        <v>4</v>
      </c>
      <c r="E433" s="45" t="s">
        <v>2</v>
      </c>
      <c r="F433" s="29" t="s">
        <v>1</v>
      </c>
      <c r="G433" s="864">
        <v>10</v>
      </c>
      <c r="H433" s="865"/>
      <c r="I433" s="78" t="s">
        <v>647</v>
      </c>
      <c r="J433" s="1" t="s">
        <v>1581</v>
      </c>
      <c r="K433" s="1" t="s">
        <v>307</v>
      </c>
      <c r="L433" s="1" t="s">
        <v>1593</v>
      </c>
    </row>
    <row r="434" spans="1:12" s="1" customFormat="1" ht="15" customHeight="1">
      <c r="A434" s="10">
        <f>A427</f>
        <v>56</v>
      </c>
      <c r="B434" s="50">
        <v>0.6</v>
      </c>
      <c r="C434" s="21" t="s">
        <v>609</v>
      </c>
      <c r="D434" s="17">
        <f>D430</f>
        <v>4</v>
      </c>
      <c r="E434" s="42" t="s">
        <v>1057</v>
      </c>
      <c r="F434" s="17">
        <f>G433</f>
        <v>10</v>
      </c>
      <c r="G434" s="41">
        <f t="shared" ref="G434:G439" si="29">IF(ISBLANK(B434),"",IF(ISTEXT(B434),"",(B434/D434)*F434))</f>
        <v>1.5</v>
      </c>
      <c r="H434" s="28" t="str">
        <f t="shared" ref="H434:H439" si="30">C434</f>
        <v>kg</v>
      </c>
      <c r="I434" s="78" t="s">
        <v>647</v>
      </c>
      <c r="J434" s="1" t="s">
        <v>1581</v>
      </c>
      <c r="K434" s="1" t="s">
        <v>307</v>
      </c>
      <c r="L434" s="1" t="s">
        <v>1593</v>
      </c>
    </row>
    <row r="435" spans="1:12" s="1" customFormat="1" ht="15" customHeight="1">
      <c r="A435" s="10">
        <f>A427</f>
        <v>56</v>
      </c>
      <c r="B435" s="57">
        <v>4</v>
      </c>
      <c r="C435" s="21" t="s">
        <v>1364</v>
      </c>
      <c r="D435" s="17">
        <f>D430</f>
        <v>4</v>
      </c>
      <c r="E435" s="42" t="s">
        <v>1058</v>
      </c>
      <c r="F435" s="17">
        <f>G433</f>
        <v>10</v>
      </c>
      <c r="G435" s="23">
        <f t="shared" si="29"/>
        <v>10</v>
      </c>
      <c r="H435" s="28" t="str">
        <f t="shared" si="30"/>
        <v>escalopes</v>
      </c>
      <c r="I435" s="78" t="s">
        <v>647</v>
      </c>
      <c r="J435" s="1" t="s">
        <v>1581</v>
      </c>
      <c r="K435" s="1" t="s">
        <v>307</v>
      </c>
      <c r="L435" s="1" t="s">
        <v>1593</v>
      </c>
    </row>
    <row r="436" spans="1:12" s="1" customFormat="1" ht="15" customHeight="1">
      <c r="A436" s="10">
        <f>A427</f>
        <v>56</v>
      </c>
      <c r="B436" s="57">
        <v>3</v>
      </c>
      <c r="C436" s="21" t="s">
        <v>619</v>
      </c>
      <c r="D436" s="17">
        <f>D430</f>
        <v>4</v>
      </c>
      <c r="E436" s="42" t="s">
        <v>1059</v>
      </c>
      <c r="F436" s="17">
        <f>G433</f>
        <v>10</v>
      </c>
      <c r="G436" s="23">
        <f t="shared" si="29"/>
        <v>7.5</v>
      </c>
      <c r="H436" s="28" t="str">
        <f t="shared" si="30"/>
        <v>C/S</v>
      </c>
      <c r="I436" s="78" t="s">
        <v>647</v>
      </c>
      <c r="J436" s="1" t="s">
        <v>1581</v>
      </c>
      <c r="K436" s="1" t="s">
        <v>307</v>
      </c>
      <c r="L436" s="1" t="s">
        <v>1593</v>
      </c>
    </row>
    <row r="437" spans="1:12" s="1" customFormat="1" ht="15" customHeight="1">
      <c r="A437" s="10">
        <f>A427</f>
        <v>56</v>
      </c>
      <c r="B437" s="57">
        <v>3</v>
      </c>
      <c r="C437" s="21" t="s">
        <v>619</v>
      </c>
      <c r="D437" s="17">
        <f>D430</f>
        <v>4</v>
      </c>
      <c r="E437" s="42" t="s">
        <v>1060</v>
      </c>
      <c r="F437" s="17">
        <f>G433</f>
        <v>10</v>
      </c>
      <c r="G437" s="23">
        <f t="shared" si="29"/>
        <v>7.5</v>
      </c>
      <c r="H437" s="28" t="str">
        <f t="shared" si="30"/>
        <v>C/S</v>
      </c>
      <c r="I437" s="78" t="s">
        <v>647</v>
      </c>
      <c r="J437" s="1" t="s">
        <v>1581</v>
      </c>
      <c r="K437" s="1" t="s">
        <v>307</v>
      </c>
      <c r="L437" s="1" t="s">
        <v>1593</v>
      </c>
    </row>
    <row r="438" spans="1:12" s="1" customFormat="1" ht="15" customHeight="1">
      <c r="A438" s="10">
        <f>A427</f>
        <v>56</v>
      </c>
      <c r="B438" s="57">
        <v>4</v>
      </c>
      <c r="C438" s="21" t="s">
        <v>619</v>
      </c>
      <c r="D438" s="17">
        <f>D430</f>
        <v>4</v>
      </c>
      <c r="E438" s="42" t="s">
        <v>1061</v>
      </c>
      <c r="F438" s="17">
        <f>G433</f>
        <v>10</v>
      </c>
      <c r="G438" s="23">
        <f t="shared" si="29"/>
        <v>10</v>
      </c>
      <c r="H438" s="28" t="str">
        <f t="shared" si="30"/>
        <v>C/S</v>
      </c>
      <c r="I438" s="78" t="s">
        <v>647</v>
      </c>
      <c r="J438" s="1" t="s">
        <v>1581</v>
      </c>
      <c r="K438" s="1" t="s">
        <v>307</v>
      </c>
      <c r="L438" s="1" t="s">
        <v>1593</v>
      </c>
    </row>
    <row r="439" spans="1:12" s="1" customFormat="1" ht="15" customHeight="1">
      <c r="A439" s="10">
        <f>A427</f>
        <v>56</v>
      </c>
      <c r="B439" s="50"/>
      <c r="C439" s="21"/>
      <c r="D439" s="17">
        <f>D430</f>
        <v>4</v>
      </c>
      <c r="E439" s="42"/>
      <c r="F439" s="17">
        <f>G433</f>
        <v>10</v>
      </c>
      <c r="G439" s="22" t="str">
        <f t="shared" si="29"/>
        <v/>
      </c>
      <c r="H439" s="28">
        <f t="shared" si="30"/>
        <v>0</v>
      </c>
      <c r="I439" s="78" t="s">
        <v>647</v>
      </c>
      <c r="J439" s="1" t="s">
        <v>1581</v>
      </c>
      <c r="K439" s="1" t="s">
        <v>307</v>
      </c>
      <c r="L439" s="1" t="s">
        <v>1593</v>
      </c>
    </row>
    <row r="440" spans="1:12" s="1" customFormat="1" ht="15" customHeight="1">
      <c r="A440" s="10">
        <f>A427</f>
        <v>56</v>
      </c>
      <c r="B440" s="18"/>
      <c r="C440" s="18"/>
      <c r="D440" s="15"/>
      <c r="E440" s="63" t="s">
        <v>0</v>
      </c>
      <c r="F440" s="14"/>
      <c r="G440" s="31"/>
      <c r="H440" s="38"/>
      <c r="I440" s="78" t="s">
        <v>647</v>
      </c>
      <c r="J440" s="1" t="s">
        <v>1581</v>
      </c>
      <c r="K440" s="1" t="s">
        <v>307</v>
      </c>
      <c r="L440" s="1" t="s">
        <v>1593</v>
      </c>
    </row>
    <row r="441" spans="1:12" s="1" customFormat="1" ht="15" customHeight="1">
      <c r="A441" s="10">
        <f>A427</f>
        <v>56</v>
      </c>
      <c r="B441" s="18"/>
      <c r="C441" s="18"/>
      <c r="D441" s="15"/>
      <c r="E441" s="63" t="s">
        <v>1062</v>
      </c>
      <c r="F441" s="14"/>
      <c r="G441" s="31"/>
      <c r="H441" s="38"/>
      <c r="I441" s="78" t="s">
        <v>647</v>
      </c>
      <c r="J441" s="1" t="s">
        <v>1581</v>
      </c>
      <c r="K441" s="1" t="s">
        <v>307</v>
      </c>
      <c r="L441" s="1" t="s">
        <v>1593</v>
      </c>
    </row>
    <row r="442" spans="1:12" s="1" customFormat="1" ht="15" customHeight="1">
      <c r="A442" s="10">
        <f>A427</f>
        <v>56</v>
      </c>
      <c r="B442" s="18"/>
      <c r="C442" s="18"/>
      <c r="D442" s="15"/>
      <c r="E442" s="860" t="s">
        <v>1400</v>
      </c>
      <c r="F442" s="14"/>
      <c r="G442" s="31"/>
      <c r="H442" s="38"/>
      <c r="I442" s="78" t="s">
        <v>647</v>
      </c>
      <c r="J442" s="1" t="s">
        <v>1581</v>
      </c>
      <c r="K442" s="1" t="s">
        <v>307</v>
      </c>
      <c r="L442" s="1" t="s">
        <v>1593</v>
      </c>
    </row>
    <row r="443" spans="1:12" s="1" customFormat="1" ht="15" customHeight="1">
      <c r="A443" s="10">
        <f>A427</f>
        <v>56</v>
      </c>
      <c r="B443" s="18"/>
      <c r="C443" s="18"/>
      <c r="D443" s="15"/>
      <c r="E443" s="860"/>
      <c r="F443" s="14"/>
      <c r="G443" s="31"/>
      <c r="H443" s="38"/>
      <c r="I443" s="78" t="s">
        <v>647</v>
      </c>
      <c r="J443" s="1" t="s">
        <v>1581</v>
      </c>
      <c r="K443" s="1" t="s">
        <v>307</v>
      </c>
      <c r="L443" s="1" t="s">
        <v>1593</v>
      </c>
    </row>
    <row r="444" spans="1:12" s="1" customFormat="1" ht="15" customHeight="1">
      <c r="A444" s="10">
        <f>A427</f>
        <v>56</v>
      </c>
      <c r="B444" s="18"/>
      <c r="C444" s="18"/>
      <c r="D444" s="15"/>
      <c r="E444" s="63" t="s">
        <v>306</v>
      </c>
      <c r="F444" s="14"/>
      <c r="G444" s="31"/>
      <c r="H444" s="38"/>
      <c r="I444" s="78" t="s">
        <v>647</v>
      </c>
      <c r="J444" s="1" t="s">
        <v>1581</v>
      </c>
      <c r="K444" s="1" t="s">
        <v>307</v>
      </c>
      <c r="L444" s="1" t="s">
        <v>1593</v>
      </c>
    </row>
    <row r="445" spans="1:12" s="1" customFormat="1" ht="15" customHeight="1">
      <c r="A445" s="10">
        <f>A427</f>
        <v>56</v>
      </c>
      <c r="B445" s="18"/>
      <c r="C445" s="18"/>
      <c r="D445" s="15"/>
      <c r="E445" s="63" t="s">
        <v>305</v>
      </c>
      <c r="F445" s="14"/>
      <c r="G445" s="31"/>
      <c r="H445" s="38"/>
      <c r="I445" s="78" t="s">
        <v>647</v>
      </c>
      <c r="J445" s="1" t="s">
        <v>1581</v>
      </c>
      <c r="K445" s="1" t="s">
        <v>307</v>
      </c>
      <c r="L445" s="1" t="s">
        <v>1593</v>
      </c>
    </row>
    <row r="446" spans="1:12" s="1" customFormat="1" ht="15" customHeight="1">
      <c r="A446" s="10">
        <f>A427</f>
        <v>56</v>
      </c>
      <c r="B446" s="18"/>
      <c r="C446" s="18"/>
      <c r="D446" s="15"/>
      <c r="E446" s="63"/>
      <c r="F446" s="14"/>
      <c r="G446" s="31"/>
      <c r="H446" s="38"/>
      <c r="I446" s="78" t="s">
        <v>647</v>
      </c>
      <c r="J446" s="1" t="s">
        <v>1581</v>
      </c>
      <c r="K446" s="1" t="s">
        <v>307</v>
      </c>
      <c r="L446" s="1" t="s">
        <v>1593</v>
      </c>
    </row>
    <row r="447" spans="1:12" s="1" customFormat="1" ht="15" customHeight="1">
      <c r="A447" s="10">
        <f>A427</f>
        <v>56</v>
      </c>
      <c r="B447" s="6"/>
      <c r="C447" s="6"/>
      <c r="D447" s="5"/>
      <c r="E447" s="4"/>
      <c r="F447" s="3"/>
      <c r="G447" s="2"/>
      <c r="H447" s="2"/>
      <c r="I447" s="79" t="s">
        <v>647</v>
      </c>
      <c r="J447" s="69" t="s">
        <v>1581</v>
      </c>
      <c r="K447" s="69" t="s">
        <v>307</v>
      </c>
      <c r="L447" s="69" t="s">
        <v>1593</v>
      </c>
    </row>
    <row r="448" spans="1:12" s="1" customFormat="1" ht="31.5" customHeight="1">
      <c r="A448" s="10">
        <f>B449</f>
        <v>74</v>
      </c>
      <c r="B448" s="866" t="s">
        <v>1580</v>
      </c>
      <c r="C448" s="866"/>
      <c r="D448" s="866"/>
      <c r="E448" s="866"/>
      <c r="F448" s="866"/>
      <c r="G448" s="866"/>
      <c r="H448" s="867"/>
      <c r="I448" s="77" t="s">
        <v>647</v>
      </c>
      <c r="J448" s="68" t="s">
        <v>1581</v>
      </c>
      <c r="K448" s="68" t="s">
        <v>196</v>
      </c>
      <c r="L448" s="68" t="s">
        <v>1597</v>
      </c>
    </row>
    <row r="449" spans="1:12" s="1" customFormat="1" ht="20.25" customHeight="1">
      <c r="A449" s="10">
        <f>A448</f>
        <v>74</v>
      </c>
      <c r="B449" s="868">
        <v>74</v>
      </c>
      <c r="C449" s="24"/>
      <c r="D449" s="13"/>
      <c r="E449" s="12" t="s">
        <v>196</v>
      </c>
      <c r="F449" s="32"/>
      <c r="G449" s="33"/>
      <c r="H449" s="34"/>
      <c r="I449" s="78" t="s">
        <v>647</v>
      </c>
      <c r="J449" s="1" t="s">
        <v>1581</v>
      </c>
      <c r="K449" s="1" t="s">
        <v>196</v>
      </c>
      <c r="L449" s="1" t="s">
        <v>1597</v>
      </c>
    </row>
    <row r="450" spans="1:12" s="1" customFormat="1" ht="15.75" customHeight="1">
      <c r="A450" s="10">
        <f>A448</f>
        <v>74</v>
      </c>
      <c r="B450" s="868"/>
      <c r="C450" s="25"/>
      <c r="D450" s="26"/>
      <c r="E450" s="27" t="s">
        <v>1183</v>
      </c>
      <c r="F450" s="32"/>
      <c r="G450" s="33"/>
      <c r="H450" s="34"/>
      <c r="I450" s="78" t="s">
        <v>647</v>
      </c>
      <c r="J450" s="1" t="s">
        <v>1581</v>
      </c>
      <c r="K450" s="1" t="s">
        <v>196</v>
      </c>
      <c r="L450" s="1" t="s">
        <v>1597</v>
      </c>
    </row>
    <row r="451" spans="1:12" s="1" customFormat="1" ht="15" customHeight="1">
      <c r="A451" s="10">
        <f>A448</f>
        <v>74</v>
      </c>
      <c r="B451" s="869" t="s">
        <v>1369</v>
      </c>
      <c r="C451" s="869"/>
      <c r="D451" s="870">
        <v>4</v>
      </c>
      <c r="E451" s="44" t="s">
        <v>8</v>
      </c>
      <c r="F451" s="871" t="s">
        <v>611</v>
      </c>
      <c r="G451" s="871"/>
      <c r="H451" s="872"/>
      <c r="I451" s="78" t="s">
        <v>647</v>
      </c>
      <c r="J451" s="1" t="s">
        <v>1581</v>
      </c>
      <c r="K451" s="1" t="s">
        <v>196</v>
      </c>
      <c r="L451" s="1" t="s">
        <v>1597</v>
      </c>
    </row>
    <row r="452" spans="1:12" s="1" customFormat="1" ht="15" customHeight="1">
      <c r="A452" s="10">
        <f>A448</f>
        <v>74</v>
      </c>
      <c r="B452" s="869"/>
      <c r="C452" s="869"/>
      <c r="D452" s="870"/>
      <c r="E452" s="65" t="s">
        <v>4</v>
      </c>
      <c r="F452" s="871"/>
      <c r="G452" s="871"/>
      <c r="H452" s="872"/>
      <c r="I452" s="78" t="s">
        <v>647</v>
      </c>
      <c r="J452" s="1" t="s">
        <v>1581</v>
      </c>
      <c r="K452" s="1" t="s">
        <v>196</v>
      </c>
      <c r="L452" s="1" t="s">
        <v>1597</v>
      </c>
    </row>
    <row r="453" spans="1:12" s="1" customFormat="1" ht="15" customHeight="1">
      <c r="A453" s="10">
        <f>A448</f>
        <v>74</v>
      </c>
      <c r="B453" s="869"/>
      <c r="C453" s="869"/>
      <c r="D453" s="870"/>
      <c r="E453" s="65" t="s">
        <v>17</v>
      </c>
      <c r="F453" s="871"/>
      <c r="G453" s="871"/>
      <c r="H453" s="872"/>
      <c r="I453" s="78" t="s">
        <v>647</v>
      </c>
      <c r="J453" s="1" t="s">
        <v>1581</v>
      </c>
      <c r="K453" s="1" t="s">
        <v>196</v>
      </c>
      <c r="L453" s="1" t="s">
        <v>1597</v>
      </c>
    </row>
    <row r="454" spans="1:12" s="1" customFormat="1" ht="25.5" customHeight="1">
      <c r="A454" s="10">
        <f>A448</f>
        <v>74</v>
      </c>
      <c r="B454" s="875" t="s">
        <v>613</v>
      </c>
      <c r="C454" s="875"/>
      <c r="D454" s="16">
        <f>D451</f>
        <v>4</v>
      </c>
      <c r="E454" s="45" t="s">
        <v>2</v>
      </c>
      <c r="F454" s="29" t="s">
        <v>1</v>
      </c>
      <c r="G454" s="864">
        <v>10</v>
      </c>
      <c r="H454" s="865"/>
      <c r="I454" s="78" t="s">
        <v>647</v>
      </c>
      <c r="J454" s="1" t="s">
        <v>1581</v>
      </c>
      <c r="K454" s="1" t="s">
        <v>196</v>
      </c>
      <c r="L454" s="1" t="s">
        <v>1597</v>
      </c>
    </row>
    <row r="455" spans="1:12" s="1" customFormat="1" ht="15" customHeight="1">
      <c r="A455" s="10">
        <f>A448</f>
        <v>74</v>
      </c>
      <c r="B455" s="50">
        <v>0.25</v>
      </c>
      <c r="C455" s="21" t="s">
        <v>609</v>
      </c>
      <c r="D455" s="17">
        <f>D451</f>
        <v>4</v>
      </c>
      <c r="E455" s="42" t="s">
        <v>1184</v>
      </c>
      <c r="F455" s="17">
        <f>G454</f>
        <v>10</v>
      </c>
      <c r="G455" s="41">
        <f t="shared" ref="G455:G463" si="31">IF(ISBLANK(B455),"",IF(ISTEXT(B455),"",(B455/D455)*F455))</f>
        <v>0.625</v>
      </c>
      <c r="H455" s="28" t="str">
        <f t="shared" ref="H455:H463" si="32">C455</f>
        <v>kg</v>
      </c>
      <c r="I455" s="78" t="s">
        <v>647</v>
      </c>
      <c r="J455" s="1" t="s">
        <v>1581</v>
      </c>
      <c r="K455" s="1" t="s">
        <v>196</v>
      </c>
      <c r="L455" s="1" t="s">
        <v>1597</v>
      </c>
    </row>
    <row r="456" spans="1:12" s="1" customFormat="1" ht="15" customHeight="1">
      <c r="A456" s="10">
        <f>A448</f>
        <v>74</v>
      </c>
      <c r="B456" s="50">
        <v>4</v>
      </c>
      <c r="C456" s="21" t="s">
        <v>627</v>
      </c>
      <c r="D456" s="17">
        <f>D451</f>
        <v>4</v>
      </c>
      <c r="E456" s="42" t="s">
        <v>669</v>
      </c>
      <c r="F456" s="17">
        <f>G454</f>
        <v>10</v>
      </c>
      <c r="G456" s="23">
        <f t="shared" si="31"/>
        <v>10</v>
      </c>
      <c r="H456" s="28" t="str">
        <f t="shared" si="32"/>
        <v>œufs</v>
      </c>
      <c r="I456" s="78" t="s">
        <v>647</v>
      </c>
      <c r="J456" s="1" t="s">
        <v>1581</v>
      </c>
      <c r="K456" s="1" t="s">
        <v>196</v>
      </c>
      <c r="L456" s="1" t="s">
        <v>1597</v>
      </c>
    </row>
    <row r="457" spans="1:12" s="1" customFormat="1" ht="15" customHeight="1">
      <c r="A457" s="10">
        <f>A448</f>
        <v>74</v>
      </c>
      <c r="B457" s="50">
        <v>0.1</v>
      </c>
      <c r="C457" s="21" t="s">
        <v>609</v>
      </c>
      <c r="D457" s="17">
        <f>D451</f>
        <v>4</v>
      </c>
      <c r="E457" s="42" t="s">
        <v>1078</v>
      </c>
      <c r="F457" s="17">
        <f>G454</f>
        <v>10</v>
      </c>
      <c r="G457" s="41">
        <f t="shared" si="31"/>
        <v>0.25</v>
      </c>
      <c r="H457" s="28" t="str">
        <f t="shared" si="32"/>
        <v>kg</v>
      </c>
      <c r="I457" s="78" t="s">
        <v>647</v>
      </c>
      <c r="J457" s="1" t="s">
        <v>1581</v>
      </c>
      <c r="K457" s="1" t="s">
        <v>196</v>
      </c>
      <c r="L457" s="1" t="s">
        <v>1597</v>
      </c>
    </row>
    <row r="458" spans="1:12" s="1" customFormat="1" ht="15" customHeight="1">
      <c r="A458" s="10">
        <f>A448</f>
        <v>74</v>
      </c>
      <c r="B458" s="50">
        <v>0.5</v>
      </c>
      <c r="C458" s="21" t="s">
        <v>1409</v>
      </c>
      <c r="D458" s="17">
        <f>D451</f>
        <v>4</v>
      </c>
      <c r="E458" s="42" t="s">
        <v>1185</v>
      </c>
      <c r="F458" s="17">
        <f>G454</f>
        <v>10</v>
      </c>
      <c r="G458" s="23">
        <f t="shared" si="31"/>
        <v>1.25</v>
      </c>
      <c r="H458" s="28" t="str">
        <f t="shared" si="32"/>
        <v>sachets</v>
      </c>
      <c r="I458" s="78" t="s">
        <v>647</v>
      </c>
      <c r="J458" s="1" t="s">
        <v>1581</v>
      </c>
      <c r="K458" s="1" t="s">
        <v>196</v>
      </c>
      <c r="L458" s="1" t="s">
        <v>1597</v>
      </c>
    </row>
    <row r="459" spans="1:12" s="1" customFormat="1" ht="15" customHeight="1">
      <c r="A459" s="10">
        <f>A448</f>
        <v>74</v>
      </c>
      <c r="B459" s="50"/>
      <c r="C459" s="21" t="s">
        <v>1397</v>
      </c>
      <c r="D459" s="17">
        <f>D451</f>
        <v>4</v>
      </c>
      <c r="E459" s="42" t="s">
        <v>662</v>
      </c>
      <c r="F459" s="17">
        <f>G454</f>
        <v>10</v>
      </c>
      <c r="G459" s="22" t="str">
        <f t="shared" si="31"/>
        <v/>
      </c>
      <c r="H459" s="28" t="str">
        <f t="shared" si="32"/>
        <v>pm</v>
      </c>
      <c r="I459" s="78" t="s">
        <v>647</v>
      </c>
      <c r="J459" s="1" t="s">
        <v>1581</v>
      </c>
      <c r="K459" s="1" t="s">
        <v>196</v>
      </c>
      <c r="L459" s="1" t="s">
        <v>1597</v>
      </c>
    </row>
    <row r="460" spans="1:12" s="1" customFormat="1" ht="15" customHeight="1">
      <c r="A460" s="10">
        <f>A448</f>
        <v>74</v>
      </c>
      <c r="B460" s="50"/>
      <c r="C460" s="21" t="s">
        <v>1397</v>
      </c>
      <c r="D460" s="17">
        <f>D451</f>
        <v>4</v>
      </c>
      <c r="E460" s="42" t="s">
        <v>700</v>
      </c>
      <c r="F460" s="17">
        <f>G454</f>
        <v>10</v>
      </c>
      <c r="G460" s="22" t="str">
        <f t="shared" si="31"/>
        <v/>
      </c>
      <c r="H460" s="28" t="str">
        <f t="shared" si="32"/>
        <v>pm</v>
      </c>
      <c r="I460" s="78" t="s">
        <v>647</v>
      </c>
      <c r="J460" s="1" t="s">
        <v>1581</v>
      </c>
      <c r="K460" s="1" t="s">
        <v>196</v>
      </c>
      <c r="L460" s="1" t="s">
        <v>1597</v>
      </c>
    </row>
    <row r="461" spans="1:12" s="1" customFormat="1" ht="15" customHeight="1">
      <c r="A461" s="10">
        <f>A448</f>
        <v>74</v>
      </c>
      <c r="B461" s="50">
        <v>2.5000000000000001E-2</v>
      </c>
      <c r="C461" s="21" t="s">
        <v>609</v>
      </c>
      <c r="D461" s="17">
        <f>D451</f>
        <v>4</v>
      </c>
      <c r="E461" s="42" t="s">
        <v>1186</v>
      </c>
      <c r="F461" s="17">
        <f>G454</f>
        <v>10</v>
      </c>
      <c r="G461" s="41">
        <f t="shared" si="31"/>
        <v>6.25E-2</v>
      </c>
      <c r="H461" s="28" t="str">
        <f t="shared" si="32"/>
        <v>kg</v>
      </c>
      <c r="I461" s="78" t="s">
        <v>647</v>
      </c>
      <c r="J461" s="1" t="s">
        <v>1581</v>
      </c>
      <c r="K461" s="1" t="s">
        <v>196</v>
      </c>
      <c r="L461" s="1" t="s">
        <v>1597</v>
      </c>
    </row>
    <row r="462" spans="1:12" s="1" customFormat="1" ht="15" customHeight="1">
      <c r="A462" s="10">
        <f>A448</f>
        <v>74</v>
      </c>
      <c r="B462" s="50">
        <v>2</v>
      </c>
      <c r="C462" s="21" t="s">
        <v>1417</v>
      </c>
      <c r="D462" s="17">
        <f>D451</f>
        <v>4</v>
      </c>
      <c r="E462" s="42" t="s">
        <v>1187</v>
      </c>
      <c r="F462" s="17">
        <f>G454</f>
        <v>10</v>
      </c>
      <c r="G462" s="23">
        <f t="shared" si="31"/>
        <v>5</v>
      </c>
      <c r="H462" s="28" t="str">
        <f t="shared" si="32"/>
        <v>barquettes</v>
      </c>
      <c r="I462" s="78" t="s">
        <v>647</v>
      </c>
      <c r="J462" s="1" t="s">
        <v>1581</v>
      </c>
      <c r="K462" s="1" t="s">
        <v>196</v>
      </c>
      <c r="L462" s="1" t="s">
        <v>1597</v>
      </c>
    </row>
    <row r="463" spans="1:12" s="1" customFormat="1" ht="15" customHeight="1">
      <c r="A463" s="10">
        <f>A448</f>
        <v>74</v>
      </c>
      <c r="B463" s="50"/>
      <c r="C463" s="21"/>
      <c r="D463" s="17">
        <f>D451</f>
        <v>4</v>
      </c>
      <c r="E463" s="42"/>
      <c r="F463" s="17">
        <f>G454</f>
        <v>10</v>
      </c>
      <c r="G463" s="22" t="str">
        <f t="shared" si="31"/>
        <v/>
      </c>
      <c r="H463" s="28">
        <f t="shared" si="32"/>
        <v>0</v>
      </c>
      <c r="I463" s="78" t="s">
        <v>647</v>
      </c>
      <c r="J463" s="1" t="s">
        <v>1581</v>
      </c>
      <c r="K463" s="1" t="s">
        <v>196</v>
      </c>
      <c r="L463" s="1" t="s">
        <v>1597</v>
      </c>
    </row>
    <row r="464" spans="1:12" s="1" customFormat="1" ht="15" customHeight="1">
      <c r="A464" s="10">
        <f>A448</f>
        <v>74</v>
      </c>
      <c r="B464" s="18"/>
      <c r="C464" s="18"/>
      <c r="D464" s="15"/>
      <c r="E464" s="63"/>
      <c r="F464" s="14"/>
      <c r="G464" s="31"/>
      <c r="H464" s="38"/>
      <c r="I464" s="78" t="s">
        <v>647</v>
      </c>
      <c r="J464" s="1" t="s">
        <v>1581</v>
      </c>
      <c r="K464" s="1" t="s">
        <v>196</v>
      </c>
      <c r="L464" s="1" t="s">
        <v>1597</v>
      </c>
    </row>
    <row r="465" spans="1:12" s="1" customFormat="1" ht="15" customHeight="1">
      <c r="A465" s="10">
        <f>A448</f>
        <v>74</v>
      </c>
      <c r="B465" s="18"/>
      <c r="C465" s="18"/>
      <c r="D465" s="15"/>
      <c r="E465" s="63" t="s">
        <v>0</v>
      </c>
      <c r="F465" s="14"/>
      <c r="G465" s="31"/>
      <c r="H465" s="38"/>
      <c r="I465" s="78" t="s">
        <v>647</v>
      </c>
      <c r="J465" s="1" t="s">
        <v>1581</v>
      </c>
      <c r="K465" s="1" t="s">
        <v>196</v>
      </c>
      <c r="L465" s="1" t="s">
        <v>1597</v>
      </c>
    </row>
    <row r="466" spans="1:12" s="1" customFormat="1" ht="15" customHeight="1">
      <c r="A466" s="10">
        <f>A448</f>
        <v>74</v>
      </c>
      <c r="B466" s="18"/>
      <c r="C466" s="18"/>
      <c r="D466" s="15"/>
      <c r="E466" s="63" t="s">
        <v>195</v>
      </c>
      <c r="F466" s="14"/>
      <c r="G466" s="31"/>
      <c r="H466" s="38"/>
      <c r="I466" s="78" t="s">
        <v>647</v>
      </c>
      <c r="J466" s="1" t="s">
        <v>1581</v>
      </c>
      <c r="K466" s="1" t="s">
        <v>196</v>
      </c>
      <c r="L466" s="1" t="s">
        <v>1597</v>
      </c>
    </row>
    <row r="467" spans="1:12" s="1" customFormat="1" ht="15" customHeight="1">
      <c r="A467" s="10">
        <f>A448</f>
        <v>74</v>
      </c>
      <c r="B467" s="18"/>
      <c r="C467" s="18"/>
      <c r="D467" s="15"/>
      <c r="E467" s="63" t="s">
        <v>194</v>
      </c>
      <c r="F467" s="14"/>
      <c r="G467" s="31"/>
      <c r="H467" s="38"/>
      <c r="I467" s="78" t="s">
        <v>647</v>
      </c>
      <c r="J467" s="1" t="s">
        <v>1581</v>
      </c>
      <c r="K467" s="1" t="s">
        <v>196</v>
      </c>
      <c r="L467" s="1" t="s">
        <v>1597</v>
      </c>
    </row>
    <row r="468" spans="1:12" s="1" customFormat="1" ht="15" customHeight="1">
      <c r="A468" s="10">
        <f>A448</f>
        <v>74</v>
      </c>
      <c r="B468" s="18"/>
      <c r="C468" s="18"/>
      <c r="D468" s="15"/>
      <c r="E468" s="63" t="s">
        <v>193</v>
      </c>
      <c r="F468" s="14"/>
      <c r="G468" s="31"/>
      <c r="H468" s="38"/>
      <c r="I468" s="78" t="s">
        <v>647</v>
      </c>
      <c r="J468" s="1" t="s">
        <v>1581</v>
      </c>
      <c r="K468" s="1" t="s">
        <v>196</v>
      </c>
      <c r="L468" s="1" t="s">
        <v>1597</v>
      </c>
    </row>
    <row r="469" spans="1:12" s="1" customFormat="1" ht="15" customHeight="1">
      <c r="A469" s="10">
        <f>A448</f>
        <v>74</v>
      </c>
      <c r="B469" s="18"/>
      <c r="C469" s="18"/>
      <c r="D469" s="15"/>
      <c r="E469" s="63" t="s">
        <v>192</v>
      </c>
      <c r="F469" s="14"/>
      <c r="G469" s="31"/>
      <c r="H469" s="38"/>
      <c r="I469" s="78" t="s">
        <v>647</v>
      </c>
      <c r="J469" s="1" t="s">
        <v>1581</v>
      </c>
      <c r="K469" s="1" t="s">
        <v>196</v>
      </c>
      <c r="L469" s="1" t="s">
        <v>1597</v>
      </c>
    </row>
    <row r="470" spans="1:12" s="1" customFormat="1" ht="15" customHeight="1">
      <c r="A470" s="10">
        <f>A448</f>
        <v>74</v>
      </c>
      <c r="B470" s="18"/>
      <c r="C470" s="18"/>
      <c r="D470" s="15"/>
      <c r="E470" s="63" t="s">
        <v>39</v>
      </c>
      <c r="F470" s="14"/>
      <c r="G470" s="31"/>
      <c r="H470" s="38"/>
      <c r="I470" s="78" t="s">
        <v>647</v>
      </c>
      <c r="J470" s="1" t="s">
        <v>1581</v>
      </c>
      <c r="K470" s="1" t="s">
        <v>196</v>
      </c>
      <c r="L470" s="1" t="s">
        <v>1597</v>
      </c>
    </row>
    <row r="471" spans="1:12" s="1" customFormat="1" ht="15" customHeight="1">
      <c r="A471" s="10">
        <f>A448</f>
        <v>74</v>
      </c>
      <c r="B471" s="18"/>
      <c r="C471" s="18"/>
      <c r="D471" s="15"/>
      <c r="E471" s="63" t="s">
        <v>191</v>
      </c>
      <c r="F471" s="14"/>
      <c r="G471" s="31"/>
      <c r="H471" s="38"/>
      <c r="I471" s="78" t="s">
        <v>647</v>
      </c>
      <c r="J471" s="1" t="s">
        <v>1581</v>
      </c>
      <c r="K471" s="1" t="s">
        <v>196</v>
      </c>
      <c r="L471" s="1" t="s">
        <v>1597</v>
      </c>
    </row>
    <row r="472" spans="1:12" s="1" customFormat="1" ht="15" customHeight="1">
      <c r="A472" s="10">
        <f>A448</f>
        <v>74</v>
      </c>
      <c r="B472" s="18"/>
      <c r="C472" s="18"/>
      <c r="D472" s="15"/>
      <c r="E472" s="63" t="s">
        <v>190</v>
      </c>
      <c r="F472" s="14"/>
      <c r="G472" s="31"/>
      <c r="H472" s="38"/>
      <c r="I472" s="78" t="s">
        <v>647</v>
      </c>
      <c r="J472" s="1" t="s">
        <v>1581</v>
      </c>
      <c r="K472" s="1" t="s">
        <v>196</v>
      </c>
      <c r="L472" s="1" t="s">
        <v>1597</v>
      </c>
    </row>
    <row r="473" spans="1:12" s="1" customFormat="1" ht="15" customHeight="1">
      <c r="A473" s="10">
        <f>A448</f>
        <v>74</v>
      </c>
      <c r="B473" s="18"/>
      <c r="C473" s="18"/>
      <c r="D473" s="15"/>
      <c r="E473" s="63" t="s">
        <v>189</v>
      </c>
      <c r="F473" s="14"/>
      <c r="G473" s="31"/>
      <c r="H473" s="38"/>
      <c r="I473" s="78" t="s">
        <v>647</v>
      </c>
      <c r="J473" s="1" t="s">
        <v>1581</v>
      </c>
      <c r="K473" s="1" t="s">
        <v>196</v>
      </c>
      <c r="L473" s="1" t="s">
        <v>1597</v>
      </c>
    </row>
    <row r="474" spans="1:12" s="1" customFormat="1" ht="15" customHeight="1">
      <c r="A474" s="10">
        <f>A448</f>
        <v>74</v>
      </c>
      <c r="B474" s="18"/>
      <c r="C474" s="18"/>
      <c r="D474" s="15"/>
      <c r="E474" s="63" t="s">
        <v>188</v>
      </c>
      <c r="F474" s="14"/>
      <c r="G474" s="31"/>
      <c r="H474" s="38"/>
      <c r="I474" s="78" t="s">
        <v>647</v>
      </c>
      <c r="J474" s="1" t="s">
        <v>1581</v>
      </c>
      <c r="K474" s="1" t="s">
        <v>196</v>
      </c>
      <c r="L474" s="1" t="s">
        <v>1597</v>
      </c>
    </row>
    <row r="475" spans="1:12" s="1" customFormat="1" ht="15" customHeight="1">
      <c r="A475" s="10">
        <f>A448</f>
        <v>74</v>
      </c>
      <c r="B475" s="18"/>
      <c r="C475" s="18"/>
      <c r="D475" s="15"/>
      <c r="E475" s="63" t="s">
        <v>187</v>
      </c>
      <c r="F475" s="14"/>
      <c r="G475" s="31"/>
      <c r="H475" s="38"/>
      <c r="I475" s="78" t="s">
        <v>647</v>
      </c>
      <c r="J475" s="1" t="s">
        <v>1581</v>
      </c>
      <c r="K475" s="1" t="s">
        <v>196</v>
      </c>
      <c r="L475" s="1" t="s">
        <v>1597</v>
      </c>
    </row>
    <row r="476" spans="1:12" s="1" customFormat="1" ht="15" customHeight="1">
      <c r="A476" s="10">
        <f>A448</f>
        <v>74</v>
      </c>
      <c r="B476" s="18"/>
      <c r="C476" s="18"/>
      <c r="D476" s="15"/>
      <c r="E476" s="63" t="s">
        <v>186</v>
      </c>
      <c r="F476" s="14"/>
      <c r="G476" s="31"/>
      <c r="H476" s="38"/>
      <c r="I476" s="78" t="s">
        <v>647</v>
      </c>
      <c r="J476" s="1" t="s">
        <v>1581</v>
      </c>
      <c r="K476" s="1" t="s">
        <v>196</v>
      </c>
      <c r="L476" s="1" t="s">
        <v>1597</v>
      </c>
    </row>
    <row r="477" spans="1:12" s="1" customFormat="1" ht="15" customHeight="1">
      <c r="A477" s="10">
        <f>A448</f>
        <v>74</v>
      </c>
      <c r="B477" s="18"/>
      <c r="C477" s="18"/>
      <c r="D477" s="15"/>
      <c r="E477" s="63"/>
      <c r="F477" s="14"/>
      <c r="G477" s="31"/>
      <c r="H477" s="38"/>
      <c r="I477" s="78" t="s">
        <v>647</v>
      </c>
      <c r="J477" s="1" t="s">
        <v>1581</v>
      </c>
      <c r="K477" s="1" t="s">
        <v>196</v>
      </c>
      <c r="L477" s="1" t="s">
        <v>1597</v>
      </c>
    </row>
    <row r="478" spans="1:12" s="1" customFormat="1" ht="15" customHeight="1">
      <c r="A478" s="10">
        <f>A448</f>
        <v>74</v>
      </c>
      <c r="B478" s="18"/>
      <c r="C478" s="18"/>
      <c r="D478" s="15"/>
      <c r="E478" s="63"/>
      <c r="F478" s="14"/>
      <c r="G478" s="31"/>
      <c r="H478" s="38"/>
      <c r="I478" s="78" t="s">
        <v>647</v>
      </c>
      <c r="J478" s="1" t="s">
        <v>1581</v>
      </c>
      <c r="K478" s="1" t="s">
        <v>196</v>
      </c>
      <c r="L478" s="1" t="s">
        <v>1597</v>
      </c>
    </row>
    <row r="479" spans="1:12" s="1" customFormat="1" ht="15" customHeight="1">
      <c r="A479" s="10">
        <f>A448</f>
        <v>74</v>
      </c>
      <c r="B479" s="6"/>
      <c r="C479" s="6"/>
      <c r="D479" s="5"/>
      <c r="E479" s="4"/>
      <c r="F479" s="3"/>
      <c r="G479" s="2"/>
      <c r="H479" s="2"/>
      <c r="I479" s="79" t="s">
        <v>647</v>
      </c>
      <c r="J479" s="69" t="s">
        <v>1581</v>
      </c>
      <c r="K479" s="69" t="s">
        <v>196</v>
      </c>
      <c r="L479" s="69" t="s">
        <v>1597</v>
      </c>
    </row>
    <row r="480" spans="1:12" s="1" customFormat="1" ht="31.5" customHeight="1">
      <c r="A480" s="10">
        <f>B481</f>
        <v>90</v>
      </c>
      <c r="B480" s="866" t="s">
        <v>1580</v>
      </c>
      <c r="C480" s="866"/>
      <c r="D480" s="866"/>
      <c r="E480" s="866"/>
      <c r="F480" s="866"/>
      <c r="G480" s="866"/>
      <c r="H480" s="867"/>
      <c r="I480" s="77" t="s">
        <v>647</v>
      </c>
      <c r="J480" s="68" t="s">
        <v>1581</v>
      </c>
      <c r="K480" s="68" t="s">
        <v>115</v>
      </c>
      <c r="L480" s="68" t="s">
        <v>1608</v>
      </c>
    </row>
    <row r="481" spans="1:12" s="1" customFormat="1" ht="20.25" customHeight="1">
      <c r="A481" s="10">
        <f>A480</f>
        <v>90</v>
      </c>
      <c r="B481" s="868">
        <v>90</v>
      </c>
      <c r="C481" s="24"/>
      <c r="D481" s="13"/>
      <c r="E481" s="12" t="s">
        <v>115</v>
      </c>
      <c r="F481" s="32"/>
      <c r="G481" s="33"/>
      <c r="H481" s="34"/>
      <c r="I481" s="78" t="s">
        <v>647</v>
      </c>
      <c r="J481" s="1" t="s">
        <v>1581</v>
      </c>
      <c r="K481" s="1" t="s">
        <v>115</v>
      </c>
      <c r="L481" s="1" t="s">
        <v>1608</v>
      </c>
    </row>
    <row r="482" spans="1:12" s="1" customFormat="1" ht="15.75" customHeight="1">
      <c r="A482" s="10">
        <f>A480</f>
        <v>90</v>
      </c>
      <c r="B482" s="868"/>
      <c r="C482" s="25"/>
      <c r="D482" s="26"/>
      <c r="E482" s="27" t="s">
        <v>1291</v>
      </c>
      <c r="F482" s="32"/>
      <c r="G482" s="33"/>
      <c r="H482" s="34"/>
      <c r="I482" s="78" t="s">
        <v>647</v>
      </c>
      <c r="J482" s="1" t="s">
        <v>1581</v>
      </c>
      <c r="K482" s="1" t="s">
        <v>115</v>
      </c>
      <c r="L482" s="1" t="s">
        <v>1608</v>
      </c>
    </row>
    <row r="483" spans="1:12" s="1" customFormat="1" ht="15" customHeight="1">
      <c r="A483" s="10">
        <f>A480</f>
        <v>90</v>
      </c>
      <c r="B483" s="869" t="s">
        <v>1369</v>
      </c>
      <c r="C483" s="869"/>
      <c r="D483" s="870">
        <v>6</v>
      </c>
      <c r="E483" s="44" t="s">
        <v>5</v>
      </c>
      <c r="F483" s="871" t="s">
        <v>611</v>
      </c>
      <c r="G483" s="871"/>
      <c r="H483" s="872"/>
      <c r="I483" s="78" t="s">
        <v>647</v>
      </c>
      <c r="J483" s="1" t="s">
        <v>1581</v>
      </c>
      <c r="K483" s="1" t="s">
        <v>115</v>
      </c>
      <c r="L483" s="1" t="s">
        <v>1608</v>
      </c>
    </row>
    <row r="484" spans="1:12" s="1" customFormat="1" ht="15" customHeight="1">
      <c r="A484" s="10">
        <f>A480</f>
        <v>90</v>
      </c>
      <c r="B484" s="869"/>
      <c r="C484" s="869"/>
      <c r="D484" s="870"/>
      <c r="E484" s="65" t="s">
        <v>12</v>
      </c>
      <c r="F484" s="871"/>
      <c r="G484" s="871"/>
      <c r="H484" s="872"/>
      <c r="I484" s="78" t="s">
        <v>647</v>
      </c>
      <c r="J484" s="1" t="s">
        <v>1581</v>
      </c>
      <c r="K484" s="1" t="s">
        <v>115</v>
      </c>
      <c r="L484" s="1" t="s">
        <v>1608</v>
      </c>
    </row>
    <row r="485" spans="1:12" s="1" customFormat="1" ht="15" customHeight="1">
      <c r="A485" s="10">
        <f>A480</f>
        <v>90</v>
      </c>
      <c r="B485" s="869"/>
      <c r="C485" s="869"/>
      <c r="D485" s="870"/>
      <c r="E485" s="65" t="s">
        <v>13</v>
      </c>
      <c r="F485" s="871"/>
      <c r="G485" s="871"/>
      <c r="H485" s="872"/>
      <c r="I485" s="78" t="s">
        <v>647</v>
      </c>
      <c r="J485" s="1" t="s">
        <v>1581</v>
      </c>
      <c r="K485" s="1" t="s">
        <v>115</v>
      </c>
      <c r="L485" s="1" t="s">
        <v>1608</v>
      </c>
    </row>
    <row r="486" spans="1:12" s="1" customFormat="1" ht="25.5" customHeight="1">
      <c r="A486" s="10">
        <f>A480</f>
        <v>90</v>
      </c>
      <c r="B486" s="875" t="s">
        <v>613</v>
      </c>
      <c r="C486" s="875"/>
      <c r="D486" s="16">
        <f>D483</f>
        <v>6</v>
      </c>
      <c r="E486" s="45" t="s">
        <v>2</v>
      </c>
      <c r="F486" s="29" t="s">
        <v>1</v>
      </c>
      <c r="G486" s="864">
        <v>10</v>
      </c>
      <c r="H486" s="865"/>
      <c r="I486" s="78" t="s">
        <v>647</v>
      </c>
      <c r="J486" s="1" t="s">
        <v>1581</v>
      </c>
      <c r="K486" s="1" t="s">
        <v>115</v>
      </c>
      <c r="L486" s="1" t="s">
        <v>1608</v>
      </c>
    </row>
    <row r="487" spans="1:12" s="1" customFormat="1" ht="15" customHeight="1">
      <c r="A487" s="10">
        <f>A480</f>
        <v>90</v>
      </c>
      <c r="B487" s="50">
        <v>0.5</v>
      </c>
      <c r="C487" s="21" t="s">
        <v>609</v>
      </c>
      <c r="D487" s="17">
        <f>D483</f>
        <v>6</v>
      </c>
      <c r="E487" s="42" t="s">
        <v>1292</v>
      </c>
      <c r="F487" s="17">
        <f>G486</f>
        <v>10</v>
      </c>
      <c r="G487" s="41">
        <f t="shared" ref="G487:G491" si="33">IF(ISBLANK(B487),"",IF(ISTEXT(B487),"",(B487/D487)*F487))</f>
        <v>0.83333333333333326</v>
      </c>
      <c r="H487" s="28" t="str">
        <f t="shared" ref="H487:H491" si="34">C487</f>
        <v>kg</v>
      </c>
      <c r="I487" s="78" t="s">
        <v>647</v>
      </c>
      <c r="J487" s="1" t="s">
        <v>1581</v>
      </c>
      <c r="K487" s="1" t="s">
        <v>115</v>
      </c>
      <c r="L487" s="1" t="s">
        <v>1608</v>
      </c>
    </row>
    <row r="488" spans="1:12" s="1" customFormat="1" ht="15" customHeight="1">
      <c r="A488" s="10">
        <f>A480</f>
        <v>90</v>
      </c>
      <c r="B488" s="50">
        <v>1</v>
      </c>
      <c r="C488" s="21" t="s">
        <v>1450</v>
      </c>
      <c r="D488" s="17">
        <f>D483</f>
        <v>6</v>
      </c>
      <c r="E488" s="42" t="s">
        <v>1293</v>
      </c>
      <c r="F488" s="17">
        <f>G486</f>
        <v>10</v>
      </c>
      <c r="G488" s="23">
        <f t="shared" si="33"/>
        <v>1.6666666666666665</v>
      </c>
      <c r="H488" s="28" t="str">
        <f t="shared" si="34"/>
        <v>pintades</v>
      </c>
      <c r="I488" s="78" t="s">
        <v>647</v>
      </c>
      <c r="J488" s="1" t="s">
        <v>1581</v>
      </c>
      <c r="K488" s="1" t="s">
        <v>115</v>
      </c>
      <c r="L488" s="1" t="s">
        <v>1608</v>
      </c>
    </row>
    <row r="489" spans="1:12" s="1" customFormat="1" ht="15" customHeight="1">
      <c r="A489" s="10">
        <f>A480</f>
        <v>90</v>
      </c>
      <c r="B489" s="50">
        <v>1</v>
      </c>
      <c r="C489" s="21" t="s">
        <v>1413</v>
      </c>
      <c r="D489" s="17">
        <f>D483</f>
        <v>6</v>
      </c>
      <c r="E489" s="42" t="s">
        <v>1294</v>
      </c>
      <c r="F489" s="17">
        <f>G486</f>
        <v>10</v>
      </c>
      <c r="G489" s="23">
        <f t="shared" si="33"/>
        <v>1.6666666666666665</v>
      </c>
      <c r="H489" s="28" t="str">
        <f t="shared" si="34"/>
        <v>boites</v>
      </c>
      <c r="I489" s="78" t="s">
        <v>647</v>
      </c>
      <c r="J489" s="1" t="s">
        <v>1581</v>
      </c>
      <c r="K489" s="1" t="s">
        <v>115</v>
      </c>
      <c r="L489" s="1" t="s">
        <v>1608</v>
      </c>
    </row>
    <row r="490" spans="1:12" s="1" customFormat="1" ht="15" customHeight="1">
      <c r="A490" s="10">
        <f>A480</f>
        <v>90</v>
      </c>
      <c r="B490" s="50"/>
      <c r="C490" s="21"/>
      <c r="D490" s="17">
        <f>D483</f>
        <v>6</v>
      </c>
      <c r="E490" s="42"/>
      <c r="F490" s="17">
        <f>G486</f>
        <v>10</v>
      </c>
      <c r="G490" s="22" t="str">
        <f t="shared" si="33"/>
        <v/>
      </c>
      <c r="H490" s="28">
        <f t="shared" si="34"/>
        <v>0</v>
      </c>
      <c r="I490" s="78" t="s">
        <v>647</v>
      </c>
      <c r="J490" s="1" t="s">
        <v>1581</v>
      </c>
      <c r="K490" s="1" t="s">
        <v>115</v>
      </c>
      <c r="L490" s="1" t="s">
        <v>1608</v>
      </c>
    </row>
    <row r="491" spans="1:12" s="1" customFormat="1" ht="15" customHeight="1">
      <c r="A491" s="10">
        <f>A480</f>
        <v>90</v>
      </c>
      <c r="B491" s="50"/>
      <c r="C491" s="21"/>
      <c r="D491" s="17">
        <f>D483</f>
        <v>6</v>
      </c>
      <c r="E491" s="42"/>
      <c r="F491" s="17">
        <f>G486</f>
        <v>10</v>
      </c>
      <c r="G491" s="22" t="str">
        <f t="shared" si="33"/>
        <v/>
      </c>
      <c r="H491" s="28">
        <f t="shared" si="34"/>
        <v>0</v>
      </c>
      <c r="I491" s="78" t="s">
        <v>647</v>
      </c>
      <c r="J491" s="1" t="s">
        <v>1581</v>
      </c>
      <c r="K491" s="1" t="s">
        <v>115</v>
      </c>
      <c r="L491" s="1" t="s">
        <v>1608</v>
      </c>
    </row>
    <row r="492" spans="1:12" s="1" customFormat="1" ht="15" customHeight="1">
      <c r="A492" s="10">
        <f>A480</f>
        <v>90</v>
      </c>
      <c r="B492" s="18"/>
      <c r="C492" s="18"/>
      <c r="D492" s="15"/>
      <c r="E492" s="63" t="s">
        <v>0</v>
      </c>
      <c r="F492" s="14"/>
      <c r="G492" s="31"/>
      <c r="H492" s="38"/>
      <c r="I492" s="78" t="s">
        <v>647</v>
      </c>
      <c r="J492" s="1" t="s">
        <v>1581</v>
      </c>
      <c r="K492" s="1" t="s">
        <v>115</v>
      </c>
      <c r="L492" s="1" t="s">
        <v>1608</v>
      </c>
    </row>
    <row r="493" spans="1:12" s="1" customFormat="1" ht="15" customHeight="1">
      <c r="A493" s="10">
        <f>A480</f>
        <v>90</v>
      </c>
      <c r="B493" s="18"/>
      <c r="C493" s="18"/>
      <c r="D493" s="15"/>
      <c r="E493" s="63" t="s">
        <v>114</v>
      </c>
      <c r="F493" s="14"/>
      <c r="G493" s="31"/>
      <c r="H493" s="38"/>
      <c r="I493" s="78" t="s">
        <v>647</v>
      </c>
      <c r="J493" s="1" t="s">
        <v>1581</v>
      </c>
      <c r="K493" s="1" t="s">
        <v>115</v>
      </c>
      <c r="L493" s="1" t="s">
        <v>1608</v>
      </c>
    </row>
    <row r="494" spans="1:12" s="1" customFormat="1" ht="15" customHeight="1">
      <c r="A494" s="10">
        <f>A480</f>
        <v>90</v>
      </c>
      <c r="B494" s="18"/>
      <c r="C494" s="18"/>
      <c r="D494" s="15"/>
      <c r="E494" s="63" t="s">
        <v>113</v>
      </c>
      <c r="F494" s="14"/>
      <c r="G494" s="31"/>
      <c r="H494" s="38"/>
      <c r="I494" s="78" t="s">
        <v>647</v>
      </c>
      <c r="J494" s="1" t="s">
        <v>1581</v>
      </c>
      <c r="K494" s="1" t="s">
        <v>115</v>
      </c>
      <c r="L494" s="1" t="s">
        <v>1608</v>
      </c>
    </row>
    <row r="495" spans="1:12" s="1" customFormat="1" ht="15" customHeight="1">
      <c r="A495" s="10">
        <f>A480</f>
        <v>90</v>
      </c>
      <c r="B495" s="18"/>
      <c r="C495" s="18"/>
      <c r="D495" s="15"/>
      <c r="E495" s="63" t="s">
        <v>112</v>
      </c>
      <c r="F495" s="14"/>
      <c r="G495" s="31"/>
      <c r="H495" s="38"/>
      <c r="I495" s="78" t="s">
        <v>647</v>
      </c>
      <c r="J495" s="1" t="s">
        <v>1581</v>
      </c>
      <c r="K495" s="1" t="s">
        <v>115</v>
      </c>
      <c r="L495" s="1" t="s">
        <v>1608</v>
      </c>
    </row>
    <row r="496" spans="1:12" s="1" customFormat="1" ht="15" customHeight="1">
      <c r="A496" s="10">
        <f>A480</f>
        <v>90</v>
      </c>
      <c r="B496" s="18"/>
      <c r="C496" s="18"/>
      <c r="D496" s="15"/>
      <c r="E496" s="63" t="s">
        <v>111</v>
      </c>
      <c r="F496" s="14"/>
      <c r="G496" s="31"/>
      <c r="H496" s="38"/>
      <c r="I496" s="78" t="s">
        <v>647</v>
      </c>
      <c r="J496" s="1" t="s">
        <v>1581</v>
      </c>
      <c r="K496" s="1" t="s">
        <v>115</v>
      </c>
      <c r="L496" s="1" t="s">
        <v>1608</v>
      </c>
    </row>
    <row r="497" spans="1:12" s="1" customFormat="1" ht="15" customHeight="1">
      <c r="A497" s="10">
        <f>A480</f>
        <v>90</v>
      </c>
      <c r="B497" s="18"/>
      <c r="C497" s="18"/>
      <c r="D497" s="15"/>
      <c r="E497" s="63"/>
      <c r="F497" s="14"/>
      <c r="G497" s="31"/>
      <c r="H497" s="38"/>
      <c r="I497" s="78" t="s">
        <v>647</v>
      </c>
      <c r="J497" s="1" t="s">
        <v>1581</v>
      </c>
      <c r="K497" s="1" t="s">
        <v>115</v>
      </c>
      <c r="L497" s="1" t="s">
        <v>1608</v>
      </c>
    </row>
    <row r="498" spans="1:12" s="1" customFormat="1" ht="15" customHeight="1">
      <c r="A498" s="10">
        <f>A480</f>
        <v>90</v>
      </c>
      <c r="B498" s="18"/>
      <c r="C498" s="18"/>
      <c r="D498" s="15"/>
      <c r="E498" s="63"/>
      <c r="F498" s="14"/>
      <c r="G498" s="31"/>
      <c r="H498" s="38"/>
      <c r="I498" s="78" t="s">
        <v>647</v>
      </c>
      <c r="J498" s="1" t="s">
        <v>1581</v>
      </c>
      <c r="K498" s="1" t="s">
        <v>115</v>
      </c>
      <c r="L498" s="1" t="s">
        <v>1608</v>
      </c>
    </row>
    <row r="499" spans="1:12" s="1" customFormat="1" ht="15" customHeight="1">
      <c r="A499" s="10">
        <f>A480</f>
        <v>90</v>
      </c>
      <c r="B499" s="6"/>
      <c r="C499" s="6"/>
      <c r="D499" s="5"/>
      <c r="E499" s="4"/>
      <c r="F499" s="3"/>
      <c r="G499" s="2"/>
      <c r="H499" s="2"/>
      <c r="I499" s="79" t="s">
        <v>647</v>
      </c>
      <c r="J499" s="69" t="s">
        <v>1581</v>
      </c>
      <c r="K499" s="69" t="s">
        <v>115</v>
      </c>
      <c r="L499" s="69" t="s">
        <v>1608</v>
      </c>
    </row>
    <row r="500" spans="1:12" ht="39" customHeight="1">
      <c r="A500" s="10">
        <v>0</v>
      </c>
      <c r="B500" s="863" t="s">
        <v>1657</v>
      </c>
      <c r="C500" s="863"/>
      <c r="D500" s="863"/>
      <c r="E500" s="862" t="s">
        <v>1671</v>
      </c>
      <c r="F500" s="862"/>
      <c r="G500" s="862"/>
      <c r="H500" s="862"/>
      <c r="I500" s="75" t="s">
        <v>1671</v>
      </c>
      <c r="J500" s="75" t="s">
        <v>1520</v>
      </c>
      <c r="K500" s="75" t="s">
        <v>1521</v>
      </c>
      <c r="L500" s="75" t="s">
        <v>1519</v>
      </c>
    </row>
    <row r="501" spans="1:12" s="1" customFormat="1" ht="31.5" customHeight="1">
      <c r="A501" s="10">
        <f>B502</f>
        <v>79</v>
      </c>
      <c r="B501" s="866" t="s">
        <v>1598</v>
      </c>
      <c r="C501" s="866"/>
      <c r="D501" s="866"/>
      <c r="E501" s="866"/>
      <c r="F501" s="866"/>
      <c r="G501" s="866"/>
      <c r="H501" s="867"/>
      <c r="I501" s="77" t="s">
        <v>1662</v>
      </c>
      <c r="J501" s="68" t="s">
        <v>1692</v>
      </c>
      <c r="K501" s="68" t="s">
        <v>167</v>
      </c>
      <c r="L501" s="68" t="s">
        <v>1600</v>
      </c>
    </row>
    <row r="502" spans="1:12" s="1" customFormat="1" ht="20.25" customHeight="1">
      <c r="A502" s="10">
        <f>A501</f>
        <v>79</v>
      </c>
      <c r="B502" s="868">
        <v>79</v>
      </c>
      <c r="C502" s="24"/>
      <c r="D502" s="13"/>
      <c r="E502" s="12" t="s">
        <v>167</v>
      </c>
      <c r="F502" s="32"/>
      <c r="G502" s="33"/>
      <c r="H502" s="34"/>
      <c r="I502" s="78" t="s">
        <v>1662</v>
      </c>
      <c r="J502" s="1" t="s">
        <v>1692</v>
      </c>
      <c r="K502" s="1" t="s">
        <v>167</v>
      </c>
      <c r="L502" s="1" t="s">
        <v>1600</v>
      </c>
    </row>
    <row r="503" spans="1:12" s="1" customFormat="1" ht="15.75" customHeight="1">
      <c r="A503" s="10">
        <f>A501</f>
        <v>79</v>
      </c>
      <c r="B503" s="868"/>
      <c r="C503" s="25"/>
      <c r="D503" s="26"/>
      <c r="E503" s="27" t="s">
        <v>1221</v>
      </c>
      <c r="F503" s="32"/>
      <c r="G503" s="33"/>
      <c r="H503" s="34"/>
      <c r="I503" s="78" t="s">
        <v>1662</v>
      </c>
      <c r="J503" s="1" t="s">
        <v>1692</v>
      </c>
      <c r="K503" s="1" t="s">
        <v>167</v>
      </c>
      <c r="L503" s="1" t="s">
        <v>1600</v>
      </c>
    </row>
    <row r="504" spans="1:12" s="1" customFormat="1" ht="15" customHeight="1">
      <c r="A504" s="10">
        <f>A501</f>
        <v>79</v>
      </c>
      <c r="B504" s="869" t="s">
        <v>1369</v>
      </c>
      <c r="C504" s="869"/>
      <c r="D504" s="870">
        <v>4</v>
      </c>
      <c r="E504" s="44" t="s">
        <v>8</v>
      </c>
      <c r="F504" s="871" t="s">
        <v>611</v>
      </c>
      <c r="G504" s="871"/>
      <c r="H504" s="872"/>
      <c r="I504" s="78" t="s">
        <v>1662</v>
      </c>
      <c r="J504" s="1" t="s">
        <v>1692</v>
      </c>
      <c r="K504" s="1" t="s">
        <v>167</v>
      </c>
      <c r="L504" s="1" t="s">
        <v>1600</v>
      </c>
    </row>
    <row r="505" spans="1:12" s="1" customFormat="1" ht="15" customHeight="1">
      <c r="A505" s="10">
        <f>A501</f>
        <v>79</v>
      </c>
      <c r="B505" s="869"/>
      <c r="C505" s="869"/>
      <c r="D505" s="870"/>
      <c r="E505" s="65" t="s">
        <v>7</v>
      </c>
      <c r="F505" s="871"/>
      <c r="G505" s="871"/>
      <c r="H505" s="872"/>
      <c r="I505" s="78" t="s">
        <v>1662</v>
      </c>
      <c r="J505" s="1" t="s">
        <v>1692</v>
      </c>
      <c r="K505" s="1" t="s">
        <v>167</v>
      </c>
      <c r="L505" s="1" t="s">
        <v>1600</v>
      </c>
    </row>
    <row r="506" spans="1:12" s="1" customFormat="1" ht="15" customHeight="1">
      <c r="A506" s="10">
        <f>A501</f>
        <v>79</v>
      </c>
      <c r="B506" s="869"/>
      <c r="C506" s="869"/>
      <c r="D506" s="870"/>
      <c r="E506" s="65" t="s">
        <v>17</v>
      </c>
      <c r="F506" s="871"/>
      <c r="G506" s="871"/>
      <c r="H506" s="872"/>
      <c r="I506" s="78" t="s">
        <v>1662</v>
      </c>
      <c r="J506" s="1" t="s">
        <v>1692</v>
      </c>
      <c r="K506" s="1" t="s">
        <v>167</v>
      </c>
      <c r="L506" s="1" t="s">
        <v>1600</v>
      </c>
    </row>
    <row r="507" spans="1:12" s="1" customFormat="1" ht="25.5" customHeight="1">
      <c r="A507" s="10">
        <f>A501</f>
        <v>79</v>
      </c>
      <c r="B507" s="875" t="s">
        <v>613</v>
      </c>
      <c r="C507" s="875"/>
      <c r="D507" s="16">
        <f>D504</f>
        <v>4</v>
      </c>
      <c r="E507" s="45" t="s">
        <v>2</v>
      </c>
      <c r="F507" s="29" t="s">
        <v>1</v>
      </c>
      <c r="G507" s="864">
        <v>10</v>
      </c>
      <c r="H507" s="865"/>
      <c r="I507" s="78" t="s">
        <v>1662</v>
      </c>
      <c r="J507" s="1" t="s">
        <v>1692</v>
      </c>
      <c r="K507" s="1" t="s">
        <v>167</v>
      </c>
      <c r="L507" s="1" t="s">
        <v>1600</v>
      </c>
    </row>
    <row r="508" spans="1:12" s="1" customFormat="1" ht="15" customHeight="1">
      <c r="A508" s="10">
        <f>A501</f>
        <v>79</v>
      </c>
      <c r="B508" s="50">
        <v>1</v>
      </c>
      <c r="C508" s="21" t="s">
        <v>609</v>
      </c>
      <c r="D508" s="17">
        <f>D504</f>
        <v>4</v>
      </c>
      <c r="E508" s="42" t="s">
        <v>696</v>
      </c>
      <c r="F508" s="17">
        <f>G507</f>
        <v>10</v>
      </c>
      <c r="G508" s="41">
        <f t="shared" ref="G508:G518" si="35">IF(ISBLANK(B508),"",IF(ISTEXT(B508),"",(B508/D508)*F508))</f>
        <v>2.5</v>
      </c>
      <c r="H508" s="28" t="str">
        <f t="shared" ref="H508:H518" si="36">C508</f>
        <v>kg</v>
      </c>
      <c r="I508" s="78" t="s">
        <v>1662</v>
      </c>
      <c r="J508" s="1" t="s">
        <v>1692</v>
      </c>
      <c r="K508" s="1" t="s">
        <v>167</v>
      </c>
      <c r="L508" s="1" t="s">
        <v>1600</v>
      </c>
    </row>
    <row r="509" spans="1:12" s="1" customFormat="1" ht="15" customHeight="1">
      <c r="A509" s="10">
        <f>A501</f>
        <v>79</v>
      </c>
      <c r="B509" s="50"/>
      <c r="C509" s="21" t="s">
        <v>1432</v>
      </c>
      <c r="D509" s="17">
        <f>D504</f>
        <v>4</v>
      </c>
      <c r="E509" s="42" t="s">
        <v>1222</v>
      </c>
      <c r="F509" s="17">
        <f>G507</f>
        <v>10</v>
      </c>
      <c r="G509" s="22" t="str">
        <f t="shared" si="35"/>
        <v/>
      </c>
      <c r="H509" s="28" t="str">
        <f t="shared" si="36"/>
        <v>rôti</v>
      </c>
      <c r="I509" s="78" t="s">
        <v>1662</v>
      </c>
      <c r="J509" s="1" t="s">
        <v>1692</v>
      </c>
      <c r="K509" s="1" t="s">
        <v>167</v>
      </c>
      <c r="L509" s="1" t="s">
        <v>1600</v>
      </c>
    </row>
    <row r="510" spans="1:12" s="1" customFormat="1" ht="15" customHeight="1">
      <c r="A510" s="10">
        <f>A501</f>
        <v>79</v>
      </c>
      <c r="B510" s="50"/>
      <c r="C510" s="21" t="s">
        <v>1397</v>
      </c>
      <c r="D510" s="17">
        <f>D504</f>
        <v>4</v>
      </c>
      <c r="E510" s="42" t="s">
        <v>1223</v>
      </c>
      <c r="F510" s="17">
        <f>G507</f>
        <v>10</v>
      </c>
      <c r="G510" s="22" t="str">
        <f t="shared" si="35"/>
        <v/>
      </c>
      <c r="H510" s="28" t="str">
        <f t="shared" si="36"/>
        <v>pm</v>
      </c>
      <c r="I510" s="78" t="s">
        <v>1662</v>
      </c>
      <c r="J510" s="1" t="s">
        <v>1692</v>
      </c>
      <c r="K510" s="1" t="s">
        <v>167</v>
      </c>
      <c r="L510" s="1" t="s">
        <v>1600</v>
      </c>
    </row>
    <row r="511" spans="1:12" s="1" customFormat="1" ht="15" customHeight="1">
      <c r="A511" s="10">
        <f>A501</f>
        <v>79</v>
      </c>
      <c r="B511" s="50">
        <v>1</v>
      </c>
      <c r="C511" s="21" t="s">
        <v>620</v>
      </c>
      <c r="D511" s="17">
        <f>D504</f>
        <v>4</v>
      </c>
      <c r="E511" s="42" t="s">
        <v>1224</v>
      </c>
      <c r="F511" s="17">
        <f>G507</f>
        <v>10</v>
      </c>
      <c r="G511" s="23">
        <f t="shared" si="35"/>
        <v>2.5</v>
      </c>
      <c r="H511" s="28" t="str">
        <f t="shared" si="36"/>
        <v>oignons</v>
      </c>
      <c r="I511" s="78" t="s">
        <v>1662</v>
      </c>
      <c r="J511" s="1" t="s">
        <v>1692</v>
      </c>
      <c r="K511" s="1" t="s">
        <v>167</v>
      </c>
      <c r="L511" s="1" t="s">
        <v>1600</v>
      </c>
    </row>
    <row r="512" spans="1:12" s="1" customFormat="1" ht="15" customHeight="1">
      <c r="A512" s="10">
        <f>A501</f>
        <v>79</v>
      </c>
      <c r="B512" s="50"/>
      <c r="C512" s="21" t="s">
        <v>1433</v>
      </c>
      <c r="D512" s="17">
        <f>D504</f>
        <v>4</v>
      </c>
      <c r="E512" s="42" t="s">
        <v>1225</v>
      </c>
      <c r="F512" s="17">
        <f>G507</f>
        <v>10</v>
      </c>
      <c r="G512" s="23" t="str">
        <f t="shared" si="35"/>
        <v/>
      </c>
      <c r="H512" s="28" t="str">
        <f t="shared" si="36"/>
        <v>grelots</v>
      </c>
      <c r="I512" s="78" t="s">
        <v>1662</v>
      </c>
      <c r="J512" s="1" t="s">
        <v>1692</v>
      </c>
      <c r="K512" s="1" t="s">
        <v>167</v>
      </c>
      <c r="L512" s="1" t="s">
        <v>1600</v>
      </c>
    </row>
    <row r="513" spans="1:12" s="1" customFormat="1" ht="15" customHeight="1">
      <c r="A513" s="10">
        <f>A501</f>
        <v>79</v>
      </c>
      <c r="B513" s="50"/>
      <c r="C513" s="21" t="s">
        <v>1397</v>
      </c>
      <c r="D513" s="17">
        <f>D504</f>
        <v>4</v>
      </c>
      <c r="E513" s="42" t="s">
        <v>662</v>
      </c>
      <c r="F513" s="17">
        <f>G507</f>
        <v>10</v>
      </c>
      <c r="G513" s="23" t="str">
        <f t="shared" si="35"/>
        <v/>
      </c>
      <c r="H513" s="28" t="str">
        <f t="shared" si="36"/>
        <v>pm</v>
      </c>
      <c r="I513" s="78" t="s">
        <v>1662</v>
      </c>
      <c r="J513" s="1" t="s">
        <v>1692</v>
      </c>
      <c r="K513" s="1" t="s">
        <v>167</v>
      </c>
      <c r="L513" s="1" t="s">
        <v>1600</v>
      </c>
    </row>
    <row r="514" spans="1:12" s="1" customFormat="1" ht="15" customHeight="1">
      <c r="A514" s="10">
        <f>A501</f>
        <v>79</v>
      </c>
      <c r="B514" s="50"/>
      <c r="C514" s="21" t="s">
        <v>1397</v>
      </c>
      <c r="D514" s="17">
        <f>D504</f>
        <v>4</v>
      </c>
      <c r="E514" s="42" t="s">
        <v>700</v>
      </c>
      <c r="F514" s="17">
        <f>G507</f>
        <v>10</v>
      </c>
      <c r="G514" s="23" t="str">
        <f t="shared" si="35"/>
        <v/>
      </c>
      <c r="H514" s="28" t="str">
        <f t="shared" si="36"/>
        <v>pm</v>
      </c>
      <c r="I514" s="78" t="s">
        <v>1662</v>
      </c>
      <c r="J514" s="1" t="s">
        <v>1692</v>
      </c>
      <c r="K514" s="1" t="s">
        <v>167</v>
      </c>
      <c r="L514" s="1" t="s">
        <v>1600</v>
      </c>
    </row>
    <row r="515" spans="1:12" s="1" customFormat="1" ht="15" customHeight="1">
      <c r="A515" s="10">
        <f>A501</f>
        <v>79</v>
      </c>
      <c r="B515" s="50">
        <v>1</v>
      </c>
      <c r="C515" s="21" t="s">
        <v>622</v>
      </c>
      <c r="D515" s="17">
        <f>D504</f>
        <v>4</v>
      </c>
      <c r="E515" s="42" t="s">
        <v>740</v>
      </c>
      <c r="F515" s="17">
        <f>G507</f>
        <v>10</v>
      </c>
      <c r="G515" s="23">
        <f t="shared" si="35"/>
        <v>2.5</v>
      </c>
      <c r="H515" s="28" t="str">
        <f t="shared" si="36"/>
        <v>gousses</v>
      </c>
      <c r="I515" s="78" t="s">
        <v>1662</v>
      </c>
      <c r="J515" s="1" t="s">
        <v>1692</v>
      </c>
      <c r="K515" s="1" t="s">
        <v>167</v>
      </c>
      <c r="L515" s="1" t="s">
        <v>1600</v>
      </c>
    </row>
    <row r="516" spans="1:12" s="1" customFormat="1" ht="15" customHeight="1">
      <c r="A516" s="10">
        <f>A501</f>
        <v>79</v>
      </c>
      <c r="B516" s="50"/>
      <c r="C516" s="21" t="s">
        <v>1397</v>
      </c>
      <c r="D516" s="17">
        <f>D504</f>
        <v>4</v>
      </c>
      <c r="E516" s="42" t="s">
        <v>681</v>
      </c>
      <c r="F516" s="17">
        <f>G507</f>
        <v>10</v>
      </c>
      <c r="G516" s="23" t="str">
        <f t="shared" si="35"/>
        <v/>
      </c>
      <c r="H516" s="28" t="str">
        <f t="shared" si="36"/>
        <v>pm</v>
      </c>
      <c r="I516" s="78" t="s">
        <v>1662</v>
      </c>
      <c r="J516" s="1" t="s">
        <v>1692</v>
      </c>
      <c r="K516" s="1" t="s">
        <v>167</v>
      </c>
      <c r="L516" s="1" t="s">
        <v>1600</v>
      </c>
    </row>
    <row r="517" spans="1:12" s="1" customFormat="1" ht="15" customHeight="1">
      <c r="A517" s="10">
        <f>A501</f>
        <v>79</v>
      </c>
      <c r="B517" s="50"/>
      <c r="C517" s="21"/>
      <c r="D517" s="17">
        <f>D504</f>
        <v>4</v>
      </c>
      <c r="E517" s="42"/>
      <c r="F517" s="17">
        <f>G507</f>
        <v>10</v>
      </c>
      <c r="G517" s="22" t="str">
        <f t="shared" si="35"/>
        <v/>
      </c>
      <c r="H517" s="28">
        <f t="shared" si="36"/>
        <v>0</v>
      </c>
      <c r="I517" s="78" t="s">
        <v>1662</v>
      </c>
      <c r="J517" s="1" t="s">
        <v>1692</v>
      </c>
      <c r="K517" s="1" t="s">
        <v>167</v>
      </c>
      <c r="L517" s="1" t="s">
        <v>1600</v>
      </c>
    </row>
    <row r="518" spans="1:12" s="1" customFormat="1" ht="15" customHeight="1">
      <c r="A518" s="10">
        <f>A501</f>
        <v>79</v>
      </c>
      <c r="B518" s="50"/>
      <c r="C518" s="21"/>
      <c r="D518" s="17">
        <f>D504</f>
        <v>4</v>
      </c>
      <c r="E518" s="42"/>
      <c r="F518" s="17">
        <f>G507</f>
        <v>10</v>
      </c>
      <c r="G518" s="22" t="str">
        <f t="shared" si="35"/>
        <v/>
      </c>
      <c r="H518" s="28">
        <f t="shared" si="36"/>
        <v>0</v>
      </c>
      <c r="I518" s="78" t="s">
        <v>1662</v>
      </c>
      <c r="J518" s="1" t="s">
        <v>1692</v>
      </c>
      <c r="K518" s="1" t="s">
        <v>167</v>
      </c>
      <c r="L518" s="1" t="s">
        <v>1600</v>
      </c>
    </row>
    <row r="519" spans="1:12" s="1" customFormat="1" ht="15" customHeight="1">
      <c r="A519" s="10">
        <f>A501</f>
        <v>79</v>
      </c>
      <c r="B519" s="18"/>
      <c r="C519" s="18"/>
      <c r="D519" s="15"/>
      <c r="E519" s="63"/>
      <c r="F519" s="14"/>
      <c r="G519" s="31"/>
      <c r="H519" s="38"/>
      <c r="I519" s="78" t="s">
        <v>1662</v>
      </c>
      <c r="J519" s="1" t="s">
        <v>1692</v>
      </c>
      <c r="K519" s="1" t="s">
        <v>167</v>
      </c>
      <c r="L519" s="1" t="s">
        <v>1600</v>
      </c>
    </row>
    <row r="520" spans="1:12" s="1" customFormat="1" ht="15" customHeight="1">
      <c r="A520" s="10">
        <f>A501</f>
        <v>79</v>
      </c>
      <c r="B520" s="18"/>
      <c r="C520" s="18"/>
      <c r="D520" s="15"/>
      <c r="E520" s="60" t="s">
        <v>0</v>
      </c>
      <c r="F520" s="14"/>
      <c r="G520" s="31"/>
      <c r="H520" s="38"/>
      <c r="I520" s="78" t="s">
        <v>1662</v>
      </c>
      <c r="J520" s="1" t="s">
        <v>1692</v>
      </c>
      <c r="K520" s="1" t="s">
        <v>167</v>
      </c>
      <c r="L520" s="1" t="s">
        <v>1600</v>
      </c>
    </row>
    <row r="521" spans="1:12" s="1" customFormat="1" ht="15" customHeight="1">
      <c r="A521" s="10">
        <f>A501</f>
        <v>79</v>
      </c>
      <c r="B521" s="18"/>
      <c r="C521" s="18"/>
      <c r="D521" s="15"/>
      <c r="E521" s="860" t="s">
        <v>166</v>
      </c>
      <c r="F521" s="860"/>
      <c r="G521" s="860"/>
      <c r="H521" s="38"/>
      <c r="I521" s="78" t="s">
        <v>1662</v>
      </c>
      <c r="J521" s="1" t="s">
        <v>1692</v>
      </c>
      <c r="K521" s="1" t="s">
        <v>167</v>
      </c>
      <c r="L521" s="1" t="s">
        <v>1600</v>
      </c>
    </row>
    <row r="522" spans="1:12" s="1" customFormat="1" ht="15" customHeight="1">
      <c r="A522" s="10">
        <f>A501</f>
        <v>79</v>
      </c>
      <c r="B522" s="18"/>
      <c r="C522" s="18"/>
      <c r="D522" s="15"/>
      <c r="E522" s="860"/>
      <c r="F522" s="860"/>
      <c r="G522" s="860"/>
      <c r="H522" s="38"/>
      <c r="I522" s="78" t="s">
        <v>1662</v>
      </c>
      <c r="J522" s="1" t="s">
        <v>1692</v>
      </c>
      <c r="K522" s="1" t="s">
        <v>167</v>
      </c>
      <c r="L522" s="1" t="s">
        <v>1600</v>
      </c>
    </row>
    <row r="523" spans="1:12" s="1" customFormat="1" ht="15" customHeight="1">
      <c r="A523" s="10">
        <f>A501</f>
        <v>79</v>
      </c>
      <c r="B523" s="18"/>
      <c r="C523" s="18"/>
      <c r="D523" s="15"/>
      <c r="E523" s="60" t="s">
        <v>165</v>
      </c>
      <c r="F523" s="14"/>
      <c r="G523" s="31"/>
      <c r="H523" s="38"/>
      <c r="I523" s="78" t="s">
        <v>1662</v>
      </c>
      <c r="J523" s="1" t="s">
        <v>1692</v>
      </c>
      <c r="K523" s="1" t="s">
        <v>167</v>
      </c>
      <c r="L523" s="1" t="s">
        <v>1600</v>
      </c>
    </row>
    <row r="524" spans="1:12" s="1" customFormat="1" ht="15" customHeight="1">
      <c r="A524" s="10">
        <f>A501</f>
        <v>79</v>
      </c>
      <c r="B524" s="18"/>
      <c r="C524" s="18"/>
      <c r="D524" s="15"/>
      <c r="E524" s="60" t="s">
        <v>164</v>
      </c>
      <c r="F524" s="14"/>
      <c r="G524" s="31"/>
      <c r="H524" s="38"/>
      <c r="I524" s="78" t="s">
        <v>1662</v>
      </c>
      <c r="J524" s="1" t="s">
        <v>1692</v>
      </c>
      <c r="K524" s="1" t="s">
        <v>167</v>
      </c>
      <c r="L524" s="1" t="s">
        <v>1600</v>
      </c>
    </row>
    <row r="525" spans="1:12" s="1" customFormat="1" ht="15" customHeight="1">
      <c r="A525" s="10">
        <f>A501</f>
        <v>79</v>
      </c>
      <c r="B525" s="18"/>
      <c r="C525" s="18"/>
      <c r="D525" s="15"/>
      <c r="E525" s="60" t="s">
        <v>163</v>
      </c>
      <c r="F525" s="14"/>
      <c r="G525" s="31"/>
      <c r="H525" s="38"/>
      <c r="I525" s="78" t="s">
        <v>1662</v>
      </c>
      <c r="J525" s="1" t="s">
        <v>1692</v>
      </c>
      <c r="K525" s="1" t="s">
        <v>167</v>
      </c>
      <c r="L525" s="1" t="s">
        <v>1600</v>
      </c>
    </row>
    <row r="526" spans="1:12" s="1" customFormat="1" ht="15" customHeight="1">
      <c r="A526" s="10">
        <f>A501</f>
        <v>79</v>
      </c>
      <c r="B526" s="18"/>
      <c r="C526" s="18"/>
      <c r="D526" s="15"/>
      <c r="E526" s="60" t="s">
        <v>162</v>
      </c>
      <c r="F526" s="14"/>
      <c r="G526" s="31"/>
      <c r="H526" s="38"/>
      <c r="I526" s="78" t="s">
        <v>1662</v>
      </c>
      <c r="J526" s="1" t="s">
        <v>1692</v>
      </c>
      <c r="K526" s="1" t="s">
        <v>167</v>
      </c>
      <c r="L526" s="1" t="s">
        <v>1600</v>
      </c>
    </row>
    <row r="527" spans="1:12" s="1" customFormat="1" ht="15" customHeight="1">
      <c r="A527" s="10">
        <f>A501</f>
        <v>79</v>
      </c>
      <c r="B527" s="18"/>
      <c r="C527" s="18"/>
      <c r="D527" s="15"/>
      <c r="E527" s="63"/>
      <c r="F527" s="14"/>
      <c r="G527" s="31"/>
      <c r="H527" s="38"/>
      <c r="I527" s="78" t="s">
        <v>1662</v>
      </c>
      <c r="J527" s="1" t="s">
        <v>1692</v>
      </c>
      <c r="K527" s="1" t="s">
        <v>167</v>
      </c>
      <c r="L527" s="1" t="s">
        <v>1600</v>
      </c>
    </row>
    <row r="528" spans="1:12" s="1" customFormat="1" ht="15" customHeight="1">
      <c r="A528" s="10">
        <f>A501</f>
        <v>79</v>
      </c>
      <c r="B528" s="18"/>
      <c r="C528" s="18"/>
      <c r="D528" s="15"/>
      <c r="E528" s="63"/>
      <c r="F528" s="14"/>
      <c r="G528" s="31"/>
      <c r="H528" s="38"/>
      <c r="I528" s="78" t="s">
        <v>1662</v>
      </c>
      <c r="J528" s="1" t="s">
        <v>1692</v>
      </c>
      <c r="K528" s="1" t="s">
        <v>167</v>
      </c>
      <c r="L528" s="1" t="s">
        <v>1600</v>
      </c>
    </row>
    <row r="529" spans="1:12" s="1" customFormat="1" ht="15" customHeight="1">
      <c r="A529" s="10">
        <f>A501</f>
        <v>79</v>
      </c>
      <c r="B529" s="6"/>
      <c r="C529" s="6"/>
      <c r="D529" s="5"/>
      <c r="E529" s="4"/>
      <c r="F529" s="3"/>
      <c r="G529" s="2"/>
      <c r="H529" s="2"/>
      <c r="I529" s="79" t="s">
        <v>1662</v>
      </c>
      <c r="J529" s="69" t="s">
        <v>1692</v>
      </c>
      <c r="K529" s="69" t="s">
        <v>167</v>
      </c>
      <c r="L529" s="69" t="s">
        <v>1600</v>
      </c>
    </row>
    <row r="530" spans="1:12" ht="39" customHeight="1">
      <c r="A530" s="10">
        <v>0</v>
      </c>
      <c r="B530" s="863" t="s">
        <v>1657</v>
      </c>
      <c r="C530" s="863"/>
      <c r="D530" s="863"/>
      <c r="E530" s="862" t="s">
        <v>1672</v>
      </c>
      <c r="F530" s="862"/>
      <c r="G530" s="862"/>
      <c r="H530" s="862"/>
      <c r="I530" s="75" t="s">
        <v>1672</v>
      </c>
      <c r="J530" s="75" t="s">
        <v>1520</v>
      </c>
      <c r="K530" s="75" t="s">
        <v>1521</v>
      </c>
      <c r="L530" s="75" t="s">
        <v>1519</v>
      </c>
    </row>
    <row r="531" spans="1:12" s="1" customFormat="1" ht="31.5" customHeight="1">
      <c r="A531" s="10">
        <f>B532</f>
        <v>85</v>
      </c>
      <c r="B531" s="866" t="s">
        <v>1473</v>
      </c>
      <c r="C531" s="866"/>
      <c r="D531" s="866"/>
      <c r="E531" s="866"/>
      <c r="F531" s="866"/>
      <c r="G531" s="866"/>
      <c r="H531" s="867"/>
      <c r="I531" s="77" t="s">
        <v>1661</v>
      </c>
      <c r="J531" s="68" t="s">
        <v>1693</v>
      </c>
      <c r="K531" s="68" t="s">
        <v>141</v>
      </c>
      <c r="L531" s="68" t="s">
        <v>1604</v>
      </c>
    </row>
    <row r="532" spans="1:12" s="1" customFormat="1" ht="20.25" customHeight="1">
      <c r="A532" s="10">
        <f>A531</f>
        <v>85</v>
      </c>
      <c r="B532" s="868">
        <v>85</v>
      </c>
      <c r="C532" s="24"/>
      <c r="D532" s="13"/>
      <c r="E532" s="12" t="s">
        <v>141</v>
      </c>
      <c r="F532" s="32"/>
      <c r="G532" s="33"/>
      <c r="H532" s="34"/>
      <c r="I532" s="78" t="s">
        <v>1661</v>
      </c>
      <c r="J532" s="1" t="s">
        <v>1693</v>
      </c>
      <c r="K532" s="1" t="s">
        <v>141</v>
      </c>
      <c r="L532" s="1" t="s">
        <v>1604</v>
      </c>
    </row>
    <row r="533" spans="1:12" s="1" customFormat="1" ht="15.75" customHeight="1">
      <c r="A533" s="10">
        <f>A531</f>
        <v>85</v>
      </c>
      <c r="B533" s="868"/>
      <c r="C533" s="25"/>
      <c r="D533" s="26"/>
      <c r="E533" s="27" t="s">
        <v>1256</v>
      </c>
      <c r="F533" s="32"/>
      <c r="G533" s="33"/>
      <c r="H533" s="34"/>
      <c r="I533" s="78" t="s">
        <v>1661</v>
      </c>
      <c r="J533" s="1" t="s">
        <v>1693</v>
      </c>
      <c r="K533" s="1" t="s">
        <v>141</v>
      </c>
      <c r="L533" s="1" t="s">
        <v>1604</v>
      </c>
    </row>
    <row r="534" spans="1:12" s="1" customFormat="1" ht="15" customHeight="1">
      <c r="A534" s="10">
        <f>A531</f>
        <v>85</v>
      </c>
      <c r="B534" s="869" t="s">
        <v>1369</v>
      </c>
      <c r="C534" s="869"/>
      <c r="D534" s="870">
        <v>4</v>
      </c>
      <c r="E534" s="44" t="s">
        <v>8</v>
      </c>
      <c r="F534" s="871" t="s">
        <v>611</v>
      </c>
      <c r="G534" s="871"/>
      <c r="H534" s="872"/>
      <c r="I534" s="78" t="s">
        <v>1661</v>
      </c>
      <c r="J534" s="1" t="s">
        <v>1693</v>
      </c>
      <c r="K534" s="1" t="s">
        <v>141</v>
      </c>
      <c r="L534" s="1" t="s">
        <v>1604</v>
      </c>
    </row>
    <row r="535" spans="1:12" s="1" customFormat="1" ht="15" customHeight="1">
      <c r="A535" s="10">
        <f>A531</f>
        <v>85</v>
      </c>
      <c r="B535" s="869"/>
      <c r="C535" s="869"/>
      <c r="D535" s="870"/>
      <c r="E535" s="65" t="s">
        <v>15</v>
      </c>
      <c r="F535" s="871"/>
      <c r="G535" s="871"/>
      <c r="H535" s="872"/>
      <c r="I535" s="78" t="s">
        <v>1661</v>
      </c>
      <c r="J535" s="1" t="s">
        <v>1693</v>
      </c>
      <c r="K535" s="1" t="s">
        <v>141</v>
      </c>
      <c r="L535" s="1" t="s">
        <v>1604</v>
      </c>
    </row>
    <row r="536" spans="1:12" s="1" customFormat="1" ht="15" customHeight="1">
      <c r="A536" s="10">
        <f>A531</f>
        <v>85</v>
      </c>
      <c r="B536" s="869"/>
      <c r="C536" s="869"/>
      <c r="D536" s="870"/>
      <c r="E536" s="65" t="s">
        <v>14</v>
      </c>
      <c r="F536" s="871"/>
      <c r="G536" s="871"/>
      <c r="H536" s="872"/>
      <c r="I536" s="78" t="s">
        <v>1661</v>
      </c>
      <c r="J536" s="1" t="s">
        <v>1693</v>
      </c>
      <c r="K536" s="1" t="s">
        <v>141</v>
      </c>
      <c r="L536" s="1" t="s">
        <v>1604</v>
      </c>
    </row>
    <row r="537" spans="1:12" s="1" customFormat="1" ht="25.5" customHeight="1">
      <c r="A537" s="10">
        <f>A531</f>
        <v>85</v>
      </c>
      <c r="B537" s="875" t="s">
        <v>613</v>
      </c>
      <c r="C537" s="875"/>
      <c r="D537" s="16">
        <f>D534</f>
        <v>4</v>
      </c>
      <c r="E537" s="45" t="s">
        <v>2</v>
      </c>
      <c r="F537" s="29" t="s">
        <v>1</v>
      </c>
      <c r="G537" s="864">
        <v>10</v>
      </c>
      <c r="H537" s="865"/>
      <c r="I537" s="78" t="s">
        <v>1661</v>
      </c>
      <c r="J537" s="1" t="s">
        <v>1693</v>
      </c>
      <c r="K537" s="1" t="s">
        <v>141</v>
      </c>
      <c r="L537" s="1" t="s">
        <v>1604</v>
      </c>
    </row>
    <row r="538" spans="1:12" s="1" customFormat="1" ht="15" customHeight="1">
      <c r="A538" s="10">
        <f>A531</f>
        <v>85</v>
      </c>
      <c r="B538" s="50">
        <v>0.5</v>
      </c>
      <c r="C538" s="21" t="s">
        <v>609</v>
      </c>
      <c r="D538" s="17">
        <f>D534</f>
        <v>4</v>
      </c>
      <c r="E538" s="42" t="s">
        <v>1257</v>
      </c>
      <c r="F538" s="17">
        <f>G537</f>
        <v>10</v>
      </c>
      <c r="G538" s="41">
        <f t="shared" ref="G538:G551" si="37">IF(ISBLANK(B538),"",IF(ISTEXT(B538),"",(B538/D538)*F538))</f>
        <v>1.25</v>
      </c>
      <c r="H538" s="28" t="str">
        <f t="shared" ref="H538:H551" si="38">C538</f>
        <v>kg</v>
      </c>
      <c r="I538" s="78" t="s">
        <v>1661</v>
      </c>
      <c r="J538" s="1" t="s">
        <v>1693</v>
      </c>
      <c r="K538" s="1" t="s">
        <v>141</v>
      </c>
      <c r="L538" s="1" t="s">
        <v>1604</v>
      </c>
    </row>
    <row r="539" spans="1:12" s="1" customFormat="1" ht="15" customHeight="1">
      <c r="A539" s="10">
        <f>A531</f>
        <v>85</v>
      </c>
      <c r="B539" s="50">
        <v>0.5</v>
      </c>
      <c r="C539" s="21" t="s">
        <v>609</v>
      </c>
      <c r="D539" s="17">
        <f>D534</f>
        <v>4</v>
      </c>
      <c r="E539" s="42" t="s">
        <v>1258</v>
      </c>
      <c r="F539" s="17">
        <f>G537</f>
        <v>10</v>
      </c>
      <c r="G539" s="41">
        <f t="shared" si="37"/>
        <v>1.25</v>
      </c>
      <c r="H539" s="28" t="str">
        <f t="shared" si="38"/>
        <v>kg</v>
      </c>
      <c r="I539" s="78" t="s">
        <v>1661</v>
      </c>
      <c r="J539" s="1" t="s">
        <v>1693</v>
      </c>
      <c r="K539" s="1" t="s">
        <v>141</v>
      </c>
      <c r="L539" s="1" t="s">
        <v>1604</v>
      </c>
    </row>
    <row r="540" spans="1:12" s="1" customFormat="1" ht="15" customHeight="1">
      <c r="A540" s="10">
        <f>A531</f>
        <v>85</v>
      </c>
      <c r="B540" s="50">
        <v>3</v>
      </c>
      <c r="C540" s="21" t="s">
        <v>1370</v>
      </c>
      <c r="D540" s="17">
        <f>D534</f>
        <v>4</v>
      </c>
      <c r="E540" s="42" t="s">
        <v>1259</v>
      </c>
      <c r="F540" s="17">
        <f>G537</f>
        <v>10</v>
      </c>
      <c r="G540" s="23">
        <f t="shared" si="37"/>
        <v>7.5</v>
      </c>
      <c r="H540" s="28" t="str">
        <f t="shared" si="38"/>
        <v>saucisses</v>
      </c>
      <c r="I540" s="78" t="s">
        <v>1661</v>
      </c>
      <c r="J540" s="1" t="s">
        <v>1693</v>
      </c>
      <c r="K540" s="1" t="s">
        <v>141</v>
      </c>
      <c r="L540" s="1" t="s">
        <v>1604</v>
      </c>
    </row>
    <row r="541" spans="1:12" s="1" customFormat="1" ht="15" customHeight="1">
      <c r="A541" s="10">
        <f>A531</f>
        <v>85</v>
      </c>
      <c r="B541" s="50">
        <v>4</v>
      </c>
      <c r="C541" s="21" t="s">
        <v>1377</v>
      </c>
      <c r="D541" s="17">
        <f>D534</f>
        <v>4</v>
      </c>
      <c r="E541" s="42" t="s">
        <v>1260</v>
      </c>
      <c r="F541" s="17">
        <f>G537</f>
        <v>10</v>
      </c>
      <c r="G541" s="23">
        <f t="shared" si="37"/>
        <v>10</v>
      </c>
      <c r="H541" s="28" t="str">
        <f t="shared" si="38"/>
        <v>P.T</v>
      </c>
      <c r="I541" s="78" t="s">
        <v>1661</v>
      </c>
      <c r="J541" s="1" t="s">
        <v>1693</v>
      </c>
      <c r="K541" s="1" t="s">
        <v>141</v>
      </c>
      <c r="L541" s="1" t="s">
        <v>1604</v>
      </c>
    </row>
    <row r="542" spans="1:12" s="1" customFormat="1" ht="15" customHeight="1">
      <c r="A542" s="10">
        <f>A531</f>
        <v>85</v>
      </c>
      <c r="B542" s="50">
        <v>3</v>
      </c>
      <c r="C542" s="21" t="s">
        <v>1421</v>
      </c>
      <c r="D542" s="17">
        <f>D534</f>
        <v>4</v>
      </c>
      <c r="E542" s="42" t="s">
        <v>1261</v>
      </c>
      <c r="F542" s="17">
        <f>G537</f>
        <v>10</v>
      </c>
      <c r="G542" s="23">
        <f t="shared" si="37"/>
        <v>7.5</v>
      </c>
      <c r="H542" s="28" t="str">
        <f t="shared" si="38"/>
        <v>poireaux</v>
      </c>
      <c r="I542" s="78" t="s">
        <v>1661</v>
      </c>
      <c r="J542" s="1" t="s">
        <v>1693</v>
      </c>
      <c r="K542" s="1" t="s">
        <v>141</v>
      </c>
      <c r="L542" s="1" t="s">
        <v>1604</v>
      </c>
    </row>
    <row r="543" spans="1:12" s="1" customFormat="1" ht="15" customHeight="1">
      <c r="A543" s="10">
        <f>A531</f>
        <v>85</v>
      </c>
      <c r="B543" s="50">
        <v>1</v>
      </c>
      <c r="C543" s="21" t="s">
        <v>620</v>
      </c>
      <c r="D543" s="17">
        <f>D534</f>
        <v>4</v>
      </c>
      <c r="E543" s="42" t="s">
        <v>651</v>
      </c>
      <c r="F543" s="17">
        <f>G537</f>
        <v>10</v>
      </c>
      <c r="G543" s="23">
        <f t="shared" si="37"/>
        <v>2.5</v>
      </c>
      <c r="H543" s="28" t="str">
        <f t="shared" si="38"/>
        <v>oignons</v>
      </c>
      <c r="I543" s="78" t="s">
        <v>1661</v>
      </c>
      <c r="J543" s="1" t="s">
        <v>1693</v>
      </c>
      <c r="K543" s="1" t="s">
        <v>141</v>
      </c>
      <c r="L543" s="1" t="s">
        <v>1604</v>
      </c>
    </row>
    <row r="544" spans="1:12" s="1" customFormat="1" ht="15" customHeight="1">
      <c r="A544" s="10">
        <f>A531</f>
        <v>85</v>
      </c>
      <c r="B544" s="50">
        <v>0.5</v>
      </c>
      <c r="C544" s="21" t="s">
        <v>1446</v>
      </c>
      <c r="D544" s="17">
        <f>D534</f>
        <v>4</v>
      </c>
      <c r="E544" s="42" t="s">
        <v>1262</v>
      </c>
      <c r="F544" s="17">
        <f>G537</f>
        <v>10</v>
      </c>
      <c r="G544" s="23">
        <f t="shared" si="37"/>
        <v>1.25</v>
      </c>
      <c r="H544" s="28" t="str">
        <f t="shared" si="38"/>
        <v>bouillons</v>
      </c>
      <c r="I544" s="78" t="s">
        <v>1661</v>
      </c>
      <c r="J544" s="1" t="s">
        <v>1693</v>
      </c>
      <c r="K544" s="1" t="s">
        <v>141</v>
      </c>
      <c r="L544" s="1" t="s">
        <v>1604</v>
      </c>
    </row>
    <row r="545" spans="1:12" s="1" customFormat="1" ht="15" customHeight="1">
      <c r="A545" s="10">
        <f>A531</f>
        <v>85</v>
      </c>
      <c r="B545" s="50"/>
      <c r="C545" s="21" t="s">
        <v>1397</v>
      </c>
      <c r="D545" s="17">
        <f>D534</f>
        <v>4</v>
      </c>
      <c r="E545" s="42" t="s">
        <v>662</v>
      </c>
      <c r="F545" s="17">
        <f>G537</f>
        <v>10</v>
      </c>
      <c r="G545" s="23" t="str">
        <f t="shared" si="37"/>
        <v/>
      </c>
      <c r="H545" s="28" t="str">
        <f t="shared" si="38"/>
        <v>pm</v>
      </c>
      <c r="I545" s="78" t="s">
        <v>1661</v>
      </c>
      <c r="J545" s="1" t="s">
        <v>1693</v>
      </c>
      <c r="K545" s="1" t="s">
        <v>141</v>
      </c>
      <c r="L545" s="1" t="s">
        <v>1604</v>
      </c>
    </row>
    <row r="546" spans="1:12" s="1" customFormat="1" ht="15" customHeight="1">
      <c r="A546" s="10">
        <f>A531</f>
        <v>85</v>
      </c>
      <c r="B546" s="50"/>
      <c r="C546" s="21" t="s">
        <v>1397</v>
      </c>
      <c r="D546" s="17">
        <f>D534</f>
        <v>4</v>
      </c>
      <c r="E546" s="42" t="s">
        <v>700</v>
      </c>
      <c r="F546" s="17">
        <f>G537</f>
        <v>10</v>
      </c>
      <c r="G546" s="23" t="str">
        <f t="shared" si="37"/>
        <v/>
      </c>
      <c r="H546" s="28" t="str">
        <f t="shared" si="38"/>
        <v>pm</v>
      </c>
      <c r="I546" s="78" t="s">
        <v>1661</v>
      </c>
      <c r="J546" s="1" t="s">
        <v>1693</v>
      </c>
      <c r="K546" s="1" t="s">
        <v>141</v>
      </c>
      <c r="L546" s="1" t="s">
        <v>1604</v>
      </c>
    </row>
    <row r="547" spans="1:12" s="1" customFormat="1" ht="15" customHeight="1">
      <c r="A547" s="10">
        <f>A531</f>
        <v>85</v>
      </c>
      <c r="B547" s="50"/>
      <c r="C547" s="21" t="s">
        <v>1397</v>
      </c>
      <c r="D547" s="17">
        <f>D534</f>
        <v>4</v>
      </c>
      <c r="E547" s="42" t="s">
        <v>1263</v>
      </c>
      <c r="F547" s="17">
        <f>G537</f>
        <v>10</v>
      </c>
      <c r="G547" s="23" t="str">
        <f t="shared" si="37"/>
        <v/>
      </c>
      <c r="H547" s="28" t="str">
        <f t="shared" si="38"/>
        <v>pm</v>
      </c>
      <c r="I547" s="78" t="s">
        <v>1661</v>
      </c>
      <c r="J547" s="1" t="s">
        <v>1693</v>
      </c>
      <c r="K547" s="1" t="s">
        <v>141</v>
      </c>
      <c r="L547" s="1" t="s">
        <v>1604</v>
      </c>
    </row>
    <row r="548" spans="1:12" s="1" customFormat="1" ht="15" customHeight="1">
      <c r="A548" s="10">
        <f>A531</f>
        <v>85</v>
      </c>
      <c r="B548" s="50"/>
      <c r="C548" s="21" t="s">
        <v>610</v>
      </c>
      <c r="D548" s="17">
        <f>D534</f>
        <v>4</v>
      </c>
      <c r="E548" s="42" t="s">
        <v>1264</v>
      </c>
      <c r="F548" s="17">
        <f>G537</f>
        <v>10</v>
      </c>
      <c r="G548" s="23" t="str">
        <f t="shared" si="37"/>
        <v/>
      </c>
      <c r="H548" s="28" t="str">
        <f t="shared" si="38"/>
        <v>pincées</v>
      </c>
      <c r="I548" s="78" t="s">
        <v>1661</v>
      </c>
      <c r="J548" s="1" t="s">
        <v>1693</v>
      </c>
      <c r="K548" s="1" t="s">
        <v>141</v>
      </c>
      <c r="L548" s="1" t="s">
        <v>1604</v>
      </c>
    </row>
    <row r="549" spans="1:12" s="1" customFormat="1" ht="15" customHeight="1">
      <c r="A549" s="10">
        <f>A531</f>
        <v>85</v>
      </c>
      <c r="B549" s="50">
        <v>0.5</v>
      </c>
      <c r="C549" s="21" t="s">
        <v>609</v>
      </c>
      <c r="D549" s="17">
        <f>D534</f>
        <v>4</v>
      </c>
      <c r="E549" s="42" t="s">
        <v>1265</v>
      </c>
      <c r="F549" s="17">
        <f>G537</f>
        <v>10</v>
      </c>
      <c r="G549" s="41">
        <f t="shared" si="37"/>
        <v>1.25</v>
      </c>
      <c r="H549" s="28" t="str">
        <f t="shared" si="38"/>
        <v>kg</v>
      </c>
      <c r="I549" s="78" t="s">
        <v>1661</v>
      </c>
      <c r="J549" s="1" t="s">
        <v>1693</v>
      </c>
      <c r="K549" s="1" t="s">
        <v>141</v>
      </c>
      <c r="L549" s="1" t="s">
        <v>1604</v>
      </c>
    </row>
    <row r="550" spans="1:12" s="1" customFormat="1" ht="15" customHeight="1">
      <c r="A550" s="10">
        <f>A531</f>
        <v>85</v>
      </c>
      <c r="B550" s="50"/>
      <c r="C550" s="21"/>
      <c r="D550" s="17">
        <f>D534</f>
        <v>4</v>
      </c>
      <c r="E550" s="42"/>
      <c r="F550" s="17">
        <f>G537</f>
        <v>10</v>
      </c>
      <c r="G550" s="22" t="str">
        <f t="shared" si="37"/>
        <v/>
      </c>
      <c r="H550" s="28">
        <f t="shared" si="38"/>
        <v>0</v>
      </c>
      <c r="I550" s="78" t="s">
        <v>1661</v>
      </c>
      <c r="J550" s="1" t="s">
        <v>1693</v>
      </c>
      <c r="K550" s="1" t="s">
        <v>141</v>
      </c>
      <c r="L550" s="1" t="s">
        <v>1604</v>
      </c>
    </row>
    <row r="551" spans="1:12" s="1" customFormat="1" ht="15" customHeight="1">
      <c r="A551" s="10">
        <f>A531</f>
        <v>85</v>
      </c>
      <c r="B551" s="50"/>
      <c r="C551" s="21"/>
      <c r="D551" s="17">
        <f>D534</f>
        <v>4</v>
      </c>
      <c r="E551" s="42"/>
      <c r="F551" s="17">
        <f>G537</f>
        <v>10</v>
      </c>
      <c r="G551" s="22" t="str">
        <f t="shared" si="37"/>
        <v/>
      </c>
      <c r="H551" s="28">
        <f t="shared" si="38"/>
        <v>0</v>
      </c>
      <c r="I551" s="78" t="s">
        <v>1661</v>
      </c>
      <c r="J551" s="1" t="s">
        <v>1693</v>
      </c>
      <c r="K551" s="1" t="s">
        <v>141</v>
      </c>
      <c r="L551" s="1" t="s">
        <v>1604</v>
      </c>
    </row>
    <row r="552" spans="1:12" s="1" customFormat="1" ht="15" customHeight="1">
      <c r="A552" s="10">
        <f>A531</f>
        <v>85</v>
      </c>
      <c r="B552" s="18"/>
      <c r="C552" s="18"/>
      <c r="D552" s="15"/>
      <c r="E552" s="60" t="s">
        <v>0</v>
      </c>
      <c r="F552" s="14"/>
      <c r="G552" s="31"/>
      <c r="H552" s="38"/>
      <c r="I552" s="78" t="s">
        <v>1661</v>
      </c>
      <c r="J552" s="1" t="s">
        <v>1693</v>
      </c>
      <c r="K552" s="1" t="s">
        <v>141</v>
      </c>
      <c r="L552" s="1" t="s">
        <v>1604</v>
      </c>
    </row>
    <row r="553" spans="1:12" s="1" customFormat="1" ht="15" customHeight="1">
      <c r="A553" s="10">
        <f>A531</f>
        <v>85</v>
      </c>
      <c r="B553" s="18"/>
      <c r="C553" s="18"/>
      <c r="D553" s="15"/>
      <c r="E553" s="60" t="s">
        <v>140</v>
      </c>
      <c r="F553" s="14"/>
      <c r="G553" s="31"/>
      <c r="H553" s="38"/>
      <c r="I553" s="78" t="s">
        <v>1661</v>
      </c>
      <c r="J553" s="1" t="s">
        <v>1693</v>
      </c>
      <c r="K553" s="1" t="s">
        <v>141</v>
      </c>
      <c r="L553" s="1" t="s">
        <v>1604</v>
      </c>
    </row>
    <row r="554" spans="1:12" s="1" customFormat="1" ht="15" customHeight="1">
      <c r="A554" s="10">
        <f>A531</f>
        <v>85</v>
      </c>
      <c r="B554" s="18"/>
      <c r="C554" s="18"/>
      <c r="D554" s="15"/>
      <c r="E554" s="860" t="s">
        <v>139</v>
      </c>
      <c r="F554" s="860"/>
      <c r="G554" s="860"/>
      <c r="H554" s="861"/>
      <c r="I554" s="78" t="s">
        <v>1661</v>
      </c>
      <c r="J554" s="1" t="s">
        <v>1693</v>
      </c>
      <c r="K554" s="1" t="s">
        <v>141</v>
      </c>
      <c r="L554" s="1" t="s">
        <v>1604</v>
      </c>
    </row>
    <row r="555" spans="1:12" s="1" customFormat="1" ht="15" customHeight="1">
      <c r="A555" s="10">
        <f>A531</f>
        <v>85</v>
      </c>
      <c r="B555" s="18"/>
      <c r="C555" s="18"/>
      <c r="D555" s="15"/>
      <c r="E555" s="860"/>
      <c r="F555" s="860"/>
      <c r="G555" s="860"/>
      <c r="H555" s="861"/>
      <c r="I555" s="78" t="s">
        <v>1661</v>
      </c>
      <c r="J555" s="1" t="s">
        <v>1693</v>
      </c>
      <c r="K555" s="1" t="s">
        <v>141</v>
      </c>
      <c r="L555" s="1" t="s">
        <v>1604</v>
      </c>
    </row>
    <row r="556" spans="1:12" s="1" customFormat="1" ht="15" customHeight="1">
      <c r="A556" s="10">
        <f>A531</f>
        <v>85</v>
      </c>
      <c r="B556" s="18"/>
      <c r="C556" s="18"/>
      <c r="D556" s="15"/>
      <c r="E556" s="860"/>
      <c r="F556" s="860"/>
      <c r="G556" s="860"/>
      <c r="H556" s="861"/>
      <c r="I556" s="78" t="s">
        <v>1661</v>
      </c>
      <c r="J556" s="1" t="s">
        <v>1693</v>
      </c>
      <c r="K556" s="1" t="s">
        <v>141</v>
      </c>
      <c r="L556" s="1" t="s">
        <v>1604</v>
      </c>
    </row>
    <row r="557" spans="1:12" s="1" customFormat="1" ht="15" customHeight="1">
      <c r="A557" s="10">
        <f>A531</f>
        <v>85</v>
      </c>
      <c r="B557" s="18"/>
      <c r="C557" s="18"/>
      <c r="D557" s="15"/>
      <c r="E557" s="63" t="s">
        <v>138</v>
      </c>
      <c r="F557" s="14"/>
      <c r="G557" s="31"/>
      <c r="H557" s="38"/>
      <c r="I557" s="78" t="s">
        <v>1661</v>
      </c>
      <c r="J557" s="1" t="s">
        <v>1693</v>
      </c>
      <c r="K557" s="1" t="s">
        <v>141</v>
      </c>
      <c r="L557" s="1" t="s">
        <v>1604</v>
      </c>
    </row>
    <row r="558" spans="1:12" s="1" customFormat="1" ht="15" customHeight="1">
      <c r="A558" s="10">
        <f>A531</f>
        <v>85</v>
      </c>
      <c r="B558" s="18"/>
      <c r="C558" s="18"/>
      <c r="D558" s="15"/>
      <c r="E558" s="63" t="s">
        <v>137</v>
      </c>
      <c r="F558" s="14"/>
      <c r="G558" s="31"/>
      <c r="H558" s="38"/>
      <c r="I558" s="78" t="s">
        <v>1661</v>
      </c>
      <c r="J558" s="1" t="s">
        <v>1693</v>
      </c>
      <c r="K558" s="1" t="s">
        <v>141</v>
      </c>
      <c r="L558" s="1" t="s">
        <v>1604</v>
      </c>
    </row>
    <row r="559" spans="1:12" s="1" customFormat="1" ht="15" customHeight="1">
      <c r="A559" s="10">
        <f>A531</f>
        <v>85</v>
      </c>
      <c r="B559" s="18"/>
      <c r="C559" s="18"/>
      <c r="D559" s="15"/>
      <c r="E559" s="63"/>
      <c r="F559" s="14"/>
      <c r="G559" s="31"/>
      <c r="H559" s="38"/>
      <c r="I559" s="78" t="s">
        <v>1661</v>
      </c>
      <c r="J559" s="1" t="s">
        <v>1693</v>
      </c>
      <c r="K559" s="1" t="s">
        <v>141</v>
      </c>
      <c r="L559" s="1" t="s">
        <v>1604</v>
      </c>
    </row>
    <row r="560" spans="1:12" s="1" customFormat="1" ht="15" customHeight="1">
      <c r="A560" s="10">
        <f>A531</f>
        <v>85</v>
      </c>
      <c r="B560" s="18"/>
      <c r="C560" s="18"/>
      <c r="D560" s="15"/>
      <c r="E560" s="63"/>
      <c r="F560" s="14"/>
      <c r="G560" s="31"/>
      <c r="H560" s="38"/>
      <c r="I560" s="78" t="s">
        <v>1661</v>
      </c>
      <c r="J560" s="1" t="s">
        <v>1693</v>
      </c>
      <c r="K560" s="1" t="s">
        <v>141</v>
      </c>
      <c r="L560" s="1" t="s">
        <v>1604</v>
      </c>
    </row>
    <row r="561" spans="1:12" s="1" customFormat="1" ht="15" customHeight="1">
      <c r="A561" s="10">
        <f>A531</f>
        <v>85</v>
      </c>
      <c r="B561" s="6"/>
      <c r="C561" s="6"/>
      <c r="D561" s="5"/>
      <c r="E561" s="4"/>
      <c r="F561" s="3"/>
      <c r="G561" s="2"/>
      <c r="H561" s="2"/>
      <c r="I561" s="79" t="s">
        <v>1661</v>
      </c>
      <c r="J561" s="69" t="s">
        <v>1693</v>
      </c>
      <c r="K561" s="69" t="s">
        <v>141</v>
      </c>
      <c r="L561" s="69" t="s">
        <v>1604</v>
      </c>
    </row>
    <row r="562" spans="1:12" ht="39" customHeight="1">
      <c r="A562" s="10">
        <v>0</v>
      </c>
      <c r="B562" s="863" t="s">
        <v>1657</v>
      </c>
      <c r="C562" s="863"/>
      <c r="D562" s="863"/>
      <c r="E562" s="862" t="s">
        <v>1673</v>
      </c>
      <c r="F562" s="862"/>
      <c r="G562" s="862"/>
      <c r="H562" s="862"/>
      <c r="I562" s="75" t="s">
        <v>1673</v>
      </c>
      <c r="J562" s="75" t="s">
        <v>1520</v>
      </c>
      <c r="K562" s="75" t="s">
        <v>1521</v>
      </c>
      <c r="L562" s="75" t="s">
        <v>1519</v>
      </c>
    </row>
    <row r="563" spans="1:12" s="1" customFormat="1" ht="31.5" customHeight="1">
      <c r="A563" s="10">
        <f>B564</f>
        <v>9</v>
      </c>
      <c r="B563" s="866" t="s">
        <v>1684</v>
      </c>
      <c r="C563" s="866"/>
      <c r="D563" s="866"/>
      <c r="E563" s="866"/>
      <c r="F563" s="866"/>
      <c r="G563" s="866"/>
      <c r="H563" s="867"/>
      <c r="I563" s="77" t="s">
        <v>1663</v>
      </c>
      <c r="J563" s="68" t="s">
        <v>1385</v>
      </c>
      <c r="K563" s="68" t="s">
        <v>573</v>
      </c>
      <c r="L563" s="68" t="s">
        <v>1617</v>
      </c>
    </row>
    <row r="564" spans="1:12" ht="26.25">
      <c r="A564" s="10">
        <f>B564</f>
        <v>9</v>
      </c>
      <c r="B564" s="868">
        <v>9</v>
      </c>
      <c r="C564" s="24"/>
      <c r="D564" s="13"/>
      <c r="E564" s="12" t="s">
        <v>573</v>
      </c>
      <c r="F564" s="32"/>
      <c r="G564" s="33"/>
      <c r="H564" s="34"/>
      <c r="I564" s="76" t="s">
        <v>1663</v>
      </c>
      <c r="J564" t="s">
        <v>1385</v>
      </c>
      <c r="K564" t="s">
        <v>573</v>
      </c>
      <c r="L564" t="s">
        <v>1617</v>
      </c>
    </row>
    <row r="565" spans="1:12" ht="26.25">
      <c r="A565" s="10">
        <f>B564</f>
        <v>9</v>
      </c>
      <c r="B565" s="868"/>
      <c r="C565" s="25"/>
      <c r="D565" s="26"/>
      <c r="E565" s="27" t="s">
        <v>835</v>
      </c>
      <c r="F565" s="32"/>
      <c r="G565" s="33"/>
      <c r="H565" s="34"/>
      <c r="I565" s="76" t="s">
        <v>1663</v>
      </c>
      <c r="J565" t="s">
        <v>1385</v>
      </c>
      <c r="K565" t="s">
        <v>573</v>
      </c>
      <c r="L565" t="s">
        <v>1617</v>
      </c>
    </row>
    <row r="566" spans="1:12" ht="15" customHeight="1">
      <c r="A566" s="10">
        <f>B564</f>
        <v>9</v>
      </c>
      <c r="B566" s="869" t="s">
        <v>1369</v>
      </c>
      <c r="C566" s="869"/>
      <c r="D566" s="870">
        <v>4</v>
      </c>
      <c r="E566" s="44" t="s">
        <v>8</v>
      </c>
      <c r="F566" s="871" t="s">
        <v>1368</v>
      </c>
      <c r="G566" s="871"/>
      <c r="H566" s="872"/>
      <c r="I566" s="76" t="s">
        <v>1663</v>
      </c>
      <c r="J566" t="s">
        <v>1385</v>
      </c>
      <c r="K566" t="s">
        <v>573</v>
      </c>
      <c r="L566" t="s">
        <v>1617</v>
      </c>
    </row>
    <row r="567" spans="1:12">
      <c r="A567" s="10">
        <f>B564</f>
        <v>9</v>
      </c>
      <c r="B567" s="869"/>
      <c r="C567" s="869"/>
      <c r="D567" s="870"/>
      <c r="E567" s="65" t="s">
        <v>15</v>
      </c>
      <c r="F567" s="871"/>
      <c r="G567" s="871"/>
      <c r="H567" s="872"/>
      <c r="I567" s="76" t="s">
        <v>1663</v>
      </c>
      <c r="J567" t="s">
        <v>1385</v>
      </c>
      <c r="K567" t="s">
        <v>573</v>
      </c>
      <c r="L567" t="s">
        <v>1617</v>
      </c>
    </row>
    <row r="568" spans="1:12">
      <c r="A568" s="10">
        <f>B564</f>
        <v>9</v>
      </c>
      <c r="B568" s="869"/>
      <c r="C568" s="869"/>
      <c r="D568" s="870"/>
      <c r="E568" s="65" t="s">
        <v>17</v>
      </c>
      <c r="F568" s="871"/>
      <c r="G568" s="871"/>
      <c r="H568" s="872"/>
      <c r="I568" s="76" t="s">
        <v>1663</v>
      </c>
      <c r="J568" t="s">
        <v>1385</v>
      </c>
      <c r="K568" t="s">
        <v>573</v>
      </c>
      <c r="L568" t="s">
        <v>1617</v>
      </c>
    </row>
    <row r="569" spans="1:12" ht="18" customHeight="1">
      <c r="A569" s="10">
        <f>B564</f>
        <v>9</v>
      </c>
      <c r="B569" s="875" t="s">
        <v>613</v>
      </c>
      <c r="C569" s="875"/>
      <c r="D569" s="8">
        <f>D566</f>
        <v>4</v>
      </c>
      <c r="E569" s="45" t="s">
        <v>2</v>
      </c>
      <c r="F569" s="29" t="s">
        <v>1</v>
      </c>
      <c r="G569" s="864">
        <v>10</v>
      </c>
      <c r="H569" s="865"/>
      <c r="I569" s="76" t="s">
        <v>1663</v>
      </c>
      <c r="J569" t="s">
        <v>1385</v>
      </c>
      <c r="K569" t="s">
        <v>573</v>
      </c>
      <c r="L569" t="s">
        <v>1617</v>
      </c>
    </row>
    <row r="570" spans="1:12">
      <c r="A570" s="10">
        <f>B564</f>
        <v>9</v>
      </c>
      <c r="B570" s="20">
        <v>1</v>
      </c>
      <c r="C570" s="21" t="s">
        <v>609</v>
      </c>
      <c r="D570" s="17">
        <f>D566</f>
        <v>4</v>
      </c>
      <c r="E570" s="42" t="s">
        <v>836</v>
      </c>
      <c r="F570" s="17">
        <f>G569</f>
        <v>10</v>
      </c>
      <c r="G570" s="41">
        <f>IF(ISBLANK(B570),"",IF(ISTEXT(B570),"",(B570/D570)*F570))</f>
        <v>2.5</v>
      </c>
      <c r="H570" s="28" t="str">
        <f t="shared" ref="H570:H571" si="39">C570</f>
        <v>kg</v>
      </c>
      <c r="I570" s="76" t="s">
        <v>1663</v>
      </c>
      <c r="J570" t="s">
        <v>1385</v>
      </c>
      <c r="K570" t="s">
        <v>573</v>
      </c>
      <c r="L570" t="s">
        <v>1617</v>
      </c>
    </row>
    <row r="571" spans="1:12">
      <c r="A571" s="10">
        <f>B564</f>
        <v>9</v>
      </c>
      <c r="B571" s="20">
        <v>4</v>
      </c>
      <c r="C571" s="21" t="s">
        <v>631</v>
      </c>
      <c r="D571" s="17">
        <f>D566</f>
        <v>4</v>
      </c>
      <c r="E571" s="42" t="s">
        <v>837</v>
      </c>
      <c r="F571" s="17">
        <f>G569</f>
        <v>10</v>
      </c>
      <c r="G571" s="23">
        <f>IF(ISBLANK(B571),"",IF(ISTEXT(B571),"",(B571/D571)*F571))</f>
        <v>10</v>
      </c>
      <c r="H571" s="28" t="str">
        <f t="shared" si="39"/>
        <v>manchons</v>
      </c>
      <c r="I571" s="76" t="s">
        <v>1663</v>
      </c>
      <c r="J571" t="s">
        <v>1385</v>
      </c>
      <c r="K571" t="s">
        <v>573</v>
      </c>
      <c r="L571" t="s">
        <v>1617</v>
      </c>
    </row>
    <row r="572" spans="1:12">
      <c r="A572" s="10">
        <f>B564</f>
        <v>9</v>
      </c>
      <c r="B572" s="18"/>
      <c r="C572" s="18"/>
      <c r="D572" s="15"/>
      <c r="E572" s="63"/>
      <c r="F572" s="14"/>
      <c r="G572" s="31"/>
      <c r="H572" s="38"/>
      <c r="I572" s="76" t="s">
        <v>1663</v>
      </c>
      <c r="J572" t="s">
        <v>1385</v>
      </c>
      <c r="K572" t="s">
        <v>573</v>
      </c>
      <c r="L572" t="s">
        <v>1617</v>
      </c>
    </row>
    <row r="573" spans="1:12">
      <c r="A573" s="10">
        <f>B564</f>
        <v>9</v>
      </c>
      <c r="B573" s="18"/>
      <c r="C573" s="18"/>
      <c r="D573" s="15"/>
      <c r="E573" s="63" t="s">
        <v>0</v>
      </c>
      <c r="F573" s="14"/>
      <c r="G573" s="31"/>
      <c r="H573" s="38"/>
      <c r="I573" s="76" t="s">
        <v>1663</v>
      </c>
      <c r="J573" t="s">
        <v>1385</v>
      </c>
      <c r="K573" t="s">
        <v>573</v>
      </c>
      <c r="L573" t="s">
        <v>1617</v>
      </c>
    </row>
    <row r="574" spans="1:12">
      <c r="A574" s="10">
        <f>B564</f>
        <v>9</v>
      </c>
      <c r="B574" s="18"/>
      <c r="C574" s="18"/>
      <c r="D574" s="15"/>
      <c r="E574" s="63" t="s">
        <v>572</v>
      </c>
      <c r="F574" s="14"/>
      <c r="G574" s="31"/>
      <c r="H574" s="38"/>
      <c r="I574" s="76" t="s">
        <v>1663</v>
      </c>
      <c r="J574" t="s">
        <v>1385</v>
      </c>
      <c r="K574" t="s">
        <v>573</v>
      </c>
      <c r="L574" t="s">
        <v>1617</v>
      </c>
    </row>
    <row r="575" spans="1:12">
      <c r="A575" s="10">
        <f>B564</f>
        <v>9</v>
      </c>
      <c r="B575" s="18"/>
      <c r="C575" s="18"/>
      <c r="D575" s="15"/>
      <c r="E575" s="63" t="s">
        <v>571</v>
      </c>
      <c r="F575" s="14"/>
      <c r="G575" s="31"/>
      <c r="H575" s="38"/>
      <c r="I575" s="76" t="s">
        <v>1663</v>
      </c>
      <c r="J575" t="s">
        <v>1385</v>
      </c>
      <c r="K575" t="s">
        <v>573</v>
      </c>
      <c r="L575" t="s">
        <v>1617</v>
      </c>
    </row>
    <row r="576" spans="1:12">
      <c r="A576" s="10">
        <f>B564</f>
        <v>9</v>
      </c>
      <c r="B576" s="18"/>
      <c r="C576" s="18"/>
      <c r="D576" s="15"/>
      <c r="E576" s="63" t="s">
        <v>570</v>
      </c>
      <c r="F576" s="14"/>
      <c r="G576" s="31"/>
      <c r="H576" s="38"/>
      <c r="I576" s="76" t="s">
        <v>1663</v>
      </c>
      <c r="J576" t="s">
        <v>1385</v>
      </c>
      <c r="K576" t="s">
        <v>573</v>
      </c>
      <c r="L576" t="s">
        <v>1617</v>
      </c>
    </row>
    <row r="577" spans="1:12">
      <c r="A577" s="10">
        <f>B564</f>
        <v>9</v>
      </c>
      <c r="B577" s="18"/>
      <c r="C577" s="18"/>
      <c r="D577" s="15"/>
      <c r="E577" s="63"/>
      <c r="F577" s="14"/>
      <c r="G577" s="31"/>
      <c r="H577" s="38"/>
      <c r="I577" s="76" t="s">
        <v>1663</v>
      </c>
      <c r="J577" t="s">
        <v>1385</v>
      </c>
      <c r="K577" t="s">
        <v>573</v>
      </c>
      <c r="L577" t="s">
        <v>1617</v>
      </c>
    </row>
    <row r="578" spans="1:12">
      <c r="A578" s="52">
        <f>B564</f>
        <v>9</v>
      </c>
      <c r="B578" s="6"/>
      <c r="C578" s="6"/>
      <c r="D578" s="5"/>
      <c r="E578" s="4"/>
      <c r="F578" s="3"/>
      <c r="G578" s="2"/>
      <c r="H578" s="2"/>
      <c r="I578" s="79" t="s">
        <v>1663</v>
      </c>
      <c r="J578" s="69" t="s">
        <v>1385</v>
      </c>
      <c r="K578" s="69" t="s">
        <v>573</v>
      </c>
      <c r="L578" s="69" t="s">
        <v>1617</v>
      </c>
    </row>
    <row r="579" spans="1:12" s="1" customFormat="1" ht="31.5" customHeight="1">
      <c r="A579" s="10">
        <f>B580</f>
        <v>41</v>
      </c>
      <c r="B579" s="866" t="s">
        <v>1684</v>
      </c>
      <c r="C579" s="866"/>
      <c r="D579" s="866"/>
      <c r="E579" s="866"/>
      <c r="F579" s="866"/>
      <c r="G579" s="866"/>
      <c r="H579" s="867"/>
      <c r="I579" s="77" t="s">
        <v>1663</v>
      </c>
      <c r="J579" s="68" t="s">
        <v>1385</v>
      </c>
      <c r="K579" s="68" t="s">
        <v>388</v>
      </c>
      <c r="L579" s="68" t="s">
        <v>1638</v>
      </c>
    </row>
    <row r="580" spans="1:12" s="1" customFormat="1" ht="20.25" customHeight="1">
      <c r="A580" s="10">
        <f>A579</f>
        <v>41</v>
      </c>
      <c r="B580" s="868">
        <v>41</v>
      </c>
      <c r="C580" s="24"/>
      <c r="D580" s="13"/>
      <c r="E580" s="12" t="s">
        <v>388</v>
      </c>
      <c r="F580" s="32"/>
      <c r="G580" s="33"/>
      <c r="H580" s="34"/>
      <c r="I580" s="78" t="s">
        <v>1663</v>
      </c>
      <c r="J580" s="1" t="s">
        <v>1385</v>
      </c>
      <c r="K580" s="1" t="s">
        <v>388</v>
      </c>
      <c r="L580" s="1" t="s">
        <v>1638</v>
      </c>
    </row>
    <row r="581" spans="1:12" s="1" customFormat="1" ht="15.75" customHeight="1">
      <c r="A581" s="10">
        <f>A579</f>
        <v>41</v>
      </c>
      <c r="B581" s="868"/>
      <c r="C581" s="25"/>
      <c r="D581" s="26"/>
      <c r="E581" s="27" t="s">
        <v>961</v>
      </c>
      <c r="F581" s="32"/>
      <c r="G581" s="33"/>
      <c r="H581" s="34"/>
      <c r="I581" s="78" t="s">
        <v>1663</v>
      </c>
      <c r="J581" s="1" t="s">
        <v>1385</v>
      </c>
      <c r="K581" s="1" t="s">
        <v>388</v>
      </c>
      <c r="L581" s="1" t="s">
        <v>1638</v>
      </c>
    </row>
    <row r="582" spans="1:12" s="1" customFormat="1" ht="15" customHeight="1">
      <c r="A582" s="10">
        <f>A579</f>
        <v>41</v>
      </c>
      <c r="B582" s="869" t="s">
        <v>1369</v>
      </c>
      <c r="C582" s="869"/>
      <c r="D582" s="870">
        <v>6</v>
      </c>
      <c r="E582" s="44" t="s">
        <v>5</v>
      </c>
      <c r="F582" s="871" t="s">
        <v>611</v>
      </c>
      <c r="G582" s="871"/>
      <c r="H582" s="872"/>
      <c r="I582" s="78" t="s">
        <v>1663</v>
      </c>
      <c r="J582" s="1" t="s">
        <v>1385</v>
      </c>
      <c r="K582" s="1" t="s">
        <v>388</v>
      </c>
      <c r="L582" s="1" t="s">
        <v>1638</v>
      </c>
    </row>
    <row r="583" spans="1:12" s="1" customFormat="1" ht="15" customHeight="1">
      <c r="A583" s="10">
        <f>A579</f>
        <v>41</v>
      </c>
      <c r="B583" s="869"/>
      <c r="C583" s="869"/>
      <c r="D583" s="870"/>
      <c r="E583" s="65" t="s">
        <v>4</v>
      </c>
      <c r="F583" s="871"/>
      <c r="G583" s="871"/>
      <c r="H583" s="872"/>
      <c r="I583" s="78" t="s">
        <v>1663</v>
      </c>
      <c r="J583" s="1" t="s">
        <v>1385</v>
      </c>
      <c r="K583" s="1" t="s">
        <v>388</v>
      </c>
      <c r="L583" s="1" t="s">
        <v>1638</v>
      </c>
    </row>
    <row r="584" spans="1:12" s="1" customFormat="1" ht="15" customHeight="1">
      <c r="A584" s="10">
        <f>A579</f>
        <v>41</v>
      </c>
      <c r="B584" s="869"/>
      <c r="C584" s="869"/>
      <c r="D584" s="870"/>
      <c r="E584" s="65" t="s">
        <v>17</v>
      </c>
      <c r="F584" s="871"/>
      <c r="G584" s="871"/>
      <c r="H584" s="872"/>
      <c r="I584" s="78" t="s">
        <v>1663</v>
      </c>
      <c r="J584" s="1" t="s">
        <v>1385</v>
      </c>
      <c r="K584" s="1" t="s">
        <v>388</v>
      </c>
      <c r="L584" s="1" t="s">
        <v>1638</v>
      </c>
    </row>
    <row r="585" spans="1:12" s="1" customFormat="1" ht="25.5" customHeight="1">
      <c r="A585" s="10">
        <f>A579</f>
        <v>41</v>
      </c>
      <c r="B585" s="875" t="s">
        <v>613</v>
      </c>
      <c r="C585" s="875"/>
      <c r="D585" s="16">
        <f>D582</f>
        <v>6</v>
      </c>
      <c r="E585" s="45" t="s">
        <v>2</v>
      </c>
      <c r="F585" s="29" t="s">
        <v>1</v>
      </c>
      <c r="G585" s="864">
        <v>10</v>
      </c>
      <c r="H585" s="865"/>
      <c r="I585" s="78" t="s">
        <v>1663</v>
      </c>
      <c r="J585" s="1" t="s">
        <v>1385</v>
      </c>
      <c r="K585" s="1" t="s">
        <v>388</v>
      </c>
      <c r="L585" s="1" t="s">
        <v>1638</v>
      </c>
    </row>
    <row r="586" spans="1:12" s="1" customFormat="1" ht="15" customHeight="1">
      <c r="A586" s="10">
        <f>A579</f>
        <v>41</v>
      </c>
      <c r="B586" s="50">
        <v>0.6</v>
      </c>
      <c r="C586" s="21" t="s">
        <v>609</v>
      </c>
      <c r="D586" s="17">
        <f>D582</f>
        <v>6</v>
      </c>
      <c r="E586" s="42" t="s">
        <v>962</v>
      </c>
      <c r="F586" s="17">
        <f>G585</f>
        <v>10</v>
      </c>
      <c r="G586" s="41">
        <f t="shared" ref="G586:G597" si="40">IF(ISBLANK(B586),"",IF(ISTEXT(B586),"",(B586/D586)*F586))</f>
        <v>0.99999999999999989</v>
      </c>
      <c r="H586" s="28" t="str">
        <f t="shared" ref="H586:H597" si="41">C586</f>
        <v>kg</v>
      </c>
      <c r="I586" s="78" t="s">
        <v>1663</v>
      </c>
      <c r="J586" s="1" t="s">
        <v>1385</v>
      </c>
      <c r="K586" s="1" t="s">
        <v>388</v>
      </c>
      <c r="L586" s="1" t="s">
        <v>1638</v>
      </c>
    </row>
    <row r="587" spans="1:12" s="1" customFormat="1" ht="15" customHeight="1">
      <c r="A587" s="10">
        <f>A579</f>
        <v>41</v>
      </c>
      <c r="B587" s="50">
        <v>5</v>
      </c>
      <c r="C587" s="21" t="s">
        <v>627</v>
      </c>
      <c r="D587" s="17">
        <f>D582</f>
        <v>6</v>
      </c>
      <c r="E587" s="42" t="s">
        <v>917</v>
      </c>
      <c r="F587" s="17">
        <f>G585</f>
        <v>10</v>
      </c>
      <c r="G587" s="23">
        <f t="shared" si="40"/>
        <v>8.3333333333333339</v>
      </c>
      <c r="H587" s="28" t="str">
        <f t="shared" si="41"/>
        <v>œufs</v>
      </c>
      <c r="I587" s="78" t="s">
        <v>1663</v>
      </c>
      <c r="J587" s="1" t="s">
        <v>1385</v>
      </c>
      <c r="K587" s="1" t="s">
        <v>388</v>
      </c>
      <c r="L587" s="1" t="s">
        <v>1638</v>
      </c>
    </row>
    <row r="588" spans="1:12" s="1" customFormat="1" ht="15" customHeight="1">
      <c r="A588" s="10">
        <f>A579</f>
        <v>41</v>
      </c>
      <c r="B588" s="50">
        <v>3</v>
      </c>
      <c r="C588" s="21" t="s">
        <v>619</v>
      </c>
      <c r="D588" s="17">
        <f>D582</f>
        <v>6</v>
      </c>
      <c r="E588" s="42" t="s">
        <v>724</v>
      </c>
      <c r="F588" s="17">
        <f>G585</f>
        <v>10</v>
      </c>
      <c r="G588" s="23">
        <f t="shared" si="40"/>
        <v>5</v>
      </c>
      <c r="H588" s="28" t="str">
        <f t="shared" si="41"/>
        <v>C/S</v>
      </c>
      <c r="I588" s="78" t="s">
        <v>1663</v>
      </c>
      <c r="J588" s="1" t="s">
        <v>1385</v>
      </c>
      <c r="K588" s="1" t="s">
        <v>388</v>
      </c>
      <c r="L588" s="1" t="s">
        <v>1638</v>
      </c>
    </row>
    <row r="589" spans="1:12" s="1" customFormat="1" ht="15" customHeight="1">
      <c r="A589" s="10">
        <f>A579</f>
        <v>41</v>
      </c>
      <c r="B589" s="50"/>
      <c r="C589" s="21"/>
      <c r="D589" s="17">
        <f>D582</f>
        <v>6</v>
      </c>
      <c r="E589" s="42" t="s">
        <v>963</v>
      </c>
      <c r="F589" s="17">
        <f>G585</f>
        <v>10</v>
      </c>
      <c r="G589" s="22" t="str">
        <f t="shared" si="40"/>
        <v/>
      </c>
      <c r="H589" s="28">
        <f t="shared" si="41"/>
        <v>0</v>
      </c>
      <c r="I589" s="78" t="s">
        <v>1663</v>
      </c>
      <c r="J589" s="1" t="s">
        <v>1385</v>
      </c>
      <c r="K589" s="1" t="s">
        <v>388</v>
      </c>
      <c r="L589" s="1" t="s">
        <v>1638</v>
      </c>
    </row>
    <row r="590" spans="1:12" s="1" customFormat="1" ht="15" customHeight="1">
      <c r="A590" s="10">
        <f>A579</f>
        <v>41</v>
      </c>
      <c r="B590" s="50">
        <v>0.2</v>
      </c>
      <c r="C590" s="21" t="s">
        <v>609</v>
      </c>
      <c r="D590" s="17">
        <f>D582</f>
        <v>6</v>
      </c>
      <c r="E590" s="42" t="s">
        <v>964</v>
      </c>
      <c r="F590" s="17">
        <f>G585</f>
        <v>10</v>
      </c>
      <c r="G590" s="41">
        <f t="shared" si="40"/>
        <v>0.33333333333333331</v>
      </c>
      <c r="H590" s="28" t="str">
        <f t="shared" si="41"/>
        <v>kg</v>
      </c>
      <c r="I590" s="78" t="s">
        <v>1663</v>
      </c>
      <c r="J590" s="1" t="s">
        <v>1385</v>
      </c>
      <c r="K590" s="1" t="s">
        <v>388</v>
      </c>
      <c r="L590" s="1" t="s">
        <v>1638</v>
      </c>
    </row>
    <row r="591" spans="1:12" s="1" customFormat="1" ht="15" customHeight="1">
      <c r="A591" s="10">
        <f>A579</f>
        <v>41</v>
      </c>
      <c r="B591" s="50"/>
      <c r="C591" s="21"/>
      <c r="D591" s="17">
        <f>D582</f>
        <v>6</v>
      </c>
      <c r="E591" s="42" t="s">
        <v>965</v>
      </c>
      <c r="F591" s="17">
        <f>G585</f>
        <v>10</v>
      </c>
      <c r="G591" s="22" t="str">
        <f t="shared" si="40"/>
        <v/>
      </c>
      <c r="H591" s="28">
        <f t="shared" si="41"/>
        <v>0</v>
      </c>
      <c r="I591" s="78" t="s">
        <v>1663</v>
      </c>
      <c r="J591" s="1" t="s">
        <v>1385</v>
      </c>
      <c r="K591" s="1" t="s">
        <v>388</v>
      </c>
      <c r="L591" s="1" t="s">
        <v>1638</v>
      </c>
    </row>
    <row r="592" spans="1:12" s="1" customFormat="1" ht="15" customHeight="1">
      <c r="A592" s="10">
        <f>A579</f>
        <v>41</v>
      </c>
      <c r="B592" s="50">
        <v>1</v>
      </c>
      <c r="C592" s="21" t="s">
        <v>620</v>
      </c>
      <c r="D592" s="17">
        <f>D582</f>
        <v>6</v>
      </c>
      <c r="E592" s="42" t="s">
        <v>651</v>
      </c>
      <c r="F592" s="17">
        <f>G585</f>
        <v>10</v>
      </c>
      <c r="G592" s="23">
        <f t="shared" si="40"/>
        <v>1.6666666666666665</v>
      </c>
      <c r="H592" s="28" t="str">
        <f t="shared" si="41"/>
        <v>oignons</v>
      </c>
      <c r="I592" s="78" t="s">
        <v>1663</v>
      </c>
      <c r="J592" s="1" t="s">
        <v>1385</v>
      </c>
      <c r="K592" s="1" t="s">
        <v>388</v>
      </c>
      <c r="L592" s="1" t="s">
        <v>1638</v>
      </c>
    </row>
    <row r="593" spans="1:12" s="1" customFormat="1" ht="15" customHeight="1">
      <c r="A593" s="10">
        <f>A579</f>
        <v>41</v>
      </c>
      <c r="B593" s="50"/>
      <c r="C593" s="21"/>
      <c r="D593" s="17">
        <f>D582</f>
        <v>6</v>
      </c>
      <c r="E593" s="42" t="s">
        <v>716</v>
      </c>
      <c r="F593" s="17">
        <f>G585</f>
        <v>10</v>
      </c>
      <c r="G593" s="22" t="str">
        <f t="shared" si="40"/>
        <v/>
      </c>
      <c r="H593" s="28">
        <f t="shared" si="41"/>
        <v>0</v>
      </c>
      <c r="I593" s="78" t="s">
        <v>1663</v>
      </c>
      <c r="J593" s="1" t="s">
        <v>1385</v>
      </c>
      <c r="K593" s="1" t="s">
        <v>388</v>
      </c>
      <c r="L593" s="1" t="s">
        <v>1638</v>
      </c>
    </row>
    <row r="594" spans="1:12" s="1" customFormat="1" ht="15" customHeight="1">
      <c r="A594" s="10">
        <f>A579</f>
        <v>41</v>
      </c>
      <c r="B594" s="50"/>
      <c r="C594" s="21"/>
      <c r="D594" s="17">
        <f>D582</f>
        <v>6</v>
      </c>
      <c r="E594" s="42" t="s">
        <v>966</v>
      </c>
      <c r="F594" s="17">
        <f>G585</f>
        <v>10</v>
      </c>
      <c r="G594" s="22" t="str">
        <f t="shared" si="40"/>
        <v/>
      </c>
      <c r="H594" s="28">
        <f t="shared" si="41"/>
        <v>0</v>
      </c>
      <c r="I594" s="78" t="s">
        <v>1663</v>
      </c>
      <c r="J594" s="1" t="s">
        <v>1385</v>
      </c>
      <c r="K594" s="1" t="s">
        <v>388</v>
      </c>
      <c r="L594" s="1" t="s">
        <v>1638</v>
      </c>
    </row>
    <row r="595" spans="1:12" s="1" customFormat="1" ht="15" customHeight="1">
      <c r="A595" s="10">
        <f>A579</f>
        <v>41</v>
      </c>
      <c r="B595" s="50"/>
      <c r="C595" s="21"/>
      <c r="D595" s="17">
        <f>D582</f>
        <v>6</v>
      </c>
      <c r="E595" s="42" t="s">
        <v>967</v>
      </c>
      <c r="F595" s="17">
        <f>G585</f>
        <v>10</v>
      </c>
      <c r="G595" s="22" t="str">
        <f t="shared" si="40"/>
        <v/>
      </c>
      <c r="H595" s="28">
        <f t="shared" si="41"/>
        <v>0</v>
      </c>
      <c r="I595" s="78" t="s">
        <v>1663</v>
      </c>
      <c r="J595" s="1" t="s">
        <v>1385</v>
      </c>
      <c r="K595" s="1" t="s">
        <v>388</v>
      </c>
      <c r="L595" s="1" t="s">
        <v>1638</v>
      </c>
    </row>
    <row r="596" spans="1:12" s="1" customFormat="1" ht="15" customHeight="1">
      <c r="A596" s="10">
        <f>A579</f>
        <v>41</v>
      </c>
      <c r="B596" s="50"/>
      <c r="C596" s="21"/>
      <c r="D596" s="17">
        <f>D582</f>
        <v>6</v>
      </c>
      <c r="E596" s="42" t="s">
        <v>968</v>
      </c>
      <c r="F596" s="17">
        <f>G585</f>
        <v>10</v>
      </c>
      <c r="G596" s="22" t="str">
        <f t="shared" si="40"/>
        <v/>
      </c>
      <c r="H596" s="28">
        <f t="shared" si="41"/>
        <v>0</v>
      </c>
      <c r="I596" s="78" t="s">
        <v>1663</v>
      </c>
      <c r="J596" s="1" t="s">
        <v>1385</v>
      </c>
      <c r="K596" s="1" t="s">
        <v>388</v>
      </c>
      <c r="L596" s="1" t="s">
        <v>1638</v>
      </c>
    </row>
    <row r="597" spans="1:12" s="1" customFormat="1" ht="15" customHeight="1">
      <c r="A597" s="10">
        <f>A579</f>
        <v>41</v>
      </c>
      <c r="B597" s="50"/>
      <c r="C597" s="21"/>
      <c r="D597" s="17">
        <f>D582</f>
        <v>6</v>
      </c>
      <c r="E597" s="65"/>
      <c r="F597" s="17">
        <f>G585</f>
        <v>10</v>
      </c>
      <c r="G597" s="22" t="str">
        <f t="shared" si="40"/>
        <v/>
      </c>
      <c r="H597" s="28">
        <f t="shared" si="41"/>
        <v>0</v>
      </c>
      <c r="I597" s="78" t="s">
        <v>1663</v>
      </c>
      <c r="J597" s="1" t="s">
        <v>1385</v>
      </c>
      <c r="K597" s="1" t="s">
        <v>388</v>
      </c>
      <c r="L597" s="1" t="s">
        <v>1638</v>
      </c>
    </row>
    <row r="598" spans="1:12" s="1" customFormat="1">
      <c r="A598" s="10">
        <f>A579</f>
        <v>41</v>
      </c>
      <c r="B598" s="53"/>
      <c r="C598" s="54"/>
      <c r="D598" s="17"/>
      <c r="E598" s="61" t="s">
        <v>1467</v>
      </c>
      <c r="F598" s="17"/>
      <c r="G598" s="22"/>
      <c r="H598" s="28"/>
      <c r="I598" s="78" t="s">
        <v>1663</v>
      </c>
      <c r="J598" s="1" t="s">
        <v>1385</v>
      </c>
      <c r="K598" s="1" t="s">
        <v>388</v>
      </c>
      <c r="L598" s="1" t="s">
        <v>1638</v>
      </c>
    </row>
    <row r="599" spans="1:12" s="1" customFormat="1">
      <c r="A599" s="10">
        <f>A579</f>
        <v>41</v>
      </c>
      <c r="B599" s="53"/>
      <c r="C599" s="54"/>
      <c r="D599" s="17"/>
      <c r="E599" s="63" t="s">
        <v>38</v>
      </c>
      <c r="F599" s="17"/>
      <c r="G599" s="22"/>
      <c r="H599" s="28"/>
      <c r="I599" s="78" t="s">
        <v>1663</v>
      </c>
      <c r="J599" s="1" t="s">
        <v>1385</v>
      </c>
      <c r="K599" s="1" t="s">
        <v>388</v>
      </c>
      <c r="L599" s="1" t="s">
        <v>1638</v>
      </c>
    </row>
    <row r="600" spans="1:12" s="1" customFormat="1">
      <c r="A600" s="10">
        <f>A579</f>
        <v>41</v>
      </c>
      <c r="B600" s="53"/>
      <c r="C600" s="54"/>
      <c r="D600" s="17"/>
      <c r="E600" s="63" t="s">
        <v>387</v>
      </c>
      <c r="F600" s="17"/>
      <c r="G600" s="22"/>
      <c r="H600" s="28"/>
      <c r="I600" s="78" t="s">
        <v>1663</v>
      </c>
      <c r="J600" s="1" t="s">
        <v>1385</v>
      </c>
      <c r="K600" s="1" t="s">
        <v>388</v>
      </c>
      <c r="L600" s="1" t="s">
        <v>1638</v>
      </c>
    </row>
    <row r="601" spans="1:12" s="1" customFormat="1">
      <c r="A601" s="10">
        <f>A579</f>
        <v>41</v>
      </c>
      <c r="B601" s="53"/>
      <c r="C601" s="54"/>
      <c r="D601" s="17"/>
      <c r="E601" s="63" t="s">
        <v>386</v>
      </c>
      <c r="F601" s="17"/>
      <c r="G601" s="22"/>
      <c r="H601" s="28"/>
      <c r="I601" s="78" t="s">
        <v>1663</v>
      </c>
      <c r="J601" s="1" t="s">
        <v>1385</v>
      </c>
      <c r="K601" s="1" t="s">
        <v>388</v>
      </c>
      <c r="L601" s="1" t="s">
        <v>1638</v>
      </c>
    </row>
    <row r="602" spans="1:12" s="1" customFormat="1" ht="25.5" customHeight="1">
      <c r="A602" s="10">
        <f>A579</f>
        <v>41</v>
      </c>
      <c r="B602" s="53"/>
      <c r="C602" s="54"/>
      <c r="D602" s="17"/>
      <c r="E602" s="882" t="s">
        <v>385</v>
      </c>
      <c r="F602" s="882"/>
      <c r="G602" s="882"/>
      <c r="H602" s="883"/>
      <c r="I602" s="78" t="s">
        <v>1663</v>
      </c>
      <c r="J602" s="1" t="s">
        <v>1385</v>
      </c>
      <c r="K602" s="1" t="s">
        <v>388</v>
      </c>
      <c r="L602" s="1" t="s">
        <v>1638</v>
      </c>
    </row>
    <row r="603" spans="1:12" s="1" customFormat="1" ht="25.5" customHeight="1">
      <c r="A603" s="10">
        <f>A579</f>
        <v>41</v>
      </c>
      <c r="B603" s="53"/>
      <c r="C603" s="54"/>
      <c r="D603" s="17"/>
      <c r="E603" s="860" t="s">
        <v>969</v>
      </c>
      <c r="F603" s="860"/>
      <c r="G603" s="860"/>
      <c r="H603" s="861"/>
      <c r="I603" s="78" t="s">
        <v>1663</v>
      </c>
      <c r="J603" s="1" t="s">
        <v>1385</v>
      </c>
      <c r="K603" s="1" t="s">
        <v>388</v>
      </c>
      <c r="L603" s="1" t="s">
        <v>1638</v>
      </c>
    </row>
    <row r="604" spans="1:12" s="1" customFormat="1">
      <c r="A604" s="10">
        <f>A579</f>
        <v>41</v>
      </c>
      <c r="B604" s="53"/>
      <c r="C604" s="54"/>
      <c r="D604" s="17"/>
      <c r="E604" s="63" t="s">
        <v>384</v>
      </c>
      <c r="F604" s="17"/>
      <c r="G604" s="22"/>
      <c r="H604" s="28"/>
      <c r="I604" s="78" t="s">
        <v>1663</v>
      </c>
      <c r="J604" s="1" t="s">
        <v>1385</v>
      </c>
      <c r="K604" s="1" t="s">
        <v>388</v>
      </c>
      <c r="L604" s="1" t="s">
        <v>1638</v>
      </c>
    </row>
    <row r="605" spans="1:12" s="1" customFormat="1" ht="15" customHeight="1">
      <c r="A605" s="10">
        <f>A579</f>
        <v>41</v>
      </c>
      <c r="B605" s="53"/>
      <c r="C605" s="54"/>
      <c r="D605" s="17"/>
      <c r="E605" s="63"/>
      <c r="F605" s="17"/>
      <c r="G605" s="22"/>
      <c r="H605" s="28"/>
      <c r="I605" s="78" t="s">
        <v>1663</v>
      </c>
      <c r="J605" s="1" t="s">
        <v>1385</v>
      </c>
      <c r="K605" s="1" t="s">
        <v>388</v>
      </c>
      <c r="L605" s="1" t="s">
        <v>1638</v>
      </c>
    </row>
    <row r="606" spans="1:12" s="1" customFormat="1" ht="15" customHeight="1">
      <c r="A606" s="52">
        <f>A579</f>
        <v>41</v>
      </c>
      <c r="B606" s="6"/>
      <c r="C606" s="6"/>
      <c r="D606" s="5"/>
      <c r="E606" s="4"/>
      <c r="F606" s="3"/>
      <c r="G606" s="2"/>
      <c r="H606" s="2"/>
      <c r="I606" s="79" t="s">
        <v>1663</v>
      </c>
      <c r="J606" s="69" t="s">
        <v>1385</v>
      </c>
      <c r="K606" s="69" t="s">
        <v>388</v>
      </c>
      <c r="L606" s="69" t="s">
        <v>1638</v>
      </c>
    </row>
    <row r="607" spans="1:12" ht="39" customHeight="1">
      <c r="A607" s="10">
        <v>0</v>
      </c>
      <c r="B607" s="863" t="s">
        <v>1657</v>
      </c>
      <c r="C607" s="863"/>
      <c r="D607" s="863"/>
      <c r="E607" s="862" t="s">
        <v>1686</v>
      </c>
      <c r="F607" s="862"/>
      <c r="G607" s="862"/>
      <c r="H607" s="862"/>
      <c r="I607" s="75" t="s">
        <v>1764</v>
      </c>
      <c r="J607" s="75" t="s">
        <v>1520</v>
      </c>
      <c r="K607" s="75" t="s">
        <v>1521</v>
      </c>
      <c r="L607" s="75" t="s">
        <v>1519</v>
      </c>
    </row>
    <row r="608" spans="1:12" s="1" customFormat="1" ht="31.5" customHeight="1">
      <c r="A608" s="10">
        <f>B609</f>
        <v>52</v>
      </c>
      <c r="B608" s="866" t="s">
        <v>1515</v>
      </c>
      <c r="C608" s="866"/>
      <c r="D608" s="866"/>
      <c r="E608" s="866"/>
      <c r="F608" s="866"/>
      <c r="G608" s="866"/>
      <c r="H608" s="867"/>
      <c r="I608" s="77" t="s">
        <v>1687</v>
      </c>
      <c r="J608" s="68" t="s">
        <v>1688</v>
      </c>
      <c r="K608" s="68" t="s">
        <v>329</v>
      </c>
      <c r="L608" s="68" t="s">
        <v>1516</v>
      </c>
    </row>
    <row r="609" spans="1:12" s="1" customFormat="1" ht="20.25" customHeight="1">
      <c r="A609" s="10">
        <f>A608</f>
        <v>52</v>
      </c>
      <c r="B609" s="868">
        <v>52</v>
      </c>
      <c r="C609" s="24"/>
      <c r="D609" s="13"/>
      <c r="E609" s="12" t="s">
        <v>329</v>
      </c>
      <c r="F609" s="32"/>
      <c r="G609" s="33"/>
      <c r="H609" s="34"/>
      <c r="I609" s="78" t="s">
        <v>1687</v>
      </c>
      <c r="J609" s="1" t="s">
        <v>1688</v>
      </c>
      <c r="K609" s="1" t="s">
        <v>329</v>
      </c>
      <c r="L609" s="1" t="s">
        <v>1516</v>
      </c>
    </row>
    <row r="610" spans="1:12" s="1" customFormat="1" ht="15.75" customHeight="1">
      <c r="A610" s="10">
        <f>A608</f>
        <v>52</v>
      </c>
      <c r="B610" s="868"/>
      <c r="C610" s="25"/>
      <c r="D610" s="26"/>
      <c r="E610" s="27" t="s">
        <v>1034</v>
      </c>
      <c r="F610" s="32"/>
      <c r="G610" s="33"/>
      <c r="H610" s="34"/>
      <c r="I610" s="78" t="s">
        <v>1687</v>
      </c>
      <c r="J610" s="1" t="s">
        <v>1688</v>
      </c>
      <c r="K610" s="1" t="s">
        <v>329</v>
      </c>
      <c r="L610" s="1" t="s">
        <v>1516</v>
      </c>
    </row>
    <row r="611" spans="1:12" s="1" customFormat="1" ht="15" customHeight="1">
      <c r="A611" s="10">
        <f>A608</f>
        <v>52</v>
      </c>
      <c r="B611" s="869" t="s">
        <v>1369</v>
      </c>
      <c r="C611" s="869"/>
      <c r="D611" s="870">
        <v>4</v>
      </c>
      <c r="E611" s="44" t="s">
        <v>8</v>
      </c>
      <c r="F611" s="871" t="s">
        <v>611</v>
      </c>
      <c r="G611" s="871"/>
      <c r="H611" s="872"/>
      <c r="I611" s="78" t="s">
        <v>1687</v>
      </c>
      <c r="J611" s="1" t="s">
        <v>1688</v>
      </c>
      <c r="K611" s="1" t="s">
        <v>329</v>
      </c>
      <c r="L611" s="1" t="s">
        <v>1516</v>
      </c>
    </row>
    <row r="612" spans="1:12" s="1" customFormat="1" ht="15" customHeight="1">
      <c r="A612" s="10">
        <f>A608</f>
        <v>52</v>
      </c>
      <c r="B612" s="869"/>
      <c r="C612" s="869"/>
      <c r="D612" s="870"/>
      <c r="E612" s="65" t="s">
        <v>15</v>
      </c>
      <c r="F612" s="871"/>
      <c r="G612" s="871"/>
      <c r="H612" s="872"/>
      <c r="I612" s="78" t="s">
        <v>1687</v>
      </c>
      <c r="J612" s="1" t="s">
        <v>1688</v>
      </c>
      <c r="K612" s="1" t="s">
        <v>329</v>
      </c>
      <c r="L612" s="1" t="s">
        <v>1516</v>
      </c>
    </row>
    <row r="613" spans="1:12" s="1" customFormat="1" ht="15" customHeight="1">
      <c r="A613" s="10">
        <f>A608</f>
        <v>52</v>
      </c>
      <c r="B613" s="869"/>
      <c r="C613" s="869"/>
      <c r="D613" s="870"/>
      <c r="E613" s="65" t="s">
        <v>11</v>
      </c>
      <c r="F613" s="871"/>
      <c r="G613" s="871"/>
      <c r="H613" s="872"/>
      <c r="I613" s="78" t="s">
        <v>1687</v>
      </c>
      <c r="J613" s="1" t="s">
        <v>1688</v>
      </c>
      <c r="K613" s="1" t="s">
        <v>329</v>
      </c>
      <c r="L613" s="1" t="s">
        <v>1516</v>
      </c>
    </row>
    <row r="614" spans="1:12" s="1" customFormat="1" ht="25.5" customHeight="1">
      <c r="A614" s="10">
        <f>A608</f>
        <v>52</v>
      </c>
      <c r="B614" s="875" t="s">
        <v>613</v>
      </c>
      <c r="C614" s="875"/>
      <c r="D614" s="16">
        <f>D611</f>
        <v>4</v>
      </c>
      <c r="E614" s="45"/>
      <c r="F614" s="29" t="s">
        <v>1</v>
      </c>
      <c r="G614" s="864">
        <v>10</v>
      </c>
      <c r="H614" s="865"/>
      <c r="I614" s="78" t="s">
        <v>1687</v>
      </c>
      <c r="J614" s="1" t="s">
        <v>1688</v>
      </c>
      <c r="K614" s="1" t="s">
        <v>329</v>
      </c>
      <c r="L614" s="1" t="s">
        <v>1516</v>
      </c>
    </row>
    <row r="615" spans="1:12" s="1" customFormat="1" ht="15" customHeight="1">
      <c r="A615" s="10">
        <f>A608</f>
        <v>52</v>
      </c>
      <c r="B615" s="50"/>
      <c r="C615" s="21"/>
      <c r="D615" s="17">
        <f>D611</f>
        <v>4</v>
      </c>
      <c r="E615" s="42" t="s">
        <v>2</v>
      </c>
      <c r="F615" s="17">
        <f>G614</f>
        <v>10</v>
      </c>
      <c r="G615" s="22" t="str">
        <f t="shared" ref="G615:G625" si="42">IF(ISBLANK(B615),"",IF(ISTEXT(B615),"",(B615/D615)*F615))</f>
        <v/>
      </c>
      <c r="H615" s="28">
        <f t="shared" ref="H615:H625" si="43">C615</f>
        <v>0</v>
      </c>
      <c r="I615" s="78" t="s">
        <v>1687</v>
      </c>
      <c r="J615" s="1" t="s">
        <v>1688</v>
      </c>
      <c r="K615" s="1" t="s">
        <v>329</v>
      </c>
      <c r="L615" s="1" t="s">
        <v>1516</v>
      </c>
    </row>
    <row r="616" spans="1:12" s="1" customFormat="1" ht="15" customHeight="1">
      <c r="A616" s="10">
        <f>A608</f>
        <v>52</v>
      </c>
      <c r="B616" s="50">
        <v>0.2</v>
      </c>
      <c r="C616" s="21" t="s">
        <v>609</v>
      </c>
      <c r="D616" s="17">
        <f>D611</f>
        <v>4</v>
      </c>
      <c r="E616" s="42" t="s">
        <v>1032</v>
      </c>
      <c r="F616" s="17">
        <f>G614</f>
        <v>10</v>
      </c>
      <c r="G616" s="41">
        <f t="shared" si="42"/>
        <v>0.5</v>
      </c>
      <c r="H616" s="28" t="str">
        <f t="shared" si="43"/>
        <v>kg</v>
      </c>
      <c r="I616" s="78" t="s">
        <v>1687</v>
      </c>
      <c r="J616" s="1" t="s">
        <v>1688</v>
      </c>
      <c r="K616" s="1" t="s">
        <v>329</v>
      </c>
      <c r="L616" s="1" t="s">
        <v>1516</v>
      </c>
    </row>
    <row r="617" spans="1:12" s="1" customFormat="1" ht="15" customHeight="1">
      <c r="A617" s="10">
        <f>A608</f>
        <v>52</v>
      </c>
      <c r="B617" s="57">
        <v>8</v>
      </c>
      <c r="C617" s="21" t="s">
        <v>1393</v>
      </c>
      <c r="D617" s="17">
        <f>D611</f>
        <v>4</v>
      </c>
      <c r="E617" s="42" t="s">
        <v>1026</v>
      </c>
      <c r="F617" s="17">
        <f>G614</f>
        <v>10</v>
      </c>
      <c r="G617" s="23">
        <f t="shared" si="42"/>
        <v>20</v>
      </c>
      <c r="H617" s="28" t="str">
        <f t="shared" si="43"/>
        <v>pt</v>
      </c>
      <c r="I617" s="78" t="s">
        <v>1687</v>
      </c>
      <c r="J617" s="1" t="s">
        <v>1688</v>
      </c>
      <c r="K617" s="1" t="s">
        <v>329</v>
      </c>
      <c r="L617" s="1" t="s">
        <v>1516</v>
      </c>
    </row>
    <row r="618" spans="1:12" s="1" customFormat="1" ht="15" customHeight="1">
      <c r="A618" s="10">
        <f>A608</f>
        <v>52</v>
      </c>
      <c r="B618" s="57">
        <v>8</v>
      </c>
      <c r="C618" s="21" t="s">
        <v>645</v>
      </c>
      <c r="D618" s="17">
        <f>D611</f>
        <v>4</v>
      </c>
      <c r="E618" s="42" t="s">
        <v>1027</v>
      </c>
      <c r="F618" s="17">
        <f>G614</f>
        <v>10</v>
      </c>
      <c r="G618" s="23">
        <f t="shared" si="42"/>
        <v>20</v>
      </c>
      <c r="H618" s="28" t="str">
        <f t="shared" si="43"/>
        <v>tranches</v>
      </c>
      <c r="I618" s="78" t="s">
        <v>1687</v>
      </c>
      <c r="J618" s="1" t="s">
        <v>1688</v>
      </c>
      <c r="K618" s="1" t="s">
        <v>329</v>
      </c>
      <c r="L618" s="1" t="s">
        <v>1516</v>
      </c>
    </row>
    <row r="619" spans="1:12" s="1" customFormat="1" ht="15" customHeight="1">
      <c r="A619" s="10">
        <f>A608</f>
        <v>52</v>
      </c>
      <c r="B619" s="57">
        <v>4</v>
      </c>
      <c r="C619" s="21" t="s">
        <v>627</v>
      </c>
      <c r="D619" s="17">
        <f>D611</f>
        <v>4</v>
      </c>
      <c r="E619" s="42" t="s">
        <v>1028</v>
      </c>
      <c r="F619" s="17">
        <f>G614</f>
        <v>10</v>
      </c>
      <c r="G619" s="23">
        <f t="shared" si="42"/>
        <v>10</v>
      </c>
      <c r="H619" s="28" t="str">
        <f t="shared" si="43"/>
        <v>œufs</v>
      </c>
      <c r="I619" s="78" t="s">
        <v>1687</v>
      </c>
      <c r="J619" s="1" t="s">
        <v>1688</v>
      </c>
      <c r="K619" s="1" t="s">
        <v>329</v>
      </c>
      <c r="L619" s="1" t="s">
        <v>1516</v>
      </c>
    </row>
    <row r="620" spans="1:12" s="1" customFormat="1" ht="15" customHeight="1">
      <c r="A620" s="10">
        <f>A608</f>
        <v>52</v>
      </c>
      <c r="B620" s="50">
        <v>0.3</v>
      </c>
      <c r="C620" s="21" t="s">
        <v>609</v>
      </c>
      <c r="D620" s="17">
        <f>D611</f>
        <v>4</v>
      </c>
      <c r="E620" s="42" t="s">
        <v>1029</v>
      </c>
      <c r="F620" s="17">
        <f>G614</f>
        <v>10</v>
      </c>
      <c r="G620" s="41">
        <f t="shared" si="42"/>
        <v>0.75</v>
      </c>
      <c r="H620" s="28" t="str">
        <f t="shared" si="43"/>
        <v>kg</v>
      </c>
      <c r="I620" s="78" t="s">
        <v>1687</v>
      </c>
      <c r="J620" s="1" t="s">
        <v>1688</v>
      </c>
      <c r="K620" s="1" t="s">
        <v>329</v>
      </c>
      <c r="L620" s="1" t="s">
        <v>1516</v>
      </c>
    </row>
    <row r="621" spans="1:12" s="1" customFormat="1" ht="15" customHeight="1">
      <c r="A621" s="10">
        <f>A608</f>
        <v>52</v>
      </c>
      <c r="B621" s="50">
        <v>7.4999999999999997E-2</v>
      </c>
      <c r="C621" s="21" t="s">
        <v>609</v>
      </c>
      <c r="D621" s="17">
        <f>D611</f>
        <v>4</v>
      </c>
      <c r="E621" s="42" t="s">
        <v>1030</v>
      </c>
      <c r="F621" s="17">
        <f>G614</f>
        <v>10</v>
      </c>
      <c r="G621" s="41">
        <f t="shared" si="42"/>
        <v>0.1875</v>
      </c>
      <c r="H621" s="28" t="str">
        <f t="shared" si="43"/>
        <v>kg</v>
      </c>
      <c r="I621" s="78" t="s">
        <v>1687</v>
      </c>
      <c r="J621" s="1" t="s">
        <v>1688</v>
      </c>
      <c r="K621" s="1" t="s">
        <v>329</v>
      </c>
      <c r="L621" s="1" t="s">
        <v>1516</v>
      </c>
    </row>
    <row r="622" spans="1:12" s="1" customFormat="1" ht="15" customHeight="1">
      <c r="A622" s="10">
        <f>A608</f>
        <v>52</v>
      </c>
      <c r="B622" s="50">
        <v>0.2</v>
      </c>
      <c r="C622" s="21" t="s">
        <v>609</v>
      </c>
      <c r="D622" s="17">
        <f>D611</f>
        <v>4</v>
      </c>
      <c r="E622" s="42" t="s">
        <v>1031</v>
      </c>
      <c r="F622" s="17">
        <f>G614</f>
        <v>10</v>
      </c>
      <c r="G622" s="41">
        <f t="shared" si="42"/>
        <v>0.5</v>
      </c>
      <c r="H622" s="28" t="str">
        <f t="shared" si="43"/>
        <v>kg</v>
      </c>
      <c r="I622" s="78" t="s">
        <v>1687</v>
      </c>
      <c r="J622" s="1" t="s">
        <v>1688</v>
      </c>
      <c r="K622" s="1" t="s">
        <v>329</v>
      </c>
      <c r="L622" s="1" t="s">
        <v>1516</v>
      </c>
    </row>
    <row r="623" spans="1:12" s="1" customFormat="1" ht="15" customHeight="1">
      <c r="A623" s="10">
        <f>A608</f>
        <v>52</v>
      </c>
      <c r="B623" s="50"/>
      <c r="C623" s="21"/>
      <c r="D623" s="17">
        <f>D611</f>
        <v>4</v>
      </c>
      <c r="E623" s="42" t="s">
        <v>662</v>
      </c>
      <c r="F623" s="17">
        <f>G614</f>
        <v>10</v>
      </c>
      <c r="G623" s="22" t="str">
        <f t="shared" si="42"/>
        <v/>
      </c>
      <c r="H623" s="28">
        <f t="shared" si="43"/>
        <v>0</v>
      </c>
      <c r="I623" s="78" t="s">
        <v>1687</v>
      </c>
      <c r="J623" s="1" t="s">
        <v>1688</v>
      </c>
      <c r="K623" s="1" t="s">
        <v>329</v>
      </c>
      <c r="L623" s="1" t="s">
        <v>1516</v>
      </c>
    </row>
    <row r="624" spans="1:12" s="1" customFormat="1" ht="15" customHeight="1">
      <c r="A624" s="10">
        <f>A608</f>
        <v>52</v>
      </c>
      <c r="B624" s="50"/>
      <c r="C624" s="21"/>
      <c r="D624" s="17">
        <f>D611</f>
        <v>4</v>
      </c>
      <c r="E624" s="42" t="s">
        <v>663</v>
      </c>
      <c r="F624" s="17">
        <f>G614</f>
        <v>10</v>
      </c>
      <c r="G624" s="22" t="str">
        <f t="shared" si="42"/>
        <v/>
      </c>
      <c r="H624" s="28">
        <f t="shared" si="43"/>
        <v>0</v>
      </c>
      <c r="I624" s="78" t="s">
        <v>1687</v>
      </c>
      <c r="J624" s="1" t="s">
        <v>1688</v>
      </c>
      <c r="K624" s="1" t="s">
        <v>329</v>
      </c>
      <c r="L624" s="1" t="s">
        <v>1516</v>
      </c>
    </row>
    <row r="625" spans="1:12" s="1" customFormat="1" ht="15" customHeight="1">
      <c r="A625" s="10">
        <f>A608</f>
        <v>52</v>
      </c>
      <c r="B625" s="50"/>
      <c r="C625" s="21"/>
      <c r="D625" s="17">
        <f>D611</f>
        <v>4</v>
      </c>
      <c r="E625" s="42"/>
      <c r="F625" s="17">
        <f>G614</f>
        <v>10</v>
      </c>
      <c r="G625" s="22" t="str">
        <f t="shared" si="42"/>
        <v/>
      </c>
      <c r="H625" s="28">
        <f t="shared" si="43"/>
        <v>0</v>
      </c>
      <c r="I625" s="78" t="s">
        <v>1687</v>
      </c>
      <c r="J625" s="1" t="s">
        <v>1688</v>
      </c>
      <c r="K625" s="1" t="s">
        <v>329</v>
      </c>
      <c r="L625" s="1" t="s">
        <v>1516</v>
      </c>
    </row>
    <row r="626" spans="1:12" s="1" customFormat="1" ht="15" customHeight="1">
      <c r="A626" s="10">
        <f>A608</f>
        <v>52</v>
      </c>
      <c r="B626" s="18"/>
      <c r="C626" s="18"/>
      <c r="D626" s="15"/>
      <c r="E626" s="63"/>
      <c r="F626" s="14"/>
      <c r="G626" s="31"/>
      <c r="H626" s="38"/>
      <c r="I626" s="78" t="s">
        <v>1687</v>
      </c>
      <c r="J626" s="1" t="s">
        <v>1688</v>
      </c>
      <c r="K626" s="1" t="s">
        <v>329</v>
      </c>
      <c r="L626" s="1" t="s">
        <v>1516</v>
      </c>
    </row>
    <row r="627" spans="1:12" s="1" customFormat="1" ht="15" customHeight="1">
      <c r="A627" s="10">
        <f>A608</f>
        <v>52</v>
      </c>
      <c r="B627" s="18"/>
      <c r="C627" s="18"/>
      <c r="D627" s="15"/>
      <c r="E627" s="60" t="s">
        <v>1427</v>
      </c>
      <c r="F627" s="14"/>
      <c r="G627" s="31"/>
      <c r="H627" s="38"/>
      <c r="I627" s="78" t="s">
        <v>1687</v>
      </c>
      <c r="J627" s="1" t="s">
        <v>1688</v>
      </c>
      <c r="K627" s="1" t="s">
        <v>329</v>
      </c>
      <c r="L627" s="1" t="s">
        <v>1516</v>
      </c>
    </row>
    <row r="628" spans="1:12" s="1" customFormat="1" ht="15" customHeight="1">
      <c r="A628" s="10">
        <f>A608</f>
        <v>52</v>
      </c>
      <c r="B628" s="18"/>
      <c r="C628" s="18"/>
      <c r="D628" s="15"/>
      <c r="E628" s="880" t="s">
        <v>1035</v>
      </c>
      <c r="F628" s="880"/>
      <c r="G628" s="880"/>
      <c r="H628" s="881"/>
      <c r="I628" s="78" t="s">
        <v>1687</v>
      </c>
      <c r="J628" s="1" t="s">
        <v>1688</v>
      </c>
      <c r="K628" s="1" t="s">
        <v>329</v>
      </c>
      <c r="L628" s="1" t="s">
        <v>1516</v>
      </c>
    </row>
    <row r="629" spans="1:12" s="1" customFormat="1" ht="15" customHeight="1">
      <c r="A629" s="10">
        <f>A608</f>
        <v>52</v>
      </c>
      <c r="B629" s="18"/>
      <c r="C629" s="18"/>
      <c r="D629" s="15"/>
      <c r="E629" s="880"/>
      <c r="F629" s="880"/>
      <c r="G629" s="880"/>
      <c r="H629" s="881"/>
      <c r="I629" s="78" t="s">
        <v>1687</v>
      </c>
      <c r="J629" s="1" t="s">
        <v>1688</v>
      </c>
      <c r="K629" s="1" t="s">
        <v>329</v>
      </c>
      <c r="L629" s="1" t="s">
        <v>1516</v>
      </c>
    </row>
    <row r="630" spans="1:12" s="1" customFormat="1" ht="15" customHeight="1">
      <c r="A630" s="10">
        <f>A608</f>
        <v>52</v>
      </c>
      <c r="B630" s="18"/>
      <c r="C630" s="18"/>
      <c r="D630" s="15"/>
      <c r="E630" s="65" t="s">
        <v>328</v>
      </c>
      <c r="F630" s="14"/>
      <c r="G630" s="31"/>
      <c r="H630" s="38"/>
      <c r="I630" s="78" t="s">
        <v>1687</v>
      </c>
      <c r="J630" s="1" t="s">
        <v>1688</v>
      </c>
      <c r="K630" s="1" t="s">
        <v>329</v>
      </c>
      <c r="L630" s="1" t="s">
        <v>1516</v>
      </c>
    </row>
    <row r="631" spans="1:12" s="1" customFormat="1" ht="15" customHeight="1">
      <c r="A631" s="10">
        <f>A608</f>
        <v>52</v>
      </c>
      <c r="B631" s="18"/>
      <c r="C631" s="18"/>
      <c r="D631" s="15"/>
      <c r="E631" s="880" t="s">
        <v>327</v>
      </c>
      <c r="F631" s="880"/>
      <c r="G631" s="880"/>
      <c r="H631" s="881"/>
      <c r="I631" s="78" t="s">
        <v>1687</v>
      </c>
      <c r="J631" s="1" t="s">
        <v>1688</v>
      </c>
      <c r="K631" s="1" t="s">
        <v>329</v>
      </c>
      <c r="L631" s="1" t="s">
        <v>1516</v>
      </c>
    </row>
    <row r="632" spans="1:12" s="1" customFormat="1" ht="15" customHeight="1">
      <c r="A632" s="10">
        <f>A608</f>
        <v>52</v>
      </c>
      <c r="B632" s="18"/>
      <c r="C632" s="18"/>
      <c r="D632" s="15"/>
      <c r="E632" s="880"/>
      <c r="F632" s="880"/>
      <c r="G632" s="880"/>
      <c r="H632" s="881"/>
      <c r="I632" s="78" t="s">
        <v>1687</v>
      </c>
      <c r="J632" s="1" t="s">
        <v>1688</v>
      </c>
      <c r="K632" s="1" t="s">
        <v>329</v>
      </c>
      <c r="L632" s="1" t="s">
        <v>1516</v>
      </c>
    </row>
    <row r="633" spans="1:12" s="1" customFormat="1" ht="15" customHeight="1">
      <c r="A633" s="10">
        <f>A608</f>
        <v>52</v>
      </c>
      <c r="B633" s="18"/>
      <c r="C633" s="18"/>
      <c r="D633" s="15"/>
      <c r="E633" s="65" t="s">
        <v>326</v>
      </c>
      <c r="F633" s="14"/>
      <c r="G633" s="31"/>
      <c r="H633" s="38"/>
      <c r="I633" s="78" t="s">
        <v>1687</v>
      </c>
      <c r="J633" s="1" t="s">
        <v>1688</v>
      </c>
      <c r="K633" s="1" t="s">
        <v>329</v>
      </c>
      <c r="L633" s="1" t="s">
        <v>1516</v>
      </c>
    </row>
    <row r="634" spans="1:12" s="1" customFormat="1" ht="15" customHeight="1">
      <c r="A634" s="10">
        <f>A608</f>
        <v>52</v>
      </c>
      <c r="B634" s="18"/>
      <c r="C634" s="18"/>
      <c r="D634" s="15"/>
      <c r="E634" s="880" t="s">
        <v>1036</v>
      </c>
      <c r="F634" s="880"/>
      <c r="G634" s="880"/>
      <c r="H634" s="881"/>
      <c r="I634" s="78" t="s">
        <v>1687</v>
      </c>
      <c r="J634" s="1" t="s">
        <v>1688</v>
      </c>
      <c r="K634" s="1" t="s">
        <v>329</v>
      </c>
      <c r="L634" s="1" t="s">
        <v>1516</v>
      </c>
    </row>
    <row r="635" spans="1:12" s="1" customFormat="1" ht="15" customHeight="1">
      <c r="A635" s="10">
        <f>A608</f>
        <v>52</v>
      </c>
      <c r="B635" s="18"/>
      <c r="C635" s="18"/>
      <c r="D635" s="15"/>
      <c r="E635" s="880"/>
      <c r="F635" s="880"/>
      <c r="G635" s="880"/>
      <c r="H635" s="881"/>
      <c r="I635" s="78" t="s">
        <v>1687</v>
      </c>
      <c r="J635" s="1" t="s">
        <v>1688</v>
      </c>
      <c r="K635" s="1" t="s">
        <v>329</v>
      </c>
      <c r="L635" s="1" t="s">
        <v>1516</v>
      </c>
    </row>
    <row r="636" spans="1:12" s="1" customFormat="1" ht="15" customHeight="1">
      <c r="A636" s="10">
        <f>A608</f>
        <v>52</v>
      </c>
      <c r="B636" s="18"/>
      <c r="C636" s="18"/>
      <c r="D636" s="15"/>
      <c r="E636" s="880" t="s">
        <v>325</v>
      </c>
      <c r="F636" s="880"/>
      <c r="G636" s="880"/>
      <c r="H636" s="881"/>
      <c r="I636" s="78" t="s">
        <v>1687</v>
      </c>
      <c r="J636" s="1" t="s">
        <v>1688</v>
      </c>
      <c r="K636" s="1" t="s">
        <v>329</v>
      </c>
      <c r="L636" s="1" t="s">
        <v>1516</v>
      </c>
    </row>
    <row r="637" spans="1:12" s="1" customFormat="1" ht="15" customHeight="1">
      <c r="A637" s="10">
        <f>A608</f>
        <v>52</v>
      </c>
      <c r="B637" s="18"/>
      <c r="C637" s="18"/>
      <c r="D637" s="15"/>
      <c r="E637" s="880"/>
      <c r="F637" s="880"/>
      <c r="G637" s="880"/>
      <c r="H637" s="881"/>
      <c r="I637" s="78" t="s">
        <v>1687</v>
      </c>
      <c r="J637" s="1" t="s">
        <v>1688</v>
      </c>
      <c r="K637" s="1" t="s">
        <v>329</v>
      </c>
      <c r="L637" s="1" t="s">
        <v>1516</v>
      </c>
    </row>
    <row r="638" spans="1:12" s="1" customFormat="1" ht="15" customHeight="1">
      <c r="A638" s="10">
        <f>A608</f>
        <v>52</v>
      </c>
      <c r="B638" s="18"/>
      <c r="C638" s="18"/>
      <c r="D638" s="15"/>
      <c r="E638" s="63"/>
      <c r="F638" s="14"/>
      <c r="G638" s="31"/>
      <c r="H638" s="38"/>
      <c r="I638" s="78" t="s">
        <v>1687</v>
      </c>
      <c r="J638" s="1" t="s">
        <v>1688</v>
      </c>
      <c r="K638" s="1" t="s">
        <v>329</v>
      </c>
      <c r="L638" s="1" t="s">
        <v>1516</v>
      </c>
    </row>
    <row r="639" spans="1:12" s="1" customFormat="1" ht="15" customHeight="1">
      <c r="A639" s="10">
        <f>A608</f>
        <v>52</v>
      </c>
      <c r="B639" s="18"/>
      <c r="C639" s="18"/>
      <c r="D639" s="15"/>
      <c r="E639" s="63"/>
      <c r="F639" s="14"/>
      <c r="G639" s="31"/>
      <c r="H639" s="38"/>
      <c r="I639" s="78" t="s">
        <v>1687</v>
      </c>
      <c r="J639" s="1" t="s">
        <v>1688</v>
      </c>
      <c r="K639" s="1" t="s">
        <v>329</v>
      </c>
      <c r="L639" s="1" t="s">
        <v>1516</v>
      </c>
    </row>
    <row r="640" spans="1:12" s="1" customFormat="1" ht="15" customHeight="1">
      <c r="A640" s="10">
        <f>A608</f>
        <v>52</v>
      </c>
      <c r="B640" s="6"/>
      <c r="C640" s="6"/>
      <c r="D640" s="5"/>
      <c r="E640" s="4"/>
      <c r="F640" s="3"/>
      <c r="G640" s="2"/>
      <c r="H640" s="2"/>
      <c r="I640" s="79" t="s">
        <v>1687</v>
      </c>
      <c r="J640" s="69" t="s">
        <v>1688</v>
      </c>
      <c r="K640" s="69" t="s">
        <v>329</v>
      </c>
      <c r="L640" s="69" t="s">
        <v>1516</v>
      </c>
    </row>
    <row r="641" spans="1:12" s="1" customFormat="1" ht="31.5" customHeight="1">
      <c r="A641" s="10">
        <f>B642</f>
        <v>64</v>
      </c>
      <c r="B641" s="866" t="s">
        <v>1497</v>
      </c>
      <c r="C641" s="866"/>
      <c r="D641" s="866"/>
      <c r="E641" s="866"/>
      <c r="F641" s="866"/>
      <c r="G641" s="866"/>
      <c r="H641" s="867"/>
      <c r="I641" s="77" t="s">
        <v>1687</v>
      </c>
      <c r="J641" s="68" t="s">
        <v>1688</v>
      </c>
      <c r="K641" s="68" t="s">
        <v>249</v>
      </c>
      <c r="L641" s="68" t="s">
        <v>1690</v>
      </c>
    </row>
    <row r="642" spans="1:12" s="1" customFormat="1" ht="20.25" customHeight="1">
      <c r="A642" s="10">
        <f>A641</f>
        <v>64</v>
      </c>
      <c r="B642" s="868">
        <v>64</v>
      </c>
      <c r="C642" s="24"/>
      <c r="D642" s="13"/>
      <c r="E642" s="12" t="s">
        <v>249</v>
      </c>
      <c r="F642" s="32"/>
      <c r="G642" s="33"/>
      <c r="H642" s="34"/>
      <c r="I642" s="78" t="s">
        <v>1687</v>
      </c>
      <c r="J642" s="1" t="s">
        <v>1688</v>
      </c>
      <c r="K642" s="1" t="s">
        <v>249</v>
      </c>
      <c r="L642" s="1" t="s">
        <v>1690</v>
      </c>
    </row>
    <row r="643" spans="1:12" s="1" customFormat="1" ht="15.75" customHeight="1">
      <c r="A643" s="10">
        <f>A641</f>
        <v>64</v>
      </c>
      <c r="B643" s="868"/>
      <c r="C643" s="25"/>
      <c r="D643" s="26"/>
      <c r="E643" s="27" t="s">
        <v>1119</v>
      </c>
      <c r="F643" s="32"/>
      <c r="G643" s="33"/>
      <c r="H643" s="34"/>
      <c r="I643" s="78" t="s">
        <v>1687</v>
      </c>
      <c r="J643" s="1" t="s">
        <v>1688</v>
      </c>
      <c r="K643" s="1" t="s">
        <v>249</v>
      </c>
      <c r="L643" s="1" t="s">
        <v>1690</v>
      </c>
    </row>
    <row r="644" spans="1:12" s="1" customFormat="1" ht="15" customHeight="1">
      <c r="A644" s="10">
        <f>A641</f>
        <v>64</v>
      </c>
      <c r="B644" s="869" t="s">
        <v>1369</v>
      </c>
      <c r="C644" s="869"/>
      <c r="D644" s="870">
        <v>6</v>
      </c>
      <c r="E644" s="44" t="s">
        <v>5</v>
      </c>
      <c r="F644" s="871" t="s">
        <v>611</v>
      </c>
      <c r="G644" s="871"/>
      <c r="H644" s="872"/>
      <c r="I644" s="78" t="s">
        <v>1687</v>
      </c>
      <c r="J644" s="1" t="s">
        <v>1688</v>
      </c>
      <c r="K644" s="1" t="s">
        <v>249</v>
      </c>
      <c r="L644" s="1" t="s">
        <v>1690</v>
      </c>
    </row>
    <row r="645" spans="1:12" s="1" customFormat="1" ht="15" customHeight="1">
      <c r="A645" s="10">
        <f>A641</f>
        <v>64</v>
      </c>
      <c r="B645" s="869"/>
      <c r="C645" s="869"/>
      <c r="D645" s="870"/>
      <c r="E645" s="65" t="s">
        <v>15</v>
      </c>
      <c r="F645" s="871"/>
      <c r="G645" s="871"/>
      <c r="H645" s="872"/>
      <c r="I645" s="78" t="s">
        <v>1687</v>
      </c>
      <c r="J645" s="1" t="s">
        <v>1688</v>
      </c>
      <c r="K645" s="1" t="s">
        <v>249</v>
      </c>
      <c r="L645" s="1" t="s">
        <v>1690</v>
      </c>
    </row>
    <row r="646" spans="1:12" s="1" customFormat="1" ht="15" customHeight="1">
      <c r="A646" s="10">
        <f>A641</f>
        <v>64</v>
      </c>
      <c r="B646" s="869"/>
      <c r="C646" s="869"/>
      <c r="D646" s="870"/>
      <c r="E646" s="65" t="s">
        <v>6</v>
      </c>
      <c r="F646" s="871"/>
      <c r="G646" s="871"/>
      <c r="H646" s="872"/>
      <c r="I646" s="78" t="s">
        <v>1687</v>
      </c>
      <c r="J646" s="1" t="s">
        <v>1688</v>
      </c>
      <c r="K646" s="1" t="s">
        <v>249</v>
      </c>
      <c r="L646" s="1" t="s">
        <v>1690</v>
      </c>
    </row>
    <row r="647" spans="1:12" s="1" customFormat="1" ht="25.5" customHeight="1">
      <c r="A647" s="10">
        <f>A641</f>
        <v>64</v>
      </c>
      <c r="B647" s="875" t="s">
        <v>613</v>
      </c>
      <c r="C647" s="875"/>
      <c r="D647" s="16">
        <f>D644</f>
        <v>6</v>
      </c>
      <c r="E647" s="45" t="s">
        <v>2</v>
      </c>
      <c r="F647" s="29" t="s">
        <v>1</v>
      </c>
      <c r="G647" s="864">
        <v>10</v>
      </c>
      <c r="H647" s="865"/>
      <c r="I647" s="78" t="s">
        <v>1687</v>
      </c>
      <c r="J647" s="1" t="s">
        <v>1688</v>
      </c>
      <c r="K647" s="1" t="s">
        <v>249</v>
      </c>
      <c r="L647" s="1" t="s">
        <v>1690</v>
      </c>
    </row>
    <row r="648" spans="1:12" s="1" customFormat="1" ht="15" customHeight="1">
      <c r="A648" s="10">
        <f>A641</f>
        <v>64</v>
      </c>
      <c r="B648" s="50">
        <v>0.15</v>
      </c>
      <c r="C648" s="21" t="s">
        <v>609</v>
      </c>
      <c r="D648" s="17">
        <f>D644</f>
        <v>6</v>
      </c>
      <c r="E648" s="42" t="s">
        <v>1120</v>
      </c>
      <c r="F648" s="17">
        <f>G647</f>
        <v>10</v>
      </c>
      <c r="G648" s="41">
        <f t="shared" ref="G648:G659" si="44">IF(ISBLANK(B648),"",IF(ISTEXT(B648),"",(B648/D648)*F648))</f>
        <v>0.24999999999999997</v>
      </c>
      <c r="H648" s="28" t="str">
        <f t="shared" ref="H648:H659" si="45">C648</f>
        <v>kg</v>
      </c>
      <c r="I648" s="78" t="s">
        <v>1687</v>
      </c>
      <c r="J648" s="1" t="s">
        <v>1688</v>
      </c>
      <c r="K648" s="1" t="s">
        <v>249</v>
      </c>
      <c r="L648" s="1" t="s">
        <v>1690</v>
      </c>
    </row>
    <row r="649" spans="1:12" s="1" customFormat="1" ht="15" customHeight="1">
      <c r="A649" s="10">
        <f>A641</f>
        <v>64</v>
      </c>
      <c r="B649" s="50"/>
      <c r="C649" s="21" t="s">
        <v>1414</v>
      </c>
      <c r="D649" s="17">
        <f>D644</f>
        <v>6</v>
      </c>
      <c r="E649" s="42" t="s">
        <v>1121</v>
      </c>
      <c r="F649" s="17">
        <f>G647</f>
        <v>10</v>
      </c>
      <c r="G649" s="22" t="str">
        <f t="shared" si="44"/>
        <v/>
      </c>
      <c r="H649" s="28" t="str">
        <f t="shared" si="45"/>
        <v>patates</v>
      </c>
      <c r="I649" s="78" t="s">
        <v>1687</v>
      </c>
      <c r="J649" s="1" t="s">
        <v>1688</v>
      </c>
      <c r="K649" s="1" t="s">
        <v>249</v>
      </c>
      <c r="L649" s="1" t="s">
        <v>1690</v>
      </c>
    </row>
    <row r="650" spans="1:12" s="1" customFormat="1" ht="15" customHeight="1">
      <c r="A650" s="10">
        <f>A641</f>
        <v>64</v>
      </c>
      <c r="B650" s="50"/>
      <c r="C650" s="21" t="s">
        <v>1415</v>
      </c>
      <c r="D650" s="17">
        <f>D644</f>
        <v>6</v>
      </c>
      <c r="E650" s="42" t="s">
        <v>681</v>
      </c>
      <c r="F650" s="17">
        <f>G647</f>
        <v>10</v>
      </c>
      <c r="G650" s="22" t="str">
        <f t="shared" si="44"/>
        <v/>
      </c>
      <c r="H650" s="28" t="str">
        <f t="shared" si="45"/>
        <v>huile</v>
      </c>
      <c r="I650" s="78" t="s">
        <v>1687</v>
      </c>
      <c r="J650" s="1" t="s">
        <v>1688</v>
      </c>
      <c r="K650" s="1" t="s">
        <v>249</v>
      </c>
      <c r="L650" s="1" t="s">
        <v>1690</v>
      </c>
    </row>
    <row r="651" spans="1:12" s="1" customFormat="1" ht="15" customHeight="1">
      <c r="A651" s="10">
        <f>A641</f>
        <v>64</v>
      </c>
      <c r="B651" s="50">
        <v>1</v>
      </c>
      <c r="C651" s="21" t="s">
        <v>620</v>
      </c>
      <c r="D651" s="17">
        <f>D644</f>
        <v>6</v>
      </c>
      <c r="E651" s="42" t="s">
        <v>651</v>
      </c>
      <c r="F651" s="17">
        <f>G647</f>
        <v>10</v>
      </c>
      <c r="G651" s="23">
        <f t="shared" si="44"/>
        <v>1.6666666666666665</v>
      </c>
      <c r="H651" s="28" t="str">
        <f t="shared" si="45"/>
        <v>oignons</v>
      </c>
      <c r="I651" s="78" t="s">
        <v>1687</v>
      </c>
      <c r="J651" s="1" t="s">
        <v>1688</v>
      </c>
      <c r="K651" s="1" t="s">
        <v>249</v>
      </c>
      <c r="L651" s="1" t="s">
        <v>1690</v>
      </c>
    </row>
    <row r="652" spans="1:12" s="1" customFormat="1" ht="15" customHeight="1">
      <c r="A652" s="10">
        <f>A641</f>
        <v>64</v>
      </c>
      <c r="B652" s="50">
        <v>1</v>
      </c>
      <c r="C652" s="21" t="s">
        <v>1416</v>
      </c>
      <c r="D652" s="17">
        <f>D644</f>
        <v>6</v>
      </c>
      <c r="E652" s="42" t="s">
        <v>1122</v>
      </c>
      <c r="F652" s="17">
        <f>G647</f>
        <v>10</v>
      </c>
      <c r="G652" s="23">
        <f t="shared" si="44"/>
        <v>1.6666666666666665</v>
      </c>
      <c r="H652" s="28" t="str">
        <f t="shared" si="45"/>
        <v>batons</v>
      </c>
      <c r="I652" s="78" t="s">
        <v>1687</v>
      </c>
      <c r="J652" s="1" t="s">
        <v>1688</v>
      </c>
      <c r="K652" s="1" t="s">
        <v>249</v>
      </c>
      <c r="L652" s="1" t="s">
        <v>1690</v>
      </c>
    </row>
    <row r="653" spans="1:12" s="1" customFormat="1" ht="15" customHeight="1">
      <c r="A653" s="10">
        <f>A641</f>
        <v>64</v>
      </c>
      <c r="B653" s="50">
        <v>1</v>
      </c>
      <c r="C653" s="21" t="s">
        <v>1417</v>
      </c>
      <c r="D653" s="17">
        <f>D644</f>
        <v>6</v>
      </c>
      <c r="E653" s="42" t="s">
        <v>1123</v>
      </c>
      <c r="F653" s="17">
        <f>G647</f>
        <v>10</v>
      </c>
      <c r="G653" s="23">
        <f t="shared" si="44"/>
        <v>1.6666666666666665</v>
      </c>
      <c r="H653" s="28" t="str">
        <f t="shared" si="45"/>
        <v>barquettes</v>
      </c>
      <c r="I653" s="78" t="s">
        <v>1687</v>
      </c>
      <c r="J653" s="1" t="s">
        <v>1688</v>
      </c>
      <c r="K653" s="1" t="s">
        <v>249</v>
      </c>
      <c r="L653" s="1" t="s">
        <v>1690</v>
      </c>
    </row>
    <row r="654" spans="1:12" s="1" customFormat="1" ht="15" customHeight="1">
      <c r="A654" s="10">
        <f>A641</f>
        <v>64</v>
      </c>
      <c r="B654" s="50">
        <v>2</v>
      </c>
      <c r="C654" s="21" t="s">
        <v>1418</v>
      </c>
      <c r="D654" s="17">
        <f>D644</f>
        <v>6</v>
      </c>
      <c r="E654" s="42" t="s">
        <v>1124</v>
      </c>
      <c r="F654" s="17">
        <f>G647</f>
        <v>10</v>
      </c>
      <c r="G654" s="23">
        <f t="shared" si="44"/>
        <v>3.333333333333333</v>
      </c>
      <c r="H654" s="28" t="str">
        <f t="shared" si="45"/>
        <v>pâtes</v>
      </c>
      <c r="I654" s="78" t="s">
        <v>1687</v>
      </c>
      <c r="J654" s="1" t="s">
        <v>1688</v>
      </c>
      <c r="K654" s="1" t="s">
        <v>249</v>
      </c>
      <c r="L654" s="1" t="s">
        <v>1690</v>
      </c>
    </row>
    <row r="655" spans="1:12" s="1" customFormat="1" ht="15" customHeight="1">
      <c r="A655" s="10">
        <f>A641</f>
        <v>64</v>
      </c>
      <c r="B655" s="50"/>
      <c r="C655" s="21" t="s">
        <v>1397</v>
      </c>
      <c r="D655" s="17">
        <f>D644</f>
        <v>6</v>
      </c>
      <c r="E655" s="42" t="s">
        <v>662</v>
      </c>
      <c r="F655" s="17">
        <f>G647</f>
        <v>10</v>
      </c>
      <c r="G655" s="23" t="str">
        <f t="shared" si="44"/>
        <v/>
      </c>
      <c r="H655" s="28" t="str">
        <f t="shared" si="45"/>
        <v>pm</v>
      </c>
      <c r="I655" s="78" t="s">
        <v>1687</v>
      </c>
      <c r="J655" s="1" t="s">
        <v>1688</v>
      </c>
      <c r="K655" s="1" t="s">
        <v>249</v>
      </c>
      <c r="L655" s="1" t="s">
        <v>1690</v>
      </c>
    </row>
    <row r="656" spans="1:12" s="1" customFormat="1" ht="15" customHeight="1">
      <c r="A656" s="10">
        <f>A641</f>
        <v>64</v>
      </c>
      <c r="B656" s="50"/>
      <c r="C656" s="21" t="s">
        <v>1397</v>
      </c>
      <c r="D656" s="17">
        <f>D644</f>
        <v>6</v>
      </c>
      <c r="E656" s="42" t="s">
        <v>700</v>
      </c>
      <c r="F656" s="17">
        <f>G647</f>
        <v>10</v>
      </c>
      <c r="G656" s="23" t="str">
        <f t="shared" si="44"/>
        <v/>
      </c>
      <c r="H656" s="28" t="str">
        <f t="shared" si="45"/>
        <v>pm</v>
      </c>
      <c r="I656" s="78" t="s">
        <v>1687</v>
      </c>
      <c r="J656" s="1" t="s">
        <v>1688</v>
      </c>
      <c r="K656" s="1" t="s">
        <v>249</v>
      </c>
      <c r="L656" s="1" t="s">
        <v>1690</v>
      </c>
    </row>
    <row r="657" spans="1:12" s="1" customFormat="1" ht="15" customHeight="1">
      <c r="A657" s="10">
        <f>A641</f>
        <v>64</v>
      </c>
      <c r="B657" s="50"/>
      <c r="C657" s="21" t="s">
        <v>1397</v>
      </c>
      <c r="D657" s="17">
        <f>D644</f>
        <v>6</v>
      </c>
      <c r="E657" s="42" t="s">
        <v>1125</v>
      </c>
      <c r="F657" s="17">
        <f>G647</f>
        <v>10</v>
      </c>
      <c r="G657" s="23" t="str">
        <f t="shared" si="44"/>
        <v/>
      </c>
      <c r="H657" s="28" t="str">
        <f t="shared" si="45"/>
        <v>pm</v>
      </c>
      <c r="I657" s="78" t="s">
        <v>1687</v>
      </c>
      <c r="J657" s="1" t="s">
        <v>1688</v>
      </c>
      <c r="K657" s="1" t="s">
        <v>249</v>
      </c>
      <c r="L657" s="1" t="s">
        <v>1690</v>
      </c>
    </row>
    <row r="658" spans="1:12" s="1" customFormat="1" ht="15" customHeight="1">
      <c r="A658" s="10">
        <f>A641</f>
        <v>64</v>
      </c>
      <c r="B658" s="50"/>
      <c r="C658" s="21"/>
      <c r="D658" s="17">
        <f>D644</f>
        <v>6</v>
      </c>
      <c r="E658" s="42"/>
      <c r="F658" s="17">
        <f>G647</f>
        <v>10</v>
      </c>
      <c r="G658" s="22" t="str">
        <f t="shared" si="44"/>
        <v/>
      </c>
      <c r="H658" s="28">
        <f t="shared" si="45"/>
        <v>0</v>
      </c>
      <c r="I658" s="78" t="s">
        <v>1687</v>
      </c>
      <c r="J658" s="1" t="s">
        <v>1688</v>
      </c>
      <c r="K658" s="1" t="s">
        <v>249</v>
      </c>
      <c r="L658" s="1" t="s">
        <v>1690</v>
      </c>
    </row>
    <row r="659" spans="1:12" s="1" customFormat="1" ht="15" customHeight="1">
      <c r="A659" s="10">
        <f>A641</f>
        <v>64</v>
      </c>
      <c r="B659" s="50"/>
      <c r="C659" s="21"/>
      <c r="D659" s="17">
        <f>D644</f>
        <v>6</v>
      </c>
      <c r="E659" s="42"/>
      <c r="F659" s="17">
        <f>G647</f>
        <v>10</v>
      </c>
      <c r="G659" s="22" t="str">
        <f t="shared" si="44"/>
        <v/>
      </c>
      <c r="H659" s="28">
        <f t="shared" si="45"/>
        <v>0</v>
      </c>
      <c r="I659" s="78" t="s">
        <v>1687</v>
      </c>
      <c r="J659" s="1" t="s">
        <v>1688</v>
      </c>
      <c r="K659" s="1" t="s">
        <v>249</v>
      </c>
      <c r="L659" s="1" t="s">
        <v>1690</v>
      </c>
    </row>
    <row r="660" spans="1:12" s="1" customFormat="1" ht="15" customHeight="1">
      <c r="A660" s="10">
        <f>A641</f>
        <v>64</v>
      </c>
      <c r="B660" s="18"/>
      <c r="C660" s="18"/>
      <c r="D660" s="15"/>
      <c r="E660" s="63"/>
      <c r="F660" s="14"/>
      <c r="G660" s="31"/>
      <c r="H660" s="38"/>
      <c r="I660" s="78" t="s">
        <v>1687</v>
      </c>
      <c r="J660" s="1" t="s">
        <v>1688</v>
      </c>
      <c r="K660" s="1" t="s">
        <v>249</v>
      </c>
      <c r="L660" s="1" t="s">
        <v>1690</v>
      </c>
    </row>
    <row r="661" spans="1:12" s="1" customFormat="1" ht="15" customHeight="1">
      <c r="A661" s="10">
        <f>A641</f>
        <v>64</v>
      </c>
      <c r="B661" s="18"/>
      <c r="C661" s="18"/>
      <c r="D661" s="15"/>
      <c r="E661" s="61" t="s">
        <v>1461</v>
      </c>
      <c r="F661" s="14"/>
      <c r="G661" s="31"/>
      <c r="H661" s="38"/>
      <c r="I661" s="78" t="s">
        <v>1687</v>
      </c>
      <c r="J661" s="1" t="s">
        <v>1688</v>
      </c>
      <c r="K661" s="1" t="s">
        <v>249</v>
      </c>
      <c r="L661" s="1" t="s">
        <v>1690</v>
      </c>
    </row>
    <row r="662" spans="1:12" s="1" customFormat="1" ht="15" customHeight="1">
      <c r="A662" s="10">
        <f>A641</f>
        <v>64</v>
      </c>
      <c r="B662" s="18"/>
      <c r="C662" s="18"/>
      <c r="D662" s="15"/>
      <c r="E662" s="860" t="s">
        <v>248</v>
      </c>
      <c r="F662" s="860"/>
      <c r="G662" s="860"/>
      <c r="H662" s="861"/>
      <c r="I662" s="78" t="s">
        <v>1687</v>
      </c>
      <c r="J662" s="1" t="s">
        <v>1688</v>
      </c>
      <c r="K662" s="1" t="s">
        <v>249</v>
      </c>
      <c r="L662" s="1" t="s">
        <v>1690</v>
      </c>
    </row>
    <row r="663" spans="1:12" s="1" customFormat="1" ht="15" customHeight="1">
      <c r="A663" s="10">
        <f>A641</f>
        <v>64</v>
      </c>
      <c r="B663" s="18"/>
      <c r="C663" s="18"/>
      <c r="D663" s="15"/>
      <c r="E663" s="860"/>
      <c r="F663" s="860"/>
      <c r="G663" s="860"/>
      <c r="H663" s="861"/>
      <c r="I663" s="78" t="s">
        <v>1687</v>
      </c>
      <c r="J663" s="1" t="s">
        <v>1688</v>
      </c>
      <c r="K663" s="1" t="s">
        <v>249</v>
      </c>
      <c r="L663" s="1" t="s">
        <v>1690</v>
      </c>
    </row>
    <row r="664" spans="1:12" s="1" customFormat="1" ht="15" customHeight="1">
      <c r="A664" s="10">
        <f>A641</f>
        <v>64</v>
      </c>
      <c r="B664" s="18"/>
      <c r="C664" s="18"/>
      <c r="D664" s="15"/>
      <c r="E664" s="63" t="s">
        <v>247</v>
      </c>
      <c r="F664" s="14"/>
      <c r="G664" s="31"/>
      <c r="H664" s="38"/>
      <c r="I664" s="78" t="s">
        <v>1687</v>
      </c>
      <c r="J664" s="1" t="s">
        <v>1688</v>
      </c>
      <c r="K664" s="1" t="s">
        <v>249</v>
      </c>
      <c r="L664" s="1" t="s">
        <v>1690</v>
      </c>
    </row>
    <row r="665" spans="1:12" s="1" customFormat="1" ht="15" customHeight="1">
      <c r="A665" s="10">
        <f>A641</f>
        <v>64</v>
      </c>
      <c r="B665" s="18"/>
      <c r="C665" s="18"/>
      <c r="D665" s="15"/>
      <c r="E665" s="63" t="s">
        <v>246</v>
      </c>
      <c r="F665" s="14"/>
      <c r="G665" s="31"/>
      <c r="H665" s="38"/>
      <c r="I665" s="78" t="s">
        <v>1687</v>
      </c>
      <c r="J665" s="1" t="s">
        <v>1688</v>
      </c>
      <c r="K665" s="1" t="s">
        <v>249</v>
      </c>
      <c r="L665" s="1" t="s">
        <v>1690</v>
      </c>
    </row>
    <row r="666" spans="1:12" s="1" customFormat="1" ht="15" customHeight="1">
      <c r="A666" s="10">
        <f>A641</f>
        <v>64</v>
      </c>
      <c r="B666" s="18"/>
      <c r="C666" s="18"/>
      <c r="D666" s="15"/>
      <c r="E666" s="860" t="s">
        <v>245</v>
      </c>
      <c r="F666" s="860"/>
      <c r="G666" s="860"/>
      <c r="H666" s="861"/>
      <c r="I666" s="78" t="s">
        <v>1687</v>
      </c>
      <c r="J666" s="1" t="s">
        <v>1688</v>
      </c>
      <c r="K666" s="1" t="s">
        <v>249</v>
      </c>
      <c r="L666" s="1" t="s">
        <v>1690</v>
      </c>
    </row>
    <row r="667" spans="1:12" s="1" customFormat="1" ht="15" customHeight="1">
      <c r="A667" s="10">
        <f>A641</f>
        <v>64</v>
      </c>
      <c r="B667" s="18"/>
      <c r="C667" s="18"/>
      <c r="D667" s="15"/>
      <c r="E667" s="860"/>
      <c r="F667" s="860"/>
      <c r="G667" s="860"/>
      <c r="H667" s="861"/>
      <c r="I667" s="78" t="s">
        <v>1687</v>
      </c>
      <c r="J667" s="1" t="s">
        <v>1688</v>
      </c>
      <c r="K667" s="1" t="s">
        <v>249</v>
      </c>
      <c r="L667" s="1" t="s">
        <v>1690</v>
      </c>
    </row>
    <row r="668" spans="1:12" s="1" customFormat="1" ht="15" customHeight="1">
      <c r="A668" s="10">
        <f>A641</f>
        <v>64</v>
      </c>
      <c r="B668" s="18"/>
      <c r="C668" s="18"/>
      <c r="D668" s="15"/>
      <c r="E668" s="60" t="s">
        <v>244</v>
      </c>
      <c r="F668" s="14"/>
      <c r="G668" s="31"/>
      <c r="H668" s="38"/>
      <c r="I668" s="78" t="s">
        <v>1687</v>
      </c>
      <c r="J668" s="1" t="s">
        <v>1688</v>
      </c>
      <c r="K668" s="1" t="s">
        <v>249</v>
      </c>
      <c r="L668" s="1" t="s">
        <v>1690</v>
      </c>
    </row>
    <row r="669" spans="1:12" s="1" customFormat="1" ht="15" customHeight="1">
      <c r="A669" s="10">
        <f>A641</f>
        <v>64</v>
      </c>
      <c r="B669" s="18"/>
      <c r="C669" s="18"/>
      <c r="D669" s="15"/>
      <c r="E669" s="60" t="s">
        <v>243</v>
      </c>
      <c r="F669" s="14"/>
      <c r="G669" s="31"/>
      <c r="H669" s="38"/>
      <c r="I669" s="78" t="s">
        <v>1687</v>
      </c>
      <c r="J669" s="1" t="s">
        <v>1688</v>
      </c>
      <c r="K669" s="1" t="s">
        <v>249</v>
      </c>
      <c r="L669" s="1" t="s">
        <v>1690</v>
      </c>
    </row>
    <row r="670" spans="1:12" s="1" customFormat="1" ht="15" customHeight="1">
      <c r="A670" s="10">
        <f>A641</f>
        <v>64</v>
      </c>
      <c r="B670" s="18"/>
      <c r="C670" s="18"/>
      <c r="D670" s="15"/>
      <c r="E670" s="60" t="s">
        <v>242</v>
      </c>
      <c r="F670" s="14"/>
      <c r="G670" s="31"/>
      <c r="H670" s="38"/>
      <c r="I670" s="78" t="s">
        <v>1687</v>
      </c>
      <c r="J670" s="1" t="s">
        <v>1688</v>
      </c>
      <c r="K670" s="1" t="s">
        <v>249</v>
      </c>
      <c r="L670" s="1" t="s">
        <v>1690</v>
      </c>
    </row>
    <row r="671" spans="1:12" s="1" customFormat="1" ht="15" customHeight="1">
      <c r="A671" s="10">
        <f>A641</f>
        <v>64</v>
      </c>
      <c r="B671" s="18"/>
      <c r="C671" s="18"/>
      <c r="D671" s="15"/>
      <c r="E671" s="63"/>
      <c r="F671" s="14"/>
      <c r="G671" s="31"/>
      <c r="H671" s="38"/>
      <c r="I671" s="78" t="s">
        <v>1687</v>
      </c>
      <c r="J671" s="1" t="s">
        <v>1688</v>
      </c>
      <c r="K671" s="1" t="s">
        <v>249</v>
      </c>
      <c r="L671" s="1" t="s">
        <v>1690</v>
      </c>
    </row>
    <row r="672" spans="1:12" s="1" customFormat="1" ht="15" customHeight="1">
      <c r="A672" s="10">
        <f>A641</f>
        <v>64</v>
      </c>
      <c r="B672" s="18"/>
      <c r="C672" s="18"/>
      <c r="D672" s="15"/>
      <c r="E672" s="63"/>
      <c r="F672" s="14"/>
      <c r="G672" s="31"/>
      <c r="H672" s="38"/>
      <c r="I672" s="78" t="s">
        <v>1687</v>
      </c>
      <c r="J672" s="1" t="s">
        <v>1688</v>
      </c>
      <c r="K672" s="1" t="s">
        <v>249</v>
      </c>
      <c r="L672" s="1" t="s">
        <v>1690</v>
      </c>
    </row>
    <row r="673" spans="1:12" s="1" customFormat="1" ht="15" customHeight="1">
      <c r="A673" s="52">
        <f>A641</f>
        <v>64</v>
      </c>
      <c r="B673" s="6"/>
      <c r="C673" s="6"/>
      <c r="D673" s="5"/>
      <c r="E673" s="4"/>
      <c r="F673" s="3"/>
      <c r="G673" s="2"/>
      <c r="H673" s="2"/>
      <c r="I673" s="79" t="s">
        <v>1687</v>
      </c>
      <c r="J673" s="69" t="s">
        <v>1688</v>
      </c>
      <c r="K673" s="69" t="s">
        <v>249</v>
      </c>
      <c r="L673" s="69" t="s">
        <v>1690</v>
      </c>
    </row>
    <row r="674" spans="1:12" ht="39" customHeight="1">
      <c r="A674" s="10">
        <v>0</v>
      </c>
      <c r="B674" s="863" t="s">
        <v>1657</v>
      </c>
      <c r="C674" s="863"/>
      <c r="D674" s="863"/>
      <c r="E674" s="862" t="s">
        <v>1590</v>
      </c>
      <c r="F674" s="862"/>
      <c r="G674" s="862"/>
      <c r="H674" s="862"/>
      <c r="I674" s="75" t="s">
        <v>1771</v>
      </c>
      <c r="J674" s="75" t="s">
        <v>1520</v>
      </c>
      <c r="K674" s="75" t="s">
        <v>1521</v>
      </c>
      <c r="L674" s="75" t="s">
        <v>1519</v>
      </c>
    </row>
    <row r="675" spans="1:12" s="1" customFormat="1" ht="31.5" customHeight="1">
      <c r="A675" s="10">
        <f>B676</f>
        <v>44</v>
      </c>
      <c r="B675" s="866" t="s">
        <v>1589</v>
      </c>
      <c r="C675" s="866"/>
      <c r="D675" s="866"/>
      <c r="E675" s="866"/>
      <c r="F675" s="866"/>
      <c r="G675" s="866"/>
      <c r="H675" s="867"/>
      <c r="I675" s="77" t="s">
        <v>1685</v>
      </c>
      <c r="J675" s="68" t="s">
        <v>1392</v>
      </c>
      <c r="K675" s="68" t="s">
        <v>366</v>
      </c>
      <c r="L675" s="68" t="s">
        <v>1591</v>
      </c>
    </row>
    <row r="676" spans="1:12" s="1" customFormat="1" ht="20.25" customHeight="1">
      <c r="A676" s="10">
        <f>A675</f>
        <v>44</v>
      </c>
      <c r="B676" s="868">
        <v>44</v>
      </c>
      <c r="C676" s="24"/>
      <c r="D676" s="13"/>
      <c r="E676" s="12" t="s">
        <v>366</v>
      </c>
      <c r="F676" s="32"/>
      <c r="G676" s="33"/>
      <c r="H676" s="34"/>
      <c r="I676" s="78" t="s">
        <v>1685</v>
      </c>
      <c r="J676" s="1" t="s">
        <v>1392</v>
      </c>
      <c r="K676" s="1" t="s">
        <v>366</v>
      </c>
      <c r="L676" s="1" t="s">
        <v>1591</v>
      </c>
    </row>
    <row r="677" spans="1:12" s="1" customFormat="1" ht="15.75" customHeight="1">
      <c r="A677" s="10">
        <f>A675</f>
        <v>44</v>
      </c>
      <c r="B677" s="868"/>
      <c r="C677" s="25"/>
      <c r="D677" s="26"/>
      <c r="E677" s="27" t="s">
        <v>987</v>
      </c>
      <c r="F677" s="32"/>
      <c r="G677" s="33"/>
      <c r="H677" s="34"/>
      <c r="I677" s="78" t="s">
        <v>1685</v>
      </c>
      <c r="J677" s="1" t="s">
        <v>1392</v>
      </c>
      <c r="K677" s="1" t="s">
        <v>366</v>
      </c>
      <c r="L677" s="1" t="s">
        <v>1591</v>
      </c>
    </row>
    <row r="678" spans="1:12" s="1" customFormat="1" ht="15" customHeight="1">
      <c r="A678" s="10">
        <f>A675</f>
        <v>44</v>
      </c>
      <c r="B678" s="869" t="s">
        <v>1369</v>
      </c>
      <c r="C678" s="869"/>
      <c r="D678" s="870">
        <v>4</v>
      </c>
      <c r="E678" s="44" t="s">
        <v>8</v>
      </c>
      <c r="F678" s="871" t="s">
        <v>611</v>
      </c>
      <c r="G678" s="871"/>
      <c r="H678" s="872"/>
      <c r="I678" s="78" t="s">
        <v>1685</v>
      </c>
      <c r="J678" s="1" t="s">
        <v>1392</v>
      </c>
      <c r="K678" s="1" t="s">
        <v>366</v>
      </c>
      <c r="L678" s="1" t="s">
        <v>1591</v>
      </c>
    </row>
    <row r="679" spans="1:12" s="1" customFormat="1" ht="15" customHeight="1">
      <c r="A679" s="10">
        <f>A675</f>
        <v>44</v>
      </c>
      <c r="B679" s="869"/>
      <c r="C679" s="869"/>
      <c r="D679" s="870"/>
      <c r="E679" s="65" t="s">
        <v>15</v>
      </c>
      <c r="F679" s="871"/>
      <c r="G679" s="871"/>
      <c r="H679" s="872"/>
      <c r="I679" s="78" t="s">
        <v>1685</v>
      </c>
      <c r="J679" s="1" t="s">
        <v>1392</v>
      </c>
      <c r="K679" s="1" t="s">
        <v>366</v>
      </c>
      <c r="L679" s="1" t="s">
        <v>1591</v>
      </c>
    </row>
    <row r="680" spans="1:12" s="1" customFormat="1" ht="15" customHeight="1">
      <c r="A680" s="10">
        <f>A675</f>
        <v>44</v>
      </c>
      <c r="B680" s="869"/>
      <c r="C680" s="869"/>
      <c r="D680" s="870"/>
      <c r="E680" s="65" t="s">
        <v>14</v>
      </c>
      <c r="F680" s="871"/>
      <c r="G680" s="871"/>
      <c r="H680" s="872"/>
      <c r="I680" s="78" t="s">
        <v>1685</v>
      </c>
      <c r="J680" s="1" t="s">
        <v>1392</v>
      </c>
      <c r="K680" s="1" t="s">
        <v>366</v>
      </c>
      <c r="L680" s="1" t="s">
        <v>1591</v>
      </c>
    </row>
    <row r="681" spans="1:12" s="1" customFormat="1" ht="25.5" customHeight="1">
      <c r="A681" s="10">
        <f>A675</f>
        <v>44</v>
      </c>
      <c r="B681" s="875" t="s">
        <v>613</v>
      </c>
      <c r="C681" s="875"/>
      <c r="D681" s="16">
        <f>D678</f>
        <v>4</v>
      </c>
      <c r="E681" s="45" t="s">
        <v>2</v>
      </c>
      <c r="F681" s="29" t="s">
        <v>1</v>
      </c>
      <c r="G681" s="864">
        <v>20</v>
      </c>
      <c r="H681" s="865"/>
      <c r="I681" s="78" t="s">
        <v>1685</v>
      </c>
      <c r="J681" s="1" t="s">
        <v>1392</v>
      </c>
      <c r="K681" s="1" t="s">
        <v>366</v>
      </c>
      <c r="L681" s="1" t="s">
        <v>1591</v>
      </c>
    </row>
    <row r="682" spans="1:12" s="1" customFormat="1" ht="15" customHeight="1">
      <c r="A682" s="10">
        <f>A675</f>
        <v>44</v>
      </c>
      <c r="B682" s="50">
        <v>0.15</v>
      </c>
      <c r="C682" s="21" t="s">
        <v>609</v>
      </c>
      <c r="D682" s="17">
        <f>D678</f>
        <v>4</v>
      </c>
      <c r="E682" s="42" t="s">
        <v>988</v>
      </c>
      <c r="F682" s="17">
        <f>G681</f>
        <v>20</v>
      </c>
      <c r="G682" s="41">
        <f t="shared" ref="G682:G691" si="46">IF(ISBLANK(B682),"",IF(ISTEXT(B682),"",(B682/D682)*F682))</f>
        <v>0.75</v>
      </c>
      <c r="H682" s="28" t="str">
        <f t="shared" ref="H682:H691" si="47">C682</f>
        <v>kg</v>
      </c>
      <c r="I682" s="78" t="s">
        <v>1685</v>
      </c>
      <c r="J682" s="1" t="s">
        <v>1392</v>
      </c>
      <c r="K682" s="1" t="s">
        <v>366</v>
      </c>
      <c r="L682" s="1" t="s">
        <v>1591</v>
      </c>
    </row>
    <row r="683" spans="1:12" s="1" customFormat="1" ht="15" customHeight="1">
      <c r="A683" s="10">
        <f>A675</f>
        <v>44</v>
      </c>
      <c r="B683" s="50">
        <v>0.5</v>
      </c>
      <c r="C683" s="21" t="s">
        <v>609</v>
      </c>
      <c r="D683" s="17">
        <f>D678</f>
        <v>4</v>
      </c>
      <c r="E683" s="42" t="s">
        <v>989</v>
      </c>
      <c r="F683" s="17">
        <f>G681</f>
        <v>20</v>
      </c>
      <c r="G683" s="41">
        <f t="shared" si="46"/>
        <v>2.5</v>
      </c>
      <c r="H683" s="28" t="str">
        <f t="shared" si="47"/>
        <v>kg</v>
      </c>
      <c r="I683" s="78" t="s">
        <v>1685</v>
      </c>
      <c r="J683" s="1" t="s">
        <v>1392</v>
      </c>
      <c r="K683" s="1" t="s">
        <v>366</v>
      </c>
      <c r="L683" s="1" t="s">
        <v>1591</v>
      </c>
    </row>
    <row r="684" spans="1:12" s="1" customFormat="1" ht="15" customHeight="1">
      <c r="A684" s="10">
        <f>A675</f>
        <v>44</v>
      </c>
      <c r="B684" s="50">
        <v>1</v>
      </c>
      <c r="C684" s="21" t="s">
        <v>608</v>
      </c>
      <c r="D684" s="17">
        <f>D678</f>
        <v>4</v>
      </c>
      <c r="E684" s="42" t="s">
        <v>990</v>
      </c>
      <c r="F684" s="17">
        <f>G681</f>
        <v>20</v>
      </c>
      <c r="G684" s="23">
        <f t="shared" si="46"/>
        <v>5</v>
      </c>
      <c r="H684" s="28" t="str">
        <f t="shared" si="47"/>
        <v>œuf</v>
      </c>
      <c r="I684" s="78" t="s">
        <v>1685</v>
      </c>
      <c r="J684" s="1" t="s">
        <v>1392</v>
      </c>
      <c r="K684" s="1" t="s">
        <v>366</v>
      </c>
      <c r="L684" s="1" t="s">
        <v>1591</v>
      </c>
    </row>
    <row r="685" spans="1:12" s="1" customFormat="1" ht="15" customHeight="1">
      <c r="A685" s="10">
        <f>A675</f>
        <v>44</v>
      </c>
      <c r="B685" s="50">
        <v>1</v>
      </c>
      <c r="C685" s="21" t="s">
        <v>619</v>
      </c>
      <c r="D685" s="17">
        <f>D678</f>
        <v>4</v>
      </c>
      <c r="E685" s="42" t="s">
        <v>991</v>
      </c>
      <c r="F685" s="17">
        <f>G681</f>
        <v>20</v>
      </c>
      <c r="G685" s="23">
        <f t="shared" si="46"/>
        <v>5</v>
      </c>
      <c r="H685" s="28" t="str">
        <f t="shared" si="47"/>
        <v>C/S</v>
      </c>
      <c r="I685" s="78" t="s">
        <v>1685</v>
      </c>
      <c r="J685" s="1" t="s">
        <v>1392</v>
      </c>
      <c r="K685" s="1" t="s">
        <v>366</v>
      </c>
      <c r="L685" s="1" t="s">
        <v>1591</v>
      </c>
    </row>
    <row r="686" spans="1:12" s="1" customFormat="1" ht="15" customHeight="1">
      <c r="A686" s="10">
        <f>A675</f>
        <v>44</v>
      </c>
      <c r="B686" s="50"/>
      <c r="C686" s="21"/>
      <c r="D686" s="17">
        <f>D678</f>
        <v>4</v>
      </c>
      <c r="E686" s="42" t="s">
        <v>992</v>
      </c>
      <c r="F686" s="17">
        <f>G681</f>
        <v>20</v>
      </c>
      <c r="G686" s="23" t="str">
        <f t="shared" si="46"/>
        <v/>
      </c>
      <c r="H686" s="28">
        <f t="shared" si="47"/>
        <v>0</v>
      </c>
      <c r="I686" s="78" t="s">
        <v>1685</v>
      </c>
      <c r="J686" s="1" t="s">
        <v>1392</v>
      </c>
      <c r="K686" s="1" t="s">
        <v>366</v>
      </c>
      <c r="L686" s="1" t="s">
        <v>1591</v>
      </c>
    </row>
    <row r="687" spans="1:12" s="1" customFormat="1" ht="15" customHeight="1">
      <c r="A687" s="10">
        <f>A675</f>
        <v>44</v>
      </c>
      <c r="B687" s="50"/>
      <c r="C687" s="21"/>
      <c r="D687" s="17">
        <f>D678</f>
        <v>4</v>
      </c>
      <c r="E687" s="42"/>
      <c r="F687" s="17">
        <f>G681</f>
        <v>20</v>
      </c>
      <c r="G687" s="23" t="str">
        <f t="shared" si="46"/>
        <v/>
      </c>
      <c r="H687" s="28">
        <f t="shared" si="47"/>
        <v>0</v>
      </c>
      <c r="I687" s="78" t="s">
        <v>1685</v>
      </c>
      <c r="J687" s="1" t="s">
        <v>1392</v>
      </c>
      <c r="K687" s="1" t="s">
        <v>366</v>
      </c>
      <c r="L687" s="1" t="s">
        <v>1591</v>
      </c>
    </row>
    <row r="688" spans="1:12" s="1" customFormat="1" ht="15" customHeight="1">
      <c r="A688" s="10">
        <f>A675</f>
        <v>44</v>
      </c>
      <c r="B688" s="50">
        <v>1</v>
      </c>
      <c r="C688" s="21" t="s">
        <v>1380</v>
      </c>
      <c r="D688" s="17">
        <f>D678</f>
        <v>4</v>
      </c>
      <c r="E688" s="42" t="s">
        <v>365</v>
      </c>
      <c r="F688" s="17">
        <f>G681</f>
        <v>20</v>
      </c>
      <c r="G688" s="23">
        <f t="shared" si="46"/>
        <v>5</v>
      </c>
      <c r="H688" s="28" t="str">
        <f t="shared" si="47"/>
        <v>brique</v>
      </c>
      <c r="I688" s="78" t="s">
        <v>1685</v>
      </c>
      <c r="J688" s="1" t="s">
        <v>1392</v>
      </c>
      <c r="K688" s="1" t="s">
        <v>366</v>
      </c>
      <c r="L688" s="1" t="s">
        <v>1591</v>
      </c>
    </row>
    <row r="689" spans="1:12" s="1" customFormat="1" ht="15" customHeight="1">
      <c r="A689" s="10">
        <f>A675</f>
        <v>44</v>
      </c>
      <c r="B689" s="50">
        <v>0.1</v>
      </c>
      <c r="C689" s="21" t="s">
        <v>609</v>
      </c>
      <c r="D689" s="17">
        <f>D678</f>
        <v>4</v>
      </c>
      <c r="E689" s="42" t="s">
        <v>993</v>
      </c>
      <c r="F689" s="17">
        <f>G681</f>
        <v>20</v>
      </c>
      <c r="G689" s="41">
        <f t="shared" si="46"/>
        <v>0.5</v>
      </c>
      <c r="H689" s="28" t="str">
        <f t="shared" si="47"/>
        <v>kg</v>
      </c>
      <c r="I689" s="78" t="s">
        <v>1685</v>
      </c>
      <c r="J689" s="1" t="s">
        <v>1392</v>
      </c>
      <c r="K689" s="1" t="s">
        <v>366</v>
      </c>
      <c r="L689" s="1" t="s">
        <v>1591</v>
      </c>
    </row>
    <row r="690" spans="1:12" s="1" customFormat="1" ht="15" customHeight="1">
      <c r="A690" s="10">
        <f>A675</f>
        <v>44</v>
      </c>
      <c r="B690" s="50"/>
      <c r="C690" s="21"/>
      <c r="D690" s="17">
        <f>D678</f>
        <v>4</v>
      </c>
      <c r="E690" s="65"/>
      <c r="F690" s="17">
        <f>G681</f>
        <v>20</v>
      </c>
      <c r="G690" s="22" t="str">
        <f t="shared" si="46"/>
        <v/>
      </c>
      <c r="H690" s="28">
        <f t="shared" si="47"/>
        <v>0</v>
      </c>
      <c r="I690" s="78" t="s">
        <v>1685</v>
      </c>
      <c r="J690" s="1" t="s">
        <v>1392</v>
      </c>
      <c r="K690" s="1" t="s">
        <v>366</v>
      </c>
      <c r="L690" s="1" t="s">
        <v>1591</v>
      </c>
    </row>
    <row r="691" spans="1:12" s="1" customFormat="1" ht="15" customHeight="1">
      <c r="A691" s="10">
        <f>A675</f>
        <v>44</v>
      </c>
      <c r="B691" s="50"/>
      <c r="C691" s="21"/>
      <c r="D691" s="17">
        <f>D678</f>
        <v>4</v>
      </c>
      <c r="E691" s="65"/>
      <c r="F691" s="17">
        <f>G681</f>
        <v>20</v>
      </c>
      <c r="G691" s="22" t="str">
        <f t="shared" si="46"/>
        <v/>
      </c>
      <c r="H691" s="28">
        <f t="shared" si="47"/>
        <v>0</v>
      </c>
      <c r="I691" s="78" t="s">
        <v>1685</v>
      </c>
      <c r="J691" s="1" t="s">
        <v>1392</v>
      </c>
      <c r="K691" s="1" t="s">
        <v>366</v>
      </c>
      <c r="L691" s="1" t="s">
        <v>1591</v>
      </c>
    </row>
    <row r="692" spans="1:12" s="1" customFormat="1">
      <c r="A692" s="10">
        <f>A675</f>
        <v>44</v>
      </c>
      <c r="B692" s="53"/>
      <c r="C692" s="54"/>
      <c r="D692" s="17"/>
      <c r="E692" s="63" t="s">
        <v>0</v>
      </c>
      <c r="F692" s="17"/>
      <c r="G692" s="22"/>
      <c r="H692" s="28"/>
      <c r="I692" s="78" t="s">
        <v>1685</v>
      </c>
      <c r="J692" s="1" t="s">
        <v>1392</v>
      </c>
      <c r="K692" s="1" t="s">
        <v>366</v>
      </c>
      <c r="L692" s="1" t="s">
        <v>1591</v>
      </c>
    </row>
    <row r="693" spans="1:12" s="1" customFormat="1" ht="25.5" customHeight="1">
      <c r="A693" s="10">
        <f>A675</f>
        <v>44</v>
      </c>
      <c r="B693" s="53"/>
      <c r="C693" s="54"/>
      <c r="D693" s="17"/>
      <c r="E693" s="860" t="s">
        <v>364</v>
      </c>
      <c r="F693" s="860"/>
      <c r="G693" s="860"/>
      <c r="H693" s="861"/>
      <c r="I693" s="78" t="s">
        <v>1685</v>
      </c>
      <c r="J693" s="1" t="s">
        <v>1392</v>
      </c>
      <c r="K693" s="1" t="s">
        <v>366</v>
      </c>
      <c r="L693" s="1" t="s">
        <v>1591</v>
      </c>
    </row>
    <row r="694" spans="1:12" s="1" customFormat="1">
      <c r="A694" s="10">
        <f>A675</f>
        <v>44</v>
      </c>
      <c r="B694" s="53"/>
      <c r="C694" s="54"/>
      <c r="D694" s="17"/>
      <c r="E694" s="63" t="s">
        <v>363</v>
      </c>
      <c r="F694" s="17"/>
      <c r="G694" s="22"/>
      <c r="H694" s="28"/>
      <c r="I694" s="78" t="s">
        <v>1685</v>
      </c>
      <c r="J694" s="1" t="s">
        <v>1392</v>
      </c>
      <c r="K694" s="1" t="s">
        <v>366</v>
      </c>
      <c r="L694" s="1" t="s">
        <v>1591</v>
      </c>
    </row>
    <row r="695" spans="1:12" s="1" customFormat="1">
      <c r="A695" s="10">
        <f>A675</f>
        <v>44</v>
      </c>
      <c r="B695" s="53"/>
      <c r="C695" s="54"/>
      <c r="D695" s="17"/>
      <c r="E695" s="63" t="s">
        <v>362</v>
      </c>
      <c r="F695" s="17"/>
      <c r="G695" s="22"/>
      <c r="H695" s="28"/>
      <c r="I695" s="78" t="s">
        <v>1685</v>
      </c>
      <c r="J695" s="1" t="s">
        <v>1392</v>
      </c>
      <c r="K695" s="1" t="s">
        <v>366</v>
      </c>
      <c r="L695" s="1" t="s">
        <v>1591</v>
      </c>
    </row>
    <row r="696" spans="1:12" s="1" customFormat="1" ht="25.5" customHeight="1">
      <c r="A696" s="10">
        <f>A675</f>
        <v>44</v>
      </c>
      <c r="B696" s="53"/>
      <c r="C696" s="54"/>
      <c r="D696" s="17"/>
      <c r="E696" s="860" t="s">
        <v>361</v>
      </c>
      <c r="F696" s="860"/>
      <c r="G696" s="860"/>
      <c r="H696" s="861"/>
      <c r="I696" s="78" t="s">
        <v>1685</v>
      </c>
      <c r="J696" s="1" t="s">
        <v>1392</v>
      </c>
      <c r="K696" s="1" t="s">
        <v>366</v>
      </c>
      <c r="L696" s="1" t="s">
        <v>1591</v>
      </c>
    </row>
    <row r="697" spans="1:12" s="1" customFormat="1">
      <c r="A697" s="10">
        <f>A675</f>
        <v>44</v>
      </c>
      <c r="B697" s="53"/>
      <c r="C697" s="54"/>
      <c r="D697" s="17"/>
      <c r="E697" s="63" t="s">
        <v>360</v>
      </c>
      <c r="F697" s="17"/>
      <c r="G697" s="22"/>
      <c r="H697" s="28"/>
      <c r="I697" s="78" t="s">
        <v>1685</v>
      </c>
      <c r="J697" s="1" t="s">
        <v>1392</v>
      </c>
      <c r="K697" s="1" t="s">
        <v>366</v>
      </c>
      <c r="L697" s="1" t="s">
        <v>1591</v>
      </c>
    </row>
    <row r="698" spans="1:12" s="1" customFormat="1">
      <c r="A698" s="10">
        <f>A675</f>
        <v>44</v>
      </c>
      <c r="B698" s="53"/>
      <c r="C698" s="54"/>
      <c r="D698" s="17"/>
      <c r="E698" s="63" t="s">
        <v>359</v>
      </c>
      <c r="F698" s="17"/>
      <c r="G698" s="22"/>
      <c r="H698" s="28"/>
      <c r="I698" s="78" t="s">
        <v>1685</v>
      </c>
      <c r="J698" s="1" t="s">
        <v>1392</v>
      </c>
      <c r="K698" s="1" t="s">
        <v>366</v>
      </c>
      <c r="L698" s="1" t="s">
        <v>1591</v>
      </c>
    </row>
    <row r="699" spans="1:12" s="1" customFormat="1" ht="25.5" customHeight="1">
      <c r="A699" s="10">
        <f>A675</f>
        <v>44</v>
      </c>
      <c r="B699" s="53"/>
      <c r="C699" s="54"/>
      <c r="D699" s="17"/>
      <c r="E699" s="860" t="s">
        <v>358</v>
      </c>
      <c r="F699" s="860"/>
      <c r="G699" s="860"/>
      <c r="H699" s="861"/>
      <c r="I699" s="78" t="s">
        <v>1685</v>
      </c>
      <c r="J699" s="1" t="s">
        <v>1392</v>
      </c>
      <c r="K699" s="1" t="s">
        <v>366</v>
      </c>
      <c r="L699" s="1" t="s">
        <v>1591</v>
      </c>
    </row>
    <row r="700" spans="1:12" s="1" customFormat="1">
      <c r="A700" s="10">
        <f>A675</f>
        <v>44</v>
      </c>
      <c r="B700" s="53"/>
      <c r="C700" s="54"/>
      <c r="D700" s="17"/>
      <c r="E700" s="63" t="s">
        <v>357</v>
      </c>
      <c r="F700" s="17"/>
      <c r="G700" s="22"/>
      <c r="H700" s="28"/>
      <c r="I700" s="78" t="s">
        <v>1685</v>
      </c>
      <c r="J700" s="1" t="s">
        <v>1392</v>
      </c>
      <c r="K700" s="1" t="s">
        <v>366</v>
      </c>
      <c r="L700" s="1" t="s">
        <v>1591</v>
      </c>
    </row>
    <row r="701" spans="1:12" s="1" customFormat="1">
      <c r="A701" s="10">
        <f>A675</f>
        <v>44</v>
      </c>
      <c r="B701" s="53"/>
      <c r="C701" s="54"/>
      <c r="D701" s="17"/>
      <c r="E701" s="63" t="s">
        <v>356</v>
      </c>
      <c r="F701" s="17"/>
      <c r="G701" s="22"/>
      <c r="H701" s="28"/>
      <c r="I701" s="78" t="s">
        <v>1685</v>
      </c>
      <c r="J701" s="1" t="s">
        <v>1392</v>
      </c>
      <c r="K701" s="1" t="s">
        <v>366</v>
      </c>
      <c r="L701" s="1" t="s">
        <v>1591</v>
      </c>
    </row>
    <row r="702" spans="1:12" s="1" customFormat="1">
      <c r="A702" s="10">
        <f>A675</f>
        <v>44</v>
      </c>
      <c r="B702" s="53"/>
      <c r="C702" s="54"/>
      <c r="D702" s="17"/>
      <c r="E702" s="63" t="s">
        <v>355</v>
      </c>
      <c r="F702" s="17"/>
      <c r="G702" s="22"/>
      <c r="H702" s="28"/>
      <c r="I702" s="78" t="s">
        <v>1685</v>
      </c>
      <c r="J702" s="1" t="s">
        <v>1392</v>
      </c>
      <c r="K702" s="1" t="s">
        <v>366</v>
      </c>
      <c r="L702" s="1" t="s">
        <v>1591</v>
      </c>
    </row>
    <row r="703" spans="1:12" s="1" customFormat="1" ht="15" customHeight="1">
      <c r="A703" s="10">
        <f>A675</f>
        <v>44</v>
      </c>
      <c r="B703" s="53"/>
      <c r="C703" s="54"/>
      <c r="D703" s="17"/>
      <c r="E703" s="63"/>
      <c r="F703" s="17"/>
      <c r="G703" s="22"/>
      <c r="H703" s="28"/>
      <c r="I703" s="78" t="s">
        <v>1685</v>
      </c>
      <c r="J703" s="1" t="s">
        <v>1392</v>
      </c>
      <c r="K703" s="1" t="s">
        <v>366</v>
      </c>
      <c r="L703" s="1" t="s">
        <v>1591</v>
      </c>
    </row>
    <row r="704" spans="1:12" s="1" customFormat="1" ht="15" customHeight="1">
      <c r="A704" s="52">
        <f>A675</f>
        <v>44</v>
      </c>
      <c r="B704" s="6"/>
      <c r="C704" s="6"/>
      <c r="D704" s="5"/>
      <c r="E704" s="4"/>
      <c r="F704" s="3"/>
      <c r="G704" s="2"/>
      <c r="H704" s="2"/>
      <c r="I704" s="79" t="s">
        <v>1685</v>
      </c>
      <c r="J704" s="69" t="s">
        <v>1392</v>
      </c>
      <c r="K704" s="69" t="s">
        <v>366</v>
      </c>
      <c r="L704" s="69" t="s">
        <v>1591</v>
      </c>
    </row>
    <row r="705" spans="1:12" ht="39" customHeight="1">
      <c r="A705" s="10">
        <v>0</v>
      </c>
      <c r="B705" s="863" t="s">
        <v>1657</v>
      </c>
      <c r="C705" s="863"/>
      <c r="D705" s="863"/>
      <c r="E705" s="862" t="s">
        <v>1674</v>
      </c>
      <c r="F705" s="862"/>
      <c r="G705" s="862"/>
      <c r="H705" s="862"/>
      <c r="I705" s="75" t="s">
        <v>1674</v>
      </c>
      <c r="J705" s="75" t="s">
        <v>1520</v>
      </c>
      <c r="K705" s="75" t="s">
        <v>1521</v>
      </c>
      <c r="L705" s="75" t="s">
        <v>1519</v>
      </c>
    </row>
    <row r="706" spans="1:12" s="1" customFormat="1" ht="31.5" customHeight="1">
      <c r="A706" s="10">
        <f>B707</f>
        <v>3</v>
      </c>
      <c r="B706" s="866" t="s">
        <v>1487</v>
      </c>
      <c r="C706" s="866"/>
      <c r="D706" s="866"/>
      <c r="E706" s="866"/>
      <c r="F706" s="866"/>
      <c r="G706" s="866"/>
      <c r="H706" s="867"/>
      <c r="I706" s="77" t="s">
        <v>1405</v>
      </c>
      <c r="J706" s="68" t="s">
        <v>1488</v>
      </c>
      <c r="K706" s="68" t="s">
        <v>594</v>
      </c>
      <c r="L706" s="68" t="s">
        <v>1680</v>
      </c>
    </row>
    <row r="707" spans="1:12" ht="26.25">
      <c r="A707" s="10">
        <f>B707</f>
        <v>3</v>
      </c>
      <c r="B707" s="868">
        <v>3</v>
      </c>
      <c r="C707" s="24"/>
      <c r="D707" s="13"/>
      <c r="E707" s="12" t="s">
        <v>594</v>
      </c>
      <c r="F707" s="32"/>
      <c r="G707" s="33"/>
      <c r="H707" s="34"/>
      <c r="I707" s="76" t="s">
        <v>1405</v>
      </c>
      <c r="J707" t="s">
        <v>1488</v>
      </c>
      <c r="K707" t="s">
        <v>594</v>
      </c>
      <c r="L707" t="s">
        <v>1680</v>
      </c>
    </row>
    <row r="708" spans="1:12" ht="26.25">
      <c r="A708" s="10">
        <f>B707</f>
        <v>3</v>
      </c>
      <c r="B708" s="868"/>
      <c r="C708" s="25"/>
      <c r="D708" s="26"/>
      <c r="E708" s="27" t="s">
        <v>800</v>
      </c>
      <c r="F708" s="32"/>
      <c r="G708" s="33"/>
      <c r="H708" s="34"/>
      <c r="I708" s="76" t="s">
        <v>1405</v>
      </c>
      <c r="J708" t="s">
        <v>1488</v>
      </c>
      <c r="K708" t="s">
        <v>594</v>
      </c>
      <c r="L708" t="s">
        <v>1680</v>
      </c>
    </row>
    <row r="709" spans="1:12" ht="15" customHeight="1">
      <c r="A709" s="10">
        <f>B707</f>
        <v>3</v>
      </c>
      <c r="B709" s="869" t="s">
        <v>1369</v>
      </c>
      <c r="C709" s="869"/>
      <c r="D709" s="870">
        <v>6</v>
      </c>
      <c r="E709" s="44" t="s">
        <v>5</v>
      </c>
      <c r="F709" s="871" t="s">
        <v>1368</v>
      </c>
      <c r="G709" s="871"/>
      <c r="H709" s="872"/>
      <c r="I709" s="76" t="s">
        <v>1405</v>
      </c>
      <c r="J709" t="s">
        <v>1488</v>
      </c>
      <c r="K709" t="s">
        <v>594</v>
      </c>
      <c r="L709" t="s">
        <v>1680</v>
      </c>
    </row>
    <row r="710" spans="1:12">
      <c r="A710" s="10">
        <f>B707</f>
        <v>3</v>
      </c>
      <c r="B710" s="869"/>
      <c r="C710" s="869"/>
      <c r="D710" s="870"/>
      <c r="E710" s="65" t="s">
        <v>20</v>
      </c>
      <c r="F710" s="871"/>
      <c r="G710" s="871"/>
      <c r="H710" s="872"/>
      <c r="I710" s="76" t="s">
        <v>1405</v>
      </c>
      <c r="J710" t="s">
        <v>1488</v>
      </c>
      <c r="K710" t="s">
        <v>594</v>
      </c>
      <c r="L710" t="s">
        <v>1680</v>
      </c>
    </row>
    <row r="711" spans="1:12">
      <c r="A711" s="10">
        <f>B707</f>
        <v>3</v>
      </c>
      <c r="B711" s="869"/>
      <c r="C711" s="869"/>
      <c r="D711" s="870"/>
      <c r="E711" s="65" t="s">
        <v>11</v>
      </c>
      <c r="F711" s="871"/>
      <c r="G711" s="871"/>
      <c r="H711" s="872"/>
      <c r="I711" s="76" t="s">
        <v>1405</v>
      </c>
      <c r="J711" t="s">
        <v>1488</v>
      </c>
      <c r="K711" t="s">
        <v>594</v>
      </c>
      <c r="L711" t="s">
        <v>1680</v>
      </c>
    </row>
    <row r="712" spans="1:12" ht="18" customHeight="1">
      <c r="A712" s="10">
        <f>B707</f>
        <v>3</v>
      </c>
      <c r="B712" s="875" t="s">
        <v>613</v>
      </c>
      <c r="C712" s="875"/>
      <c r="D712" s="16">
        <f>D709</f>
        <v>6</v>
      </c>
      <c r="E712" s="45" t="s">
        <v>2</v>
      </c>
      <c r="F712" s="29" t="s">
        <v>1</v>
      </c>
      <c r="G712" s="864">
        <v>10</v>
      </c>
      <c r="H712" s="865"/>
      <c r="I712" s="76" t="s">
        <v>1405</v>
      </c>
      <c r="J712" t="s">
        <v>1488</v>
      </c>
      <c r="K712" t="s">
        <v>594</v>
      </c>
      <c r="L712" t="s">
        <v>1680</v>
      </c>
    </row>
    <row r="713" spans="1:12">
      <c r="A713" s="10">
        <f>B707</f>
        <v>3</v>
      </c>
      <c r="B713" s="20">
        <v>0.3</v>
      </c>
      <c r="C713" s="21" t="s">
        <v>609</v>
      </c>
      <c r="D713" s="17">
        <f>D709</f>
        <v>6</v>
      </c>
      <c r="E713" s="42" t="s">
        <v>801</v>
      </c>
      <c r="F713" s="17">
        <f>G712</f>
        <v>10</v>
      </c>
      <c r="G713" s="41">
        <f t="shared" ref="G713:G731" si="48">IF(ISBLANK(B713),"",IF(ISTEXT(B713),"",(B713/D713)*F713))</f>
        <v>0.49999999999999994</v>
      </c>
      <c r="H713" s="28" t="str">
        <f t="shared" ref="H713:H731" si="49">C713</f>
        <v>kg</v>
      </c>
      <c r="I713" s="76" t="s">
        <v>1405</v>
      </c>
      <c r="J713" t="s">
        <v>1488</v>
      </c>
      <c r="K713" t="s">
        <v>594</v>
      </c>
      <c r="L713" t="s">
        <v>1680</v>
      </c>
    </row>
    <row r="714" spans="1:12">
      <c r="A714" s="10">
        <f>B707</f>
        <v>3</v>
      </c>
      <c r="B714" s="20">
        <v>0.3</v>
      </c>
      <c r="C714" s="21" t="s">
        <v>609</v>
      </c>
      <c r="D714" s="17">
        <f>D709</f>
        <v>6</v>
      </c>
      <c r="E714" s="42" t="s">
        <v>802</v>
      </c>
      <c r="F714" s="17">
        <f>G712</f>
        <v>10</v>
      </c>
      <c r="G714" s="41">
        <f t="shared" si="48"/>
        <v>0.49999999999999994</v>
      </c>
      <c r="H714" s="28" t="str">
        <f t="shared" si="49"/>
        <v>kg</v>
      </c>
      <c r="I714" s="76" t="s">
        <v>1405</v>
      </c>
      <c r="J714" t="s">
        <v>1488</v>
      </c>
      <c r="K714" t="s">
        <v>594</v>
      </c>
      <c r="L714" t="s">
        <v>1680</v>
      </c>
    </row>
    <row r="715" spans="1:12">
      <c r="A715" s="10">
        <f>B707</f>
        <v>3</v>
      </c>
      <c r="B715" s="20">
        <v>0.3</v>
      </c>
      <c r="C715" s="21" t="s">
        <v>609</v>
      </c>
      <c r="D715" s="17">
        <f>D709</f>
        <v>6</v>
      </c>
      <c r="E715" s="42" t="s">
        <v>803</v>
      </c>
      <c r="F715" s="17">
        <f>G712</f>
        <v>10</v>
      </c>
      <c r="G715" s="41">
        <f t="shared" si="48"/>
        <v>0.49999999999999994</v>
      </c>
      <c r="H715" s="28" t="str">
        <f t="shared" si="49"/>
        <v>kg</v>
      </c>
      <c r="I715" s="76" t="s">
        <v>1405</v>
      </c>
      <c r="J715" t="s">
        <v>1488</v>
      </c>
      <c r="K715" t="s">
        <v>594</v>
      </c>
      <c r="L715" t="s">
        <v>1680</v>
      </c>
    </row>
    <row r="716" spans="1:12">
      <c r="A716" s="10">
        <f>B707</f>
        <v>3</v>
      </c>
      <c r="B716" s="20">
        <v>3</v>
      </c>
      <c r="C716" s="21" t="s">
        <v>620</v>
      </c>
      <c r="D716" s="17">
        <f>D709</f>
        <v>6</v>
      </c>
      <c r="E716" s="42" t="s">
        <v>804</v>
      </c>
      <c r="F716" s="17">
        <f>G712</f>
        <v>10</v>
      </c>
      <c r="G716" s="23">
        <f t="shared" si="48"/>
        <v>5</v>
      </c>
      <c r="H716" s="28" t="str">
        <f t="shared" si="49"/>
        <v>oignons</v>
      </c>
      <c r="I716" s="76" t="s">
        <v>1405</v>
      </c>
      <c r="J716" t="s">
        <v>1488</v>
      </c>
      <c r="K716" t="s">
        <v>594</v>
      </c>
      <c r="L716" t="s">
        <v>1680</v>
      </c>
    </row>
    <row r="717" spans="1:12">
      <c r="A717" s="10">
        <f>B707</f>
        <v>3</v>
      </c>
      <c r="B717" s="20">
        <v>3</v>
      </c>
      <c r="C717" s="21" t="s">
        <v>621</v>
      </c>
      <c r="D717" s="17">
        <f>D709</f>
        <v>6</v>
      </c>
      <c r="E717" s="42" t="s">
        <v>805</v>
      </c>
      <c r="F717" s="17">
        <f>G712</f>
        <v>10</v>
      </c>
      <c r="G717" s="23">
        <f t="shared" si="48"/>
        <v>5</v>
      </c>
      <c r="H717" s="28" t="str">
        <f t="shared" si="49"/>
        <v>carottes</v>
      </c>
      <c r="I717" s="76" t="s">
        <v>1405</v>
      </c>
      <c r="J717" t="s">
        <v>1488</v>
      </c>
      <c r="K717" t="s">
        <v>594</v>
      </c>
      <c r="L717" t="s">
        <v>1680</v>
      </c>
    </row>
    <row r="718" spans="1:12">
      <c r="A718" s="10">
        <f>B707</f>
        <v>3</v>
      </c>
      <c r="B718" s="20">
        <v>5</v>
      </c>
      <c r="C718" s="21" t="s">
        <v>622</v>
      </c>
      <c r="D718" s="17">
        <f>D709</f>
        <v>6</v>
      </c>
      <c r="E718" s="42" t="s">
        <v>806</v>
      </c>
      <c r="F718" s="17">
        <f>G712</f>
        <v>10</v>
      </c>
      <c r="G718" s="23">
        <f t="shared" si="48"/>
        <v>8.3333333333333339</v>
      </c>
      <c r="H718" s="28" t="str">
        <f t="shared" si="49"/>
        <v>gousses</v>
      </c>
      <c r="I718" s="76" t="s">
        <v>1405</v>
      </c>
      <c r="J718" t="s">
        <v>1488</v>
      </c>
      <c r="K718" t="s">
        <v>594</v>
      </c>
      <c r="L718" t="s">
        <v>1680</v>
      </c>
    </row>
    <row r="719" spans="1:12">
      <c r="A719" s="10">
        <f>B707</f>
        <v>3</v>
      </c>
      <c r="B719" s="20"/>
      <c r="C719" s="21"/>
      <c r="D719" s="17">
        <f>D709</f>
        <v>6</v>
      </c>
      <c r="E719" s="42" t="s">
        <v>807</v>
      </c>
      <c r="F719" s="17">
        <f>G712</f>
        <v>10</v>
      </c>
      <c r="G719" s="23" t="str">
        <f t="shared" si="48"/>
        <v/>
      </c>
      <c r="H719" s="28">
        <f t="shared" si="49"/>
        <v>0</v>
      </c>
      <c r="I719" s="76" t="s">
        <v>1405</v>
      </c>
      <c r="J719" t="s">
        <v>1488</v>
      </c>
      <c r="K719" t="s">
        <v>594</v>
      </c>
      <c r="L719" t="s">
        <v>1680</v>
      </c>
    </row>
    <row r="720" spans="1:12">
      <c r="A720" s="10">
        <f>B707</f>
        <v>3</v>
      </c>
      <c r="B720" s="20">
        <v>1</v>
      </c>
      <c r="C720" s="21" t="s">
        <v>623</v>
      </c>
      <c r="D720" s="17">
        <f>D709</f>
        <v>6</v>
      </c>
      <c r="E720" s="42" t="s">
        <v>808</v>
      </c>
      <c r="F720" s="17">
        <f>G712</f>
        <v>10</v>
      </c>
      <c r="G720" s="23">
        <f t="shared" si="48"/>
        <v>1.6666666666666665</v>
      </c>
      <c r="H720" s="28" t="str">
        <f t="shared" si="49"/>
        <v>cuillère</v>
      </c>
      <c r="I720" s="76" t="s">
        <v>1405</v>
      </c>
      <c r="J720" t="s">
        <v>1488</v>
      </c>
      <c r="K720" t="s">
        <v>594</v>
      </c>
      <c r="L720" t="s">
        <v>1680</v>
      </c>
    </row>
    <row r="721" spans="1:12">
      <c r="A721" s="10">
        <f>B707</f>
        <v>3</v>
      </c>
      <c r="B721" s="20">
        <v>1</v>
      </c>
      <c r="C721" s="21" t="s">
        <v>624</v>
      </c>
      <c r="D721" s="17">
        <f>D709</f>
        <v>6</v>
      </c>
      <c r="E721" s="42" t="s">
        <v>809</v>
      </c>
      <c r="F721" s="17">
        <f>G712</f>
        <v>10</v>
      </c>
      <c r="G721" s="23">
        <f t="shared" si="48"/>
        <v>1.6666666666666665</v>
      </c>
      <c r="H721" s="28" t="str">
        <f t="shared" si="49"/>
        <v>pincée</v>
      </c>
      <c r="I721" s="76" t="s">
        <v>1405</v>
      </c>
      <c r="J721" t="s">
        <v>1488</v>
      </c>
      <c r="K721" t="s">
        <v>594</v>
      </c>
      <c r="L721" t="s">
        <v>1680</v>
      </c>
    </row>
    <row r="722" spans="1:12">
      <c r="A722" s="10">
        <f>B707</f>
        <v>3</v>
      </c>
      <c r="B722" s="20">
        <v>0.06</v>
      </c>
      <c r="C722" s="21" t="s">
        <v>609</v>
      </c>
      <c r="D722" s="17">
        <f>D709</f>
        <v>6</v>
      </c>
      <c r="E722" s="42" t="s">
        <v>810</v>
      </c>
      <c r="F722" s="17">
        <f>G712</f>
        <v>10</v>
      </c>
      <c r="G722" s="22">
        <f t="shared" si="48"/>
        <v>0.1</v>
      </c>
      <c r="H722" s="28" t="str">
        <f t="shared" si="49"/>
        <v>kg</v>
      </c>
      <c r="I722" s="76" t="s">
        <v>1405</v>
      </c>
      <c r="J722" t="s">
        <v>1488</v>
      </c>
      <c r="K722" t="s">
        <v>594</v>
      </c>
      <c r="L722" t="s">
        <v>1680</v>
      </c>
    </row>
    <row r="723" spans="1:12">
      <c r="A723" s="10">
        <f>B707</f>
        <v>3</v>
      </c>
      <c r="B723" s="20">
        <v>1</v>
      </c>
      <c r="C723" s="21" t="s">
        <v>625</v>
      </c>
      <c r="D723" s="17">
        <f>D709</f>
        <v>6</v>
      </c>
      <c r="E723" s="42" t="s">
        <v>811</v>
      </c>
      <c r="F723" s="17">
        <f>G712</f>
        <v>10</v>
      </c>
      <c r="G723" s="23">
        <f t="shared" si="48"/>
        <v>1.6666666666666665</v>
      </c>
      <c r="H723" s="28" t="str">
        <f t="shared" si="49"/>
        <v>boite</v>
      </c>
      <c r="I723" s="76" t="s">
        <v>1405</v>
      </c>
      <c r="J723" t="s">
        <v>1488</v>
      </c>
      <c r="K723" t="s">
        <v>594</v>
      </c>
      <c r="L723" t="s">
        <v>1680</v>
      </c>
    </row>
    <row r="724" spans="1:12">
      <c r="A724" s="10">
        <f>B707</f>
        <v>3</v>
      </c>
      <c r="B724" s="20">
        <v>0.25</v>
      </c>
      <c r="C724" s="21" t="s">
        <v>609</v>
      </c>
      <c r="D724" s="17">
        <f>D709</f>
        <v>6</v>
      </c>
      <c r="E724" s="42" t="s">
        <v>812</v>
      </c>
      <c r="F724" s="17">
        <f>G712</f>
        <v>10</v>
      </c>
      <c r="G724" s="41">
        <f t="shared" si="48"/>
        <v>0.41666666666666663</v>
      </c>
      <c r="H724" s="28" t="str">
        <f t="shared" si="49"/>
        <v>kg</v>
      </c>
      <c r="I724" s="76" t="s">
        <v>1405</v>
      </c>
      <c r="J724" t="s">
        <v>1488</v>
      </c>
      <c r="K724" t="s">
        <v>594</v>
      </c>
      <c r="L724" t="s">
        <v>1680</v>
      </c>
    </row>
    <row r="725" spans="1:12">
      <c r="A725" s="10">
        <f>B707</f>
        <v>3</v>
      </c>
      <c r="B725" s="20">
        <v>0.25</v>
      </c>
      <c r="C725" s="21" t="s">
        <v>609</v>
      </c>
      <c r="D725" s="17">
        <f>D709</f>
        <v>6</v>
      </c>
      <c r="E725" s="42" t="s">
        <v>813</v>
      </c>
      <c r="F725" s="17">
        <f>G712</f>
        <v>10</v>
      </c>
      <c r="G725" s="41">
        <f t="shared" si="48"/>
        <v>0.41666666666666663</v>
      </c>
      <c r="H725" s="28" t="str">
        <f t="shared" si="49"/>
        <v>kg</v>
      </c>
      <c r="I725" s="76" t="s">
        <v>1405</v>
      </c>
      <c r="J725" t="s">
        <v>1488</v>
      </c>
      <c r="K725" t="s">
        <v>594</v>
      </c>
      <c r="L725" t="s">
        <v>1680</v>
      </c>
    </row>
    <row r="726" spans="1:12">
      <c r="A726" s="10">
        <f>B707</f>
        <v>3</v>
      </c>
      <c r="B726" s="20">
        <v>0.12</v>
      </c>
      <c r="C726" s="21" t="s">
        <v>609</v>
      </c>
      <c r="D726" s="17">
        <f>D709</f>
        <v>6</v>
      </c>
      <c r="E726" s="42" t="s">
        <v>814</v>
      </c>
      <c r="F726" s="17">
        <f>G712</f>
        <v>10</v>
      </c>
      <c r="G726" s="41">
        <f t="shared" si="48"/>
        <v>0.2</v>
      </c>
      <c r="H726" s="28" t="str">
        <f t="shared" si="49"/>
        <v>kg</v>
      </c>
      <c r="I726" s="76" t="s">
        <v>1405</v>
      </c>
      <c r="J726" t="s">
        <v>1488</v>
      </c>
      <c r="K726" t="s">
        <v>594</v>
      </c>
      <c r="L726" t="s">
        <v>1680</v>
      </c>
    </row>
    <row r="727" spans="1:12">
      <c r="A727" s="10">
        <f>B707</f>
        <v>3</v>
      </c>
      <c r="B727" s="20">
        <v>0.04</v>
      </c>
      <c r="C727" s="21" t="s">
        <v>609</v>
      </c>
      <c r="D727" s="17">
        <f>D709</f>
        <v>6</v>
      </c>
      <c r="E727" s="42" t="s">
        <v>815</v>
      </c>
      <c r="F727" s="17">
        <f>G712</f>
        <v>10</v>
      </c>
      <c r="G727" s="41">
        <f t="shared" si="48"/>
        <v>6.6666666666666666E-2</v>
      </c>
      <c r="H727" s="28" t="str">
        <f t="shared" si="49"/>
        <v>kg</v>
      </c>
      <c r="I727" s="76" t="s">
        <v>1405</v>
      </c>
      <c r="J727" t="s">
        <v>1488</v>
      </c>
      <c r="K727" t="s">
        <v>594</v>
      </c>
      <c r="L727" t="s">
        <v>1680</v>
      </c>
    </row>
    <row r="728" spans="1:12">
      <c r="A728" s="10">
        <f>B707</f>
        <v>3</v>
      </c>
      <c r="B728" s="20">
        <v>1</v>
      </c>
      <c r="C728" s="21" t="s">
        <v>626</v>
      </c>
      <c r="D728" s="17">
        <f>D709</f>
        <v>6</v>
      </c>
      <c r="E728" s="42" t="s">
        <v>816</v>
      </c>
      <c r="F728" s="17">
        <f>G712</f>
        <v>10</v>
      </c>
      <c r="G728" s="23">
        <f t="shared" si="48"/>
        <v>1.6666666666666665</v>
      </c>
      <c r="H728" s="28" t="str">
        <f t="shared" si="49"/>
        <v>C</v>
      </c>
      <c r="I728" s="76" t="s">
        <v>1405</v>
      </c>
      <c r="J728" t="s">
        <v>1488</v>
      </c>
      <c r="K728" t="s">
        <v>594</v>
      </c>
      <c r="L728" t="s">
        <v>1680</v>
      </c>
    </row>
    <row r="729" spans="1:12">
      <c r="A729" s="10">
        <f>B707</f>
        <v>3</v>
      </c>
      <c r="B729" s="20"/>
      <c r="C729" s="21"/>
      <c r="D729" s="17">
        <f>D709</f>
        <v>6</v>
      </c>
      <c r="E729" s="42" t="s">
        <v>662</v>
      </c>
      <c r="F729" s="17">
        <f>G712</f>
        <v>10</v>
      </c>
      <c r="G729" s="22" t="str">
        <f t="shared" si="48"/>
        <v/>
      </c>
      <c r="H729" s="28">
        <f t="shared" si="49"/>
        <v>0</v>
      </c>
      <c r="I729" s="76" t="s">
        <v>1405</v>
      </c>
      <c r="J729" t="s">
        <v>1488</v>
      </c>
      <c r="K729" t="s">
        <v>594</v>
      </c>
      <c r="L729" t="s">
        <v>1680</v>
      </c>
    </row>
    <row r="730" spans="1:12">
      <c r="A730" s="10">
        <f>B707</f>
        <v>3</v>
      </c>
      <c r="B730" s="20"/>
      <c r="C730" s="21"/>
      <c r="D730" s="17">
        <f>D709</f>
        <v>6</v>
      </c>
      <c r="E730" s="42" t="s">
        <v>700</v>
      </c>
      <c r="F730" s="17">
        <f>G712</f>
        <v>10</v>
      </c>
      <c r="G730" s="22" t="str">
        <f t="shared" si="48"/>
        <v/>
      </c>
      <c r="H730" s="28">
        <f t="shared" si="49"/>
        <v>0</v>
      </c>
      <c r="I730" s="76" t="s">
        <v>1405</v>
      </c>
      <c r="J730" t="s">
        <v>1488</v>
      </c>
      <c r="K730" t="s">
        <v>594</v>
      </c>
      <c r="L730" t="s">
        <v>1680</v>
      </c>
    </row>
    <row r="731" spans="1:12">
      <c r="A731" s="10">
        <f>B707</f>
        <v>3</v>
      </c>
      <c r="B731" s="20"/>
      <c r="C731" s="21"/>
      <c r="D731" s="17">
        <f>D709</f>
        <v>6</v>
      </c>
      <c r="E731" s="42"/>
      <c r="F731" s="17">
        <f>G712</f>
        <v>10</v>
      </c>
      <c r="G731" s="22" t="str">
        <f t="shared" si="48"/>
        <v/>
      </c>
      <c r="H731" s="28">
        <f t="shared" si="49"/>
        <v>0</v>
      </c>
      <c r="I731" s="76" t="s">
        <v>1405</v>
      </c>
      <c r="J731" t="s">
        <v>1488</v>
      </c>
      <c r="K731" t="s">
        <v>594</v>
      </c>
      <c r="L731" t="s">
        <v>1680</v>
      </c>
    </row>
    <row r="732" spans="1:12">
      <c r="A732" s="10">
        <f>B707</f>
        <v>3</v>
      </c>
      <c r="B732" s="18"/>
      <c r="C732" s="18"/>
      <c r="D732" s="15"/>
      <c r="E732" s="61" t="s">
        <v>1461</v>
      </c>
      <c r="F732" s="14"/>
      <c r="G732" s="31"/>
      <c r="H732" s="38"/>
      <c r="I732" s="76" t="s">
        <v>1405</v>
      </c>
      <c r="J732" t="s">
        <v>1488</v>
      </c>
      <c r="K732" t="s">
        <v>594</v>
      </c>
      <c r="L732" t="s">
        <v>1680</v>
      </c>
    </row>
    <row r="733" spans="1:12">
      <c r="A733" s="10">
        <f>B707</f>
        <v>3</v>
      </c>
      <c r="B733" s="18"/>
      <c r="C733" s="18"/>
      <c r="D733" s="15"/>
      <c r="E733" s="63" t="s">
        <v>593</v>
      </c>
      <c r="F733" s="14"/>
      <c r="G733" s="31"/>
      <c r="H733" s="38"/>
      <c r="I733" s="76" t="s">
        <v>1405</v>
      </c>
      <c r="J733" t="s">
        <v>1488</v>
      </c>
      <c r="K733" t="s">
        <v>594</v>
      </c>
      <c r="L733" t="s">
        <v>1680</v>
      </c>
    </row>
    <row r="734" spans="1:12" ht="38.25" customHeight="1">
      <c r="A734" s="10">
        <f>B707</f>
        <v>3</v>
      </c>
      <c r="B734" s="18"/>
      <c r="C734" s="18"/>
      <c r="D734" s="15"/>
      <c r="E734" s="860" t="s">
        <v>592</v>
      </c>
      <c r="F734" s="860"/>
      <c r="G734" s="860"/>
      <c r="H734" s="861"/>
      <c r="I734" s="76" t="s">
        <v>1405</v>
      </c>
      <c r="J734" t="s">
        <v>1488</v>
      </c>
      <c r="K734" t="s">
        <v>594</v>
      </c>
      <c r="L734" t="s">
        <v>1680</v>
      </c>
    </row>
    <row r="735" spans="1:12" ht="25.5" customHeight="1">
      <c r="A735" s="10">
        <f>B707</f>
        <v>3</v>
      </c>
      <c r="B735" s="18"/>
      <c r="C735" s="18"/>
      <c r="D735" s="15"/>
      <c r="E735" s="860" t="s">
        <v>591</v>
      </c>
      <c r="F735" s="860"/>
      <c r="G735" s="860"/>
      <c r="H735" s="861"/>
      <c r="I735" s="76" t="s">
        <v>1405</v>
      </c>
      <c r="J735" t="s">
        <v>1488</v>
      </c>
      <c r="K735" t="s">
        <v>594</v>
      </c>
      <c r="L735" t="s">
        <v>1680</v>
      </c>
    </row>
    <row r="736" spans="1:12" ht="25.5" customHeight="1">
      <c r="A736" s="10">
        <f>B707</f>
        <v>3</v>
      </c>
      <c r="B736" s="18"/>
      <c r="C736" s="18"/>
      <c r="D736" s="15"/>
      <c r="E736" s="860" t="s">
        <v>817</v>
      </c>
      <c r="F736" s="860"/>
      <c r="G736" s="860"/>
      <c r="H736" s="861"/>
      <c r="I736" s="76" t="s">
        <v>1405</v>
      </c>
      <c r="J736" t="s">
        <v>1488</v>
      </c>
      <c r="K736" t="s">
        <v>594</v>
      </c>
      <c r="L736" t="s">
        <v>1680</v>
      </c>
    </row>
    <row r="737" spans="1:12" ht="25.5" customHeight="1">
      <c r="A737" s="10">
        <f>B707</f>
        <v>3</v>
      </c>
      <c r="B737" s="18"/>
      <c r="C737" s="18"/>
      <c r="D737" s="15"/>
      <c r="E737" s="860" t="s">
        <v>590</v>
      </c>
      <c r="F737" s="860"/>
      <c r="G737" s="860"/>
      <c r="H737" s="861"/>
      <c r="I737" s="76" t="s">
        <v>1405</v>
      </c>
      <c r="J737" t="s">
        <v>1488</v>
      </c>
      <c r="K737" t="s">
        <v>594</v>
      </c>
      <c r="L737" t="s">
        <v>1680</v>
      </c>
    </row>
    <row r="738" spans="1:12">
      <c r="A738" s="10">
        <f>B707</f>
        <v>3</v>
      </c>
      <c r="B738" s="18"/>
      <c r="C738" s="18"/>
      <c r="D738" s="15"/>
      <c r="E738" s="63"/>
      <c r="F738" s="14"/>
      <c r="G738" s="31"/>
      <c r="H738" s="38"/>
      <c r="I738" s="76" t="s">
        <v>1405</v>
      </c>
      <c r="J738" t="s">
        <v>1488</v>
      </c>
      <c r="K738" t="s">
        <v>594</v>
      </c>
      <c r="L738" t="s">
        <v>1680</v>
      </c>
    </row>
    <row r="739" spans="1:12">
      <c r="A739" s="52">
        <f>B707</f>
        <v>3</v>
      </c>
      <c r="B739" s="6"/>
      <c r="C739" s="6"/>
      <c r="D739" s="5"/>
      <c r="E739" s="4"/>
      <c r="F739" s="3"/>
      <c r="G739" s="2"/>
      <c r="H739" s="2"/>
      <c r="I739" s="79" t="s">
        <v>1405</v>
      </c>
      <c r="J739" s="69" t="s">
        <v>1488</v>
      </c>
      <c r="K739" s="69" t="s">
        <v>594</v>
      </c>
      <c r="L739" s="69" t="s">
        <v>1680</v>
      </c>
    </row>
    <row r="740" spans="1:12" s="1" customFormat="1" ht="31.5" customHeight="1">
      <c r="A740" s="10">
        <f>B741</f>
        <v>7</v>
      </c>
      <c r="B740" s="866" t="s">
        <v>1487</v>
      </c>
      <c r="C740" s="866"/>
      <c r="D740" s="866"/>
      <c r="E740" s="866"/>
      <c r="F740" s="866"/>
      <c r="G740" s="866"/>
      <c r="H740" s="867"/>
      <c r="I740" s="77" t="s">
        <v>1405</v>
      </c>
      <c r="J740" s="68" t="s">
        <v>1488</v>
      </c>
      <c r="K740" s="68" t="s">
        <v>583</v>
      </c>
      <c r="L740" s="68" t="s">
        <v>1573</v>
      </c>
    </row>
    <row r="741" spans="1:12" ht="26.25">
      <c r="A741" s="10">
        <f>B741</f>
        <v>7</v>
      </c>
      <c r="B741" s="868">
        <v>7</v>
      </c>
      <c r="C741" s="24"/>
      <c r="D741" s="13"/>
      <c r="E741" s="12" t="s">
        <v>583</v>
      </c>
      <c r="F741" s="32"/>
      <c r="G741" s="33"/>
      <c r="H741" s="34"/>
      <c r="I741" s="85" t="s">
        <v>1405</v>
      </c>
      <c r="J741" s="71" t="s">
        <v>1488</v>
      </c>
      <c r="K741" s="71" t="s">
        <v>583</v>
      </c>
      <c r="L741" t="s">
        <v>1573</v>
      </c>
    </row>
    <row r="742" spans="1:12" ht="26.25">
      <c r="A742" s="10">
        <f>B741</f>
        <v>7</v>
      </c>
      <c r="B742" s="868"/>
      <c r="C742" s="25"/>
      <c r="D742" s="26"/>
      <c r="E742" s="27" t="s">
        <v>827</v>
      </c>
      <c r="F742" s="32"/>
      <c r="G742" s="33"/>
      <c r="H742" s="34"/>
      <c r="I742" s="85" t="s">
        <v>1405</v>
      </c>
      <c r="J742" s="71" t="s">
        <v>1488</v>
      </c>
      <c r="K742" s="71" t="s">
        <v>583</v>
      </c>
      <c r="L742" t="s">
        <v>1573</v>
      </c>
    </row>
    <row r="743" spans="1:12" ht="15" customHeight="1">
      <c r="A743" s="10">
        <f>B741</f>
        <v>7</v>
      </c>
      <c r="B743" s="869" t="s">
        <v>1369</v>
      </c>
      <c r="C743" s="869"/>
      <c r="D743" s="870">
        <v>4</v>
      </c>
      <c r="E743" s="9" t="s">
        <v>8</v>
      </c>
      <c r="F743" s="871" t="s">
        <v>1368</v>
      </c>
      <c r="G743" s="871"/>
      <c r="H743" s="872"/>
      <c r="I743" s="85" t="s">
        <v>1405</v>
      </c>
      <c r="J743" s="71" t="s">
        <v>1488</v>
      </c>
      <c r="K743" s="71" t="s">
        <v>583</v>
      </c>
      <c r="L743" t="s">
        <v>1573</v>
      </c>
    </row>
    <row r="744" spans="1:12">
      <c r="A744" s="10">
        <f>B741</f>
        <v>7</v>
      </c>
      <c r="B744" s="869"/>
      <c r="C744" s="869"/>
      <c r="D744" s="870"/>
      <c r="E744" s="7" t="s">
        <v>15</v>
      </c>
      <c r="F744" s="871"/>
      <c r="G744" s="871"/>
      <c r="H744" s="872"/>
      <c r="I744" s="85" t="s">
        <v>1405</v>
      </c>
      <c r="J744" s="71" t="s">
        <v>1488</v>
      </c>
      <c r="K744" s="71" t="s">
        <v>583</v>
      </c>
      <c r="L744" t="s">
        <v>1573</v>
      </c>
    </row>
    <row r="745" spans="1:12">
      <c r="A745" s="10">
        <f>B741</f>
        <v>7</v>
      </c>
      <c r="B745" s="869"/>
      <c r="C745" s="869"/>
      <c r="D745" s="870"/>
      <c r="E745" s="7" t="s">
        <v>14</v>
      </c>
      <c r="F745" s="871"/>
      <c r="G745" s="871"/>
      <c r="H745" s="872"/>
      <c r="I745" s="85" t="s">
        <v>1405</v>
      </c>
      <c r="J745" s="71" t="s">
        <v>1488</v>
      </c>
      <c r="K745" s="71" t="s">
        <v>583</v>
      </c>
      <c r="L745" t="s">
        <v>1573</v>
      </c>
    </row>
    <row r="746" spans="1:12" ht="18" customHeight="1">
      <c r="A746" s="10">
        <f>B741</f>
        <v>7</v>
      </c>
      <c r="B746" s="875" t="s">
        <v>613</v>
      </c>
      <c r="C746" s="875"/>
      <c r="D746" s="8">
        <f>D743</f>
        <v>4</v>
      </c>
      <c r="E746" s="35" t="s">
        <v>2</v>
      </c>
      <c r="F746" s="29" t="s">
        <v>1</v>
      </c>
      <c r="G746" s="864">
        <v>10</v>
      </c>
      <c r="H746" s="865"/>
      <c r="I746" s="85" t="s">
        <v>1405</v>
      </c>
      <c r="J746" s="71" t="s">
        <v>1488</v>
      </c>
      <c r="K746" s="71" t="s">
        <v>583</v>
      </c>
      <c r="L746" t="s">
        <v>1573</v>
      </c>
    </row>
    <row r="747" spans="1:12">
      <c r="A747" s="10">
        <f>B741</f>
        <v>7</v>
      </c>
      <c r="B747" s="20">
        <v>0.2</v>
      </c>
      <c r="C747" s="21" t="s">
        <v>609</v>
      </c>
      <c r="D747" s="17">
        <f>D743</f>
        <v>4</v>
      </c>
      <c r="E747" s="42" t="s">
        <v>828</v>
      </c>
      <c r="F747" s="17">
        <f>G746</f>
        <v>10</v>
      </c>
      <c r="G747" s="41">
        <f t="shared" ref="G747:G752" si="50">IF(ISBLANK(B747),"",IF(ISTEXT(B747),"",(B747/D747)*F747))</f>
        <v>0.5</v>
      </c>
      <c r="H747" s="28" t="str">
        <f t="shared" ref="H747:H752" si="51">C747</f>
        <v>kg</v>
      </c>
      <c r="I747" s="85" t="s">
        <v>1405</v>
      </c>
      <c r="J747" s="71" t="s">
        <v>1488</v>
      </c>
      <c r="K747" s="71" t="s">
        <v>583</v>
      </c>
      <c r="L747" t="s">
        <v>1573</v>
      </c>
    </row>
    <row r="748" spans="1:12">
      <c r="A748" s="10">
        <f>B741</f>
        <v>7</v>
      </c>
      <c r="B748" s="20">
        <v>0.4</v>
      </c>
      <c r="C748" s="21" t="s">
        <v>609</v>
      </c>
      <c r="D748" s="17">
        <f>D743</f>
        <v>4</v>
      </c>
      <c r="E748" s="42" t="s">
        <v>829</v>
      </c>
      <c r="F748" s="17">
        <f>G746</f>
        <v>10</v>
      </c>
      <c r="G748" s="41">
        <f t="shared" si="50"/>
        <v>1</v>
      </c>
      <c r="H748" s="28" t="str">
        <f t="shared" si="51"/>
        <v>kg</v>
      </c>
      <c r="I748" s="85" t="s">
        <v>1405</v>
      </c>
      <c r="J748" s="71" t="s">
        <v>1488</v>
      </c>
      <c r="K748" s="71" t="s">
        <v>583</v>
      </c>
      <c r="L748" t="s">
        <v>1573</v>
      </c>
    </row>
    <row r="749" spans="1:12">
      <c r="A749" s="10">
        <f>B741</f>
        <v>7</v>
      </c>
      <c r="B749" s="20">
        <v>1</v>
      </c>
      <c r="C749" s="21" t="s">
        <v>630</v>
      </c>
      <c r="D749" s="17">
        <f>D743</f>
        <v>4</v>
      </c>
      <c r="E749" s="42" t="s">
        <v>830</v>
      </c>
      <c r="F749" s="17">
        <f>G746</f>
        <v>10</v>
      </c>
      <c r="G749" s="23">
        <f t="shared" si="50"/>
        <v>2.5</v>
      </c>
      <c r="H749" s="28" t="str">
        <f t="shared" si="51"/>
        <v>poivron</v>
      </c>
      <c r="I749" s="85" t="s">
        <v>1405</v>
      </c>
      <c r="J749" s="71" t="s">
        <v>1488</v>
      </c>
      <c r="K749" s="71" t="s">
        <v>583</v>
      </c>
      <c r="L749" t="s">
        <v>1573</v>
      </c>
    </row>
    <row r="750" spans="1:12">
      <c r="A750" s="10">
        <f>B741</f>
        <v>7</v>
      </c>
      <c r="B750" s="20">
        <v>0.1</v>
      </c>
      <c r="C750" s="21" t="s">
        <v>609</v>
      </c>
      <c r="D750" s="17">
        <f>D743</f>
        <v>4</v>
      </c>
      <c r="E750" s="42" t="s">
        <v>831</v>
      </c>
      <c r="F750" s="17">
        <f>G746</f>
        <v>10</v>
      </c>
      <c r="G750" s="41">
        <f t="shared" si="50"/>
        <v>0.25</v>
      </c>
      <c r="H750" s="28" t="str">
        <f t="shared" si="51"/>
        <v>kg</v>
      </c>
      <c r="I750" s="85" t="s">
        <v>1405</v>
      </c>
      <c r="J750" s="71" t="s">
        <v>1488</v>
      </c>
      <c r="K750" s="71" t="s">
        <v>583</v>
      </c>
      <c r="L750" t="s">
        <v>1573</v>
      </c>
    </row>
    <row r="751" spans="1:12">
      <c r="A751" s="10">
        <f>B741</f>
        <v>7</v>
      </c>
      <c r="B751" s="20">
        <v>0.1</v>
      </c>
      <c r="C751" s="21" t="s">
        <v>609</v>
      </c>
      <c r="D751" s="17">
        <f>D743</f>
        <v>4</v>
      </c>
      <c r="E751" s="42" t="s">
        <v>832</v>
      </c>
      <c r="F751" s="17">
        <f>G746</f>
        <v>10</v>
      </c>
      <c r="G751" s="41">
        <f t="shared" si="50"/>
        <v>0.25</v>
      </c>
      <c r="H751" s="28" t="str">
        <f t="shared" si="51"/>
        <v>kg</v>
      </c>
      <c r="I751" s="85" t="s">
        <v>1405</v>
      </c>
      <c r="J751" s="71" t="s">
        <v>1488</v>
      </c>
      <c r="K751" s="71" t="s">
        <v>583</v>
      </c>
      <c r="L751" t="s">
        <v>1573</v>
      </c>
    </row>
    <row r="752" spans="1:12">
      <c r="A752" s="10">
        <f>B741</f>
        <v>7</v>
      </c>
      <c r="B752" s="20"/>
      <c r="C752" s="21"/>
      <c r="D752" s="17">
        <f>D743</f>
        <v>4</v>
      </c>
      <c r="E752" s="42" t="s">
        <v>686</v>
      </c>
      <c r="F752" s="17">
        <f>G746</f>
        <v>10</v>
      </c>
      <c r="G752" s="22" t="str">
        <f t="shared" si="50"/>
        <v/>
      </c>
      <c r="H752" s="28">
        <f t="shared" si="51"/>
        <v>0</v>
      </c>
      <c r="I752" s="85" t="s">
        <v>1405</v>
      </c>
      <c r="J752" s="71" t="s">
        <v>1488</v>
      </c>
      <c r="K752" s="71" t="s">
        <v>583</v>
      </c>
      <c r="L752" t="s">
        <v>1573</v>
      </c>
    </row>
    <row r="753" spans="1:12">
      <c r="A753" s="10">
        <f>B741</f>
        <v>7</v>
      </c>
      <c r="B753" s="18"/>
      <c r="C753" s="18"/>
      <c r="D753" s="15"/>
      <c r="E753" s="63"/>
      <c r="F753" s="14"/>
      <c r="G753" s="31"/>
      <c r="H753" s="38"/>
      <c r="I753" s="85" t="s">
        <v>1405</v>
      </c>
      <c r="J753" s="71" t="s">
        <v>1488</v>
      </c>
      <c r="K753" s="71" t="s">
        <v>583</v>
      </c>
      <c r="L753" t="s">
        <v>1573</v>
      </c>
    </row>
    <row r="754" spans="1:12">
      <c r="A754" s="10">
        <f>B741</f>
        <v>7</v>
      </c>
      <c r="B754" s="18"/>
      <c r="C754" s="18"/>
      <c r="D754" s="15"/>
      <c r="E754" s="63" t="s">
        <v>0</v>
      </c>
      <c r="F754" s="14"/>
      <c r="G754" s="31"/>
      <c r="H754" s="38"/>
      <c r="I754" s="85" t="s">
        <v>1405</v>
      </c>
      <c r="J754" s="71" t="s">
        <v>1488</v>
      </c>
      <c r="K754" s="71" t="s">
        <v>583</v>
      </c>
      <c r="L754" t="s">
        <v>1573</v>
      </c>
    </row>
    <row r="755" spans="1:12">
      <c r="A755" s="10">
        <f>B741</f>
        <v>7</v>
      </c>
      <c r="B755" s="18"/>
      <c r="C755" s="18"/>
      <c r="D755" s="15"/>
      <c r="E755" s="63" t="s">
        <v>582</v>
      </c>
      <c r="F755" s="14"/>
      <c r="G755" s="31"/>
      <c r="H755" s="38"/>
      <c r="I755" s="85" t="s">
        <v>1405</v>
      </c>
      <c r="J755" s="71" t="s">
        <v>1488</v>
      </c>
      <c r="K755" s="71" t="s">
        <v>583</v>
      </c>
      <c r="L755" t="s">
        <v>1573</v>
      </c>
    </row>
    <row r="756" spans="1:12">
      <c r="A756" s="10">
        <f>B741</f>
        <v>7</v>
      </c>
      <c r="B756" s="18"/>
      <c r="C756" s="18"/>
      <c r="D756" s="15"/>
      <c r="E756" s="63" t="s">
        <v>581</v>
      </c>
      <c r="F756" s="14"/>
      <c r="G756" s="31"/>
      <c r="H756" s="38"/>
      <c r="I756" s="85" t="s">
        <v>1405</v>
      </c>
      <c r="J756" s="71" t="s">
        <v>1488</v>
      </c>
      <c r="K756" s="71" t="s">
        <v>583</v>
      </c>
      <c r="L756" t="s">
        <v>1573</v>
      </c>
    </row>
    <row r="757" spans="1:12">
      <c r="A757" s="10">
        <f>B741</f>
        <v>7</v>
      </c>
      <c r="B757" s="18"/>
      <c r="C757" s="18"/>
      <c r="D757" s="15"/>
      <c r="E757" s="63" t="s">
        <v>580</v>
      </c>
      <c r="F757" s="14"/>
      <c r="G757" s="31"/>
      <c r="H757" s="38"/>
      <c r="I757" s="85" t="s">
        <v>1405</v>
      </c>
      <c r="J757" s="71" t="s">
        <v>1488</v>
      </c>
      <c r="K757" s="71" t="s">
        <v>583</v>
      </c>
      <c r="L757" t="s">
        <v>1573</v>
      </c>
    </row>
    <row r="758" spans="1:12">
      <c r="A758" s="10">
        <f>B741</f>
        <v>7</v>
      </c>
      <c r="B758" s="18"/>
      <c r="C758" s="18"/>
      <c r="D758" s="15"/>
      <c r="E758" s="63" t="s">
        <v>579</v>
      </c>
      <c r="F758" s="14"/>
      <c r="G758" s="31"/>
      <c r="H758" s="38"/>
      <c r="I758" s="85" t="s">
        <v>1405</v>
      </c>
      <c r="J758" s="71" t="s">
        <v>1488</v>
      </c>
      <c r="K758" s="71" t="s">
        <v>583</v>
      </c>
      <c r="L758" t="s">
        <v>1573</v>
      </c>
    </row>
    <row r="759" spans="1:12">
      <c r="A759" s="10">
        <f>B741</f>
        <v>7</v>
      </c>
      <c r="B759" s="18"/>
      <c r="C759" s="18"/>
      <c r="D759" s="15"/>
      <c r="E759" s="63" t="s">
        <v>578</v>
      </c>
      <c r="F759" s="14"/>
      <c r="G759" s="31"/>
      <c r="H759" s="38"/>
      <c r="I759" s="85" t="s">
        <v>1405</v>
      </c>
      <c r="J759" s="71" t="s">
        <v>1488</v>
      </c>
      <c r="K759" s="71" t="s">
        <v>583</v>
      </c>
      <c r="L759" t="s">
        <v>1573</v>
      </c>
    </row>
    <row r="760" spans="1:12">
      <c r="A760" s="10">
        <f>B741</f>
        <v>7</v>
      </c>
      <c r="B760" s="18"/>
      <c r="C760" s="18"/>
      <c r="D760" s="15"/>
      <c r="E760" s="63" t="s">
        <v>577</v>
      </c>
      <c r="F760" s="14"/>
      <c r="G760" s="31"/>
      <c r="H760" s="38"/>
      <c r="I760" s="85" t="s">
        <v>1405</v>
      </c>
      <c r="J760" s="71" t="s">
        <v>1488</v>
      </c>
      <c r="K760" s="71" t="s">
        <v>583</v>
      </c>
      <c r="L760" t="s">
        <v>1573</v>
      </c>
    </row>
    <row r="761" spans="1:12">
      <c r="A761" s="10">
        <f>B741</f>
        <v>7</v>
      </c>
      <c r="B761" s="18"/>
      <c r="C761" s="18"/>
      <c r="D761" s="15"/>
      <c r="E761" s="63"/>
      <c r="F761" s="14"/>
      <c r="G761" s="31"/>
      <c r="H761" s="38"/>
      <c r="I761" s="85" t="s">
        <v>1405</v>
      </c>
      <c r="J761" s="71" t="s">
        <v>1488</v>
      </c>
      <c r="K761" s="71" t="s">
        <v>583</v>
      </c>
      <c r="L761" t="s">
        <v>1573</v>
      </c>
    </row>
    <row r="762" spans="1:12">
      <c r="A762" s="52">
        <f>B741</f>
        <v>7</v>
      </c>
      <c r="B762" s="6"/>
      <c r="C762" s="6"/>
      <c r="D762" s="5"/>
      <c r="E762" s="4"/>
      <c r="F762" s="3"/>
      <c r="G762" s="2"/>
      <c r="H762" s="2"/>
      <c r="I762" s="79" t="s">
        <v>1405</v>
      </c>
      <c r="J762" s="69" t="s">
        <v>1488</v>
      </c>
      <c r="K762" s="69" t="s">
        <v>583</v>
      </c>
      <c r="L762" s="69" t="s">
        <v>1573</v>
      </c>
    </row>
    <row r="763" spans="1:12" s="1" customFormat="1" ht="31.5" customHeight="1">
      <c r="A763" s="10">
        <f>B764</f>
        <v>13</v>
      </c>
      <c r="B763" s="866" t="s">
        <v>1574</v>
      </c>
      <c r="C763" s="866"/>
      <c r="D763" s="866"/>
      <c r="E763" s="866"/>
      <c r="F763" s="866"/>
      <c r="G763" s="866"/>
      <c r="H763" s="867"/>
      <c r="I763" s="77" t="s">
        <v>1405</v>
      </c>
      <c r="J763" s="68" t="s">
        <v>1575</v>
      </c>
      <c r="K763" s="68" t="s">
        <v>557</v>
      </c>
      <c r="L763" s="68" t="s">
        <v>1576</v>
      </c>
    </row>
    <row r="764" spans="1:12" ht="26.25">
      <c r="A764" s="36">
        <f>B764</f>
        <v>13</v>
      </c>
      <c r="B764" s="868">
        <v>13</v>
      </c>
      <c r="C764" s="24"/>
      <c r="D764" s="13"/>
      <c r="E764" s="12" t="s">
        <v>557</v>
      </c>
      <c r="F764" s="32"/>
      <c r="G764" s="33"/>
      <c r="H764" s="34"/>
      <c r="I764" s="85" t="s">
        <v>1405</v>
      </c>
      <c r="J764" s="71" t="s">
        <v>1575</v>
      </c>
      <c r="K764" s="71" t="s">
        <v>557</v>
      </c>
      <c r="L764" t="s">
        <v>1576</v>
      </c>
    </row>
    <row r="765" spans="1:12" ht="26.25">
      <c r="A765" s="36">
        <f>B764</f>
        <v>13</v>
      </c>
      <c r="B765" s="868"/>
      <c r="C765" s="25"/>
      <c r="D765" s="26"/>
      <c r="E765" s="27" t="s">
        <v>844</v>
      </c>
      <c r="F765" s="32"/>
      <c r="G765" s="33"/>
      <c r="H765" s="34"/>
      <c r="I765" s="85" t="s">
        <v>1405</v>
      </c>
      <c r="J765" s="71" t="s">
        <v>1575</v>
      </c>
      <c r="K765" s="71" t="s">
        <v>557</v>
      </c>
      <c r="L765" t="s">
        <v>1576</v>
      </c>
    </row>
    <row r="766" spans="1:12" ht="15" customHeight="1">
      <c r="A766" s="36">
        <f>B764</f>
        <v>13</v>
      </c>
      <c r="B766" s="869" t="s">
        <v>1369</v>
      </c>
      <c r="C766" s="869"/>
      <c r="D766" s="870">
        <v>8</v>
      </c>
      <c r="E766" s="44" t="s">
        <v>10</v>
      </c>
      <c r="F766" s="871" t="s">
        <v>1368</v>
      </c>
      <c r="G766" s="871"/>
      <c r="H766" s="872"/>
      <c r="I766" s="85" t="s">
        <v>1405</v>
      </c>
      <c r="J766" s="71" t="s">
        <v>1575</v>
      </c>
      <c r="K766" s="71" t="s">
        <v>557</v>
      </c>
      <c r="L766" t="s">
        <v>1576</v>
      </c>
    </row>
    <row r="767" spans="1:12">
      <c r="A767" s="36">
        <f>B764</f>
        <v>13</v>
      </c>
      <c r="B767" s="869"/>
      <c r="C767" s="869"/>
      <c r="D767" s="870"/>
      <c r="E767" s="65" t="s">
        <v>4</v>
      </c>
      <c r="F767" s="871"/>
      <c r="G767" s="871"/>
      <c r="H767" s="872"/>
      <c r="I767" s="85" t="s">
        <v>1405</v>
      </c>
      <c r="J767" s="71" t="s">
        <v>1575</v>
      </c>
      <c r="K767" s="71" t="s">
        <v>557</v>
      </c>
      <c r="L767" t="s">
        <v>1576</v>
      </c>
    </row>
    <row r="768" spans="1:12">
      <c r="A768" s="36">
        <f>B764</f>
        <v>13</v>
      </c>
      <c r="B768" s="869"/>
      <c r="C768" s="869"/>
      <c r="D768" s="870"/>
      <c r="E768" s="65" t="s">
        <v>3</v>
      </c>
      <c r="F768" s="871"/>
      <c r="G768" s="871"/>
      <c r="H768" s="872"/>
      <c r="I768" s="85" t="s">
        <v>1405</v>
      </c>
      <c r="J768" s="71" t="s">
        <v>1575</v>
      </c>
      <c r="K768" s="71" t="s">
        <v>557</v>
      </c>
      <c r="L768" t="s">
        <v>1576</v>
      </c>
    </row>
    <row r="769" spans="1:12" ht="18" customHeight="1">
      <c r="A769" s="36">
        <f>B764</f>
        <v>13</v>
      </c>
      <c r="B769" s="875" t="s">
        <v>613</v>
      </c>
      <c r="C769" s="875"/>
      <c r="D769" s="8">
        <f>D766</f>
        <v>8</v>
      </c>
      <c r="E769" s="45" t="s">
        <v>2</v>
      </c>
      <c r="F769" s="29" t="s">
        <v>1</v>
      </c>
      <c r="G769" s="864">
        <v>10</v>
      </c>
      <c r="H769" s="865"/>
      <c r="I769" s="85" t="s">
        <v>1405</v>
      </c>
      <c r="J769" s="71" t="s">
        <v>1575</v>
      </c>
      <c r="K769" s="71" t="s">
        <v>557</v>
      </c>
      <c r="L769" t="s">
        <v>1576</v>
      </c>
    </row>
    <row r="770" spans="1:12">
      <c r="A770" s="36">
        <f>B764</f>
        <v>13</v>
      </c>
      <c r="B770" s="20">
        <v>0.3</v>
      </c>
      <c r="C770" s="21" t="s">
        <v>609</v>
      </c>
      <c r="D770" s="17">
        <f>D766</f>
        <v>8</v>
      </c>
      <c r="E770" s="42" t="s">
        <v>758</v>
      </c>
      <c r="F770" s="17">
        <f>G769</f>
        <v>10</v>
      </c>
      <c r="G770" s="41">
        <f t="shared" ref="G770:G785" si="52">IF(ISBLANK(B770),"",IF(ISTEXT(B770),"",(B770/D770)*F770))</f>
        <v>0.375</v>
      </c>
      <c r="H770" s="28" t="str">
        <f t="shared" ref="H770:H784" si="53">C770</f>
        <v>kg</v>
      </c>
      <c r="I770" s="85" t="s">
        <v>1405</v>
      </c>
      <c r="J770" s="71" t="s">
        <v>1575</v>
      </c>
      <c r="K770" s="71" t="s">
        <v>557</v>
      </c>
      <c r="L770" t="s">
        <v>1576</v>
      </c>
    </row>
    <row r="771" spans="1:12">
      <c r="A771" s="36">
        <f>B764</f>
        <v>13</v>
      </c>
      <c r="B771" s="20">
        <v>0.4</v>
      </c>
      <c r="C771" s="21" t="s">
        <v>609</v>
      </c>
      <c r="D771" s="17">
        <f>D766</f>
        <v>8</v>
      </c>
      <c r="E771" s="42" t="s">
        <v>759</v>
      </c>
      <c r="F771" s="17">
        <f>G769</f>
        <v>10</v>
      </c>
      <c r="G771" s="41">
        <f t="shared" si="52"/>
        <v>0.5</v>
      </c>
      <c r="H771" s="28" t="str">
        <f t="shared" si="53"/>
        <v>kg</v>
      </c>
      <c r="I771" s="85" t="s">
        <v>1405</v>
      </c>
      <c r="J771" s="71" t="s">
        <v>1575</v>
      </c>
      <c r="K771" s="71" t="s">
        <v>557</v>
      </c>
      <c r="L771" t="s">
        <v>1576</v>
      </c>
    </row>
    <row r="772" spans="1:12">
      <c r="A772" s="36">
        <f>B764</f>
        <v>13</v>
      </c>
      <c r="B772" s="20">
        <v>0.35</v>
      </c>
      <c r="C772" s="21" t="s">
        <v>609</v>
      </c>
      <c r="D772" s="17">
        <f>D766</f>
        <v>8</v>
      </c>
      <c r="E772" s="42" t="s">
        <v>760</v>
      </c>
      <c r="F772" s="17">
        <f>G769</f>
        <v>10</v>
      </c>
      <c r="G772" s="41">
        <f t="shared" si="52"/>
        <v>0.4375</v>
      </c>
      <c r="H772" s="28" t="str">
        <f t="shared" si="53"/>
        <v>kg</v>
      </c>
      <c r="I772" s="85" t="s">
        <v>1405</v>
      </c>
      <c r="J772" s="71" t="s">
        <v>1575</v>
      </c>
      <c r="K772" s="71" t="s">
        <v>557</v>
      </c>
      <c r="L772" t="s">
        <v>1576</v>
      </c>
    </row>
    <row r="773" spans="1:12">
      <c r="A773" s="36">
        <f>B764</f>
        <v>13</v>
      </c>
      <c r="B773" s="20">
        <v>0.05</v>
      </c>
      <c r="C773" s="21" t="s">
        <v>609</v>
      </c>
      <c r="D773" s="17">
        <f>D766</f>
        <v>8</v>
      </c>
      <c r="E773" s="42" t="s">
        <v>761</v>
      </c>
      <c r="F773" s="17">
        <f>G769</f>
        <v>10</v>
      </c>
      <c r="G773" s="41">
        <f t="shared" si="52"/>
        <v>6.25E-2</v>
      </c>
      <c r="H773" s="28" t="str">
        <f t="shared" si="53"/>
        <v>kg</v>
      </c>
      <c r="I773" s="85" t="s">
        <v>1405</v>
      </c>
      <c r="J773" s="71" t="s">
        <v>1575</v>
      </c>
      <c r="K773" s="71" t="s">
        <v>557</v>
      </c>
      <c r="L773" t="s">
        <v>1576</v>
      </c>
    </row>
    <row r="774" spans="1:12">
      <c r="A774" s="36">
        <f>B764</f>
        <v>13</v>
      </c>
      <c r="B774" s="20">
        <v>1</v>
      </c>
      <c r="C774" s="21" t="s">
        <v>620</v>
      </c>
      <c r="D774" s="17">
        <f>D766</f>
        <v>8</v>
      </c>
      <c r="E774" s="42" t="s">
        <v>651</v>
      </c>
      <c r="F774" s="17">
        <f>G769</f>
        <v>10</v>
      </c>
      <c r="G774" s="23">
        <f t="shared" si="52"/>
        <v>1.25</v>
      </c>
      <c r="H774" s="28" t="str">
        <f t="shared" si="53"/>
        <v>oignons</v>
      </c>
      <c r="I774" s="85" t="s">
        <v>1405</v>
      </c>
      <c r="J774" s="71" t="s">
        <v>1575</v>
      </c>
      <c r="K774" s="71" t="s">
        <v>557</v>
      </c>
      <c r="L774" t="s">
        <v>1576</v>
      </c>
    </row>
    <row r="775" spans="1:12">
      <c r="A775" s="36">
        <f>B764</f>
        <v>13</v>
      </c>
      <c r="B775" s="20">
        <v>0.3</v>
      </c>
      <c r="C775" s="21" t="s">
        <v>609</v>
      </c>
      <c r="D775" s="17">
        <f>D766</f>
        <v>8</v>
      </c>
      <c r="E775" s="42" t="s">
        <v>762</v>
      </c>
      <c r="F775" s="17">
        <f>G769</f>
        <v>10</v>
      </c>
      <c r="G775" s="41">
        <f t="shared" si="52"/>
        <v>0.375</v>
      </c>
      <c r="H775" s="28" t="str">
        <f t="shared" si="53"/>
        <v>kg</v>
      </c>
      <c r="I775" s="85" t="s">
        <v>1405</v>
      </c>
      <c r="J775" s="71" t="s">
        <v>1575</v>
      </c>
      <c r="K775" s="71" t="s">
        <v>557</v>
      </c>
      <c r="L775" t="s">
        <v>1576</v>
      </c>
    </row>
    <row r="776" spans="1:12">
      <c r="A776" s="36">
        <f>B764</f>
        <v>13</v>
      </c>
      <c r="B776" s="20"/>
      <c r="C776" s="21"/>
      <c r="D776" s="17">
        <f>D766</f>
        <v>8</v>
      </c>
      <c r="E776" s="42" t="s">
        <v>763</v>
      </c>
      <c r="F776" s="17">
        <f>G769</f>
        <v>10</v>
      </c>
      <c r="G776" s="22" t="str">
        <f t="shared" si="52"/>
        <v/>
      </c>
      <c r="H776" s="28">
        <f t="shared" si="53"/>
        <v>0</v>
      </c>
      <c r="I776" s="85" t="s">
        <v>1405</v>
      </c>
      <c r="J776" s="71" t="s">
        <v>1575</v>
      </c>
      <c r="K776" s="71" t="s">
        <v>557</v>
      </c>
      <c r="L776" t="s">
        <v>1576</v>
      </c>
    </row>
    <row r="777" spans="1:12">
      <c r="A777" s="36">
        <f>B764</f>
        <v>13</v>
      </c>
      <c r="B777" s="20">
        <v>1</v>
      </c>
      <c r="C777" s="21" t="s">
        <v>627</v>
      </c>
      <c r="D777" s="17">
        <f>D766</f>
        <v>8</v>
      </c>
      <c r="E777" s="42" t="s">
        <v>764</v>
      </c>
      <c r="F777" s="17">
        <f>G769</f>
        <v>10</v>
      </c>
      <c r="G777" s="23">
        <f t="shared" si="52"/>
        <v>1.25</v>
      </c>
      <c r="H777" s="28" t="str">
        <f t="shared" si="53"/>
        <v>œufs</v>
      </c>
      <c r="I777" s="85" t="s">
        <v>1405</v>
      </c>
      <c r="J777" s="71" t="s">
        <v>1575</v>
      </c>
      <c r="K777" s="71" t="s">
        <v>557</v>
      </c>
      <c r="L777" t="s">
        <v>1576</v>
      </c>
    </row>
    <row r="778" spans="1:12">
      <c r="A778" s="36">
        <f>B764</f>
        <v>13</v>
      </c>
      <c r="B778" s="20">
        <v>2</v>
      </c>
      <c r="C778" s="21" t="s">
        <v>622</v>
      </c>
      <c r="D778" s="17">
        <f>D766</f>
        <v>8</v>
      </c>
      <c r="E778" s="42" t="s">
        <v>765</v>
      </c>
      <c r="F778" s="17">
        <f>G769</f>
        <v>10</v>
      </c>
      <c r="G778" s="23">
        <f t="shared" si="52"/>
        <v>2.5</v>
      </c>
      <c r="H778" s="28" t="str">
        <f t="shared" si="53"/>
        <v>gousses</v>
      </c>
      <c r="I778" s="85" t="s">
        <v>1405</v>
      </c>
      <c r="J778" s="71" t="s">
        <v>1575</v>
      </c>
      <c r="K778" s="71" t="s">
        <v>557</v>
      </c>
      <c r="L778" t="s">
        <v>1576</v>
      </c>
    </row>
    <row r="779" spans="1:12">
      <c r="A779" s="36">
        <f>B764</f>
        <v>13</v>
      </c>
      <c r="B779" s="20">
        <v>1</v>
      </c>
      <c r="C779" s="21" t="s">
        <v>633</v>
      </c>
      <c r="D779" s="17">
        <f>D766</f>
        <v>8</v>
      </c>
      <c r="E779" s="42" t="s">
        <v>766</v>
      </c>
      <c r="F779" s="17">
        <f>G769</f>
        <v>10</v>
      </c>
      <c r="G779" s="23">
        <f t="shared" si="52"/>
        <v>1.25</v>
      </c>
      <c r="H779" s="28" t="str">
        <f t="shared" si="53"/>
        <v>bouquet</v>
      </c>
      <c r="I779" s="85" t="s">
        <v>1405</v>
      </c>
      <c r="J779" s="71" t="s">
        <v>1575</v>
      </c>
      <c r="K779" s="71" t="s">
        <v>557</v>
      </c>
      <c r="L779" t="s">
        <v>1576</v>
      </c>
    </row>
    <row r="780" spans="1:12">
      <c r="A780" s="36">
        <f>B764</f>
        <v>13</v>
      </c>
      <c r="B780" s="20">
        <v>10</v>
      </c>
      <c r="C780" s="21" t="s">
        <v>634</v>
      </c>
      <c r="D780" s="17">
        <f>D766</f>
        <v>8</v>
      </c>
      <c r="E780" s="42" t="s">
        <v>767</v>
      </c>
      <c r="F780" s="17">
        <f>G769</f>
        <v>10</v>
      </c>
      <c r="G780" s="23">
        <f t="shared" si="52"/>
        <v>12.5</v>
      </c>
      <c r="H780" s="28" t="str">
        <f t="shared" si="53"/>
        <v>tomates</v>
      </c>
      <c r="I780" s="85" t="s">
        <v>1405</v>
      </c>
      <c r="J780" s="71" t="s">
        <v>1575</v>
      </c>
      <c r="K780" s="71" t="s">
        <v>557</v>
      </c>
      <c r="L780" t="s">
        <v>1576</v>
      </c>
    </row>
    <row r="781" spans="1:12">
      <c r="A781" s="36">
        <f>B764</f>
        <v>13</v>
      </c>
      <c r="B781" s="20"/>
      <c r="C781" s="21"/>
      <c r="D781" s="17">
        <f>D766</f>
        <v>8</v>
      </c>
      <c r="E781" s="42"/>
      <c r="F781" s="17">
        <f>G769</f>
        <v>10</v>
      </c>
      <c r="G781" s="23" t="str">
        <f t="shared" si="52"/>
        <v/>
      </c>
      <c r="H781" s="28">
        <f t="shared" si="53"/>
        <v>0</v>
      </c>
      <c r="I781" s="85" t="s">
        <v>1405</v>
      </c>
      <c r="J781" s="71" t="s">
        <v>1575</v>
      </c>
      <c r="K781" s="71" t="s">
        <v>557</v>
      </c>
      <c r="L781" t="s">
        <v>1576</v>
      </c>
    </row>
    <row r="782" spans="1:12">
      <c r="A782" s="36">
        <f>B764</f>
        <v>13</v>
      </c>
      <c r="B782" s="20"/>
      <c r="C782" s="21" t="s">
        <v>614</v>
      </c>
      <c r="D782" s="17">
        <f>D766</f>
        <v>8</v>
      </c>
      <c r="E782" s="42" t="s">
        <v>556</v>
      </c>
      <c r="F782" s="17">
        <f>G769</f>
        <v>10</v>
      </c>
      <c r="G782" s="23" t="str">
        <f t="shared" si="52"/>
        <v/>
      </c>
      <c r="H782" s="28" t="str">
        <f t="shared" si="53"/>
        <v>C/C</v>
      </c>
      <c r="I782" s="85" t="s">
        <v>1405</v>
      </c>
      <c r="J782" s="71" t="s">
        <v>1575</v>
      </c>
      <c r="K782" s="71" t="s">
        <v>557</v>
      </c>
      <c r="L782" t="s">
        <v>1576</v>
      </c>
    </row>
    <row r="783" spans="1:12">
      <c r="A783" s="36">
        <f>B764</f>
        <v>13</v>
      </c>
      <c r="B783" s="20"/>
      <c r="C783" s="21"/>
      <c r="D783" s="17">
        <f>D766</f>
        <v>8</v>
      </c>
      <c r="E783" s="42" t="s">
        <v>662</v>
      </c>
      <c r="F783" s="17">
        <f>G769</f>
        <v>10</v>
      </c>
      <c r="G783" s="22" t="str">
        <f t="shared" si="52"/>
        <v/>
      </c>
      <c r="H783" s="28">
        <f t="shared" si="53"/>
        <v>0</v>
      </c>
      <c r="I783" s="85" t="s">
        <v>1405</v>
      </c>
      <c r="J783" s="71" t="s">
        <v>1575</v>
      </c>
      <c r="K783" s="71" t="s">
        <v>557</v>
      </c>
      <c r="L783" t="s">
        <v>1576</v>
      </c>
    </row>
    <row r="784" spans="1:12">
      <c r="A784" s="36">
        <f>B764</f>
        <v>13</v>
      </c>
      <c r="B784" s="20"/>
      <c r="C784" s="21"/>
      <c r="D784" s="17">
        <f>D766</f>
        <v>8</v>
      </c>
      <c r="E784" s="42" t="s">
        <v>700</v>
      </c>
      <c r="F784" s="17">
        <f>G769</f>
        <v>10</v>
      </c>
      <c r="G784" s="22" t="str">
        <f t="shared" si="52"/>
        <v/>
      </c>
      <c r="H784" s="28">
        <f t="shared" si="53"/>
        <v>0</v>
      </c>
      <c r="I784" s="85" t="s">
        <v>1405</v>
      </c>
      <c r="J784" s="71" t="s">
        <v>1575</v>
      </c>
      <c r="K784" s="71" t="s">
        <v>557</v>
      </c>
      <c r="L784" t="s">
        <v>1576</v>
      </c>
    </row>
    <row r="785" spans="1:12">
      <c r="A785" s="36">
        <f>B764</f>
        <v>13</v>
      </c>
      <c r="B785" s="18"/>
      <c r="C785" s="18"/>
      <c r="D785" s="15"/>
      <c r="E785" s="63"/>
      <c r="F785" s="14">
        <f>G769</f>
        <v>10</v>
      </c>
      <c r="G785" s="31" t="str">
        <f t="shared" si="52"/>
        <v/>
      </c>
      <c r="H785" s="38"/>
      <c r="I785" s="85" t="s">
        <v>1405</v>
      </c>
      <c r="J785" s="71" t="s">
        <v>1575</v>
      </c>
      <c r="K785" s="71" t="s">
        <v>557</v>
      </c>
      <c r="L785" t="s">
        <v>1576</v>
      </c>
    </row>
    <row r="786" spans="1:12">
      <c r="A786" s="36">
        <f>B764</f>
        <v>13</v>
      </c>
      <c r="B786" s="18"/>
      <c r="C786" s="18"/>
      <c r="D786" s="15"/>
      <c r="E786" s="63"/>
      <c r="F786" s="14"/>
      <c r="G786" s="31"/>
      <c r="H786" s="38"/>
      <c r="I786" s="85" t="s">
        <v>1405</v>
      </c>
      <c r="J786" s="71" t="s">
        <v>1575</v>
      </c>
      <c r="K786" s="71" t="s">
        <v>557</v>
      </c>
      <c r="L786" t="s">
        <v>1576</v>
      </c>
    </row>
    <row r="787" spans="1:12">
      <c r="A787" s="36">
        <f>B764</f>
        <v>13</v>
      </c>
      <c r="B787" s="18"/>
      <c r="C787" s="18"/>
      <c r="D787" s="15"/>
      <c r="E787" s="63" t="s">
        <v>0</v>
      </c>
      <c r="F787" s="14"/>
      <c r="G787" s="31"/>
      <c r="H787" s="38"/>
      <c r="I787" s="85" t="s">
        <v>1405</v>
      </c>
      <c r="J787" s="71" t="s">
        <v>1575</v>
      </c>
      <c r="K787" s="71" t="s">
        <v>557</v>
      </c>
      <c r="L787" t="s">
        <v>1576</v>
      </c>
    </row>
    <row r="788" spans="1:12">
      <c r="A788" s="36">
        <f>B764</f>
        <v>13</v>
      </c>
      <c r="B788" s="18"/>
      <c r="C788" s="18"/>
      <c r="D788" s="15"/>
      <c r="E788" s="63" t="s">
        <v>555</v>
      </c>
      <c r="F788" s="14"/>
      <c r="G788" s="31"/>
      <c r="H788" s="38"/>
      <c r="I788" s="85" t="s">
        <v>1405</v>
      </c>
      <c r="J788" s="71" t="s">
        <v>1575</v>
      </c>
      <c r="K788" s="71" t="s">
        <v>557</v>
      </c>
      <c r="L788" t="s">
        <v>1576</v>
      </c>
    </row>
    <row r="789" spans="1:12">
      <c r="A789" s="36">
        <f>B764</f>
        <v>13</v>
      </c>
      <c r="B789" s="18"/>
      <c r="C789" s="18"/>
      <c r="D789" s="15"/>
      <c r="E789" s="63" t="s">
        <v>554</v>
      </c>
      <c r="F789" s="14"/>
      <c r="G789" s="31"/>
      <c r="H789" s="38"/>
      <c r="I789" s="85" t="s">
        <v>1405</v>
      </c>
      <c r="J789" s="71" t="s">
        <v>1575</v>
      </c>
      <c r="K789" s="71" t="s">
        <v>557</v>
      </c>
      <c r="L789" t="s">
        <v>1576</v>
      </c>
    </row>
    <row r="790" spans="1:12">
      <c r="A790" s="36">
        <f>B764</f>
        <v>13</v>
      </c>
      <c r="B790" s="18"/>
      <c r="C790" s="18"/>
      <c r="D790" s="15"/>
      <c r="E790" s="63" t="s">
        <v>553</v>
      </c>
      <c r="F790" s="14"/>
      <c r="G790" s="31"/>
      <c r="H790" s="38"/>
      <c r="I790" s="85" t="s">
        <v>1405</v>
      </c>
      <c r="J790" s="71" t="s">
        <v>1575</v>
      </c>
      <c r="K790" s="71" t="s">
        <v>557</v>
      </c>
      <c r="L790" t="s">
        <v>1576</v>
      </c>
    </row>
    <row r="791" spans="1:12">
      <c r="A791" s="36">
        <f>B764</f>
        <v>13</v>
      </c>
      <c r="B791" s="18"/>
      <c r="C791" s="18"/>
      <c r="D791" s="15"/>
      <c r="E791" s="63" t="s">
        <v>552</v>
      </c>
      <c r="F791" s="14"/>
      <c r="G791" s="31"/>
      <c r="H791" s="38"/>
      <c r="I791" s="85" t="s">
        <v>1405</v>
      </c>
      <c r="J791" s="71" t="s">
        <v>1575</v>
      </c>
      <c r="K791" s="71" t="s">
        <v>557</v>
      </c>
      <c r="L791" t="s">
        <v>1576</v>
      </c>
    </row>
    <row r="792" spans="1:12" ht="25.5">
      <c r="A792" s="36">
        <f>B764</f>
        <v>13</v>
      </c>
      <c r="B792" s="18"/>
      <c r="C792" s="18"/>
      <c r="D792" s="15"/>
      <c r="E792" s="63" t="s">
        <v>845</v>
      </c>
      <c r="F792" s="14"/>
      <c r="G792" s="31"/>
      <c r="H792" s="38"/>
      <c r="I792" s="85" t="s">
        <v>1405</v>
      </c>
      <c r="J792" s="71" t="s">
        <v>1575</v>
      </c>
      <c r="K792" s="71" t="s">
        <v>557</v>
      </c>
      <c r="L792" t="s">
        <v>1576</v>
      </c>
    </row>
    <row r="793" spans="1:12">
      <c r="A793" s="36">
        <f>B764</f>
        <v>13</v>
      </c>
      <c r="B793" s="18"/>
      <c r="C793" s="18"/>
      <c r="D793" s="15"/>
      <c r="E793" s="63" t="s">
        <v>846</v>
      </c>
      <c r="F793" s="14"/>
      <c r="G793" s="31"/>
      <c r="H793" s="38"/>
      <c r="I793" s="85" t="s">
        <v>1405</v>
      </c>
      <c r="J793" s="71" t="s">
        <v>1575</v>
      </c>
      <c r="K793" s="71" t="s">
        <v>557</v>
      </c>
      <c r="L793" t="s">
        <v>1576</v>
      </c>
    </row>
    <row r="794" spans="1:12">
      <c r="A794" s="36">
        <f>B764</f>
        <v>13</v>
      </c>
      <c r="B794" s="18"/>
      <c r="C794" s="18"/>
      <c r="D794" s="15"/>
      <c r="E794" s="63" t="s">
        <v>551</v>
      </c>
      <c r="F794" s="14"/>
      <c r="G794" s="31"/>
      <c r="H794" s="38"/>
      <c r="I794" s="85" t="s">
        <v>1405</v>
      </c>
      <c r="J794" s="71" t="s">
        <v>1575</v>
      </c>
      <c r="K794" s="71" t="s">
        <v>557</v>
      </c>
      <c r="L794" t="s">
        <v>1576</v>
      </c>
    </row>
    <row r="795" spans="1:12">
      <c r="A795" s="36">
        <f>B764</f>
        <v>13</v>
      </c>
      <c r="B795" s="18"/>
      <c r="C795" s="18"/>
      <c r="D795" s="15"/>
      <c r="E795" s="63" t="s">
        <v>550</v>
      </c>
      <c r="F795" s="14"/>
      <c r="G795" s="31"/>
      <c r="H795" s="38"/>
      <c r="I795" s="85" t="s">
        <v>1405</v>
      </c>
      <c r="J795" s="71" t="s">
        <v>1575</v>
      </c>
      <c r="K795" s="71" t="s">
        <v>557</v>
      </c>
      <c r="L795" t="s">
        <v>1576</v>
      </c>
    </row>
    <row r="796" spans="1:12">
      <c r="A796" s="36">
        <f>B764</f>
        <v>13</v>
      </c>
      <c r="B796" s="18"/>
      <c r="C796" s="18"/>
      <c r="D796" s="15"/>
      <c r="E796" s="63"/>
      <c r="F796" s="14"/>
      <c r="G796" s="31"/>
      <c r="H796" s="38"/>
      <c r="I796" s="85" t="s">
        <v>1405</v>
      </c>
      <c r="J796" s="71" t="s">
        <v>1575</v>
      </c>
      <c r="K796" s="71" t="s">
        <v>557</v>
      </c>
      <c r="L796" t="s">
        <v>1576</v>
      </c>
    </row>
    <row r="797" spans="1:12">
      <c r="A797" s="36">
        <f>B764</f>
        <v>13</v>
      </c>
      <c r="B797" s="18"/>
      <c r="C797" s="18"/>
      <c r="D797" s="15"/>
      <c r="E797" s="63"/>
      <c r="F797" s="14"/>
      <c r="G797" s="31"/>
      <c r="H797" s="38"/>
      <c r="I797" s="85" t="s">
        <v>1405</v>
      </c>
      <c r="J797" s="71" t="s">
        <v>1575</v>
      </c>
      <c r="K797" s="71" t="s">
        <v>557</v>
      </c>
      <c r="L797" t="s">
        <v>1576</v>
      </c>
    </row>
    <row r="798" spans="1:12">
      <c r="A798" s="52">
        <f>B764</f>
        <v>13</v>
      </c>
      <c r="B798" s="6"/>
      <c r="C798" s="6"/>
      <c r="D798" s="5"/>
      <c r="E798" s="4"/>
      <c r="F798" s="3"/>
      <c r="G798" s="2"/>
      <c r="H798" s="2"/>
      <c r="I798" s="79" t="s">
        <v>1405</v>
      </c>
      <c r="J798" s="69" t="s">
        <v>1575</v>
      </c>
      <c r="K798" s="69" t="s">
        <v>557</v>
      </c>
      <c r="L798" s="69" t="s">
        <v>1576</v>
      </c>
    </row>
    <row r="799" spans="1:12" s="1" customFormat="1" ht="31.5" customHeight="1">
      <c r="A799" s="10">
        <f>B800</f>
        <v>71</v>
      </c>
      <c r="B799" s="866" t="s">
        <v>1487</v>
      </c>
      <c r="C799" s="866"/>
      <c r="D799" s="866"/>
      <c r="E799" s="866"/>
      <c r="F799" s="866"/>
      <c r="G799" s="866"/>
      <c r="H799" s="867"/>
      <c r="I799" s="77" t="s">
        <v>1405</v>
      </c>
      <c r="J799" s="68" t="s">
        <v>1488</v>
      </c>
      <c r="K799" s="68" t="s">
        <v>1156</v>
      </c>
      <c r="L799" s="68" t="s">
        <v>1506</v>
      </c>
    </row>
    <row r="800" spans="1:12" s="1" customFormat="1" ht="20.25" customHeight="1">
      <c r="A800" s="10">
        <f>A799</f>
        <v>71</v>
      </c>
      <c r="B800" s="868">
        <v>71</v>
      </c>
      <c r="C800" s="24"/>
      <c r="D800" s="13"/>
      <c r="E800" s="12" t="s">
        <v>1156</v>
      </c>
      <c r="F800" s="32"/>
      <c r="G800" s="33"/>
      <c r="H800" s="34"/>
      <c r="I800" s="78" t="s">
        <v>1405</v>
      </c>
      <c r="J800" s="1" t="s">
        <v>1488</v>
      </c>
      <c r="K800" s="1" t="s">
        <v>1156</v>
      </c>
      <c r="L800" s="1" t="s">
        <v>1506</v>
      </c>
    </row>
    <row r="801" spans="1:12" s="1" customFormat="1" ht="15.75" customHeight="1">
      <c r="A801" s="10">
        <f>A799</f>
        <v>71</v>
      </c>
      <c r="B801" s="868"/>
      <c r="C801" s="25"/>
      <c r="D801" s="26"/>
      <c r="E801" s="27" t="s">
        <v>1157</v>
      </c>
      <c r="F801" s="32"/>
      <c r="G801" s="33"/>
      <c r="H801" s="34"/>
      <c r="I801" s="78" t="s">
        <v>1405</v>
      </c>
      <c r="J801" s="1" t="s">
        <v>1488</v>
      </c>
      <c r="K801" s="1" t="s">
        <v>1156</v>
      </c>
      <c r="L801" s="1" t="s">
        <v>1506</v>
      </c>
    </row>
    <row r="802" spans="1:12" s="1" customFormat="1" ht="15" customHeight="1">
      <c r="A802" s="10">
        <f>A799</f>
        <v>71</v>
      </c>
      <c r="B802" s="869" t="s">
        <v>1369</v>
      </c>
      <c r="C802" s="869"/>
      <c r="D802" s="870">
        <v>8</v>
      </c>
      <c r="E802" s="44" t="s">
        <v>10</v>
      </c>
      <c r="F802" s="871" t="s">
        <v>611</v>
      </c>
      <c r="G802" s="871"/>
      <c r="H802" s="872"/>
      <c r="I802" s="78" t="s">
        <v>1405</v>
      </c>
      <c r="J802" s="1" t="s">
        <v>1488</v>
      </c>
      <c r="K802" s="1" t="s">
        <v>1156</v>
      </c>
      <c r="L802" s="1" t="s">
        <v>1506</v>
      </c>
    </row>
    <row r="803" spans="1:12" s="1" customFormat="1" ht="15" customHeight="1">
      <c r="A803" s="10">
        <f>A799</f>
        <v>71</v>
      </c>
      <c r="B803" s="869"/>
      <c r="C803" s="869"/>
      <c r="D803" s="870"/>
      <c r="E803" s="65" t="s">
        <v>26</v>
      </c>
      <c r="F803" s="871"/>
      <c r="G803" s="871"/>
      <c r="H803" s="872"/>
      <c r="I803" s="78" t="s">
        <v>1405</v>
      </c>
      <c r="J803" s="1" t="s">
        <v>1488</v>
      </c>
      <c r="K803" s="1" t="s">
        <v>1156</v>
      </c>
      <c r="L803" s="1" t="s">
        <v>1506</v>
      </c>
    </row>
    <row r="804" spans="1:12" s="1" customFormat="1" ht="15" customHeight="1">
      <c r="A804" s="10">
        <f>A799</f>
        <v>71</v>
      </c>
      <c r="B804" s="869"/>
      <c r="C804" s="869"/>
      <c r="D804" s="870"/>
      <c r="E804" s="65" t="s">
        <v>34</v>
      </c>
      <c r="F804" s="871"/>
      <c r="G804" s="871"/>
      <c r="H804" s="872"/>
      <c r="I804" s="78" t="s">
        <v>1405</v>
      </c>
      <c r="J804" s="1" t="s">
        <v>1488</v>
      </c>
      <c r="K804" s="1" t="s">
        <v>1156</v>
      </c>
      <c r="L804" s="1" t="s">
        <v>1506</v>
      </c>
    </row>
    <row r="805" spans="1:12" s="1" customFormat="1" ht="25.5" customHeight="1">
      <c r="A805" s="10">
        <f>A799</f>
        <v>71</v>
      </c>
      <c r="B805" s="875" t="s">
        <v>613</v>
      </c>
      <c r="C805" s="875"/>
      <c r="D805" s="16">
        <f>D802</f>
        <v>8</v>
      </c>
      <c r="E805" s="45" t="s">
        <v>2</v>
      </c>
      <c r="F805" s="29" t="s">
        <v>1</v>
      </c>
      <c r="G805" s="864">
        <v>10</v>
      </c>
      <c r="H805" s="865"/>
      <c r="I805" s="78" t="s">
        <v>1405</v>
      </c>
      <c r="J805" s="1" t="s">
        <v>1488</v>
      </c>
      <c r="K805" s="1" t="s">
        <v>1156</v>
      </c>
      <c r="L805" s="1" t="s">
        <v>1506</v>
      </c>
    </row>
    <row r="806" spans="1:12" s="1" customFormat="1" ht="15" customHeight="1">
      <c r="A806" s="10">
        <f>A799</f>
        <v>71</v>
      </c>
      <c r="B806" s="50">
        <v>0.18</v>
      </c>
      <c r="C806" s="21" t="s">
        <v>609</v>
      </c>
      <c r="D806" s="17">
        <f>D802</f>
        <v>8</v>
      </c>
      <c r="E806" s="42" t="s">
        <v>1158</v>
      </c>
      <c r="F806" s="17">
        <f>G805</f>
        <v>10</v>
      </c>
      <c r="G806" s="41">
        <f t="shared" ref="G806:G820" si="54">IF(ISBLANK(B806),"",IF(ISTEXT(B806),"",(B806/D806)*F806))</f>
        <v>0.22499999999999998</v>
      </c>
      <c r="H806" s="28" t="str">
        <f t="shared" ref="H806:H820" si="55">C806</f>
        <v>kg</v>
      </c>
      <c r="I806" s="78" t="s">
        <v>1405</v>
      </c>
      <c r="J806" s="1" t="s">
        <v>1488</v>
      </c>
      <c r="K806" s="1" t="s">
        <v>1156</v>
      </c>
      <c r="L806" s="1" t="s">
        <v>1506</v>
      </c>
    </row>
    <row r="807" spans="1:12" s="1" customFormat="1" ht="15" customHeight="1">
      <c r="A807" s="10">
        <f>A799</f>
        <v>71</v>
      </c>
      <c r="B807" s="50">
        <v>7.0000000000000007E-2</v>
      </c>
      <c r="C807" s="21" t="s">
        <v>609</v>
      </c>
      <c r="D807" s="17">
        <f>D802</f>
        <v>8</v>
      </c>
      <c r="E807" s="42" t="s">
        <v>1159</v>
      </c>
      <c r="F807" s="17">
        <f>G805</f>
        <v>10</v>
      </c>
      <c r="G807" s="41">
        <f t="shared" si="54"/>
        <v>8.7500000000000008E-2</v>
      </c>
      <c r="H807" s="28" t="str">
        <f t="shared" si="55"/>
        <v>kg</v>
      </c>
      <c r="I807" s="78" t="s">
        <v>1405</v>
      </c>
      <c r="J807" s="1" t="s">
        <v>1488</v>
      </c>
      <c r="K807" s="1" t="s">
        <v>1156</v>
      </c>
      <c r="L807" s="1" t="s">
        <v>1506</v>
      </c>
    </row>
    <row r="808" spans="1:12" s="1" customFormat="1" ht="15" customHeight="1">
      <c r="A808" s="10">
        <f>A799</f>
        <v>71</v>
      </c>
      <c r="B808" s="50">
        <v>0.12</v>
      </c>
      <c r="C808" s="21" t="s">
        <v>609</v>
      </c>
      <c r="D808" s="17">
        <f>D802</f>
        <v>8</v>
      </c>
      <c r="E808" s="42" t="s">
        <v>1160</v>
      </c>
      <c r="F808" s="17">
        <f>G805</f>
        <v>10</v>
      </c>
      <c r="G808" s="41">
        <f t="shared" si="54"/>
        <v>0.15</v>
      </c>
      <c r="H808" s="28" t="str">
        <f t="shared" si="55"/>
        <v>kg</v>
      </c>
      <c r="I808" s="78" t="s">
        <v>1405</v>
      </c>
      <c r="J808" s="1" t="s">
        <v>1488</v>
      </c>
      <c r="K808" s="1" t="s">
        <v>1156</v>
      </c>
      <c r="L808" s="1" t="s">
        <v>1506</v>
      </c>
    </row>
    <row r="809" spans="1:12" s="1" customFormat="1" ht="15" customHeight="1">
      <c r="A809" s="10">
        <f>A799</f>
        <v>71</v>
      </c>
      <c r="B809" s="50">
        <v>0.18</v>
      </c>
      <c r="C809" s="21" t="s">
        <v>609</v>
      </c>
      <c r="D809" s="17">
        <f>D802</f>
        <v>8</v>
      </c>
      <c r="E809" s="42" t="s">
        <v>1161</v>
      </c>
      <c r="F809" s="17">
        <f>G805</f>
        <v>10</v>
      </c>
      <c r="G809" s="41">
        <f t="shared" si="54"/>
        <v>0.22499999999999998</v>
      </c>
      <c r="H809" s="28" t="str">
        <f t="shared" si="55"/>
        <v>kg</v>
      </c>
      <c r="I809" s="78" t="s">
        <v>1405</v>
      </c>
      <c r="J809" s="1" t="s">
        <v>1488</v>
      </c>
      <c r="K809" s="1" t="s">
        <v>1156</v>
      </c>
      <c r="L809" s="1" t="s">
        <v>1506</v>
      </c>
    </row>
    <row r="810" spans="1:12" s="1" customFormat="1" ht="15" customHeight="1">
      <c r="A810" s="10">
        <f>A799</f>
        <v>71</v>
      </c>
      <c r="B810" s="50">
        <v>0.04</v>
      </c>
      <c r="C810" s="21" t="s">
        <v>609</v>
      </c>
      <c r="D810" s="17">
        <f>D802</f>
        <v>8</v>
      </c>
      <c r="E810" s="42" t="s">
        <v>1162</v>
      </c>
      <c r="F810" s="17">
        <f>G805</f>
        <v>10</v>
      </c>
      <c r="G810" s="41">
        <f t="shared" si="54"/>
        <v>0.05</v>
      </c>
      <c r="H810" s="28" t="str">
        <f t="shared" si="55"/>
        <v>kg</v>
      </c>
      <c r="I810" s="78" t="s">
        <v>1405</v>
      </c>
      <c r="J810" s="1" t="s">
        <v>1488</v>
      </c>
      <c r="K810" s="1" t="s">
        <v>1156</v>
      </c>
      <c r="L810" s="1" t="s">
        <v>1506</v>
      </c>
    </row>
    <row r="811" spans="1:12" s="1" customFormat="1" ht="15" customHeight="1">
      <c r="A811" s="10">
        <f>A799</f>
        <v>71</v>
      </c>
      <c r="B811" s="50">
        <v>0.115</v>
      </c>
      <c r="C811" s="21" t="s">
        <v>609</v>
      </c>
      <c r="D811" s="17">
        <f>D802</f>
        <v>8</v>
      </c>
      <c r="E811" s="42" t="s">
        <v>1163</v>
      </c>
      <c r="F811" s="17">
        <f>G805</f>
        <v>10</v>
      </c>
      <c r="G811" s="41">
        <f t="shared" si="54"/>
        <v>0.14375000000000002</v>
      </c>
      <c r="H811" s="28" t="str">
        <f t="shared" si="55"/>
        <v>kg</v>
      </c>
      <c r="I811" s="78" t="s">
        <v>1405</v>
      </c>
      <c r="J811" s="1" t="s">
        <v>1488</v>
      </c>
      <c r="K811" s="1" t="s">
        <v>1156</v>
      </c>
      <c r="L811" s="1" t="s">
        <v>1506</v>
      </c>
    </row>
    <row r="812" spans="1:12" s="1" customFormat="1" ht="15" customHeight="1">
      <c r="A812" s="10">
        <f>A799</f>
        <v>71</v>
      </c>
      <c r="B812" s="50">
        <v>4</v>
      </c>
      <c r="C812" s="21" t="s">
        <v>627</v>
      </c>
      <c r="D812" s="17">
        <f>D802</f>
        <v>8</v>
      </c>
      <c r="E812" s="42" t="s">
        <v>669</v>
      </c>
      <c r="F812" s="17">
        <f>G805</f>
        <v>10</v>
      </c>
      <c r="G812" s="23">
        <f t="shared" si="54"/>
        <v>5</v>
      </c>
      <c r="H812" s="28" t="str">
        <f t="shared" si="55"/>
        <v>œufs</v>
      </c>
      <c r="I812" s="78" t="s">
        <v>1405</v>
      </c>
      <c r="J812" s="1" t="s">
        <v>1488</v>
      </c>
      <c r="K812" s="1" t="s">
        <v>1156</v>
      </c>
      <c r="L812" s="1" t="s">
        <v>1506</v>
      </c>
    </row>
    <row r="813" spans="1:12" s="1" customFormat="1" ht="15" customHeight="1">
      <c r="A813" s="10">
        <f>A799</f>
        <v>71</v>
      </c>
      <c r="B813" s="50">
        <v>0.01</v>
      </c>
      <c r="C813" s="21" t="s">
        <v>609</v>
      </c>
      <c r="D813" s="17">
        <f>D802</f>
        <v>8</v>
      </c>
      <c r="E813" s="42" t="s">
        <v>1164</v>
      </c>
      <c r="F813" s="17">
        <f>G805</f>
        <v>10</v>
      </c>
      <c r="G813" s="41">
        <f t="shared" si="54"/>
        <v>1.2500000000000001E-2</v>
      </c>
      <c r="H813" s="28" t="str">
        <f t="shared" si="55"/>
        <v>kg</v>
      </c>
      <c r="I813" s="78" t="s">
        <v>1405</v>
      </c>
      <c r="J813" s="1" t="s">
        <v>1488</v>
      </c>
      <c r="K813" s="1" t="s">
        <v>1156</v>
      </c>
      <c r="L813" s="1" t="s">
        <v>1506</v>
      </c>
    </row>
    <row r="814" spans="1:12" s="1" customFormat="1" ht="15" customHeight="1">
      <c r="A814" s="10">
        <f>A799</f>
        <v>71</v>
      </c>
      <c r="B814" s="50">
        <v>1</v>
      </c>
      <c r="C814" s="21" t="s">
        <v>619</v>
      </c>
      <c r="D814" s="17">
        <f>D802</f>
        <v>8</v>
      </c>
      <c r="E814" s="42" t="s">
        <v>1165</v>
      </c>
      <c r="F814" s="17">
        <f>G805</f>
        <v>10</v>
      </c>
      <c r="G814" s="23">
        <f t="shared" si="54"/>
        <v>1.25</v>
      </c>
      <c r="H814" s="28" t="str">
        <f t="shared" si="55"/>
        <v>C/S</v>
      </c>
      <c r="I814" s="78" t="s">
        <v>1405</v>
      </c>
      <c r="J814" s="1" t="s">
        <v>1488</v>
      </c>
      <c r="K814" s="1" t="s">
        <v>1156</v>
      </c>
      <c r="L814" s="1" t="s">
        <v>1506</v>
      </c>
    </row>
    <row r="815" spans="1:12" s="1" customFormat="1" ht="15" customHeight="1">
      <c r="A815" s="10">
        <f>A799</f>
        <v>71</v>
      </c>
      <c r="B815" s="50">
        <v>0.03</v>
      </c>
      <c r="C815" s="21" t="s">
        <v>609</v>
      </c>
      <c r="D815" s="17">
        <f>D802</f>
        <v>8</v>
      </c>
      <c r="E815" s="42" t="s">
        <v>1166</v>
      </c>
      <c r="F815" s="17">
        <f>G805</f>
        <v>10</v>
      </c>
      <c r="G815" s="41">
        <f t="shared" si="54"/>
        <v>3.7499999999999999E-2</v>
      </c>
      <c r="H815" s="28" t="str">
        <f t="shared" si="55"/>
        <v>kg</v>
      </c>
      <c r="I815" s="78" t="s">
        <v>1405</v>
      </c>
      <c r="J815" s="1" t="s">
        <v>1488</v>
      </c>
      <c r="K815" s="1" t="s">
        <v>1156</v>
      </c>
      <c r="L815" s="1" t="s">
        <v>1506</v>
      </c>
    </row>
    <row r="816" spans="1:12" s="1" customFormat="1" ht="15" customHeight="1">
      <c r="A816" s="10">
        <f>A799</f>
        <v>71</v>
      </c>
      <c r="B816" s="50"/>
      <c r="C816" s="21" t="s">
        <v>1397</v>
      </c>
      <c r="D816" s="17">
        <f>D802</f>
        <v>8</v>
      </c>
      <c r="E816" s="42" t="s">
        <v>662</v>
      </c>
      <c r="F816" s="17">
        <f>G805</f>
        <v>10</v>
      </c>
      <c r="G816" s="23" t="str">
        <f t="shared" si="54"/>
        <v/>
      </c>
      <c r="H816" s="28" t="str">
        <f t="shared" si="55"/>
        <v>pm</v>
      </c>
      <c r="I816" s="78" t="s">
        <v>1405</v>
      </c>
      <c r="J816" s="1" t="s">
        <v>1488</v>
      </c>
      <c r="K816" s="1" t="s">
        <v>1156</v>
      </c>
      <c r="L816" s="1" t="s">
        <v>1506</v>
      </c>
    </row>
    <row r="817" spans="1:12" s="1" customFormat="1" ht="15" customHeight="1">
      <c r="A817" s="10">
        <f>A799</f>
        <v>71</v>
      </c>
      <c r="B817" s="50"/>
      <c r="C817" s="21" t="s">
        <v>1397</v>
      </c>
      <c r="D817" s="17">
        <f>D802</f>
        <v>8</v>
      </c>
      <c r="E817" s="42" t="s">
        <v>700</v>
      </c>
      <c r="F817" s="17">
        <f>G805</f>
        <v>10</v>
      </c>
      <c r="G817" s="23" t="str">
        <f t="shared" si="54"/>
        <v/>
      </c>
      <c r="H817" s="28" t="str">
        <f t="shared" si="55"/>
        <v>pm</v>
      </c>
      <c r="I817" s="78" t="s">
        <v>1405</v>
      </c>
      <c r="J817" s="1" t="s">
        <v>1488</v>
      </c>
      <c r="K817" s="1" t="s">
        <v>1156</v>
      </c>
      <c r="L817" s="1" t="s">
        <v>1506</v>
      </c>
    </row>
    <row r="818" spans="1:12" s="1" customFormat="1" ht="15" customHeight="1">
      <c r="A818" s="10">
        <f>A799</f>
        <v>71</v>
      </c>
      <c r="B818" s="50"/>
      <c r="C818" s="21"/>
      <c r="D818" s="17">
        <f>D802</f>
        <v>8</v>
      </c>
      <c r="E818" s="42"/>
      <c r="F818" s="17">
        <f>G805</f>
        <v>10</v>
      </c>
      <c r="G818" s="22" t="str">
        <f t="shared" si="54"/>
        <v/>
      </c>
      <c r="H818" s="28">
        <f t="shared" si="55"/>
        <v>0</v>
      </c>
      <c r="I818" s="78" t="s">
        <v>1405</v>
      </c>
      <c r="J818" s="1" t="s">
        <v>1488</v>
      </c>
      <c r="K818" s="1" t="s">
        <v>1156</v>
      </c>
      <c r="L818" s="1" t="s">
        <v>1506</v>
      </c>
    </row>
    <row r="819" spans="1:12" s="1" customFormat="1" ht="15" customHeight="1">
      <c r="A819" s="10">
        <f>A799</f>
        <v>71</v>
      </c>
      <c r="B819" s="50"/>
      <c r="C819" s="21"/>
      <c r="D819" s="17">
        <f>D802</f>
        <v>8</v>
      </c>
      <c r="E819" s="42"/>
      <c r="F819" s="17">
        <f>G805</f>
        <v>10</v>
      </c>
      <c r="G819" s="22" t="str">
        <f t="shared" si="54"/>
        <v/>
      </c>
      <c r="H819" s="28">
        <f t="shared" si="55"/>
        <v>0</v>
      </c>
      <c r="I819" s="78" t="s">
        <v>1405</v>
      </c>
      <c r="J819" s="1" t="s">
        <v>1488</v>
      </c>
      <c r="K819" s="1" t="s">
        <v>1156</v>
      </c>
      <c r="L819" s="1" t="s">
        <v>1506</v>
      </c>
    </row>
    <row r="820" spans="1:12" s="1" customFormat="1" ht="15" customHeight="1">
      <c r="A820" s="10">
        <f>A799</f>
        <v>71</v>
      </c>
      <c r="B820" s="50"/>
      <c r="C820" s="21"/>
      <c r="D820" s="17">
        <f>D802</f>
        <v>8</v>
      </c>
      <c r="E820" s="42"/>
      <c r="F820" s="17">
        <f>G805</f>
        <v>10</v>
      </c>
      <c r="G820" s="22" t="str">
        <f t="shared" si="54"/>
        <v/>
      </c>
      <c r="H820" s="28">
        <f t="shared" si="55"/>
        <v>0</v>
      </c>
      <c r="I820" s="78" t="s">
        <v>1405</v>
      </c>
      <c r="J820" s="1" t="s">
        <v>1488</v>
      </c>
      <c r="K820" s="1" t="s">
        <v>1156</v>
      </c>
      <c r="L820" s="1" t="s">
        <v>1506</v>
      </c>
    </row>
    <row r="821" spans="1:12" s="1" customFormat="1" ht="15" customHeight="1">
      <c r="A821" s="10">
        <f>A799</f>
        <v>71</v>
      </c>
      <c r="B821" s="18"/>
      <c r="C821" s="18"/>
      <c r="D821" s="15"/>
      <c r="E821" s="61" t="s">
        <v>1462</v>
      </c>
      <c r="F821" s="14"/>
      <c r="G821" s="31"/>
      <c r="H821" s="38"/>
      <c r="I821" s="78" t="s">
        <v>1405</v>
      </c>
      <c r="J821" s="1" t="s">
        <v>1488</v>
      </c>
      <c r="K821" s="1" t="s">
        <v>1156</v>
      </c>
      <c r="L821" s="1" t="s">
        <v>1506</v>
      </c>
    </row>
    <row r="822" spans="1:12" s="1" customFormat="1" ht="15" customHeight="1">
      <c r="A822" s="10">
        <f>A799</f>
        <v>71</v>
      </c>
      <c r="B822" s="18"/>
      <c r="C822" s="18"/>
      <c r="D822" s="15"/>
      <c r="E822" s="63" t="s">
        <v>212</v>
      </c>
      <c r="F822" s="14"/>
      <c r="G822" s="31"/>
      <c r="H822" s="38"/>
      <c r="I822" s="78" t="s">
        <v>1405</v>
      </c>
      <c r="J822" s="1" t="s">
        <v>1488</v>
      </c>
      <c r="K822" s="1" t="s">
        <v>1156</v>
      </c>
      <c r="L822" s="1" t="s">
        <v>1506</v>
      </c>
    </row>
    <row r="823" spans="1:12" s="1" customFormat="1" ht="15" customHeight="1">
      <c r="A823" s="10">
        <f>A799</f>
        <v>71</v>
      </c>
      <c r="B823" s="18"/>
      <c r="C823" s="18"/>
      <c r="D823" s="15"/>
      <c r="E823" s="860" t="s">
        <v>211</v>
      </c>
      <c r="F823" s="860"/>
      <c r="G823" s="860"/>
      <c r="H823" s="861"/>
      <c r="I823" s="78" t="s">
        <v>1405</v>
      </c>
      <c r="J823" s="1" t="s">
        <v>1488</v>
      </c>
      <c r="K823" s="1" t="s">
        <v>1156</v>
      </c>
      <c r="L823" s="1" t="s">
        <v>1506</v>
      </c>
    </row>
    <row r="824" spans="1:12" s="1" customFormat="1" ht="15" customHeight="1">
      <c r="A824" s="10">
        <f>A799</f>
        <v>71</v>
      </c>
      <c r="B824" s="18"/>
      <c r="C824" s="18"/>
      <c r="D824" s="15"/>
      <c r="E824" s="860"/>
      <c r="F824" s="860"/>
      <c r="G824" s="860"/>
      <c r="H824" s="861"/>
      <c r="I824" s="78" t="s">
        <v>1405</v>
      </c>
      <c r="J824" s="1" t="s">
        <v>1488</v>
      </c>
      <c r="K824" s="1" t="s">
        <v>1156</v>
      </c>
      <c r="L824" s="1" t="s">
        <v>1506</v>
      </c>
    </row>
    <row r="825" spans="1:12" s="1" customFormat="1" ht="15" customHeight="1">
      <c r="A825" s="10">
        <f>A799</f>
        <v>71</v>
      </c>
      <c r="B825" s="18"/>
      <c r="C825" s="18"/>
      <c r="D825" s="15"/>
      <c r="E825" s="860" t="s">
        <v>1167</v>
      </c>
      <c r="F825" s="860"/>
      <c r="G825" s="860"/>
      <c r="H825" s="861"/>
      <c r="I825" s="78" t="s">
        <v>1405</v>
      </c>
      <c r="J825" s="1" t="s">
        <v>1488</v>
      </c>
      <c r="K825" s="1" t="s">
        <v>1156</v>
      </c>
      <c r="L825" s="1" t="s">
        <v>1506</v>
      </c>
    </row>
    <row r="826" spans="1:12" s="1" customFormat="1" ht="15" customHeight="1">
      <c r="A826" s="10">
        <f>A799</f>
        <v>71</v>
      </c>
      <c r="B826" s="18"/>
      <c r="C826" s="18"/>
      <c r="D826" s="15"/>
      <c r="E826" s="860"/>
      <c r="F826" s="860"/>
      <c r="G826" s="860"/>
      <c r="H826" s="861"/>
      <c r="I826" s="78" t="s">
        <v>1405</v>
      </c>
      <c r="J826" s="1" t="s">
        <v>1488</v>
      </c>
      <c r="K826" s="1" t="s">
        <v>1156</v>
      </c>
      <c r="L826" s="1" t="s">
        <v>1506</v>
      </c>
    </row>
    <row r="827" spans="1:12" s="1" customFormat="1" ht="15" customHeight="1">
      <c r="A827" s="10">
        <f>A799</f>
        <v>71</v>
      </c>
      <c r="B827" s="18"/>
      <c r="C827" s="18"/>
      <c r="D827" s="15"/>
      <c r="E827" s="63" t="s">
        <v>210</v>
      </c>
      <c r="F827" s="14"/>
      <c r="G827" s="31"/>
      <c r="H827" s="38"/>
      <c r="I827" s="78" t="s">
        <v>1405</v>
      </c>
      <c r="J827" s="1" t="s">
        <v>1488</v>
      </c>
      <c r="K827" s="1" t="s">
        <v>1156</v>
      </c>
      <c r="L827" s="1" t="s">
        <v>1506</v>
      </c>
    </row>
    <row r="828" spans="1:12" s="1" customFormat="1" ht="15" customHeight="1">
      <c r="A828" s="10">
        <f>A799</f>
        <v>71</v>
      </c>
      <c r="B828" s="18"/>
      <c r="C828" s="18"/>
      <c r="D828" s="15"/>
      <c r="E828" s="63" t="s">
        <v>209</v>
      </c>
      <c r="F828" s="14"/>
      <c r="G828" s="31"/>
      <c r="H828" s="38"/>
      <c r="I828" s="78" t="s">
        <v>1405</v>
      </c>
      <c r="J828" s="1" t="s">
        <v>1488</v>
      </c>
      <c r="K828" s="1" t="s">
        <v>1156</v>
      </c>
      <c r="L828" s="1" t="s">
        <v>1506</v>
      </c>
    </row>
    <row r="829" spans="1:12" s="1" customFormat="1" ht="15" customHeight="1">
      <c r="A829" s="10">
        <f>A799</f>
        <v>71</v>
      </c>
      <c r="B829" s="18"/>
      <c r="C829" s="18"/>
      <c r="D829" s="15"/>
      <c r="E829" s="63" t="s">
        <v>208</v>
      </c>
      <c r="F829" s="14"/>
      <c r="G829" s="31"/>
      <c r="H829" s="38"/>
      <c r="I829" s="78" t="s">
        <v>1405</v>
      </c>
      <c r="J829" s="1" t="s">
        <v>1488</v>
      </c>
      <c r="K829" s="1" t="s">
        <v>1156</v>
      </c>
      <c r="L829" s="1" t="s">
        <v>1506</v>
      </c>
    </row>
    <row r="830" spans="1:12" s="1" customFormat="1" ht="15" customHeight="1">
      <c r="A830" s="10">
        <f>A799</f>
        <v>71</v>
      </c>
      <c r="B830" s="18"/>
      <c r="C830" s="18"/>
      <c r="D830" s="15"/>
      <c r="E830" s="860" t="s">
        <v>207</v>
      </c>
      <c r="F830" s="860"/>
      <c r="G830" s="860"/>
      <c r="H830" s="861"/>
      <c r="I830" s="78" t="s">
        <v>1405</v>
      </c>
      <c r="J830" s="1" t="s">
        <v>1488</v>
      </c>
      <c r="K830" s="1" t="s">
        <v>1156</v>
      </c>
      <c r="L830" s="1" t="s">
        <v>1506</v>
      </c>
    </row>
    <row r="831" spans="1:12" s="1" customFormat="1" ht="15" customHeight="1">
      <c r="A831" s="10">
        <f>A799</f>
        <v>71</v>
      </c>
      <c r="B831" s="18"/>
      <c r="C831" s="18"/>
      <c r="D831" s="15"/>
      <c r="E831" s="860"/>
      <c r="F831" s="860"/>
      <c r="G831" s="860"/>
      <c r="H831" s="861"/>
      <c r="I831" s="78" t="s">
        <v>1405</v>
      </c>
      <c r="J831" s="1" t="s">
        <v>1488</v>
      </c>
      <c r="K831" s="1" t="s">
        <v>1156</v>
      </c>
      <c r="L831" s="1" t="s">
        <v>1506</v>
      </c>
    </row>
    <row r="832" spans="1:12" s="1" customFormat="1" ht="15" customHeight="1">
      <c r="A832" s="10">
        <f>A799</f>
        <v>71</v>
      </c>
      <c r="B832" s="18"/>
      <c r="C832" s="18"/>
      <c r="D832" s="15"/>
      <c r="E832" s="63" t="s">
        <v>1168</v>
      </c>
      <c r="F832" s="14"/>
      <c r="G832" s="31"/>
      <c r="H832" s="38"/>
      <c r="I832" s="78" t="s">
        <v>1405</v>
      </c>
      <c r="J832" s="1" t="s">
        <v>1488</v>
      </c>
      <c r="K832" s="1" t="s">
        <v>1156</v>
      </c>
      <c r="L832" s="1" t="s">
        <v>1506</v>
      </c>
    </row>
    <row r="833" spans="1:12" s="1" customFormat="1" ht="15" customHeight="1">
      <c r="A833" s="10">
        <f>A799</f>
        <v>71</v>
      </c>
      <c r="B833" s="18"/>
      <c r="C833" s="18"/>
      <c r="D833" s="15"/>
      <c r="E833" s="63" t="s">
        <v>206</v>
      </c>
      <c r="F833" s="14"/>
      <c r="G833" s="31"/>
      <c r="H833" s="38"/>
      <c r="I833" s="78" t="s">
        <v>1405</v>
      </c>
      <c r="J833" s="1" t="s">
        <v>1488</v>
      </c>
      <c r="K833" s="1" t="s">
        <v>1156</v>
      </c>
      <c r="L833" s="1" t="s">
        <v>1506</v>
      </c>
    </row>
    <row r="834" spans="1:12" s="1" customFormat="1" ht="15" customHeight="1">
      <c r="A834" s="10">
        <f>A799</f>
        <v>71</v>
      </c>
      <c r="B834" s="18"/>
      <c r="C834" s="18"/>
      <c r="D834" s="15"/>
      <c r="E834" s="63" t="s">
        <v>205</v>
      </c>
      <c r="F834" s="14"/>
      <c r="G834" s="31"/>
      <c r="H834" s="38"/>
      <c r="I834" s="78" t="s">
        <v>1405</v>
      </c>
      <c r="J834" s="1" t="s">
        <v>1488</v>
      </c>
      <c r="K834" s="1" t="s">
        <v>1156</v>
      </c>
      <c r="L834" s="1" t="s">
        <v>1506</v>
      </c>
    </row>
    <row r="835" spans="1:12" s="1" customFormat="1" ht="15" customHeight="1">
      <c r="A835" s="10">
        <f>A799</f>
        <v>71</v>
      </c>
      <c r="B835" s="18"/>
      <c r="C835" s="18"/>
      <c r="D835" s="15"/>
      <c r="E835" s="63" t="s">
        <v>1169</v>
      </c>
      <c r="F835" s="14"/>
      <c r="G835" s="31"/>
      <c r="H835" s="38"/>
      <c r="I835" s="78" t="s">
        <v>1405</v>
      </c>
      <c r="J835" s="1" t="s">
        <v>1488</v>
      </c>
      <c r="K835" s="1" t="s">
        <v>1156</v>
      </c>
      <c r="L835" s="1" t="s">
        <v>1506</v>
      </c>
    </row>
    <row r="836" spans="1:12" s="1" customFormat="1" ht="15" customHeight="1">
      <c r="A836" s="10">
        <f>A799</f>
        <v>71</v>
      </c>
      <c r="B836" s="18"/>
      <c r="C836" s="18"/>
      <c r="D836" s="15"/>
      <c r="E836" s="860" t="s">
        <v>1425</v>
      </c>
      <c r="F836" s="860"/>
      <c r="G836" s="860"/>
      <c r="H836" s="861"/>
      <c r="I836" s="78" t="s">
        <v>1405</v>
      </c>
      <c r="J836" s="1" t="s">
        <v>1488</v>
      </c>
      <c r="K836" s="1" t="s">
        <v>1156</v>
      </c>
      <c r="L836" s="1" t="s">
        <v>1506</v>
      </c>
    </row>
    <row r="837" spans="1:12" s="1" customFormat="1" ht="15" customHeight="1">
      <c r="A837" s="10">
        <f>A799</f>
        <v>71</v>
      </c>
      <c r="B837" s="18"/>
      <c r="C837" s="18"/>
      <c r="D837" s="15"/>
      <c r="E837" s="860"/>
      <c r="F837" s="860"/>
      <c r="G837" s="860"/>
      <c r="H837" s="861"/>
      <c r="I837" s="78" t="s">
        <v>1405</v>
      </c>
      <c r="J837" s="1" t="s">
        <v>1488</v>
      </c>
      <c r="K837" s="1" t="s">
        <v>1156</v>
      </c>
      <c r="L837" s="1" t="s">
        <v>1506</v>
      </c>
    </row>
    <row r="838" spans="1:12" s="1" customFormat="1" ht="15" customHeight="1">
      <c r="A838" s="10">
        <f>A799</f>
        <v>71</v>
      </c>
      <c r="B838" s="18"/>
      <c r="C838" s="18"/>
      <c r="D838" s="15"/>
      <c r="E838" s="63" t="s">
        <v>204</v>
      </c>
      <c r="F838" s="14"/>
      <c r="G838" s="31"/>
      <c r="H838" s="38"/>
      <c r="I838" s="78" t="s">
        <v>1405</v>
      </c>
      <c r="J838" s="1" t="s">
        <v>1488</v>
      </c>
      <c r="K838" s="1" t="s">
        <v>1156</v>
      </c>
      <c r="L838" s="1" t="s">
        <v>1506</v>
      </c>
    </row>
    <row r="839" spans="1:12" s="1" customFormat="1" ht="15" customHeight="1">
      <c r="A839" s="10">
        <f>A799</f>
        <v>71</v>
      </c>
      <c r="B839" s="18"/>
      <c r="C839" s="18"/>
      <c r="D839" s="15"/>
      <c r="E839" s="63" t="s">
        <v>1170</v>
      </c>
      <c r="F839" s="14"/>
      <c r="G839" s="31"/>
      <c r="H839" s="38"/>
      <c r="I839" s="78" t="s">
        <v>1405</v>
      </c>
      <c r="J839" s="1" t="s">
        <v>1488</v>
      </c>
      <c r="K839" s="1" t="s">
        <v>1156</v>
      </c>
      <c r="L839" s="1" t="s">
        <v>1506</v>
      </c>
    </row>
    <row r="840" spans="1:12" s="1" customFormat="1" ht="15" customHeight="1">
      <c r="A840" s="10">
        <f>A799</f>
        <v>71</v>
      </c>
      <c r="B840" s="18"/>
      <c r="C840" s="18"/>
      <c r="D840" s="15"/>
      <c r="E840" s="63" t="s">
        <v>203</v>
      </c>
      <c r="F840" s="14"/>
      <c r="G840" s="31"/>
      <c r="H840" s="38"/>
      <c r="I840" s="78" t="s">
        <v>1405</v>
      </c>
      <c r="J840" s="1" t="s">
        <v>1488</v>
      </c>
      <c r="K840" s="1" t="s">
        <v>1156</v>
      </c>
      <c r="L840" s="1" t="s">
        <v>1506</v>
      </c>
    </row>
    <row r="841" spans="1:12" s="1" customFormat="1" ht="15" customHeight="1">
      <c r="A841" s="10">
        <f>A799</f>
        <v>71</v>
      </c>
      <c r="B841" s="18"/>
      <c r="C841" s="18"/>
      <c r="D841" s="15"/>
      <c r="E841" s="63" t="s">
        <v>1171</v>
      </c>
      <c r="F841" s="14"/>
      <c r="G841" s="31"/>
      <c r="H841" s="38"/>
      <c r="I841" s="78" t="s">
        <v>1405</v>
      </c>
      <c r="J841" s="1" t="s">
        <v>1488</v>
      </c>
      <c r="K841" s="1" t="s">
        <v>1156</v>
      </c>
      <c r="L841" s="1" t="s">
        <v>1506</v>
      </c>
    </row>
    <row r="842" spans="1:12" s="1" customFormat="1" ht="15" customHeight="1">
      <c r="A842" s="10">
        <f>A799</f>
        <v>71</v>
      </c>
      <c r="B842" s="18"/>
      <c r="C842" s="18"/>
      <c r="D842" s="15"/>
      <c r="E842" s="63"/>
      <c r="F842" s="14"/>
      <c r="G842" s="31"/>
      <c r="H842" s="38"/>
      <c r="I842" s="78" t="s">
        <v>1405</v>
      </c>
      <c r="J842" s="1" t="s">
        <v>1488</v>
      </c>
      <c r="K842" s="1" t="s">
        <v>1156</v>
      </c>
      <c r="L842" s="1" t="s">
        <v>1506</v>
      </c>
    </row>
    <row r="843" spans="1:12" s="1" customFormat="1" ht="15" customHeight="1">
      <c r="A843" s="10">
        <f>A799</f>
        <v>71</v>
      </c>
      <c r="B843" s="18"/>
      <c r="C843" s="18"/>
      <c r="D843" s="15"/>
      <c r="E843" s="63"/>
      <c r="F843" s="14"/>
      <c r="G843" s="31"/>
      <c r="H843" s="38"/>
      <c r="I843" s="78" t="s">
        <v>1405</v>
      </c>
      <c r="J843" s="1" t="s">
        <v>1488</v>
      </c>
      <c r="K843" s="1" t="s">
        <v>1156</v>
      </c>
      <c r="L843" s="1" t="s">
        <v>1506</v>
      </c>
    </row>
    <row r="844" spans="1:12" s="1" customFormat="1" ht="15" customHeight="1">
      <c r="A844" s="10">
        <f>A799</f>
        <v>71</v>
      </c>
      <c r="B844" s="18"/>
      <c r="C844" s="18"/>
      <c r="D844" s="15"/>
      <c r="E844" s="63"/>
      <c r="F844" s="14"/>
      <c r="G844" s="31"/>
      <c r="H844" s="38"/>
      <c r="I844" s="78" t="s">
        <v>1405</v>
      </c>
      <c r="J844" s="1" t="s">
        <v>1488</v>
      </c>
      <c r="K844" s="1" t="s">
        <v>1156</v>
      </c>
      <c r="L844" s="1" t="s">
        <v>1506</v>
      </c>
    </row>
    <row r="845" spans="1:12" s="1" customFormat="1" ht="15" customHeight="1">
      <c r="A845" s="10">
        <f>A799</f>
        <v>71</v>
      </c>
      <c r="B845" s="6"/>
      <c r="C845" s="6"/>
      <c r="D845" s="5"/>
      <c r="E845" s="4"/>
      <c r="F845" s="3"/>
      <c r="G845" s="2"/>
      <c r="H845" s="2"/>
      <c r="I845" s="79" t="s">
        <v>1405</v>
      </c>
      <c r="J845" s="69" t="s">
        <v>1488</v>
      </c>
      <c r="K845" s="69" t="s">
        <v>1156</v>
      </c>
      <c r="L845" s="69" t="s">
        <v>1506</v>
      </c>
    </row>
    <row r="846" spans="1:12" s="1" customFormat="1" ht="31.5" customHeight="1">
      <c r="A846" s="10">
        <f>B847</f>
        <v>80</v>
      </c>
      <c r="B846" s="866" t="s">
        <v>1601</v>
      </c>
      <c r="C846" s="866"/>
      <c r="D846" s="866"/>
      <c r="E846" s="866"/>
      <c r="F846" s="866"/>
      <c r="G846" s="866"/>
      <c r="H846" s="867"/>
      <c r="I846" s="77" t="s">
        <v>1405</v>
      </c>
      <c r="J846" s="68" t="s">
        <v>1602</v>
      </c>
      <c r="K846" s="68" t="s">
        <v>161</v>
      </c>
      <c r="L846" s="68" t="s">
        <v>1603</v>
      </c>
    </row>
    <row r="847" spans="1:12" s="1" customFormat="1" ht="20.25" customHeight="1">
      <c r="A847" s="10">
        <f>A846</f>
        <v>80</v>
      </c>
      <c r="B847" s="868">
        <v>80</v>
      </c>
      <c r="C847" s="24"/>
      <c r="D847" s="13"/>
      <c r="E847" s="12" t="s">
        <v>161</v>
      </c>
      <c r="F847" s="32"/>
      <c r="G847" s="33"/>
      <c r="H847" s="34"/>
      <c r="I847" s="78" t="s">
        <v>1405</v>
      </c>
      <c r="J847" s="1" t="s">
        <v>1602</v>
      </c>
      <c r="K847" s="1" t="s">
        <v>161</v>
      </c>
      <c r="L847" s="1" t="s">
        <v>1603</v>
      </c>
    </row>
    <row r="848" spans="1:12" s="1" customFormat="1" ht="15.75" customHeight="1">
      <c r="A848" s="10">
        <f>A846</f>
        <v>80</v>
      </c>
      <c r="B848" s="868"/>
      <c r="C848" s="25"/>
      <c r="D848" s="26"/>
      <c r="E848" s="27" t="s">
        <v>1226</v>
      </c>
      <c r="F848" s="32"/>
      <c r="G848" s="33"/>
      <c r="H848" s="34"/>
      <c r="I848" s="78" t="s">
        <v>1405</v>
      </c>
      <c r="J848" s="1" t="s">
        <v>1602</v>
      </c>
      <c r="K848" s="1" t="s">
        <v>161</v>
      </c>
      <c r="L848" s="1" t="s">
        <v>1603</v>
      </c>
    </row>
    <row r="849" spans="1:12" s="1" customFormat="1" ht="15" customHeight="1">
      <c r="A849" s="10">
        <f>A846</f>
        <v>80</v>
      </c>
      <c r="B849" s="869" t="s">
        <v>1369</v>
      </c>
      <c r="C849" s="869"/>
      <c r="D849" s="870">
        <v>6</v>
      </c>
      <c r="E849" s="44" t="s">
        <v>5</v>
      </c>
      <c r="F849" s="871" t="s">
        <v>611</v>
      </c>
      <c r="G849" s="871"/>
      <c r="H849" s="872"/>
      <c r="I849" s="78" t="s">
        <v>1405</v>
      </c>
      <c r="J849" s="1" t="s">
        <v>1602</v>
      </c>
      <c r="K849" s="1" t="s">
        <v>161</v>
      </c>
      <c r="L849" s="1" t="s">
        <v>1603</v>
      </c>
    </row>
    <row r="850" spans="1:12" s="1" customFormat="1" ht="15" customHeight="1">
      <c r="A850" s="10">
        <f>A846</f>
        <v>80</v>
      </c>
      <c r="B850" s="869"/>
      <c r="C850" s="869"/>
      <c r="D850" s="870"/>
      <c r="E850" s="65" t="s">
        <v>7</v>
      </c>
      <c r="F850" s="871"/>
      <c r="G850" s="871"/>
      <c r="H850" s="872"/>
      <c r="I850" s="78" t="s">
        <v>1405</v>
      </c>
      <c r="J850" s="1" t="s">
        <v>1602</v>
      </c>
      <c r="K850" s="1" t="s">
        <v>161</v>
      </c>
      <c r="L850" s="1" t="s">
        <v>1603</v>
      </c>
    </row>
    <row r="851" spans="1:12" s="1" customFormat="1" ht="15" customHeight="1">
      <c r="A851" s="10">
        <f>A846</f>
        <v>80</v>
      </c>
      <c r="B851" s="869"/>
      <c r="C851" s="869"/>
      <c r="D851" s="870"/>
      <c r="E851" s="65" t="s">
        <v>160</v>
      </c>
      <c r="F851" s="871"/>
      <c r="G851" s="871"/>
      <c r="H851" s="872"/>
      <c r="I851" s="78" t="s">
        <v>1405</v>
      </c>
      <c r="J851" s="1" t="s">
        <v>1602</v>
      </c>
      <c r="K851" s="1" t="s">
        <v>161</v>
      </c>
      <c r="L851" s="1" t="s">
        <v>1603</v>
      </c>
    </row>
    <row r="852" spans="1:12" s="1" customFormat="1" ht="25.5" customHeight="1">
      <c r="A852" s="10">
        <f>A846</f>
        <v>80</v>
      </c>
      <c r="B852" s="875" t="s">
        <v>613</v>
      </c>
      <c r="C852" s="875"/>
      <c r="D852" s="16">
        <f>D849</f>
        <v>6</v>
      </c>
      <c r="E852" s="45" t="s">
        <v>2</v>
      </c>
      <c r="F852" s="29" t="s">
        <v>1</v>
      </c>
      <c r="G852" s="864">
        <v>10</v>
      </c>
      <c r="H852" s="865"/>
      <c r="I852" s="78" t="s">
        <v>1405</v>
      </c>
      <c r="J852" s="1" t="s">
        <v>1602</v>
      </c>
      <c r="K852" s="1" t="s">
        <v>161</v>
      </c>
      <c r="L852" s="1" t="s">
        <v>1603</v>
      </c>
    </row>
    <row r="853" spans="1:12" s="1" customFormat="1" ht="15" customHeight="1">
      <c r="A853" s="10">
        <f>A846</f>
        <v>80</v>
      </c>
      <c r="B853" s="50">
        <v>0.5</v>
      </c>
      <c r="C853" s="21" t="s">
        <v>609</v>
      </c>
      <c r="D853" s="17">
        <f>D849</f>
        <v>6</v>
      </c>
      <c r="E853" s="42" t="s">
        <v>1227</v>
      </c>
      <c r="F853" s="17">
        <f>G852</f>
        <v>10</v>
      </c>
      <c r="G853" s="41">
        <f t="shared" ref="G853:G864" si="56">IF(ISBLANK(B853),"",IF(ISTEXT(B853),"",(B853/D853)*F853))</f>
        <v>0.83333333333333326</v>
      </c>
      <c r="H853" s="28" t="str">
        <f t="shared" ref="H853:H864" si="57">C853</f>
        <v>kg</v>
      </c>
      <c r="I853" s="78" t="s">
        <v>1405</v>
      </c>
      <c r="J853" s="1" t="s">
        <v>1602</v>
      </c>
      <c r="K853" s="1" t="s">
        <v>161</v>
      </c>
      <c r="L853" s="1" t="s">
        <v>1603</v>
      </c>
    </row>
    <row r="854" spans="1:12" s="1" customFormat="1" ht="15" customHeight="1">
      <c r="A854" s="10">
        <f>A846</f>
        <v>80</v>
      </c>
      <c r="B854" s="50">
        <v>1</v>
      </c>
      <c r="C854" s="21" t="s">
        <v>634</v>
      </c>
      <c r="D854" s="17">
        <f>D849</f>
        <v>6</v>
      </c>
      <c r="E854" s="42" t="s">
        <v>1228</v>
      </c>
      <c r="F854" s="17">
        <f>G852</f>
        <v>10</v>
      </c>
      <c r="G854" s="23">
        <f t="shared" si="56"/>
        <v>1.6666666666666665</v>
      </c>
      <c r="H854" s="28" t="str">
        <f t="shared" si="57"/>
        <v>tomates</v>
      </c>
      <c r="I854" s="78" t="s">
        <v>1405</v>
      </c>
      <c r="J854" s="1" t="s">
        <v>1602</v>
      </c>
      <c r="K854" s="1" t="s">
        <v>161</v>
      </c>
      <c r="L854" s="1" t="s">
        <v>1603</v>
      </c>
    </row>
    <row r="855" spans="1:12" s="1" customFormat="1" ht="15" customHeight="1">
      <c r="A855" s="10">
        <f>A846</f>
        <v>80</v>
      </c>
      <c r="B855" s="50">
        <v>0.5</v>
      </c>
      <c r="C855" s="21" t="s">
        <v>609</v>
      </c>
      <c r="D855" s="17">
        <f>D849</f>
        <v>6</v>
      </c>
      <c r="E855" s="42" t="s">
        <v>1460</v>
      </c>
      <c r="F855" s="17">
        <f>G852</f>
        <v>10</v>
      </c>
      <c r="G855" s="22">
        <f t="shared" si="56"/>
        <v>0.83333333333333326</v>
      </c>
      <c r="H855" s="28" t="str">
        <f t="shared" si="57"/>
        <v>kg</v>
      </c>
      <c r="I855" s="78" t="s">
        <v>1405</v>
      </c>
      <c r="J855" s="1" t="s">
        <v>1602</v>
      </c>
      <c r="K855" s="1" t="s">
        <v>161</v>
      </c>
      <c r="L855" s="1" t="s">
        <v>1603</v>
      </c>
    </row>
    <row r="856" spans="1:12" s="1" customFormat="1" ht="15" customHeight="1">
      <c r="A856" s="10">
        <f>A846</f>
        <v>80</v>
      </c>
      <c r="B856" s="50">
        <v>1</v>
      </c>
      <c r="C856" s="21" t="s">
        <v>1434</v>
      </c>
      <c r="D856" s="17">
        <f>D849</f>
        <v>6</v>
      </c>
      <c r="E856" s="42" t="s">
        <v>1229</v>
      </c>
      <c r="F856" s="17">
        <f>G852</f>
        <v>10</v>
      </c>
      <c r="G856" s="23">
        <f t="shared" si="56"/>
        <v>1.6666666666666665</v>
      </c>
      <c r="H856" s="28" t="str">
        <f t="shared" si="57"/>
        <v>buches</v>
      </c>
      <c r="I856" s="78" t="s">
        <v>1405</v>
      </c>
      <c r="J856" s="1" t="s">
        <v>1602</v>
      </c>
      <c r="K856" s="1" t="s">
        <v>161</v>
      </c>
      <c r="L856" s="1" t="s">
        <v>1603</v>
      </c>
    </row>
    <row r="857" spans="1:12" s="1" customFormat="1" ht="15" customHeight="1">
      <c r="A857" s="10">
        <f>A846</f>
        <v>80</v>
      </c>
      <c r="B857" s="50">
        <v>0.2</v>
      </c>
      <c r="C857" s="21" t="s">
        <v>609</v>
      </c>
      <c r="D857" s="17">
        <f>D849</f>
        <v>6</v>
      </c>
      <c r="E857" s="42" t="s">
        <v>1230</v>
      </c>
      <c r="F857" s="17">
        <f>G852</f>
        <v>10</v>
      </c>
      <c r="G857" s="41">
        <f t="shared" si="56"/>
        <v>0.33333333333333331</v>
      </c>
      <c r="H857" s="28" t="str">
        <f t="shared" si="57"/>
        <v>kg</v>
      </c>
      <c r="I857" s="78" t="s">
        <v>1405</v>
      </c>
      <c r="J857" s="1" t="s">
        <v>1602</v>
      </c>
      <c r="K857" s="1" t="s">
        <v>161</v>
      </c>
      <c r="L857" s="1" t="s">
        <v>1603</v>
      </c>
    </row>
    <row r="858" spans="1:12" s="1" customFormat="1" ht="15" customHeight="1">
      <c r="A858" s="10">
        <f>A846</f>
        <v>80</v>
      </c>
      <c r="B858" s="50"/>
      <c r="C858" s="21" t="s">
        <v>1435</v>
      </c>
      <c r="D858" s="17">
        <f>D849</f>
        <v>6</v>
      </c>
      <c r="E858" s="42" t="s">
        <v>1231</v>
      </c>
      <c r="F858" s="17">
        <f>G852</f>
        <v>10</v>
      </c>
      <c r="G858" s="22" t="str">
        <f t="shared" si="56"/>
        <v/>
      </c>
      <c r="H858" s="28" t="str">
        <f t="shared" si="57"/>
        <v>roquette</v>
      </c>
      <c r="I858" s="78" t="s">
        <v>1405</v>
      </c>
      <c r="J858" s="1" t="s">
        <v>1602</v>
      </c>
      <c r="K858" s="1" t="s">
        <v>161</v>
      </c>
      <c r="L858" s="1" t="s">
        <v>1603</v>
      </c>
    </row>
    <row r="859" spans="1:12" s="1" customFormat="1" ht="15" customHeight="1">
      <c r="A859" s="10">
        <f>A846</f>
        <v>80</v>
      </c>
      <c r="B859" s="50">
        <v>2</v>
      </c>
      <c r="C859" s="21" t="s">
        <v>1418</v>
      </c>
      <c r="D859" s="17">
        <f>D849</f>
        <v>6</v>
      </c>
      <c r="E859" s="42" t="s">
        <v>1232</v>
      </c>
      <c r="F859" s="17">
        <f>G852</f>
        <v>10</v>
      </c>
      <c r="G859" s="23">
        <f t="shared" si="56"/>
        <v>3.333333333333333</v>
      </c>
      <c r="H859" s="28" t="str">
        <f t="shared" si="57"/>
        <v>pâtes</v>
      </c>
      <c r="I859" s="78" t="s">
        <v>1405</v>
      </c>
      <c r="J859" s="1" t="s">
        <v>1602</v>
      </c>
      <c r="K859" s="1" t="s">
        <v>161</v>
      </c>
      <c r="L859" s="1" t="s">
        <v>1603</v>
      </c>
    </row>
    <row r="860" spans="1:12" s="1" customFormat="1" ht="15" customHeight="1">
      <c r="A860" s="10">
        <f>A846</f>
        <v>80</v>
      </c>
      <c r="B860" s="50"/>
      <c r="C860" s="21" t="s">
        <v>1397</v>
      </c>
      <c r="D860" s="17">
        <f>D849</f>
        <v>6</v>
      </c>
      <c r="E860" s="42" t="s">
        <v>1233</v>
      </c>
      <c r="F860" s="17">
        <f>G852</f>
        <v>10</v>
      </c>
      <c r="G860" s="22" t="str">
        <f t="shared" si="56"/>
        <v/>
      </c>
      <c r="H860" s="28" t="str">
        <f t="shared" si="57"/>
        <v>pm</v>
      </c>
      <c r="I860" s="78" t="s">
        <v>1405</v>
      </c>
      <c r="J860" s="1" t="s">
        <v>1602</v>
      </c>
      <c r="K860" s="1" t="s">
        <v>161</v>
      </c>
      <c r="L860" s="1" t="s">
        <v>1603</v>
      </c>
    </row>
    <row r="861" spans="1:12" s="1" customFormat="1" ht="15" customHeight="1">
      <c r="A861" s="10">
        <f>A846</f>
        <v>80</v>
      </c>
      <c r="B861" s="50"/>
      <c r="C861" s="21" t="s">
        <v>1397</v>
      </c>
      <c r="D861" s="17">
        <f>D849</f>
        <v>6</v>
      </c>
      <c r="E861" s="42" t="s">
        <v>662</v>
      </c>
      <c r="F861" s="17">
        <f>G852</f>
        <v>10</v>
      </c>
      <c r="G861" s="22" t="str">
        <f t="shared" si="56"/>
        <v/>
      </c>
      <c r="H861" s="28" t="str">
        <f t="shared" si="57"/>
        <v>pm</v>
      </c>
      <c r="I861" s="78" t="s">
        <v>1405</v>
      </c>
      <c r="J861" s="1" t="s">
        <v>1602</v>
      </c>
      <c r="K861" s="1" t="s">
        <v>161</v>
      </c>
      <c r="L861" s="1" t="s">
        <v>1603</v>
      </c>
    </row>
    <row r="862" spans="1:12" s="1" customFormat="1" ht="15" customHeight="1">
      <c r="A862" s="10">
        <f>A846</f>
        <v>80</v>
      </c>
      <c r="B862" s="50"/>
      <c r="C862" s="21" t="s">
        <v>1397</v>
      </c>
      <c r="D862" s="17">
        <f>D849</f>
        <v>6</v>
      </c>
      <c r="E862" s="42" t="s">
        <v>700</v>
      </c>
      <c r="F862" s="17">
        <f>G852</f>
        <v>10</v>
      </c>
      <c r="G862" s="22" t="str">
        <f t="shared" si="56"/>
        <v/>
      </c>
      <c r="H862" s="28" t="str">
        <f t="shared" si="57"/>
        <v>pm</v>
      </c>
      <c r="I862" s="78" t="s">
        <v>1405</v>
      </c>
      <c r="J862" s="1" t="s">
        <v>1602</v>
      </c>
      <c r="K862" s="1" t="s">
        <v>161</v>
      </c>
      <c r="L862" s="1" t="s">
        <v>1603</v>
      </c>
    </row>
    <row r="863" spans="1:12" s="1" customFormat="1" ht="15" customHeight="1">
      <c r="A863" s="10">
        <f>A846</f>
        <v>80</v>
      </c>
      <c r="B863" s="50"/>
      <c r="C863" s="21"/>
      <c r="D863" s="17">
        <f>D849</f>
        <v>6</v>
      </c>
      <c r="E863" s="42"/>
      <c r="F863" s="17">
        <f>G852</f>
        <v>10</v>
      </c>
      <c r="G863" s="22" t="str">
        <f t="shared" si="56"/>
        <v/>
      </c>
      <c r="H863" s="28">
        <f t="shared" si="57"/>
        <v>0</v>
      </c>
      <c r="I863" s="78" t="s">
        <v>1405</v>
      </c>
      <c r="J863" s="1" t="s">
        <v>1602</v>
      </c>
      <c r="K863" s="1" t="s">
        <v>161</v>
      </c>
      <c r="L863" s="1" t="s">
        <v>1603</v>
      </c>
    </row>
    <row r="864" spans="1:12" s="1" customFormat="1" ht="15" customHeight="1">
      <c r="A864" s="10">
        <f>A846</f>
        <v>80</v>
      </c>
      <c r="B864" s="50"/>
      <c r="C864" s="21"/>
      <c r="D864" s="17">
        <f>D849</f>
        <v>6</v>
      </c>
      <c r="E864" s="42"/>
      <c r="F864" s="17">
        <f>G852</f>
        <v>10</v>
      </c>
      <c r="G864" s="22" t="str">
        <f t="shared" si="56"/>
        <v/>
      </c>
      <c r="H864" s="28">
        <f t="shared" si="57"/>
        <v>0</v>
      </c>
      <c r="I864" s="78" t="s">
        <v>1405</v>
      </c>
      <c r="J864" s="1" t="s">
        <v>1602</v>
      </c>
      <c r="K864" s="1" t="s">
        <v>161</v>
      </c>
      <c r="L864" s="1" t="s">
        <v>1603</v>
      </c>
    </row>
    <row r="865" spans="1:12" s="1" customFormat="1" ht="15" customHeight="1">
      <c r="A865" s="10">
        <f>A846</f>
        <v>80</v>
      </c>
      <c r="B865" s="18"/>
      <c r="C865" s="18"/>
      <c r="D865" s="15"/>
      <c r="E865" s="58" t="s">
        <v>0</v>
      </c>
      <c r="F865" s="14"/>
      <c r="G865" s="31"/>
      <c r="H865" s="38"/>
      <c r="I865" s="78" t="s">
        <v>1405</v>
      </c>
      <c r="J865" s="1" t="s">
        <v>1602</v>
      </c>
      <c r="K865" s="1" t="s">
        <v>161</v>
      </c>
      <c r="L865" s="1" t="s">
        <v>1603</v>
      </c>
    </row>
    <row r="866" spans="1:12" s="1" customFormat="1" ht="15" customHeight="1">
      <c r="A866" s="10">
        <f>A846</f>
        <v>80</v>
      </c>
      <c r="B866" s="18"/>
      <c r="C866" s="18"/>
      <c r="D866" s="15"/>
      <c r="E866" s="58" t="s">
        <v>159</v>
      </c>
      <c r="F866" s="14"/>
      <c r="G866" s="31"/>
      <c r="H866" s="38"/>
      <c r="I866" s="78" t="s">
        <v>1405</v>
      </c>
      <c r="J866" s="1" t="s">
        <v>1602</v>
      </c>
      <c r="K866" s="1" t="s">
        <v>161</v>
      </c>
      <c r="L866" s="1" t="s">
        <v>1603</v>
      </c>
    </row>
    <row r="867" spans="1:12" s="1" customFormat="1" ht="15" customHeight="1">
      <c r="A867" s="10">
        <f>A846</f>
        <v>80</v>
      </c>
      <c r="B867" s="18"/>
      <c r="C867" s="18"/>
      <c r="D867" s="15"/>
      <c r="E867" s="58" t="s">
        <v>158</v>
      </c>
      <c r="F867" s="14"/>
      <c r="G867" s="31"/>
      <c r="H867" s="38"/>
      <c r="I867" s="78" t="s">
        <v>1405</v>
      </c>
      <c r="J867" s="1" t="s">
        <v>1602</v>
      </c>
      <c r="K867" s="1" t="s">
        <v>161</v>
      </c>
      <c r="L867" s="1" t="s">
        <v>1603</v>
      </c>
    </row>
    <row r="868" spans="1:12" s="1" customFormat="1" ht="15" customHeight="1">
      <c r="A868" s="10">
        <f>A846</f>
        <v>80</v>
      </c>
      <c r="B868" s="18"/>
      <c r="C868" s="18"/>
      <c r="D868" s="15"/>
      <c r="E868" s="860" t="s">
        <v>1234</v>
      </c>
      <c r="F868" s="860"/>
      <c r="G868" s="860"/>
      <c r="H868" s="861"/>
      <c r="I868" s="78" t="s">
        <v>1405</v>
      </c>
      <c r="J868" s="1" t="s">
        <v>1602</v>
      </c>
      <c r="K868" s="1" t="s">
        <v>161</v>
      </c>
      <c r="L868" s="1" t="s">
        <v>1603</v>
      </c>
    </row>
    <row r="869" spans="1:12" s="1" customFormat="1" ht="15" customHeight="1">
      <c r="A869" s="10">
        <f>A846</f>
        <v>80</v>
      </c>
      <c r="B869" s="18"/>
      <c r="C869" s="18"/>
      <c r="D869" s="15"/>
      <c r="E869" s="860"/>
      <c r="F869" s="860"/>
      <c r="G869" s="860"/>
      <c r="H869" s="861"/>
      <c r="I869" s="78" t="s">
        <v>1405</v>
      </c>
      <c r="J869" s="1" t="s">
        <v>1602</v>
      </c>
      <c r="K869" s="1" t="s">
        <v>161</v>
      </c>
      <c r="L869" s="1" t="s">
        <v>1603</v>
      </c>
    </row>
    <row r="870" spans="1:12" s="1" customFormat="1" ht="15" customHeight="1">
      <c r="A870" s="10">
        <f>A846</f>
        <v>80</v>
      </c>
      <c r="B870" s="18"/>
      <c r="C870" s="18"/>
      <c r="D870" s="15"/>
      <c r="E870" s="860" t="s">
        <v>157</v>
      </c>
      <c r="F870" s="860"/>
      <c r="G870" s="860"/>
      <c r="H870" s="861"/>
      <c r="I870" s="78" t="s">
        <v>1405</v>
      </c>
      <c r="J870" s="1" t="s">
        <v>1602</v>
      </c>
      <c r="K870" s="1" t="s">
        <v>161</v>
      </c>
      <c r="L870" s="1" t="s">
        <v>1603</v>
      </c>
    </row>
    <row r="871" spans="1:12" s="1" customFormat="1" ht="15" customHeight="1">
      <c r="A871" s="10">
        <f>A846</f>
        <v>80</v>
      </c>
      <c r="B871" s="18"/>
      <c r="C871" s="18"/>
      <c r="D871" s="15"/>
      <c r="E871" s="860"/>
      <c r="F871" s="860"/>
      <c r="G871" s="860"/>
      <c r="H871" s="861"/>
      <c r="I871" s="78" t="s">
        <v>1405</v>
      </c>
      <c r="J871" s="1" t="s">
        <v>1602</v>
      </c>
      <c r="K871" s="1" t="s">
        <v>161</v>
      </c>
      <c r="L871" s="1" t="s">
        <v>1603</v>
      </c>
    </row>
    <row r="872" spans="1:12" s="1" customFormat="1" ht="15" customHeight="1">
      <c r="A872" s="10">
        <f>A846</f>
        <v>80</v>
      </c>
      <c r="B872" s="18"/>
      <c r="C872" s="18"/>
      <c r="D872" s="15"/>
      <c r="E872" s="860" t="s">
        <v>156</v>
      </c>
      <c r="F872" s="860"/>
      <c r="G872" s="860"/>
      <c r="H872" s="861"/>
      <c r="I872" s="78" t="s">
        <v>1405</v>
      </c>
      <c r="J872" s="1" t="s">
        <v>1602</v>
      </c>
      <c r="K872" s="1" t="s">
        <v>161</v>
      </c>
      <c r="L872" s="1" t="s">
        <v>1603</v>
      </c>
    </row>
    <row r="873" spans="1:12" s="1" customFormat="1" ht="15" customHeight="1">
      <c r="A873" s="10">
        <f>A846</f>
        <v>80</v>
      </c>
      <c r="B873" s="18"/>
      <c r="C873" s="18"/>
      <c r="D873" s="15"/>
      <c r="E873" s="860"/>
      <c r="F873" s="860"/>
      <c r="G873" s="860"/>
      <c r="H873" s="861"/>
      <c r="I873" s="78" t="s">
        <v>1405</v>
      </c>
      <c r="J873" s="1" t="s">
        <v>1602</v>
      </c>
      <c r="K873" s="1" t="s">
        <v>161</v>
      </c>
      <c r="L873" s="1" t="s">
        <v>1603</v>
      </c>
    </row>
    <row r="874" spans="1:12" s="1" customFormat="1" ht="15" customHeight="1">
      <c r="A874" s="10">
        <f>A846</f>
        <v>80</v>
      </c>
      <c r="B874" s="18"/>
      <c r="C874" s="18"/>
      <c r="D874" s="15"/>
      <c r="E874" s="860"/>
      <c r="F874" s="860"/>
      <c r="G874" s="860"/>
      <c r="H874" s="861"/>
      <c r="I874" s="78" t="s">
        <v>1405</v>
      </c>
      <c r="J874" s="1" t="s">
        <v>1602</v>
      </c>
      <c r="K874" s="1" t="s">
        <v>161</v>
      </c>
      <c r="L874" s="1" t="s">
        <v>1603</v>
      </c>
    </row>
    <row r="875" spans="1:12" s="1" customFormat="1" ht="15" customHeight="1">
      <c r="A875" s="10">
        <f>A846</f>
        <v>80</v>
      </c>
      <c r="B875" s="18"/>
      <c r="C875" s="18"/>
      <c r="D875" s="15"/>
      <c r="E875" s="860" t="s">
        <v>155</v>
      </c>
      <c r="F875" s="860"/>
      <c r="G875" s="860"/>
      <c r="H875" s="861"/>
      <c r="I875" s="78" t="s">
        <v>1405</v>
      </c>
      <c r="J875" s="1" t="s">
        <v>1602</v>
      </c>
      <c r="K875" s="1" t="s">
        <v>161</v>
      </c>
      <c r="L875" s="1" t="s">
        <v>1603</v>
      </c>
    </row>
    <row r="876" spans="1:12" s="1" customFormat="1" ht="15" customHeight="1">
      <c r="A876" s="10">
        <f>A846</f>
        <v>80</v>
      </c>
      <c r="B876" s="18"/>
      <c r="C876" s="18"/>
      <c r="D876" s="15"/>
      <c r="E876" s="860"/>
      <c r="F876" s="860"/>
      <c r="G876" s="860"/>
      <c r="H876" s="861"/>
      <c r="I876" s="78" t="s">
        <v>1405</v>
      </c>
      <c r="J876" s="1" t="s">
        <v>1602</v>
      </c>
      <c r="K876" s="1" t="s">
        <v>161</v>
      </c>
      <c r="L876" s="1" t="s">
        <v>1603</v>
      </c>
    </row>
    <row r="877" spans="1:12" s="1" customFormat="1" ht="15" customHeight="1">
      <c r="A877" s="10">
        <f>A846</f>
        <v>80</v>
      </c>
      <c r="B877" s="18"/>
      <c r="C877" s="18"/>
      <c r="D877" s="15"/>
      <c r="E877" s="58"/>
      <c r="F877" s="14"/>
      <c r="G877" s="31"/>
      <c r="H877" s="38"/>
      <c r="I877" s="78" t="s">
        <v>1405</v>
      </c>
      <c r="J877" s="1" t="s">
        <v>1602</v>
      </c>
      <c r="K877" s="1" t="s">
        <v>161</v>
      </c>
      <c r="L877" s="1" t="s">
        <v>1603</v>
      </c>
    </row>
    <row r="878" spans="1:12" s="1" customFormat="1" ht="15" customHeight="1">
      <c r="A878" s="10">
        <f>A846</f>
        <v>80</v>
      </c>
      <c r="B878" s="18"/>
      <c r="C878" s="18"/>
      <c r="D878" s="15"/>
      <c r="E878" s="63"/>
      <c r="F878" s="14"/>
      <c r="G878" s="31"/>
      <c r="H878" s="38"/>
      <c r="I878" s="78" t="s">
        <v>1405</v>
      </c>
      <c r="J878" s="1" t="s">
        <v>1602</v>
      </c>
      <c r="K878" s="1" t="s">
        <v>161</v>
      </c>
      <c r="L878" s="1" t="s">
        <v>1603</v>
      </c>
    </row>
    <row r="879" spans="1:12" s="1" customFormat="1" ht="15" customHeight="1">
      <c r="A879" s="10">
        <f>A846</f>
        <v>80</v>
      </c>
      <c r="B879" s="6"/>
      <c r="C879" s="6"/>
      <c r="D879" s="5"/>
      <c r="E879" s="4"/>
      <c r="F879" s="3"/>
      <c r="G879" s="2"/>
      <c r="H879" s="2"/>
      <c r="I879" s="79" t="s">
        <v>1405</v>
      </c>
      <c r="J879" s="69" t="s">
        <v>1602</v>
      </c>
      <c r="K879" s="69" t="s">
        <v>161</v>
      </c>
      <c r="L879" s="69" t="s">
        <v>1603</v>
      </c>
    </row>
    <row r="880" spans="1:12" s="1" customFormat="1" ht="31.5" customHeight="1">
      <c r="A880" s="10">
        <f>B881</f>
        <v>87</v>
      </c>
      <c r="B880" s="866" t="s">
        <v>1483</v>
      </c>
      <c r="C880" s="866"/>
      <c r="D880" s="866"/>
      <c r="E880" s="866"/>
      <c r="F880" s="866"/>
      <c r="G880" s="866"/>
      <c r="H880" s="867"/>
      <c r="I880" s="77" t="s">
        <v>1405</v>
      </c>
      <c r="J880" s="68" t="s">
        <v>1484</v>
      </c>
      <c r="K880" s="68" t="s">
        <v>133</v>
      </c>
      <c r="L880" s="68" t="s">
        <v>1513</v>
      </c>
    </row>
    <row r="881" spans="1:12" s="1" customFormat="1" ht="20.25" customHeight="1">
      <c r="A881" s="10">
        <f>A880</f>
        <v>87</v>
      </c>
      <c r="B881" s="868">
        <v>87</v>
      </c>
      <c r="C881" s="24"/>
      <c r="D881" s="13"/>
      <c r="E881" s="12" t="s">
        <v>133</v>
      </c>
      <c r="F881" s="32"/>
      <c r="G881" s="33"/>
      <c r="H881" s="34"/>
      <c r="I881" s="78" t="s">
        <v>1405</v>
      </c>
      <c r="J881" s="1" t="s">
        <v>1484</v>
      </c>
      <c r="K881" s="1" t="s">
        <v>133</v>
      </c>
      <c r="L881" s="1" t="s">
        <v>1513</v>
      </c>
    </row>
    <row r="882" spans="1:12" s="1" customFormat="1" ht="15.75" customHeight="1">
      <c r="A882" s="10">
        <f>A880</f>
        <v>87</v>
      </c>
      <c r="B882" s="868"/>
      <c r="C882" s="25"/>
      <c r="D882" s="26"/>
      <c r="E882" s="27" t="s">
        <v>1266</v>
      </c>
      <c r="F882" s="32"/>
      <c r="G882" s="33"/>
      <c r="H882" s="34"/>
      <c r="I882" s="78" t="s">
        <v>1405</v>
      </c>
      <c r="J882" s="1" t="s">
        <v>1484</v>
      </c>
      <c r="K882" s="1" t="s">
        <v>133</v>
      </c>
      <c r="L882" s="1" t="s">
        <v>1513</v>
      </c>
    </row>
    <row r="883" spans="1:12" s="1" customFormat="1" ht="15" customHeight="1">
      <c r="A883" s="10">
        <f>A880</f>
        <v>87</v>
      </c>
      <c r="B883" s="869" t="s">
        <v>1369</v>
      </c>
      <c r="C883" s="869"/>
      <c r="D883" s="870">
        <v>4</v>
      </c>
      <c r="E883" s="44" t="s">
        <v>8</v>
      </c>
      <c r="F883" s="871" t="s">
        <v>611</v>
      </c>
      <c r="G883" s="871"/>
      <c r="H883" s="872"/>
      <c r="I883" s="78" t="s">
        <v>1405</v>
      </c>
      <c r="J883" s="1" t="s">
        <v>1484</v>
      </c>
      <c r="K883" s="1" t="s">
        <v>133</v>
      </c>
      <c r="L883" s="1" t="s">
        <v>1513</v>
      </c>
    </row>
    <row r="884" spans="1:12" s="1" customFormat="1" ht="15" customHeight="1">
      <c r="A884" s="10">
        <f>A880</f>
        <v>87</v>
      </c>
      <c r="B884" s="869"/>
      <c r="C884" s="869"/>
      <c r="D884" s="870"/>
      <c r="E884" s="65" t="s">
        <v>4</v>
      </c>
      <c r="F884" s="871"/>
      <c r="G884" s="871"/>
      <c r="H884" s="872"/>
      <c r="I884" s="78" t="s">
        <v>1405</v>
      </c>
      <c r="J884" s="1" t="s">
        <v>1484</v>
      </c>
      <c r="K884" s="1" t="s">
        <v>133</v>
      </c>
      <c r="L884" s="1" t="s">
        <v>1513</v>
      </c>
    </row>
    <row r="885" spans="1:12" s="1" customFormat="1" ht="15" customHeight="1">
      <c r="A885" s="10">
        <f>A880</f>
        <v>87</v>
      </c>
      <c r="B885" s="869"/>
      <c r="C885" s="869"/>
      <c r="D885" s="870"/>
      <c r="E885" s="65" t="s">
        <v>18</v>
      </c>
      <c r="F885" s="871"/>
      <c r="G885" s="871"/>
      <c r="H885" s="872"/>
      <c r="I885" s="78" t="s">
        <v>1405</v>
      </c>
      <c r="J885" s="1" t="s">
        <v>1484</v>
      </c>
      <c r="K885" s="1" t="s">
        <v>133</v>
      </c>
      <c r="L885" s="1" t="s">
        <v>1513</v>
      </c>
    </row>
    <row r="886" spans="1:12" s="1" customFormat="1" ht="25.5" customHeight="1">
      <c r="A886" s="10">
        <f>A880</f>
        <v>87</v>
      </c>
      <c r="B886" s="875" t="s">
        <v>613</v>
      </c>
      <c r="C886" s="875"/>
      <c r="D886" s="16">
        <f>D883</f>
        <v>4</v>
      </c>
      <c r="E886" s="45" t="s">
        <v>2</v>
      </c>
      <c r="F886" s="29" t="s">
        <v>1</v>
      </c>
      <c r="G886" s="864">
        <v>10</v>
      </c>
      <c r="H886" s="865"/>
      <c r="I886" s="78" t="s">
        <v>1405</v>
      </c>
      <c r="J886" s="1" t="s">
        <v>1484</v>
      </c>
      <c r="K886" s="1" t="s">
        <v>133</v>
      </c>
      <c r="L886" s="1" t="s">
        <v>1513</v>
      </c>
    </row>
    <row r="887" spans="1:12" s="1" customFormat="1" ht="15" customHeight="1">
      <c r="A887" s="10">
        <f>A880</f>
        <v>87</v>
      </c>
      <c r="B887" s="50">
        <v>1</v>
      </c>
      <c r="C887" s="21" t="s">
        <v>609</v>
      </c>
      <c r="D887" s="17">
        <f>D883</f>
        <v>4</v>
      </c>
      <c r="E887" s="42" t="s">
        <v>1267</v>
      </c>
      <c r="F887" s="17">
        <f>G886</f>
        <v>10</v>
      </c>
      <c r="G887" s="41">
        <f t="shared" ref="G887:G893" si="58">IF(ISBLANK(B887),"",IF(ISTEXT(B887),"",(B887/D887)*F887))</f>
        <v>2.5</v>
      </c>
      <c r="H887" s="28" t="str">
        <f t="shared" ref="H887:H893" si="59">C887</f>
        <v>kg</v>
      </c>
      <c r="I887" s="78" t="s">
        <v>1405</v>
      </c>
      <c r="J887" s="1" t="s">
        <v>1484</v>
      </c>
      <c r="K887" s="1" t="s">
        <v>133</v>
      </c>
      <c r="L887" s="1" t="s">
        <v>1513</v>
      </c>
    </row>
    <row r="888" spans="1:12" s="1" customFormat="1" ht="15" customHeight="1">
      <c r="A888" s="10">
        <f>A880</f>
        <v>87</v>
      </c>
      <c r="B888" s="50"/>
      <c r="C888" s="21" t="s">
        <v>1397</v>
      </c>
      <c r="D888" s="17">
        <f>D883</f>
        <v>4</v>
      </c>
      <c r="E888" s="42" t="s">
        <v>1268</v>
      </c>
      <c r="F888" s="17">
        <f>G886</f>
        <v>10</v>
      </c>
      <c r="G888" s="22" t="str">
        <f t="shared" si="58"/>
        <v/>
      </c>
      <c r="H888" s="28" t="str">
        <f t="shared" si="59"/>
        <v>pm</v>
      </c>
      <c r="I888" s="78" t="s">
        <v>1405</v>
      </c>
      <c r="J888" s="1" t="s">
        <v>1484</v>
      </c>
      <c r="K888" s="1" t="s">
        <v>133</v>
      </c>
      <c r="L888" s="1" t="s">
        <v>1513</v>
      </c>
    </row>
    <row r="889" spans="1:12" s="1" customFormat="1" ht="15" customHeight="1">
      <c r="A889" s="10">
        <f>A880</f>
        <v>87</v>
      </c>
      <c r="B889" s="50"/>
      <c r="C889" s="21" t="s">
        <v>1397</v>
      </c>
      <c r="D889" s="17">
        <f>D883</f>
        <v>4</v>
      </c>
      <c r="E889" s="42" t="s">
        <v>1137</v>
      </c>
      <c r="F889" s="17">
        <f>G886</f>
        <v>10</v>
      </c>
      <c r="G889" s="22" t="str">
        <f t="shared" si="58"/>
        <v/>
      </c>
      <c r="H889" s="28" t="str">
        <f t="shared" si="59"/>
        <v>pm</v>
      </c>
      <c r="I889" s="78" t="s">
        <v>1405</v>
      </c>
      <c r="J889" s="1" t="s">
        <v>1484</v>
      </c>
      <c r="K889" s="1" t="s">
        <v>133</v>
      </c>
      <c r="L889" s="1" t="s">
        <v>1513</v>
      </c>
    </row>
    <row r="890" spans="1:12" s="1" customFormat="1" ht="15" customHeight="1">
      <c r="A890" s="10">
        <f>A880</f>
        <v>87</v>
      </c>
      <c r="B890" s="50"/>
      <c r="C890" s="21" t="s">
        <v>1397</v>
      </c>
      <c r="D890" s="17">
        <f>D883</f>
        <v>4</v>
      </c>
      <c r="E890" s="42" t="s">
        <v>1269</v>
      </c>
      <c r="F890" s="17">
        <f>G886</f>
        <v>10</v>
      </c>
      <c r="G890" s="22" t="str">
        <f t="shared" si="58"/>
        <v/>
      </c>
      <c r="H890" s="28" t="str">
        <f t="shared" si="59"/>
        <v>pm</v>
      </c>
      <c r="I890" s="78" t="s">
        <v>1405</v>
      </c>
      <c r="J890" s="1" t="s">
        <v>1484</v>
      </c>
      <c r="K890" s="1" t="s">
        <v>133</v>
      </c>
      <c r="L890" s="1" t="s">
        <v>1513</v>
      </c>
    </row>
    <row r="891" spans="1:12" s="1" customFormat="1" ht="15" customHeight="1">
      <c r="A891" s="10">
        <f>A880</f>
        <v>87</v>
      </c>
      <c r="B891" s="50"/>
      <c r="C891" s="21" t="s">
        <v>1397</v>
      </c>
      <c r="D891" s="17">
        <f>D883</f>
        <v>4</v>
      </c>
      <c r="E891" s="42" t="s">
        <v>1015</v>
      </c>
      <c r="F891" s="17">
        <f>G886</f>
        <v>10</v>
      </c>
      <c r="G891" s="22" t="str">
        <f t="shared" si="58"/>
        <v/>
      </c>
      <c r="H891" s="28" t="str">
        <f t="shared" si="59"/>
        <v>pm</v>
      </c>
      <c r="I891" s="78" t="s">
        <v>1405</v>
      </c>
      <c r="J891" s="1" t="s">
        <v>1484</v>
      </c>
      <c r="K891" s="1" t="s">
        <v>133</v>
      </c>
      <c r="L891" s="1" t="s">
        <v>1513</v>
      </c>
    </row>
    <row r="892" spans="1:12" s="1" customFormat="1" ht="15" customHeight="1">
      <c r="A892" s="10">
        <f>A880</f>
        <v>87</v>
      </c>
      <c r="B892" s="50"/>
      <c r="C892" s="21"/>
      <c r="D892" s="17">
        <f>D883</f>
        <v>4</v>
      </c>
      <c r="E892" s="42"/>
      <c r="F892" s="17">
        <f>G886</f>
        <v>10</v>
      </c>
      <c r="G892" s="22" t="str">
        <f t="shared" si="58"/>
        <v/>
      </c>
      <c r="H892" s="28">
        <f t="shared" si="59"/>
        <v>0</v>
      </c>
      <c r="I892" s="78" t="s">
        <v>1405</v>
      </c>
      <c r="J892" s="1" t="s">
        <v>1484</v>
      </c>
      <c r="K892" s="1" t="s">
        <v>133</v>
      </c>
      <c r="L892" s="1" t="s">
        <v>1513</v>
      </c>
    </row>
    <row r="893" spans="1:12" s="1" customFormat="1" ht="15" customHeight="1">
      <c r="A893" s="10">
        <f>A880</f>
        <v>87</v>
      </c>
      <c r="B893" s="50"/>
      <c r="C893" s="21"/>
      <c r="D893" s="17">
        <f>D883</f>
        <v>4</v>
      </c>
      <c r="E893" s="42"/>
      <c r="F893" s="17">
        <f>G886</f>
        <v>10</v>
      </c>
      <c r="G893" s="22" t="str">
        <f t="shared" si="58"/>
        <v/>
      </c>
      <c r="H893" s="28">
        <f t="shared" si="59"/>
        <v>0</v>
      </c>
      <c r="I893" s="78" t="s">
        <v>1405</v>
      </c>
      <c r="J893" s="1" t="s">
        <v>1484</v>
      </c>
      <c r="K893" s="1" t="s">
        <v>133</v>
      </c>
      <c r="L893" s="1" t="s">
        <v>1513</v>
      </c>
    </row>
    <row r="894" spans="1:12" s="1" customFormat="1" ht="15" customHeight="1">
      <c r="A894" s="10">
        <f>A880</f>
        <v>87</v>
      </c>
      <c r="B894" s="18"/>
      <c r="C894" s="18"/>
      <c r="D894" s="15"/>
      <c r="E894" s="61" t="s">
        <v>1427</v>
      </c>
      <c r="F894" s="14"/>
      <c r="G894" s="31"/>
      <c r="H894" s="38"/>
      <c r="I894" s="78" t="s">
        <v>1405</v>
      </c>
      <c r="J894" s="1" t="s">
        <v>1484</v>
      </c>
      <c r="K894" s="1" t="s">
        <v>133</v>
      </c>
      <c r="L894" s="1" t="s">
        <v>1513</v>
      </c>
    </row>
    <row r="895" spans="1:12" s="1" customFormat="1" ht="15" customHeight="1">
      <c r="A895" s="10">
        <f>A880</f>
        <v>87</v>
      </c>
      <c r="B895" s="18"/>
      <c r="C895" s="18"/>
      <c r="D895" s="15"/>
      <c r="E895" s="63" t="s">
        <v>132</v>
      </c>
      <c r="F895" s="14"/>
      <c r="G895" s="31"/>
      <c r="H895" s="38"/>
      <c r="I895" s="78" t="s">
        <v>1405</v>
      </c>
      <c r="J895" s="1" t="s">
        <v>1484</v>
      </c>
      <c r="K895" s="1" t="s">
        <v>133</v>
      </c>
      <c r="L895" s="1" t="s">
        <v>1513</v>
      </c>
    </row>
    <row r="896" spans="1:12" s="1" customFormat="1" ht="15" customHeight="1">
      <c r="A896" s="10">
        <f>A880</f>
        <v>87</v>
      </c>
      <c r="B896" s="18"/>
      <c r="C896" s="18"/>
      <c r="D896" s="15"/>
      <c r="E896" s="63" t="s">
        <v>131</v>
      </c>
      <c r="F896" s="14"/>
      <c r="G896" s="31"/>
      <c r="H896" s="38"/>
      <c r="I896" s="78" t="s">
        <v>1405</v>
      </c>
      <c r="J896" s="1" t="s">
        <v>1484</v>
      </c>
      <c r="K896" s="1" t="s">
        <v>133</v>
      </c>
      <c r="L896" s="1" t="s">
        <v>1513</v>
      </c>
    </row>
    <row r="897" spans="1:12" s="1" customFormat="1" ht="15" customHeight="1">
      <c r="A897" s="10">
        <f>A880</f>
        <v>87</v>
      </c>
      <c r="B897" s="18"/>
      <c r="C897" s="18"/>
      <c r="D897" s="15"/>
      <c r="E897" s="63" t="s">
        <v>130</v>
      </c>
      <c r="F897" s="14"/>
      <c r="G897" s="31"/>
      <c r="H897" s="38"/>
      <c r="I897" s="78" t="s">
        <v>1405</v>
      </c>
      <c r="J897" s="1" t="s">
        <v>1484</v>
      </c>
      <c r="K897" s="1" t="s">
        <v>133</v>
      </c>
      <c r="L897" s="1" t="s">
        <v>1513</v>
      </c>
    </row>
    <row r="898" spans="1:12" s="1" customFormat="1" ht="15" customHeight="1">
      <c r="A898" s="10">
        <f>A880</f>
        <v>87</v>
      </c>
      <c r="B898" s="18"/>
      <c r="C898" s="18"/>
      <c r="D898" s="15"/>
      <c r="E898" s="63" t="s">
        <v>129</v>
      </c>
      <c r="F898" s="14"/>
      <c r="G898" s="31"/>
      <c r="H898" s="38"/>
      <c r="I898" s="78" t="s">
        <v>1405</v>
      </c>
      <c r="J898" s="1" t="s">
        <v>1484</v>
      </c>
      <c r="K898" s="1" t="s">
        <v>133</v>
      </c>
      <c r="L898" s="1" t="s">
        <v>1513</v>
      </c>
    </row>
    <row r="899" spans="1:12" s="1" customFormat="1" ht="15" customHeight="1">
      <c r="A899" s="10">
        <f>A880</f>
        <v>87</v>
      </c>
      <c r="B899" s="18"/>
      <c r="C899" s="18"/>
      <c r="D899" s="15"/>
      <c r="E899" s="63" t="s">
        <v>128</v>
      </c>
      <c r="F899" s="14"/>
      <c r="G899" s="31"/>
      <c r="H899" s="38"/>
      <c r="I899" s="78" t="s">
        <v>1405</v>
      </c>
      <c r="J899" s="1" t="s">
        <v>1484</v>
      </c>
      <c r="K899" s="1" t="s">
        <v>133</v>
      </c>
      <c r="L899" s="1" t="s">
        <v>1513</v>
      </c>
    </row>
    <row r="900" spans="1:12" s="1" customFormat="1" ht="15" customHeight="1">
      <c r="A900" s="10">
        <f>A880</f>
        <v>87</v>
      </c>
      <c r="B900" s="18"/>
      <c r="C900" s="18"/>
      <c r="D900" s="15"/>
      <c r="E900" s="63" t="s">
        <v>127</v>
      </c>
      <c r="F900" s="14"/>
      <c r="G900" s="31"/>
      <c r="H900" s="38"/>
      <c r="I900" s="78" t="s">
        <v>1405</v>
      </c>
      <c r="J900" s="1" t="s">
        <v>1484</v>
      </c>
      <c r="K900" s="1" t="s">
        <v>133</v>
      </c>
      <c r="L900" s="1" t="s">
        <v>1513</v>
      </c>
    </row>
    <row r="901" spans="1:12" s="1" customFormat="1" ht="15" customHeight="1">
      <c r="A901" s="10">
        <f>A880</f>
        <v>87</v>
      </c>
      <c r="B901" s="18"/>
      <c r="C901" s="18"/>
      <c r="D901" s="15"/>
      <c r="E901" s="63" t="s">
        <v>126</v>
      </c>
      <c r="F901" s="14"/>
      <c r="G901" s="31"/>
      <c r="H901" s="38"/>
      <c r="I901" s="78" t="s">
        <v>1405</v>
      </c>
      <c r="J901" s="1" t="s">
        <v>1484</v>
      </c>
      <c r="K901" s="1" t="s">
        <v>133</v>
      </c>
      <c r="L901" s="1" t="s">
        <v>1513</v>
      </c>
    </row>
    <row r="902" spans="1:12" s="1" customFormat="1" ht="15" customHeight="1">
      <c r="A902" s="10">
        <f>A880</f>
        <v>87</v>
      </c>
      <c r="B902" s="18"/>
      <c r="C902" s="18"/>
      <c r="D902" s="15"/>
      <c r="E902" s="63" t="s">
        <v>125</v>
      </c>
      <c r="F902" s="14"/>
      <c r="G902" s="31"/>
      <c r="H902" s="38"/>
      <c r="I902" s="78" t="s">
        <v>1405</v>
      </c>
      <c r="J902" s="1" t="s">
        <v>1484</v>
      </c>
      <c r="K902" s="1" t="s">
        <v>133</v>
      </c>
      <c r="L902" s="1" t="s">
        <v>1513</v>
      </c>
    </row>
    <row r="903" spans="1:12" s="1" customFormat="1" ht="15" customHeight="1">
      <c r="A903" s="10">
        <f>A880</f>
        <v>87</v>
      </c>
      <c r="B903" s="18"/>
      <c r="C903" s="18"/>
      <c r="D903" s="15"/>
      <c r="E903" s="63" t="s">
        <v>124</v>
      </c>
      <c r="F903" s="14"/>
      <c r="G903" s="31"/>
      <c r="H903" s="38"/>
      <c r="I903" s="78" t="s">
        <v>1405</v>
      </c>
      <c r="J903" s="1" t="s">
        <v>1484</v>
      </c>
      <c r="K903" s="1" t="s">
        <v>133</v>
      </c>
      <c r="L903" s="1" t="s">
        <v>1513</v>
      </c>
    </row>
    <row r="904" spans="1:12" s="1" customFormat="1" ht="15" customHeight="1">
      <c r="A904" s="10">
        <f>A880</f>
        <v>87</v>
      </c>
      <c r="B904" s="18"/>
      <c r="C904" s="18"/>
      <c r="D904" s="15"/>
      <c r="E904" s="63"/>
      <c r="F904" s="14"/>
      <c r="G904" s="31"/>
      <c r="H904" s="38"/>
      <c r="I904" s="78" t="s">
        <v>1405</v>
      </c>
      <c r="J904" s="1" t="s">
        <v>1484</v>
      </c>
      <c r="K904" s="1" t="s">
        <v>133</v>
      </c>
      <c r="L904" s="1" t="s">
        <v>1513</v>
      </c>
    </row>
    <row r="905" spans="1:12" s="1" customFormat="1" ht="15" customHeight="1">
      <c r="A905" s="10">
        <f>A880</f>
        <v>87</v>
      </c>
      <c r="B905" s="18"/>
      <c r="C905" s="18"/>
      <c r="D905" s="15"/>
      <c r="E905" s="63"/>
      <c r="F905" s="14"/>
      <c r="G905" s="31"/>
      <c r="H905" s="38"/>
      <c r="I905" s="78" t="s">
        <v>1405</v>
      </c>
      <c r="J905" s="1" t="s">
        <v>1484</v>
      </c>
      <c r="K905" s="1" t="s">
        <v>133</v>
      </c>
      <c r="L905" s="1" t="s">
        <v>1513</v>
      </c>
    </row>
    <row r="906" spans="1:12" s="1" customFormat="1" ht="15" customHeight="1">
      <c r="A906" s="10">
        <f>A880</f>
        <v>87</v>
      </c>
      <c r="B906" s="6"/>
      <c r="C906" s="6"/>
      <c r="D906" s="5"/>
      <c r="E906" s="4"/>
      <c r="F906" s="3"/>
      <c r="G906" s="2"/>
      <c r="H906" s="2"/>
      <c r="I906" s="79" t="s">
        <v>1405</v>
      </c>
      <c r="J906" s="69" t="s">
        <v>1484</v>
      </c>
      <c r="K906" s="69" t="s">
        <v>133</v>
      </c>
      <c r="L906" s="69" t="s">
        <v>1513</v>
      </c>
    </row>
  </sheetData>
  <mergeCells count="281">
    <mergeCell ref="A2:F2"/>
    <mergeCell ref="I2:L3"/>
    <mergeCell ref="B109:C111"/>
    <mergeCell ref="D109:D111"/>
    <mergeCell ref="F109:H111"/>
    <mergeCell ref="B112:C112"/>
    <mergeCell ref="B34:D34"/>
    <mergeCell ref="E34:H34"/>
    <mergeCell ref="B35:H35"/>
    <mergeCell ref="B36:B37"/>
    <mergeCell ref="B38:C40"/>
    <mergeCell ref="D38:D40"/>
    <mergeCell ref="F38:H40"/>
    <mergeCell ref="B41:C41"/>
    <mergeCell ref="G41:H41"/>
    <mergeCell ref="B81:D81"/>
    <mergeCell ref="E81:H81"/>
    <mergeCell ref="B82:H82"/>
    <mergeCell ref="B83:B84"/>
    <mergeCell ref="B85:C87"/>
    <mergeCell ref="D85:D87"/>
    <mergeCell ref="F85:H87"/>
    <mergeCell ref="B88:C88"/>
    <mergeCell ref="G88:H88"/>
    <mergeCell ref="E98:H98"/>
    <mergeCell ref="E101:H101"/>
    <mergeCell ref="B106:H106"/>
    <mergeCell ref="B107:B108"/>
    <mergeCell ref="E693:H693"/>
    <mergeCell ref="E696:H696"/>
    <mergeCell ref="E699:H699"/>
    <mergeCell ref="B138:C138"/>
    <mergeCell ref="G138:H138"/>
    <mergeCell ref="B132:H132"/>
    <mergeCell ref="B133:B134"/>
    <mergeCell ref="B135:C137"/>
    <mergeCell ref="D135:D137"/>
    <mergeCell ref="F135:H137"/>
    <mergeCell ref="G112:H112"/>
    <mergeCell ref="B131:D131"/>
    <mergeCell ref="E131:H131"/>
    <mergeCell ref="B166:D166"/>
    <mergeCell ref="E166:H166"/>
    <mergeCell ref="B167:H167"/>
    <mergeCell ref="B168:B169"/>
    <mergeCell ref="B170:C172"/>
    <mergeCell ref="D170:D172"/>
    <mergeCell ref="F170:H172"/>
    <mergeCell ref="E124:H124"/>
    <mergeCell ref="E127:H127"/>
    <mergeCell ref="E159:H159"/>
    <mergeCell ref="E160:H160"/>
    <mergeCell ref="E161:H161"/>
    <mergeCell ref="E162:H162"/>
    <mergeCell ref="E163:H163"/>
    <mergeCell ref="B173:C173"/>
    <mergeCell ref="G173:H173"/>
    <mergeCell ref="E191:E192"/>
    <mergeCell ref="B212:H212"/>
    <mergeCell ref="B213:B214"/>
    <mergeCell ref="B215:C217"/>
    <mergeCell ref="D215:D217"/>
    <mergeCell ref="F215:H217"/>
    <mergeCell ref="E196:H198"/>
    <mergeCell ref="E199:H200"/>
    <mergeCell ref="B218:C218"/>
    <mergeCell ref="G218:H218"/>
    <mergeCell ref="B308:D308"/>
    <mergeCell ref="E308:H308"/>
    <mergeCell ref="B309:H309"/>
    <mergeCell ref="B310:B311"/>
    <mergeCell ref="B312:C314"/>
    <mergeCell ref="D312:D314"/>
    <mergeCell ref="F312:H314"/>
    <mergeCell ref="E229:H230"/>
    <mergeCell ref="B315:C315"/>
    <mergeCell ref="G315:H315"/>
    <mergeCell ref="B338:H338"/>
    <mergeCell ref="B339:B340"/>
    <mergeCell ref="B341:C343"/>
    <mergeCell ref="D341:D343"/>
    <mergeCell ref="F341:H343"/>
    <mergeCell ref="B344:C344"/>
    <mergeCell ref="G344:H344"/>
    <mergeCell ref="E332:H332"/>
    <mergeCell ref="B500:D500"/>
    <mergeCell ref="E500:H500"/>
    <mergeCell ref="E442:E443"/>
    <mergeCell ref="B448:H448"/>
    <mergeCell ref="B449:B450"/>
    <mergeCell ref="B451:C453"/>
    <mergeCell ref="D451:D453"/>
    <mergeCell ref="F451:H453"/>
    <mergeCell ref="G366:H366"/>
    <mergeCell ref="B433:C433"/>
    <mergeCell ref="G433:H433"/>
    <mergeCell ref="B427:H427"/>
    <mergeCell ref="B428:B429"/>
    <mergeCell ref="B430:C432"/>
    <mergeCell ref="D430:D432"/>
    <mergeCell ref="F430:H432"/>
    <mergeCell ref="B501:H501"/>
    <mergeCell ref="B502:B503"/>
    <mergeCell ref="B504:C506"/>
    <mergeCell ref="D504:D506"/>
    <mergeCell ref="F504:H506"/>
    <mergeCell ref="B507:C507"/>
    <mergeCell ref="G507:H507"/>
    <mergeCell ref="E521:G522"/>
    <mergeCell ref="B530:D530"/>
    <mergeCell ref="E530:H530"/>
    <mergeCell ref="B531:H531"/>
    <mergeCell ref="B532:B533"/>
    <mergeCell ref="B534:C536"/>
    <mergeCell ref="D534:D536"/>
    <mergeCell ref="F534:H536"/>
    <mergeCell ref="B537:C537"/>
    <mergeCell ref="G537:H537"/>
    <mergeCell ref="E554:H556"/>
    <mergeCell ref="B562:D562"/>
    <mergeCell ref="E562:H562"/>
    <mergeCell ref="B563:H563"/>
    <mergeCell ref="B564:B565"/>
    <mergeCell ref="B566:C568"/>
    <mergeCell ref="D566:D568"/>
    <mergeCell ref="F566:H568"/>
    <mergeCell ref="B569:C569"/>
    <mergeCell ref="G569:H569"/>
    <mergeCell ref="B579:H579"/>
    <mergeCell ref="B580:B581"/>
    <mergeCell ref="B582:C584"/>
    <mergeCell ref="D582:D584"/>
    <mergeCell ref="F582:H584"/>
    <mergeCell ref="B585:C585"/>
    <mergeCell ref="G585:H585"/>
    <mergeCell ref="B607:D607"/>
    <mergeCell ref="E607:H607"/>
    <mergeCell ref="E602:H602"/>
    <mergeCell ref="E603:H603"/>
    <mergeCell ref="E634:H635"/>
    <mergeCell ref="E636:H637"/>
    <mergeCell ref="B608:H608"/>
    <mergeCell ref="B609:B610"/>
    <mergeCell ref="B611:C613"/>
    <mergeCell ref="D611:D613"/>
    <mergeCell ref="F611:H613"/>
    <mergeCell ref="B614:C614"/>
    <mergeCell ref="G614:H614"/>
    <mergeCell ref="E628:H629"/>
    <mergeCell ref="E631:H632"/>
    <mergeCell ref="E662:H663"/>
    <mergeCell ref="E666:H667"/>
    <mergeCell ref="B641:H641"/>
    <mergeCell ref="B642:B643"/>
    <mergeCell ref="B644:C646"/>
    <mergeCell ref="D644:D646"/>
    <mergeCell ref="F644:H646"/>
    <mergeCell ref="B647:C647"/>
    <mergeCell ref="G647:H647"/>
    <mergeCell ref="B674:D674"/>
    <mergeCell ref="E674:H674"/>
    <mergeCell ref="B675:H675"/>
    <mergeCell ref="B676:B677"/>
    <mergeCell ref="B678:C680"/>
    <mergeCell ref="D678:D680"/>
    <mergeCell ref="F678:H680"/>
    <mergeCell ref="B681:C681"/>
    <mergeCell ref="G681:H681"/>
    <mergeCell ref="B740:H740"/>
    <mergeCell ref="B741:B742"/>
    <mergeCell ref="B743:C745"/>
    <mergeCell ref="D743:D745"/>
    <mergeCell ref="F743:H745"/>
    <mergeCell ref="B746:C746"/>
    <mergeCell ref="G746:H746"/>
    <mergeCell ref="B763:H763"/>
    <mergeCell ref="B764:B765"/>
    <mergeCell ref="B766:C768"/>
    <mergeCell ref="D766:D768"/>
    <mergeCell ref="F766:H768"/>
    <mergeCell ref="B769:C769"/>
    <mergeCell ref="G769:H769"/>
    <mergeCell ref="B799:H799"/>
    <mergeCell ref="B800:B801"/>
    <mergeCell ref="B802:C804"/>
    <mergeCell ref="D802:D804"/>
    <mergeCell ref="F802:H804"/>
    <mergeCell ref="B805:C805"/>
    <mergeCell ref="G805:H805"/>
    <mergeCell ref="E823:H824"/>
    <mergeCell ref="E825:H826"/>
    <mergeCell ref="E830:H831"/>
    <mergeCell ref="E836:H837"/>
    <mergeCell ref="B846:H846"/>
    <mergeCell ref="B847:B848"/>
    <mergeCell ref="B849:C851"/>
    <mergeCell ref="D849:D851"/>
    <mergeCell ref="F849:H851"/>
    <mergeCell ref="B852:C852"/>
    <mergeCell ref="G852:H852"/>
    <mergeCell ref="E868:H869"/>
    <mergeCell ref="E870:H871"/>
    <mergeCell ref="E872:H874"/>
    <mergeCell ref="E875:H876"/>
    <mergeCell ref="B880:H880"/>
    <mergeCell ref="B881:B882"/>
    <mergeCell ref="B883:C885"/>
    <mergeCell ref="D883:D885"/>
    <mergeCell ref="F883:H885"/>
    <mergeCell ref="B886:C886"/>
    <mergeCell ref="G886:H886"/>
    <mergeCell ref="B238:H238"/>
    <mergeCell ref="B239:B240"/>
    <mergeCell ref="B241:C243"/>
    <mergeCell ref="D241:D243"/>
    <mergeCell ref="F241:H243"/>
    <mergeCell ref="B244:C244"/>
    <mergeCell ref="G244:H244"/>
    <mergeCell ref="B276:H276"/>
    <mergeCell ref="B277:B278"/>
    <mergeCell ref="B279:C281"/>
    <mergeCell ref="D279:D281"/>
    <mergeCell ref="F279:H281"/>
    <mergeCell ref="B282:C282"/>
    <mergeCell ref="G282:H282"/>
    <mergeCell ref="E296:H297"/>
    <mergeCell ref="E302:H303"/>
    <mergeCell ref="B360:H360"/>
    <mergeCell ref="B361:B362"/>
    <mergeCell ref="B363:C365"/>
    <mergeCell ref="D363:D365"/>
    <mergeCell ref="F363:H365"/>
    <mergeCell ref="B366:C366"/>
    <mergeCell ref="D483:D485"/>
    <mergeCell ref="F483:H485"/>
    <mergeCell ref="B486:C486"/>
    <mergeCell ref="G486:H486"/>
    <mergeCell ref="E734:H734"/>
    <mergeCell ref="E735:H735"/>
    <mergeCell ref="B389:H389"/>
    <mergeCell ref="B390:B391"/>
    <mergeCell ref="B392:C394"/>
    <mergeCell ref="D392:D394"/>
    <mergeCell ref="F392:H394"/>
    <mergeCell ref="B395:C395"/>
    <mergeCell ref="G395:H395"/>
    <mergeCell ref="B454:C454"/>
    <mergeCell ref="G454:H454"/>
    <mergeCell ref="B705:D705"/>
    <mergeCell ref="E705:H705"/>
    <mergeCell ref="B706:H706"/>
    <mergeCell ref="B707:B708"/>
    <mergeCell ref="B709:C711"/>
    <mergeCell ref="D709:D711"/>
    <mergeCell ref="F709:H711"/>
    <mergeCell ref="B712:C712"/>
    <mergeCell ref="G712:H712"/>
    <mergeCell ref="E736:H736"/>
    <mergeCell ref="E737:H737"/>
    <mergeCell ref="B57:D57"/>
    <mergeCell ref="E57:H57"/>
    <mergeCell ref="B58:H58"/>
    <mergeCell ref="B59:B60"/>
    <mergeCell ref="B61:C63"/>
    <mergeCell ref="D61:D63"/>
    <mergeCell ref="F61:H63"/>
    <mergeCell ref="B64:C64"/>
    <mergeCell ref="G64:H64"/>
    <mergeCell ref="E76:H77"/>
    <mergeCell ref="E358:H358"/>
    <mergeCell ref="E381:H381"/>
    <mergeCell ref="E407:H408"/>
    <mergeCell ref="E409:H411"/>
    <mergeCell ref="E412:H413"/>
    <mergeCell ref="E414:H415"/>
    <mergeCell ref="E416:H417"/>
    <mergeCell ref="E418:H419"/>
    <mergeCell ref="E420:H422"/>
    <mergeCell ref="B480:H480"/>
    <mergeCell ref="B481:B482"/>
    <mergeCell ref="B483:C485"/>
  </mergeCell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04"/>
  <sheetViews>
    <sheetView workbookViewId="0">
      <selection activeCell="A3" sqref="A3"/>
    </sheetView>
  </sheetViews>
  <sheetFormatPr baseColWidth="10" defaultRowHeight="15"/>
  <cols>
    <col min="1" max="1" width="4.42578125" customWidth="1"/>
    <col min="2" max="2" width="10" customWidth="1"/>
    <col min="3" max="3" width="6.85546875" customWidth="1"/>
    <col min="4" max="4" width="3.42578125" customWidth="1"/>
    <col min="5" max="5" width="80.5703125" customWidth="1"/>
    <col min="6" max="6" width="5.85546875" customWidth="1"/>
    <col min="7" max="7" width="8.5703125" customWidth="1"/>
    <col min="8" max="8" width="8.7109375" customWidth="1"/>
    <col min="9" max="9" width="26.7109375" style="76" customWidth="1"/>
    <col min="10" max="10" width="33.7109375" customWidth="1"/>
    <col min="11" max="11" width="59.7109375" customWidth="1"/>
    <col min="12" max="12" width="34.7109375" customWidth="1"/>
    <col min="13" max="13" width="22.85546875" customWidth="1"/>
  </cols>
  <sheetData>
    <row r="1" spans="1:20" ht="15.75">
      <c r="A1" s="88">
        <v>3.71</v>
      </c>
      <c r="B1" s="88">
        <v>9.2899999999999991</v>
      </c>
      <c r="C1" s="88">
        <v>6.14</v>
      </c>
      <c r="D1" s="89">
        <v>2.7</v>
      </c>
      <c r="E1" s="91">
        <v>79.86</v>
      </c>
      <c r="F1" s="88">
        <v>5.14</v>
      </c>
      <c r="G1" s="90">
        <v>7.86</v>
      </c>
      <c r="H1" s="115">
        <v>8</v>
      </c>
      <c r="I1" s="115">
        <v>26</v>
      </c>
      <c r="J1" s="115">
        <v>33</v>
      </c>
      <c r="K1" s="115">
        <v>59</v>
      </c>
      <c r="L1" s="115">
        <v>34</v>
      </c>
      <c r="M1" s="93" t="s">
        <v>1702</v>
      </c>
    </row>
    <row r="2" spans="1:20" ht="30" customHeight="1">
      <c r="A2" s="858" t="s">
        <v>1768</v>
      </c>
      <c r="B2" s="858"/>
      <c r="C2" s="858"/>
      <c r="D2" s="858"/>
      <c r="E2" s="858"/>
      <c r="F2" s="858"/>
      <c r="G2" s="109"/>
      <c r="H2" s="112"/>
      <c r="I2" s="859" t="s">
        <v>1704</v>
      </c>
      <c r="J2" s="859"/>
      <c r="K2" s="859"/>
      <c r="L2" s="859"/>
    </row>
    <row r="3" spans="1:20" ht="30" customHeight="1">
      <c r="A3" s="110"/>
      <c r="B3" s="110"/>
      <c r="C3" s="110"/>
      <c r="D3" s="110"/>
      <c r="E3" s="111" t="s">
        <v>1711</v>
      </c>
      <c r="F3" s="110"/>
      <c r="G3" s="110"/>
      <c r="H3" s="113"/>
      <c r="I3" s="859"/>
      <c r="J3" s="859"/>
      <c r="K3" s="859"/>
      <c r="L3" s="859"/>
    </row>
    <row r="4" spans="1:20" ht="30" customHeight="1">
      <c r="A4" s="100" t="s">
        <v>1710</v>
      </c>
      <c r="B4" s="103"/>
      <c r="C4" s="103"/>
      <c r="D4" s="103"/>
      <c r="E4" s="104"/>
      <c r="F4" s="103"/>
      <c r="G4" s="103"/>
      <c r="H4" s="70" t="s">
        <v>1710</v>
      </c>
      <c r="I4" s="70" t="s">
        <v>1657</v>
      </c>
      <c r="J4" s="70" t="s">
        <v>1520</v>
      </c>
      <c r="K4" s="70" t="s">
        <v>1521</v>
      </c>
      <c r="L4" s="70" t="s">
        <v>1519</v>
      </c>
      <c r="M4" s="114" t="s">
        <v>1769</v>
      </c>
      <c r="N4" s="114"/>
      <c r="O4" s="114"/>
      <c r="P4" s="114"/>
      <c r="Q4" s="114"/>
      <c r="R4" s="114"/>
      <c r="S4" s="114"/>
      <c r="T4" s="114"/>
    </row>
    <row r="5" spans="1:20" ht="30" customHeight="1">
      <c r="A5" s="100">
        <v>6</v>
      </c>
      <c r="B5" s="118"/>
      <c r="C5" s="118"/>
      <c r="D5" s="118"/>
      <c r="E5" s="118"/>
      <c r="F5" s="118"/>
      <c r="G5" s="118" t="s">
        <v>1769</v>
      </c>
      <c r="H5" s="70">
        <v>6</v>
      </c>
      <c r="I5" s="105" t="s">
        <v>1666</v>
      </c>
      <c r="J5" s="106" t="s">
        <v>1714</v>
      </c>
      <c r="K5" s="107" t="s">
        <v>589</v>
      </c>
      <c r="L5" s="108" t="s">
        <v>1614</v>
      </c>
      <c r="M5" s="117" t="s">
        <v>1772</v>
      </c>
      <c r="N5" s="116"/>
      <c r="O5" s="116"/>
      <c r="P5" s="116"/>
      <c r="Q5" s="116"/>
      <c r="R5" s="116"/>
      <c r="S5" s="116"/>
      <c r="T5" s="116"/>
    </row>
    <row r="6" spans="1:20" ht="30" customHeight="1">
      <c r="A6" s="100">
        <v>32</v>
      </c>
      <c r="B6" s="103"/>
      <c r="C6" s="103"/>
      <c r="D6" s="103"/>
      <c r="E6" s="104"/>
      <c r="F6" s="103"/>
      <c r="G6" s="103"/>
      <c r="H6" s="70">
        <v>32</v>
      </c>
      <c r="I6" s="70" t="s">
        <v>1667</v>
      </c>
      <c r="J6" s="106" t="s">
        <v>1715</v>
      </c>
      <c r="K6" s="107" t="s">
        <v>443</v>
      </c>
      <c r="L6" s="108" t="s">
        <v>1631</v>
      </c>
    </row>
    <row r="7" spans="1:20" ht="30" customHeight="1">
      <c r="A7" s="100">
        <v>16</v>
      </c>
      <c r="B7" s="103"/>
      <c r="C7" s="103"/>
      <c r="D7" s="103"/>
      <c r="E7" s="104"/>
      <c r="F7" s="103"/>
      <c r="G7" s="103"/>
      <c r="H7" s="70">
        <v>16</v>
      </c>
      <c r="I7" s="70" t="s">
        <v>1668</v>
      </c>
      <c r="J7" s="106" t="s">
        <v>1716</v>
      </c>
      <c r="K7" s="107" t="s">
        <v>544</v>
      </c>
      <c r="L7" s="108" t="s">
        <v>1622</v>
      </c>
    </row>
    <row r="8" spans="1:20" ht="30" customHeight="1">
      <c r="A8" s="100">
        <v>39</v>
      </c>
      <c r="B8" s="103"/>
      <c r="C8" s="103"/>
      <c r="D8" s="103"/>
      <c r="E8" s="104"/>
      <c r="F8" s="103"/>
      <c r="G8" s="103"/>
      <c r="H8" s="70">
        <v>39</v>
      </c>
      <c r="I8" s="70" t="s">
        <v>1668</v>
      </c>
      <c r="J8" s="106" t="s">
        <v>1717</v>
      </c>
      <c r="K8" s="107" t="s">
        <v>23</v>
      </c>
      <c r="L8" s="108" t="s">
        <v>1634</v>
      </c>
    </row>
    <row r="9" spans="1:20" ht="30" customHeight="1">
      <c r="A9" s="100">
        <v>10</v>
      </c>
      <c r="B9" s="103"/>
      <c r="C9" s="103"/>
      <c r="D9" s="103"/>
      <c r="E9" s="104"/>
      <c r="F9" s="103"/>
      <c r="G9" s="103"/>
      <c r="H9" s="70">
        <v>10</v>
      </c>
      <c r="I9" s="70" t="s">
        <v>1671</v>
      </c>
      <c r="J9" s="106" t="s">
        <v>1718</v>
      </c>
      <c r="K9" s="107" t="s">
        <v>1610</v>
      </c>
      <c r="L9" s="108" t="s">
        <v>1620</v>
      </c>
    </row>
    <row r="10" spans="1:20" ht="30" customHeight="1">
      <c r="A10" s="100">
        <v>33</v>
      </c>
      <c r="B10" s="103"/>
      <c r="C10" s="103"/>
      <c r="D10" s="103"/>
      <c r="E10" s="104"/>
      <c r="F10" s="103"/>
      <c r="G10" s="103"/>
      <c r="H10" s="70">
        <v>33</v>
      </c>
      <c r="I10" s="70" t="s">
        <v>1669</v>
      </c>
      <c r="J10" s="106" t="s">
        <v>1719</v>
      </c>
      <c r="K10" s="107" t="s">
        <v>439</v>
      </c>
      <c r="L10" s="108" t="s">
        <v>1633</v>
      </c>
    </row>
    <row r="11" spans="1:20" ht="30" customHeight="1">
      <c r="A11" s="100">
        <v>57</v>
      </c>
      <c r="B11" s="103"/>
      <c r="C11" s="103"/>
      <c r="D11" s="103"/>
      <c r="E11" s="104"/>
      <c r="F11" s="103"/>
      <c r="G11" s="103"/>
      <c r="H11" s="70">
        <v>57</v>
      </c>
      <c r="I11" s="70" t="s">
        <v>1669</v>
      </c>
      <c r="J11" s="106" t="s">
        <v>1720</v>
      </c>
      <c r="K11" s="107" t="s">
        <v>304</v>
      </c>
      <c r="L11" s="108" t="s">
        <v>1652</v>
      </c>
    </row>
    <row r="12" spans="1:20" ht="30" customHeight="1">
      <c r="A12" s="100">
        <v>49</v>
      </c>
      <c r="B12" s="103"/>
      <c r="C12" s="103"/>
      <c r="D12" s="103"/>
      <c r="E12" s="104"/>
      <c r="F12" s="103"/>
      <c r="G12" s="103"/>
      <c r="H12" s="70">
        <v>49</v>
      </c>
      <c r="I12" s="70" t="s">
        <v>1760</v>
      </c>
      <c r="J12" s="106" t="s">
        <v>1721</v>
      </c>
      <c r="K12" s="107" t="s">
        <v>339</v>
      </c>
      <c r="L12" s="108" t="s">
        <v>1651</v>
      </c>
    </row>
    <row r="13" spans="1:20" ht="30" customHeight="1">
      <c r="A13" s="100">
        <v>14</v>
      </c>
      <c r="B13" s="103"/>
      <c r="C13" s="103"/>
      <c r="D13" s="103"/>
      <c r="E13" s="104"/>
      <c r="F13" s="103"/>
      <c r="G13" s="103"/>
      <c r="H13" s="70">
        <v>14</v>
      </c>
      <c r="I13" s="70" t="s">
        <v>1670</v>
      </c>
      <c r="J13" s="106" t="s">
        <v>1722</v>
      </c>
      <c r="K13" s="107" t="s">
        <v>549</v>
      </c>
      <c r="L13" s="108" t="s">
        <v>1621</v>
      </c>
    </row>
    <row r="14" spans="1:20" ht="30" customHeight="1">
      <c r="A14" s="100">
        <v>18</v>
      </c>
      <c r="B14" s="103"/>
      <c r="C14" s="103"/>
      <c r="D14" s="103"/>
      <c r="E14" s="104"/>
      <c r="F14" s="103"/>
      <c r="G14" s="103"/>
      <c r="H14" s="70">
        <v>18</v>
      </c>
      <c r="I14" s="70" t="s">
        <v>1673</v>
      </c>
      <c r="J14" s="106" t="s">
        <v>1723</v>
      </c>
      <c r="K14" s="107" t="s">
        <v>536</v>
      </c>
      <c r="L14" s="108" t="s">
        <v>1625</v>
      </c>
    </row>
    <row r="15" spans="1:20" ht="30" customHeight="1">
      <c r="A15" s="100">
        <v>27</v>
      </c>
      <c r="B15" s="103"/>
      <c r="C15" s="103"/>
      <c r="D15" s="103"/>
      <c r="E15" s="104"/>
      <c r="F15" s="103"/>
      <c r="G15" s="103"/>
      <c r="H15" s="70">
        <v>27</v>
      </c>
      <c r="I15" s="70" t="s">
        <v>1673</v>
      </c>
      <c r="J15" s="106" t="s">
        <v>1723</v>
      </c>
      <c r="K15" s="107" t="s">
        <v>478</v>
      </c>
      <c r="L15" s="108" t="s">
        <v>1628</v>
      </c>
    </row>
    <row r="16" spans="1:20">
      <c r="A16" s="102">
        <v>0</v>
      </c>
      <c r="B16" s="101" t="s">
        <v>1767</v>
      </c>
      <c r="C16" s="101" t="s">
        <v>1767</v>
      </c>
      <c r="D16" s="101">
        <v>0</v>
      </c>
      <c r="E16" s="101">
        <v>0</v>
      </c>
      <c r="F16" s="101">
        <v>0</v>
      </c>
      <c r="G16" s="101">
        <v>0</v>
      </c>
      <c r="H16" s="101">
        <v>0</v>
      </c>
      <c r="I16" s="101">
        <v>0</v>
      </c>
      <c r="J16" s="101">
        <v>0</v>
      </c>
      <c r="K16" s="101">
        <v>0</v>
      </c>
      <c r="L16" s="101">
        <v>0</v>
      </c>
    </row>
    <row r="17" spans="1:14" ht="39" customHeight="1">
      <c r="A17" s="98">
        <v>0</v>
      </c>
      <c r="B17" s="863" t="s">
        <v>1657</v>
      </c>
      <c r="C17" s="863"/>
      <c r="D17" s="863"/>
      <c r="E17" s="862" t="s">
        <v>1666</v>
      </c>
      <c r="F17" s="862"/>
      <c r="G17" s="862"/>
      <c r="H17" s="862"/>
      <c r="I17" s="75" t="s">
        <v>1666</v>
      </c>
      <c r="J17" s="75" t="s">
        <v>1520</v>
      </c>
      <c r="K17" s="75" t="s">
        <v>1521</v>
      </c>
      <c r="L17" s="75" t="s">
        <v>1519</v>
      </c>
    </row>
    <row r="18" spans="1:14" s="1" customFormat="1" ht="31.5" customHeight="1">
      <c r="A18" s="10">
        <f>B19</f>
        <v>6</v>
      </c>
      <c r="B18" s="866" t="s">
        <v>1675</v>
      </c>
      <c r="C18" s="866"/>
      <c r="D18" s="866"/>
      <c r="E18" s="866"/>
      <c r="F18" s="866"/>
      <c r="G18" s="866"/>
      <c r="H18" s="867"/>
      <c r="I18" s="77" t="s">
        <v>621</v>
      </c>
      <c r="J18" s="68" t="s">
        <v>1613</v>
      </c>
      <c r="K18" s="68" t="s">
        <v>589</v>
      </c>
      <c r="L18" s="68" t="s">
        <v>1614</v>
      </c>
      <c r="M18"/>
    </row>
    <row r="19" spans="1:14" ht="40.5">
      <c r="A19" s="10">
        <f>B19</f>
        <v>6</v>
      </c>
      <c r="B19" s="868">
        <v>6</v>
      </c>
      <c r="C19" s="24"/>
      <c r="D19" s="13"/>
      <c r="E19" s="12" t="s">
        <v>589</v>
      </c>
      <c r="F19" s="32"/>
      <c r="G19" s="33"/>
      <c r="H19" s="34"/>
      <c r="I19" s="80" t="s">
        <v>621</v>
      </c>
      <c r="J19" t="s">
        <v>1613</v>
      </c>
      <c r="K19" t="s">
        <v>589</v>
      </c>
      <c r="L19" t="s">
        <v>1614</v>
      </c>
    </row>
    <row r="20" spans="1:14" ht="26.25">
      <c r="A20" s="10">
        <f>B19</f>
        <v>6</v>
      </c>
      <c r="B20" s="868"/>
      <c r="C20" s="25"/>
      <c r="D20" s="26"/>
      <c r="E20" s="27" t="s">
        <v>820</v>
      </c>
      <c r="F20" s="32"/>
      <c r="G20" s="33"/>
      <c r="H20" s="34"/>
      <c r="I20" s="80" t="s">
        <v>621</v>
      </c>
      <c r="J20" t="s">
        <v>1613</v>
      </c>
      <c r="K20" t="s">
        <v>589</v>
      </c>
      <c r="L20" t="s">
        <v>1614</v>
      </c>
    </row>
    <row r="21" spans="1:14" ht="15" customHeight="1" thickBot="1">
      <c r="A21" s="10">
        <f>B19</f>
        <v>6</v>
      </c>
      <c r="B21" s="869" t="s">
        <v>1369</v>
      </c>
      <c r="C21" s="869"/>
      <c r="D21" s="870">
        <v>4</v>
      </c>
      <c r="E21" s="44" t="s">
        <v>8</v>
      </c>
      <c r="F21" s="884" t="s">
        <v>1368</v>
      </c>
      <c r="G21" s="884"/>
      <c r="H21" s="885"/>
      <c r="I21" s="80" t="s">
        <v>621</v>
      </c>
      <c r="J21" t="s">
        <v>1613</v>
      </c>
      <c r="K21" t="s">
        <v>589</v>
      </c>
      <c r="L21" t="s">
        <v>1614</v>
      </c>
    </row>
    <row r="22" spans="1:14">
      <c r="A22" s="10">
        <f>B19</f>
        <v>6</v>
      </c>
      <c r="B22" s="869"/>
      <c r="C22" s="869"/>
      <c r="D22" s="870"/>
      <c r="E22" s="65" t="s">
        <v>7</v>
      </c>
      <c r="F22" s="884"/>
      <c r="G22" s="884"/>
      <c r="H22" s="885"/>
      <c r="I22" s="80" t="s">
        <v>621</v>
      </c>
      <c r="J22" t="s">
        <v>1613</v>
      </c>
      <c r="K22" t="s">
        <v>589</v>
      </c>
      <c r="L22" t="s">
        <v>1614</v>
      </c>
      <c r="M22" s="94" t="s">
        <v>1368</v>
      </c>
      <c r="N22" s="95"/>
    </row>
    <row r="23" spans="1:14" ht="15.75" thickBot="1">
      <c r="A23" s="10">
        <f>B19</f>
        <v>6</v>
      </c>
      <c r="B23" s="869"/>
      <c r="C23" s="869"/>
      <c r="D23" s="870"/>
      <c r="E23" s="65" t="s">
        <v>25</v>
      </c>
      <c r="F23" s="884"/>
      <c r="G23" s="884"/>
      <c r="H23" s="885"/>
      <c r="I23" s="80" t="s">
        <v>621</v>
      </c>
      <c r="J23" t="s">
        <v>1613</v>
      </c>
      <c r="K23" t="s">
        <v>589</v>
      </c>
      <c r="L23" t="s">
        <v>1614</v>
      </c>
      <c r="M23" s="96" t="s">
        <v>1703</v>
      </c>
      <c r="N23" s="97"/>
    </row>
    <row r="24" spans="1:14" ht="18" customHeight="1">
      <c r="A24" s="10">
        <f>B19</f>
        <v>6</v>
      </c>
      <c r="B24" s="875" t="s">
        <v>613</v>
      </c>
      <c r="C24" s="875"/>
      <c r="D24" s="8">
        <f>D21</f>
        <v>4</v>
      </c>
      <c r="E24" s="45" t="s">
        <v>2</v>
      </c>
      <c r="F24" s="29" t="s">
        <v>1</v>
      </c>
      <c r="G24" s="864">
        <v>10</v>
      </c>
      <c r="H24" s="865"/>
      <c r="I24" s="80" t="s">
        <v>621</v>
      </c>
      <c r="J24" t="s">
        <v>1613</v>
      </c>
      <c r="K24" t="s">
        <v>589</v>
      </c>
      <c r="L24" t="s">
        <v>1614</v>
      </c>
    </row>
    <row r="25" spans="1:14">
      <c r="A25" s="10">
        <f>B19</f>
        <v>6</v>
      </c>
      <c r="B25" s="20">
        <v>0.06</v>
      </c>
      <c r="C25" s="21" t="s">
        <v>609</v>
      </c>
      <c r="D25" s="17">
        <f>D21</f>
        <v>4</v>
      </c>
      <c r="E25" s="42" t="s">
        <v>821</v>
      </c>
      <c r="F25" s="17">
        <f>G24</f>
        <v>10</v>
      </c>
      <c r="G25" s="41">
        <f t="shared" ref="G25:G32" si="0">IF(ISBLANK(B25),"",IF(ISTEXT(B25),"",(B25/D25)*F25))</f>
        <v>0.15</v>
      </c>
      <c r="H25" s="28" t="str">
        <f t="shared" ref="H25:H31" si="1">C25</f>
        <v>kg</v>
      </c>
      <c r="I25" s="80" t="s">
        <v>621</v>
      </c>
      <c r="J25" t="s">
        <v>1613</v>
      </c>
      <c r="K25" t="s">
        <v>589</v>
      </c>
      <c r="L25" t="s">
        <v>1614</v>
      </c>
    </row>
    <row r="26" spans="1:14">
      <c r="A26" s="10">
        <f>B19</f>
        <v>6</v>
      </c>
      <c r="B26" s="20">
        <v>0.03</v>
      </c>
      <c r="C26" s="21" t="s">
        <v>609</v>
      </c>
      <c r="D26" s="17">
        <f>D21</f>
        <v>4</v>
      </c>
      <c r="E26" s="42" t="s">
        <v>822</v>
      </c>
      <c r="F26" s="17">
        <f>G24</f>
        <v>10</v>
      </c>
      <c r="G26" s="41">
        <f t="shared" si="0"/>
        <v>7.4999999999999997E-2</v>
      </c>
      <c r="H26" s="28" t="str">
        <f t="shared" si="1"/>
        <v>kg</v>
      </c>
      <c r="I26" s="80" t="s">
        <v>621</v>
      </c>
      <c r="J26" t="s">
        <v>1613</v>
      </c>
      <c r="K26" t="s">
        <v>589</v>
      </c>
      <c r="L26" t="s">
        <v>1614</v>
      </c>
    </row>
    <row r="27" spans="1:14">
      <c r="A27" s="10">
        <f>B19</f>
        <v>6</v>
      </c>
      <c r="B27" s="20">
        <v>2</v>
      </c>
      <c r="C27" s="21" t="s">
        <v>612</v>
      </c>
      <c r="D27" s="17">
        <f>D21</f>
        <v>4</v>
      </c>
      <c r="E27" s="42" t="s">
        <v>657</v>
      </c>
      <c r="F27" s="17">
        <f>G24</f>
        <v>10</v>
      </c>
      <c r="G27" s="23">
        <f t="shared" si="0"/>
        <v>5</v>
      </c>
      <c r="H27" s="28" t="str">
        <f t="shared" si="1"/>
        <v>feuilles</v>
      </c>
      <c r="I27" s="80" t="s">
        <v>621</v>
      </c>
      <c r="J27" t="s">
        <v>1613</v>
      </c>
      <c r="K27" t="s">
        <v>589</v>
      </c>
      <c r="L27" t="s">
        <v>1614</v>
      </c>
    </row>
    <row r="28" spans="1:14">
      <c r="A28" s="10">
        <f>B19</f>
        <v>6</v>
      </c>
      <c r="B28" s="20">
        <v>0.25</v>
      </c>
      <c r="C28" s="21" t="s">
        <v>609</v>
      </c>
      <c r="D28" s="17">
        <f>D21</f>
        <v>4</v>
      </c>
      <c r="E28" s="42" t="s">
        <v>823</v>
      </c>
      <c r="F28" s="17">
        <f>G24</f>
        <v>10</v>
      </c>
      <c r="G28" s="41">
        <f t="shared" si="0"/>
        <v>0.625</v>
      </c>
      <c r="H28" s="28" t="str">
        <f t="shared" si="1"/>
        <v>kg</v>
      </c>
      <c r="I28" s="80" t="s">
        <v>621</v>
      </c>
      <c r="J28" t="s">
        <v>1613</v>
      </c>
      <c r="K28" t="s">
        <v>589</v>
      </c>
      <c r="L28" t="s">
        <v>1614</v>
      </c>
    </row>
    <row r="29" spans="1:14">
      <c r="A29" s="10">
        <f>B19</f>
        <v>6</v>
      </c>
      <c r="B29" s="20">
        <v>1</v>
      </c>
      <c r="C29" s="21" t="s">
        <v>629</v>
      </c>
      <c r="D29" s="17">
        <f>D21</f>
        <v>4</v>
      </c>
      <c r="E29" s="42" t="s">
        <v>824</v>
      </c>
      <c r="F29" s="17">
        <f>G24</f>
        <v>10</v>
      </c>
      <c r="G29" s="23">
        <f t="shared" si="0"/>
        <v>2.5</v>
      </c>
      <c r="H29" s="28" t="str">
        <f t="shared" si="1"/>
        <v>tranche</v>
      </c>
      <c r="I29" s="80" t="s">
        <v>621</v>
      </c>
      <c r="J29" t="s">
        <v>1613</v>
      </c>
      <c r="K29" t="s">
        <v>589</v>
      </c>
      <c r="L29" t="s">
        <v>1614</v>
      </c>
    </row>
    <row r="30" spans="1:14">
      <c r="A30" s="10">
        <f>B19</f>
        <v>6</v>
      </c>
      <c r="B30" s="20">
        <v>4</v>
      </c>
      <c r="C30" s="21" t="s">
        <v>619</v>
      </c>
      <c r="D30" s="17">
        <f>D21</f>
        <v>4</v>
      </c>
      <c r="E30" s="42" t="s">
        <v>825</v>
      </c>
      <c r="F30" s="17">
        <f>G24</f>
        <v>10</v>
      </c>
      <c r="G30" s="23">
        <f t="shared" si="0"/>
        <v>10</v>
      </c>
      <c r="H30" s="28" t="str">
        <f t="shared" si="1"/>
        <v>C/S</v>
      </c>
      <c r="I30" s="80" t="s">
        <v>621</v>
      </c>
      <c r="J30" t="s">
        <v>1613</v>
      </c>
      <c r="K30" t="s">
        <v>589</v>
      </c>
      <c r="L30" t="s">
        <v>1614</v>
      </c>
    </row>
    <row r="31" spans="1:14">
      <c r="A31" s="10">
        <f>B19</f>
        <v>6</v>
      </c>
      <c r="B31" s="20">
        <v>1</v>
      </c>
      <c r="C31" s="21" t="s">
        <v>624</v>
      </c>
      <c r="D31" s="17">
        <f>D21</f>
        <v>4</v>
      </c>
      <c r="E31" s="42" t="s">
        <v>826</v>
      </c>
      <c r="F31" s="17">
        <f>G24</f>
        <v>10</v>
      </c>
      <c r="G31" s="23">
        <f t="shared" si="0"/>
        <v>2.5</v>
      </c>
      <c r="H31" s="28" t="str">
        <f t="shared" si="1"/>
        <v>pincée</v>
      </c>
      <c r="I31" s="80" t="s">
        <v>621</v>
      </c>
      <c r="J31" t="s">
        <v>1613</v>
      </c>
      <c r="K31" t="s">
        <v>589</v>
      </c>
      <c r="L31" t="s">
        <v>1614</v>
      </c>
    </row>
    <row r="32" spans="1:14">
      <c r="A32" s="10">
        <f>B19</f>
        <v>6</v>
      </c>
      <c r="B32" s="20"/>
      <c r="C32" s="21"/>
      <c r="D32" s="17">
        <f>D21</f>
        <v>4</v>
      </c>
      <c r="E32" s="42" t="s">
        <v>709</v>
      </c>
      <c r="F32" s="17">
        <f>G24</f>
        <v>10</v>
      </c>
      <c r="G32" s="22" t="str">
        <f t="shared" si="0"/>
        <v/>
      </c>
      <c r="H32" s="28"/>
      <c r="I32" s="80" t="s">
        <v>621</v>
      </c>
      <c r="J32" t="s">
        <v>1613</v>
      </c>
      <c r="K32" t="s">
        <v>589</v>
      </c>
      <c r="L32" t="s">
        <v>1614</v>
      </c>
    </row>
    <row r="33" spans="1:14">
      <c r="A33" s="10">
        <f>B19</f>
        <v>6</v>
      </c>
      <c r="B33" s="18"/>
      <c r="C33" s="18"/>
      <c r="D33" s="15"/>
      <c r="E33" s="63"/>
      <c r="F33" s="14"/>
      <c r="G33" s="31"/>
      <c r="H33" s="38"/>
      <c r="I33" s="80" t="s">
        <v>621</v>
      </c>
      <c r="J33" t="s">
        <v>1613</v>
      </c>
      <c r="K33" t="s">
        <v>589</v>
      </c>
      <c r="L33" t="s">
        <v>1614</v>
      </c>
    </row>
    <row r="34" spans="1:14">
      <c r="A34" s="10">
        <f>B19</f>
        <v>6</v>
      </c>
      <c r="B34" s="18"/>
      <c r="C34" s="18"/>
      <c r="D34" s="15"/>
      <c r="E34" s="61" t="s">
        <v>1468</v>
      </c>
      <c r="F34" s="14"/>
      <c r="G34" s="31"/>
      <c r="H34" s="38"/>
      <c r="I34" s="80" t="s">
        <v>621</v>
      </c>
      <c r="J34" t="s">
        <v>1613</v>
      </c>
      <c r="K34" t="s">
        <v>589</v>
      </c>
      <c r="L34" t="s">
        <v>1614</v>
      </c>
    </row>
    <row r="35" spans="1:14">
      <c r="A35" s="10">
        <f>B19</f>
        <v>6</v>
      </c>
      <c r="B35" s="18"/>
      <c r="C35" s="18"/>
      <c r="D35" s="15"/>
      <c r="E35" s="63" t="s">
        <v>588</v>
      </c>
      <c r="F35" s="14"/>
      <c r="G35" s="31"/>
      <c r="H35" s="38"/>
      <c r="I35" s="80" t="s">
        <v>621</v>
      </c>
      <c r="J35" t="s">
        <v>1613</v>
      </c>
      <c r="K35" t="s">
        <v>589</v>
      </c>
      <c r="L35" t="s">
        <v>1614</v>
      </c>
    </row>
    <row r="36" spans="1:14" ht="51" customHeight="1">
      <c r="A36" s="10">
        <f>B19</f>
        <v>6</v>
      </c>
      <c r="B36" s="18"/>
      <c r="C36" s="18"/>
      <c r="D36" s="15"/>
      <c r="E36" s="860" t="s">
        <v>587</v>
      </c>
      <c r="F36" s="860"/>
      <c r="G36" s="860"/>
      <c r="H36" s="861"/>
      <c r="I36" s="80" t="s">
        <v>621</v>
      </c>
      <c r="J36" t="s">
        <v>1613</v>
      </c>
      <c r="K36" t="s">
        <v>589</v>
      </c>
      <c r="L36" t="s">
        <v>1614</v>
      </c>
    </row>
    <row r="37" spans="1:14" ht="51" customHeight="1">
      <c r="A37" s="10">
        <f>B19</f>
        <v>6</v>
      </c>
      <c r="B37" s="18"/>
      <c r="C37" s="18"/>
      <c r="D37" s="15"/>
      <c r="E37" s="860" t="s">
        <v>586</v>
      </c>
      <c r="F37" s="860"/>
      <c r="G37" s="860"/>
      <c r="H37" s="861"/>
      <c r="I37" s="80" t="s">
        <v>621</v>
      </c>
      <c r="J37" t="s">
        <v>1613</v>
      </c>
      <c r="K37" t="s">
        <v>589</v>
      </c>
      <c r="L37" t="s">
        <v>1614</v>
      </c>
    </row>
    <row r="38" spans="1:14" ht="25.5" customHeight="1">
      <c r="A38" s="10">
        <f>B19</f>
        <v>6</v>
      </c>
      <c r="B38" s="18"/>
      <c r="C38" s="18"/>
      <c r="D38" s="15"/>
      <c r="E38" s="860" t="s">
        <v>585</v>
      </c>
      <c r="F38" s="860"/>
      <c r="G38" s="860"/>
      <c r="H38" s="861"/>
      <c r="I38" s="80" t="s">
        <v>621</v>
      </c>
      <c r="J38" t="s">
        <v>1613</v>
      </c>
      <c r="K38" t="s">
        <v>589</v>
      </c>
      <c r="L38" t="s">
        <v>1614</v>
      </c>
    </row>
    <row r="39" spans="1:14" ht="38.25" customHeight="1">
      <c r="A39" s="10">
        <f>B19</f>
        <v>6</v>
      </c>
      <c r="B39" s="18"/>
      <c r="C39" s="18"/>
      <c r="D39" s="15"/>
      <c r="E39" s="860" t="s">
        <v>584</v>
      </c>
      <c r="F39" s="860"/>
      <c r="G39" s="860"/>
      <c r="H39" s="861"/>
      <c r="I39" s="80" t="s">
        <v>621</v>
      </c>
      <c r="J39" t="s">
        <v>1613</v>
      </c>
      <c r="K39" t="s">
        <v>589</v>
      </c>
      <c r="L39" t="s">
        <v>1614</v>
      </c>
    </row>
    <row r="40" spans="1:14">
      <c r="A40" s="10">
        <f>B19</f>
        <v>6</v>
      </c>
      <c r="B40" s="18"/>
      <c r="C40" s="18"/>
      <c r="D40" s="15"/>
      <c r="E40" s="63"/>
      <c r="F40" s="14"/>
      <c r="G40" s="31"/>
      <c r="H40" s="38"/>
      <c r="I40" s="80" t="s">
        <v>621</v>
      </c>
      <c r="J40" t="s">
        <v>1613</v>
      </c>
      <c r="K40" t="s">
        <v>589</v>
      </c>
      <c r="L40" t="s">
        <v>1614</v>
      </c>
    </row>
    <row r="41" spans="1:14">
      <c r="A41" s="52">
        <f>B19</f>
        <v>6</v>
      </c>
      <c r="B41" s="6"/>
      <c r="C41" s="6"/>
      <c r="D41" s="5"/>
      <c r="E41" s="4"/>
      <c r="F41" s="3"/>
      <c r="G41" s="2"/>
      <c r="H41" s="2"/>
      <c r="I41" s="79" t="s">
        <v>621</v>
      </c>
      <c r="J41" s="69" t="s">
        <v>1613</v>
      </c>
      <c r="K41" s="69" t="s">
        <v>589</v>
      </c>
      <c r="L41" s="69" t="s">
        <v>1614</v>
      </c>
    </row>
    <row r="42" spans="1:14" ht="39" customHeight="1">
      <c r="A42" s="10">
        <v>0</v>
      </c>
      <c r="B42" s="863" t="s">
        <v>1657</v>
      </c>
      <c r="C42" s="863"/>
      <c r="D42" s="863"/>
      <c r="E42" s="862" t="s">
        <v>1667</v>
      </c>
      <c r="F42" s="862"/>
      <c r="G42" s="862"/>
      <c r="H42" s="862"/>
      <c r="I42" s="75" t="s">
        <v>1667</v>
      </c>
      <c r="J42" s="75" t="s">
        <v>1520</v>
      </c>
      <c r="K42" s="75" t="s">
        <v>1521</v>
      </c>
      <c r="L42" s="75" t="s">
        <v>1519</v>
      </c>
    </row>
    <row r="43" spans="1:14" s="1" customFormat="1" ht="31.5" customHeight="1">
      <c r="A43" s="10">
        <v>32</v>
      </c>
      <c r="B43" s="866" t="s">
        <v>1629</v>
      </c>
      <c r="C43" s="866"/>
      <c r="D43" s="866"/>
      <c r="E43" s="866"/>
      <c r="F43" s="866"/>
      <c r="G43" s="866"/>
      <c r="H43" s="867"/>
      <c r="I43" s="77" t="s">
        <v>1367</v>
      </c>
      <c r="J43" s="68" t="s">
        <v>1630</v>
      </c>
      <c r="K43" s="68" t="s">
        <v>443</v>
      </c>
      <c r="L43" s="68" t="s">
        <v>1631</v>
      </c>
    </row>
    <row r="44" spans="1:14" s="1" customFormat="1" ht="20.25" customHeight="1">
      <c r="A44" s="10">
        <v>32</v>
      </c>
      <c r="B44" s="868">
        <v>32</v>
      </c>
      <c r="C44" s="24"/>
      <c r="D44" s="13"/>
      <c r="E44" s="12" t="s">
        <v>443</v>
      </c>
      <c r="F44" s="32"/>
      <c r="G44" s="33"/>
      <c r="H44" s="34"/>
      <c r="I44" s="78" t="s">
        <v>1367</v>
      </c>
      <c r="J44" s="1" t="s">
        <v>1630</v>
      </c>
      <c r="K44" s="1" t="s">
        <v>443</v>
      </c>
      <c r="L44" s="1" t="s">
        <v>1631</v>
      </c>
    </row>
    <row r="45" spans="1:14" s="1" customFormat="1" ht="15.75" customHeight="1">
      <c r="A45" s="10">
        <v>32</v>
      </c>
      <c r="B45" s="868"/>
      <c r="C45" s="25"/>
      <c r="D45" s="26"/>
      <c r="E45" s="27" t="s">
        <v>899</v>
      </c>
      <c r="F45" s="32"/>
      <c r="G45" s="33"/>
      <c r="H45" s="34"/>
      <c r="I45" s="78" t="s">
        <v>1367</v>
      </c>
      <c r="J45" s="1" t="s">
        <v>1630</v>
      </c>
      <c r="K45" s="1" t="s">
        <v>443</v>
      </c>
      <c r="L45" s="1" t="s">
        <v>1631</v>
      </c>
    </row>
    <row r="46" spans="1:14" s="1" customFormat="1" ht="15" customHeight="1">
      <c r="A46" s="10">
        <v>32</v>
      </c>
      <c r="B46" s="869" t="s">
        <v>1369</v>
      </c>
      <c r="C46" s="869"/>
      <c r="D46" s="870">
        <v>6</v>
      </c>
      <c r="E46" s="44" t="s">
        <v>5</v>
      </c>
      <c r="F46" s="871" t="s">
        <v>1368</v>
      </c>
      <c r="G46" s="871"/>
      <c r="H46" s="872"/>
      <c r="I46" s="78" t="s">
        <v>1367</v>
      </c>
      <c r="J46" s="1" t="s">
        <v>1630</v>
      </c>
      <c r="K46" s="1" t="s">
        <v>443</v>
      </c>
      <c r="L46" s="1" t="s">
        <v>1631</v>
      </c>
    </row>
    <row r="47" spans="1:14" s="1" customFormat="1" ht="15" customHeight="1" thickBot="1">
      <c r="A47" s="10">
        <v>32</v>
      </c>
      <c r="B47" s="869"/>
      <c r="C47" s="869"/>
      <c r="D47" s="870"/>
      <c r="E47" s="65" t="s">
        <v>15</v>
      </c>
      <c r="F47" s="871"/>
      <c r="G47" s="871"/>
      <c r="H47" s="872"/>
      <c r="I47" s="78" t="s">
        <v>1367</v>
      </c>
      <c r="J47" s="1" t="s">
        <v>1630</v>
      </c>
      <c r="K47" s="1" t="s">
        <v>443</v>
      </c>
      <c r="L47" s="1" t="s">
        <v>1631</v>
      </c>
    </row>
    <row r="48" spans="1:14" s="1" customFormat="1" ht="15" customHeight="1">
      <c r="A48" s="10">
        <v>32</v>
      </c>
      <c r="B48" s="869"/>
      <c r="C48" s="869"/>
      <c r="D48" s="870"/>
      <c r="E48" s="65" t="s">
        <v>6</v>
      </c>
      <c r="F48" s="871"/>
      <c r="G48" s="871"/>
      <c r="H48" s="872"/>
      <c r="I48" s="78" t="s">
        <v>1367</v>
      </c>
      <c r="J48" s="1" t="s">
        <v>1630</v>
      </c>
      <c r="K48" s="1" t="s">
        <v>443</v>
      </c>
      <c r="L48" s="1" t="s">
        <v>1631</v>
      </c>
      <c r="M48" s="94" t="s">
        <v>1368</v>
      </c>
      <c r="N48" s="95"/>
    </row>
    <row r="49" spans="1:14" s="1" customFormat="1" ht="25.5" customHeight="1" thickBot="1">
      <c r="A49" s="10">
        <v>32</v>
      </c>
      <c r="B49" s="875" t="s">
        <v>613</v>
      </c>
      <c r="C49" s="875"/>
      <c r="D49" s="17">
        <f>D46</f>
        <v>6</v>
      </c>
      <c r="E49" s="45" t="s">
        <v>2</v>
      </c>
      <c r="F49" s="29" t="s">
        <v>1</v>
      </c>
      <c r="G49" s="864">
        <v>10</v>
      </c>
      <c r="H49" s="865"/>
      <c r="I49" s="78" t="s">
        <v>1367</v>
      </c>
      <c r="J49" s="1" t="s">
        <v>1630</v>
      </c>
      <c r="K49" s="1" t="s">
        <v>443</v>
      </c>
      <c r="L49" s="1" t="s">
        <v>1631</v>
      </c>
      <c r="M49" s="96" t="s">
        <v>1703</v>
      </c>
      <c r="N49" s="97"/>
    </row>
    <row r="50" spans="1:14" s="1" customFormat="1" ht="15" customHeight="1">
      <c r="A50" s="10">
        <v>32</v>
      </c>
      <c r="B50" s="50">
        <v>0.125</v>
      </c>
      <c r="C50" s="21" t="s">
        <v>609</v>
      </c>
      <c r="D50" s="17">
        <f>D46</f>
        <v>6</v>
      </c>
      <c r="E50" s="42" t="s">
        <v>900</v>
      </c>
      <c r="F50" s="17">
        <f>G49</f>
        <v>10</v>
      </c>
      <c r="G50" s="41">
        <f t="shared" ref="G50" si="2">IF(ISBLANK(B50),"",IF(ISTEXT(B50),"",(B50/D50)*F50))</f>
        <v>0.20833333333333331</v>
      </c>
      <c r="H50" s="28" t="str">
        <f t="shared" ref="H50" si="3">C50</f>
        <v>kg</v>
      </c>
      <c r="I50" s="78" t="s">
        <v>1367</v>
      </c>
      <c r="J50" s="1" t="s">
        <v>1630</v>
      </c>
      <c r="K50" s="1" t="s">
        <v>443</v>
      </c>
      <c r="L50" s="1" t="s">
        <v>1631</v>
      </c>
    </row>
    <row r="51" spans="1:14" s="1" customFormat="1" ht="15" customHeight="1">
      <c r="A51" s="10">
        <v>32</v>
      </c>
      <c r="B51" s="50">
        <v>1</v>
      </c>
      <c r="C51" s="21" t="s">
        <v>1366</v>
      </c>
      <c r="D51" s="17">
        <f>D46</f>
        <v>6</v>
      </c>
      <c r="E51" s="42" t="s">
        <v>901</v>
      </c>
      <c r="F51" s="17">
        <f>G49</f>
        <v>10</v>
      </c>
      <c r="G51" s="23">
        <f t="shared" ref="G51:G58" si="4">IF(ISBLANK(B51),"",IF(ISTEXT(B51),"",(B51/D51)*F51))</f>
        <v>1.6666666666666665</v>
      </c>
      <c r="H51" s="28" t="str">
        <f t="shared" ref="H51:H58" si="5">C51</f>
        <v>yaourt</v>
      </c>
      <c r="I51" s="78" t="s">
        <v>1367</v>
      </c>
      <c r="J51" s="1" t="s">
        <v>1630</v>
      </c>
      <c r="K51" s="1" t="s">
        <v>443</v>
      </c>
      <c r="L51" s="1" t="s">
        <v>1631</v>
      </c>
    </row>
    <row r="52" spans="1:14" s="1" customFormat="1" ht="15" customHeight="1">
      <c r="A52" s="10">
        <v>32</v>
      </c>
      <c r="B52" s="50">
        <v>1</v>
      </c>
      <c r="C52" s="21" t="s">
        <v>1367</v>
      </c>
      <c r="D52" s="17">
        <f>D46</f>
        <v>6</v>
      </c>
      <c r="E52" s="42" t="s">
        <v>772</v>
      </c>
      <c r="F52" s="17">
        <f>G49</f>
        <v>10</v>
      </c>
      <c r="G52" s="23">
        <f t="shared" si="4"/>
        <v>1.6666666666666665</v>
      </c>
      <c r="H52" s="28" t="str">
        <f t="shared" si="5"/>
        <v>courgette</v>
      </c>
      <c r="I52" s="78" t="s">
        <v>1367</v>
      </c>
      <c r="J52" s="1" t="s">
        <v>1630</v>
      </c>
      <c r="K52" s="1" t="s">
        <v>443</v>
      </c>
      <c r="L52" s="1" t="s">
        <v>1631</v>
      </c>
    </row>
    <row r="53" spans="1:14" s="1" customFormat="1" ht="15" customHeight="1">
      <c r="A53" s="10">
        <v>32</v>
      </c>
      <c r="B53" s="50">
        <v>2</v>
      </c>
      <c r="C53" s="21" t="s">
        <v>627</v>
      </c>
      <c r="D53" s="17">
        <f>D46</f>
        <v>6</v>
      </c>
      <c r="E53" s="42" t="s">
        <v>902</v>
      </c>
      <c r="F53" s="17">
        <f>G49</f>
        <v>10</v>
      </c>
      <c r="G53" s="23">
        <f t="shared" si="4"/>
        <v>3.333333333333333</v>
      </c>
      <c r="H53" s="28" t="str">
        <f t="shared" si="5"/>
        <v>œufs</v>
      </c>
      <c r="I53" s="78" t="s">
        <v>1367</v>
      </c>
      <c r="J53" s="1" t="s">
        <v>1630</v>
      </c>
      <c r="K53" s="1" t="s">
        <v>443</v>
      </c>
      <c r="L53" s="1" t="s">
        <v>1631</v>
      </c>
    </row>
    <row r="54" spans="1:14" s="1" customFormat="1" ht="15" customHeight="1">
      <c r="A54" s="10">
        <v>32</v>
      </c>
      <c r="B54" s="50">
        <v>0.25</v>
      </c>
      <c r="C54" s="21" t="s">
        <v>609</v>
      </c>
      <c r="D54" s="17">
        <f>D46</f>
        <v>6</v>
      </c>
      <c r="E54" s="42" t="s">
        <v>903</v>
      </c>
      <c r="F54" s="17">
        <f>G49</f>
        <v>10</v>
      </c>
      <c r="G54" s="41">
        <f t="shared" si="4"/>
        <v>0.41666666666666663</v>
      </c>
      <c r="H54" s="28" t="str">
        <f t="shared" si="5"/>
        <v>kg</v>
      </c>
      <c r="I54" s="78" t="s">
        <v>1367</v>
      </c>
      <c r="J54" s="1" t="s">
        <v>1630</v>
      </c>
      <c r="K54" s="1" t="s">
        <v>443</v>
      </c>
      <c r="L54" s="1" t="s">
        <v>1631</v>
      </c>
    </row>
    <row r="55" spans="1:14" s="1" customFormat="1" ht="15" customHeight="1">
      <c r="A55" s="10">
        <v>32</v>
      </c>
      <c r="B55" s="50">
        <v>0.5</v>
      </c>
      <c r="C55" s="21" t="s">
        <v>636</v>
      </c>
      <c r="D55" s="17">
        <f>D46</f>
        <v>6</v>
      </c>
      <c r="E55" s="42" t="s">
        <v>904</v>
      </c>
      <c r="F55" s="17">
        <f>G49</f>
        <v>10</v>
      </c>
      <c r="G55" s="23">
        <f t="shared" si="4"/>
        <v>0.83333333333333326</v>
      </c>
      <c r="H55" s="28" t="str">
        <f t="shared" si="5"/>
        <v>sachet</v>
      </c>
      <c r="I55" s="78" t="s">
        <v>1367</v>
      </c>
      <c r="J55" s="1" t="s">
        <v>1630</v>
      </c>
      <c r="K55" s="1" t="s">
        <v>443</v>
      </c>
      <c r="L55" s="1" t="s">
        <v>1631</v>
      </c>
    </row>
    <row r="56" spans="1:14" s="1" customFormat="1" ht="15" customHeight="1">
      <c r="A56" s="10">
        <v>32</v>
      </c>
      <c r="B56" s="50"/>
      <c r="C56" s="21"/>
      <c r="D56" s="17">
        <f>D46</f>
        <v>6</v>
      </c>
      <c r="E56" s="42" t="s">
        <v>662</v>
      </c>
      <c r="F56" s="17">
        <f>G49</f>
        <v>10</v>
      </c>
      <c r="G56" s="22" t="str">
        <f t="shared" si="4"/>
        <v/>
      </c>
      <c r="H56" s="28">
        <f t="shared" si="5"/>
        <v>0</v>
      </c>
      <c r="I56" s="78" t="s">
        <v>1367</v>
      </c>
      <c r="J56" s="1" t="s">
        <v>1630</v>
      </c>
      <c r="K56" s="1" t="s">
        <v>443</v>
      </c>
      <c r="L56" s="1" t="s">
        <v>1631</v>
      </c>
    </row>
    <row r="57" spans="1:14" s="1" customFormat="1" ht="15" customHeight="1">
      <c r="A57" s="10">
        <v>32</v>
      </c>
      <c r="B57" s="50"/>
      <c r="C57" s="21"/>
      <c r="D57" s="17">
        <f>D46</f>
        <v>6</v>
      </c>
      <c r="E57" s="42" t="s">
        <v>700</v>
      </c>
      <c r="F57" s="17">
        <f>G49</f>
        <v>10</v>
      </c>
      <c r="G57" s="22" t="str">
        <f t="shared" si="4"/>
        <v/>
      </c>
      <c r="H57" s="28">
        <f t="shared" si="5"/>
        <v>0</v>
      </c>
      <c r="I57" s="78" t="s">
        <v>1367</v>
      </c>
      <c r="J57" s="1" t="s">
        <v>1630</v>
      </c>
      <c r="K57" s="1" t="s">
        <v>443</v>
      </c>
      <c r="L57" s="1" t="s">
        <v>1631</v>
      </c>
    </row>
    <row r="58" spans="1:14" s="1" customFormat="1" ht="15" customHeight="1">
      <c r="A58" s="10">
        <v>32</v>
      </c>
      <c r="B58" s="50"/>
      <c r="C58" s="21"/>
      <c r="D58" s="17">
        <f>D46</f>
        <v>6</v>
      </c>
      <c r="E58" s="65"/>
      <c r="F58" s="17">
        <f>G49</f>
        <v>10</v>
      </c>
      <c r="G58" s="22" t="str">
        <f t="shared" si="4"/>
        <v/>
      </c>
      <c r="H58" s="28">
        <f t="shared" si="5"/>
        <v>0</v>
      </c>
      <c r="I58" s="78" t="s">
        <v>1367</v>
      </c>
      <c r="J58" s="1" t="s">
        <v>1630</v>
      </c>
      <c r="K58" s="1" t="s">
        <v>443</v>
      </c>
      <c r="L58" s="1" t="s">
        <v>1631</v>
      </c>
    </row>
    <row r="59" spans="1:14" s="1" customFormat="1" ht="15" customHeight="1">
      <c r="A59" s="10">
        <v>32</v>
      </c>
      <c r="B59" s="53"/>
      <c r="C59" s="54"/>
      <c r="D59" s="17"/>
      <c r="E59" s="63"/>
      <c r="F59" s="17"/>
      <c r="G59" s="22"/>
      <c r="H59" s="28"/>
      <c r="I59" s="78" t="s">
        <v>1367</v>
      </c>
      <c r="J59" s="1" t="s">
        <v>1630</v>
      </c>
      <c r="K59" s="1" t="s">
        <v>443</v>
      </c>
      <c r="L59" s="1" t="s">
        <v>1631</v>
      </c>
    </row>
    <row r="60" spans="1:14" s="1" customFormat="1">
      <c r="A60" s="10">
        <v>32</v>
      </c>
      <c r="B60" s="53"/>
      <c r="C60" s="54"/>
      <c r="D60" s="17"/>
      <c r="E60" s="61" t="s">
        <v>1467</v>
      </c>
      <c r="F60" s="17"/>
      <c r="G60" s="22"/>
      <c r="H60" s="28"/>
      <c r="I60" s="78" t="s">
        <v>1367</v>
      </c>
      <c r="J60" s="1" t="s">
        <v>1630</v>
      </c>
      <c r="K60" s="1" t="s">
        <v>443</v>
      </c>
      <c r="L60" s="1" t="s">
        <v>1631</v>
      </c>
    </row>
    <row r="61" spans="1:14" s="1" customFormat="1">
      <c r="A61" s="10">
        <v>32</v>
      </c>
      <c r="B61" s="53"/>
      <c r="C61" s="54"/>
      <c r="D61" s="17"/>
      <c r="E61" s="60" t="s">
        <v>905</v>
      </c>
      <c r="F61" s="17"/>
      <c r="G61" s="22"/>
      <c r="H61" s="28"/>
      <c r="I61" s="78" t="s">
        <v>1367</v>
      </c>
      <c r="J61" s="1" t="s">
        <v>1630</v>
      </c>
      <c r="K61" s="1" t="s">
        <v>443</v>
      </c>
      <c r="L61" s="1" t="s">
        <v>1631</v>
      </c>
    </row>
    <row r="62" spans="1:14" s="1" customFormat="1">
      <c r="A62" s="10">
        <v>32</v>
      </c>
      <c r="B62" s="53"/>
      <c r="C62" s="54"/>
      <c r="D62" s="17"/>
      <c r="E62" s="60" t="s">
        <v>442</v>
      </c>
      <c r="F62" s="17"/>
      <c r="G62" s="22"/>
      <c r="H62" s="28"/>
      <c r="I62" s="78" t="s">
        <v>1367</v>
      </c>
      <c r="J62" s="1" t="s">
        <v>1630</v>
      </c>
      <c r="K62" s="1" t="s">
        <v>443</v>
      </c>
      <c r="L62" s="1" t="s">
        <v>1631</v>
      </c>
    </row>
    <row r="63" spans="1:14" s="1" customFormat="1">
      <c r="A63" s="10">
        <v>32</v>
      </c>
      <c r="B63" s="53"/>
      <c r="C63" s="54"/>
      <c r="D63" s="17"/>
      <c r="E63" s="60" t="s">
        <v>906</v>
      </c>
      <c r="F63" s="17"/>
      <c r="G63" s="22"/>
      <c r="H63" s="28"/>
      <c r="I63" s="78" t="s">
        <v>1367</v>
      </c>
      <c r="J63" s="1" t="s">
        <v>1630</v>
      </c>
      <c r="K63" s="1" t="s">
        <v>443</v>
      </c>
      <c r="L63" s="1" t="s">
        <v>1631</v>
      </c>
    </row>
    <row r="64" spans="1:14" s="1" customFormat="1">
      <c r="A64" s="10">
        <v>32</v>
      </c>
      <c r="B64" s="53"/>
      <c r="C64" s="54"/>
      <c r="D64" s="17"/>
      <c r="E64" s="60" t="s">
        <v>441</v>
      </c>
      <c r="F64" s="17"/>
      <c r="G64" s="22"/>
      <c r="H64" s="28"/>
      <c r="I64" s="78" t="s">
        <v>1367</v>
      </c>
      <c r="J64" s="1" t="s">
        <v>1630</v>
      </c>
      <c r="K64" s="1" t="s">
        <v>443</v>
      </c>
      <c r="L64" s="1" t="s">
        <v>1631</v>
      </c>
    </row>
    <row r="65" spans="1:12" s="1" customFormat="1">
      <c r="A65" s="10">
        <v>32</v>
      </c>
      <c r="B65" s="53"/>
      <c r="C65" s="54"/>
      <c r="D65" s="17"/>
      <c r="E65" s="60" t="s">
        <v>440</v>
      </c>
      <c r="F65" s="17"/>
      <c r="G65" s="22"/>
      <c r="H65" s="28"/>
      <c r="I65" s="78" t="s">
        <v>1367</v>
      </c>
      <c r="J65" s="1" t="s">
        <v>1630</v>
      </c>
      <c r="K65" s="1" t="s">
        <v>443</v>
      </c>
      <c r="L65" s="1" t="s">
        <v>1631</v>
      </c>
    </row>
    <row r="66" spans="1:12" s="1" customFormat="1" ht="15" customHeight="1">
      <c r="A66" s="10">
        <v>32</v>
      </c>
      <c r="B66" s="53"/>
      <c r="C66" s="54"/>
      <c r="D66" s="17"/>
      <c r="E66" s="63"/>
      <c r="F66" s="17"/>
      <c r="G66" s="22"/>
      <c r="H66" s="28"/>
      <c r="I66" s="78" t="s">
        <v>1367</v>
      </c>
      <c r="J66" s="1" t="s">
        <v>1630</v>
      </c>
      <c r="K66" s="1" t="s">
        <v>443</v>
      </c>
      <c r="L66" s="1" t="s">
        <v>1631</v>
      </c>
    </row>
    <row r="67" spans="1:12" s="1" customFormat="1" ht="15" customHeight="1">
      <c r="A67" s="52">
        <v>32</v>
      </c>
      <c r="B67" s="6"/>
      <c r="C67" s="6"/>
      <c r="D67" s="5"/>
      <c r="E67" s="4"/>
      <c r="F67" s="3"/>
      <c r="G67" s="2"/>
      <c r="H67" s="2"/>
      <c r="I67" s="79" t="s">
        <v>1367</v>
      </c>
      <c r="J67" s="69" t="s">
        <v>1630</v>
      </c>
      <c r="K67" s="69" t="s">
        <v>443</v>
      </c>
      <c r="L67" s="69" t="s">
        <v>1631</v>
      </c>
    </row>
    <row r="68" spans="1:12" s="1" customFormat="1" ht="31.5" customHeight="1">
      <c r="A68" s="10">
        <v>70</v>
      </c>
      <c r="B68" s="866" t="s">
        <v>1489</v>
      </c>
      <c r="C68" s="866"/>
      <c r="D68" s="866"/>
      <c r="E68" s="866"/>
      <c r="F68" s="866"/>
      <c r="G68" s="866"/>
      <c r="H68" s="867"/>
      <c r="I68" s="77" t="s">
        <v>1367</v>
      </c>
      <c r="J68" s="68" t="s">
        <v>1490</v>
      </c>
      <c r="K68" s="68" t="s">
        <v>219</v>
      </c>
      <c r="L68" s="68" t="s">
        <v>1505</v>
      </c>
    </row>
    <row r="69" spans="1:12" s="1" customFormat="1" ht="20.25" customHeight="1">
      <c r="A69" s="10">
        <v>70</v>
      </c>
      <c r="B69" s="868">
        <v>70</v>
      </c>
      <c r="C69" s="24"/>
      <c r="D69" s="13"/>
      <c r="E69" s="12" t="s">
        <v>219</v>
      </c>
      <c r="F69" s="32"/>
      <c r="G69" s="33"/>
      <c r="H69" s="34"/>
      <c r="I69" s="78" t="s">
        <v>1367</v>
      </c>
      <c r="J69" s="1" t="s">
        <v>1490</v>
      </c>
      <c r="K69" s="1" t="s">
        <v>219</v>
      </c>
      <c r="L69" s="1" t="s">
        <v>1505</v>
      </c>
    </row>
    <row r="70" spans="1:12" s="1" customFormat="1" ht="15.75" customHeight="1">
      <c r="A70" s="10">
        <v>70</v>
      </c>
      <c r="B70" s="868"/>
      <c r="C70" s="25"/>
      <c r="D70" s="26"/>
      <c r="E70" s="27" t="s">
        <v>1151</v>
      </c>
      <c r="F70" s="32"/>
      <c r="G70" s="33"/>
      <c r="H70" s="34"/>
      <c r="I70" s="78" t="s">
        <v>1367</v>
      </c>
      <c r="J70" s="1" t="s">
        <v>1490</v>
      </c>
      <c r="K70" s="1" t="s">
        <v>219</v>
      </c>
      <c r="L70" s="1" t="s">
        <v>1505</v>
      </c>
    </row>
    <row r="71" spans="1:12" s="1" customFormat="1" ht="15" customHeight="1">
      <c r="A71" s="10">
        <v>70</v>
      </c>
      <c r="B71" s="869" t="s">
        <v>1369</v>
      </c>
      <c r="C71" s="869"/>
      <c r="D71" s="870">
        <v>6</v>
      </c>
      <c r="E71" s="44" t="s">
        <v>5</v>
      </c>
      <c r="F71" s="871" t="s">
        <v>611</v>
      </c>
      <c r="G71" s="871"/>
      <c r="H71" s="872"/>
      <c r="I71" s="78" t="s">
        <v>1367</v>
      </c>
      <c r="J71" s="1" t="s">
        <v>1490</v>
      </c>
      <c r="K71" s="1" t="s">
        <v>219</v>
      </c>
      <c r="L71" s="1" t="s">
        <v>1505</v>
      </c>
    </row>
    <row r="72" spans="1:12" s="1" customFormat="1" ht="15" customHeight="1">
      <c r="A72" s="10">
        <v>70</v>
      </c>
      <c r="B72" s="869"/>
      <c r="C72" s="869"/>
      <c r="D72" s="870"/>
      <c r="E72" s="65" t="s">
        <v>4</v>
      </c>
      <c r="F72" s="871"/>
      <c r="G72" s="871"/>
      <c r="H72" s="872"/>
      <c r="I72" s="78" t="s">
        <v>1367</v>
      </c>
      <c r="J72" s="1" t="s">
        <v>1490</v>
      </c>
      <c r="K72" s="1" t="s">
        <v>219</v>
      </c>
      <c r="L72" s="1" t="s">
        <v>1505</v>
      </c>
    </row>
    <row r="73" spans="1:12" s="1" customFormat="1" ht="15" customHeight="1">
      <c r="A73" s="10">
        <v>70</v>
      </c>
      <c r="B73" s="869"/>
      <c r="C73" s="869"/>
      <c r="D73" s="870"/>
      <c r="E73" s="65" t="s">
        <v>17</v>
      </c>
      <c r="F73" s="871"/>
      <c r="G73" s="871"/>
      <c r="H73" s="872"/>
      <c r="I73" s="78" t="s">
        <v>1367</v>
      </c>
      <c r="J73" s="1" t="s">
        <v>1490</v>
      </c>
      <c r="K73" s="1" t="s">
        <v>219</v>
      </c>
      <c r="L73" s="1" t="s">
        <v>1505</v>
      </c>
    </row>
    <row r="74" spans="1:12" s="1" customFormat="1" ht="25.5" customHeight="1">
      <c r="A74" s="10">
        <v>70</v>
      </c>
      <c r="B74" s="875" t="s">
        <v>613</v>
      </c>
      <c r="C74" s="875"/>
      <c r="D74" s="17">
        <f>D71</f>
        <v>6</v>
      </c>
      <c r="E74" s="45" t="s">
        <v>2</v>
      </c>
      <c r="F74" s="29" t="s">
        <v>1</v>
      </c>
      <c r="G74" s="864">
        <v>10</v>
      </c>
      <c r="H74" s="865"/>
      <c r="I74" s="78" t="s">
        <v>1367</v>
      </c>
      <c r="J74" s="1" t="s">
        <v>1490</v>
      </c>
      <c r="K74" s="1" t="s">
        <v>219</v>
      </c>
      <c r="L74" s="1" t="s">
        <v>1505</v>
      </c>
    </row>
    <row r="75" spans="1:12" s="1" customFormat="1" ht="15" customHeight="1">
      <c r="A75" s="10">
        <v>70</v>
      </c>
      <c r="B75" s="50">
        <v>0.2</v>
      </c>
      <c r="C75" s="21" t="s">
        <v>609</v>
      </c>
      <c r="D75" s="17">
        <f>D71</f>
        <v>6</v>
      </c>
      <c r="E75" s="42" t="s">
        <v>1152</v>
      </c>
      <c r="F75" s="17">
        <f>G74</f>
        <v>10</v>
      </c>
      <c r="G75" s="41">
        <f t="shared" ref="G75" si="6">IF(ISBLANK(B75),"",IF(ISTEXT(B75),"",(B75/D75)*F75))</f>
        <v>0.33333333333333331</v>
      </c>
      <c r="H75" s="28" t="str">
        <f t="shared" ref="H75" si="7">C75</f>
        <v>kg</v>
      </c>
      <c r="I75" s="78" t="s">
        <v>1367</v>
      </c>
      <c r="J75" s="1" t="s">
        <v>1490</v>
      </c>
      <c r="K75" s="1" t="s">
        <v>219</v>
      </c>
      <c r="L75" s="1" t="s">
        <v>1505</v>
      </c>
    </row>
    <row r="76" spans="1:12" s="1" customFormat="1" ht="15" customHeight="1">
      <c r="A76" s="10">
        <v>70</v>
      </c>
      <c r="B76" s="50">
        <v>0.2</v>
      </c>
      <c r="C76" s="21" t="s">
        <v>609</v>
      </c>
      <c r="D76" s="17">
        <f>D71</f>
        <v>6</v>
      </c>
      <c r="E76" s="42" t="s">
        <v>1153</v>
      </c>
      <c r="F76" s="17">
        <f>G74</f>
        <v>10</v>
      </c>
      <c r="G76" s="41">
        <f t="shared" ref="G76:G83" si="8">IF(ISBLANK(B76),"",IF(ISTEXT(B76),"",(B76/D76)*F76))</f>
        <v>0.33333333333333331</v>
      </c>
      <c r="H76" s="28" t="str">
        <f t="shared" ref="H76:H83" si="9">C76</f>
        <v>kg</v>
      </c>
      <c r="I76" s="78" t="s">
        <v>1367</v>
      </c>
      <c r="J76" s="1" t="s">
        <v>1490</v>
      </c>
      <c r="K76" s="1" t="s">
        <v>219</v>
      </c>
      <c r="L76" s="1" t="s">
        <v>1505</v>
      </c>
    </row>
    <row r="77" spans="1:12" s="1" customFormat="1" ht="15" customHeight="1">
      <c r="A77" s="10">
        <v>70</v>
      </c>
      <c r="B77" s="50">
        <v>4</v>
      </c>
      <c r="C77" s="21" t="s">
        <v>627</v>
      </c>
      <c r="D77" s="17">
        <f>D71</f>
        <v>6</v>
      </c>
      <c r="E77" s="42" t="s">
        <v>719</v>
      </c>
      <c r="F77" s="17">
        <f>G74</f>
        <v>10</v>
      </c>
      <c r="G77" s="23">
        <f t="shared" si="8"/>
        <v>6.6666666666666661</v>
      </c>
      <c r="H77" s="28" t="str">
        <f t="shared" si="9"/>
        <v>œufs</v>
      </c>
      <c r="I77" s="78" t="s">
        <v>1367</v>
      </c>
      <c r="J77" s="1" t="s">
        <v>1490</v>
      </c>
      <c r="K77" s="1" t="s">
        <v>219</v>
      </c>
      <c r="L77" s="1" t="s">
        <v>1505</v>
      </c>
    </row>
    <row r="78" spans="1:12" s="1" customFormat="1" ht="15" customHeight="1">
      <c r="A78" s="10">
        <v>70</v>
      </c>
      <c r="B78" s="50">
        <v>4</v>
      </c>
      <c r="C78" s="21" t="s">
        <v>646</v>
      </c>
      <c r="D78" s="17">
        <f>D71</f>
        <v>6</v>
      </c>
      <c r="E78" s="42" t="s">
        <v>1154</v>
      </c>
      <c r="F78" s="17">
        <f>G74</f>
        <v>10</v>
      </c>
      <c r="G78" s="23">
        <f t="shared" si="8"/>
        <v>6.6666666666666661</v>
      </c>
      <c r="H78" s="28" t="str">
        <f t="shared" si="9"/>
        <v>cuillères</v>
      </c>
      <c r="I78" s="78" t="s">
        <v>1367</v>
      </c>
      <c r="J78" s="1" t="s">
        <v>1490</v>
      </c>
      <c r="K78" s="1" t="s">
        <v>219</v>
      </c>
      <c r="L78" s="1" t="s">
        <v>1505</v>
      </c>
    </row>
    <row r="79" spans="1:12" s="1" customFormat="1" ht="15" customHeight="1">
      <c r="A79" s="10">
        <v>70</v>
      </c>
      <c r="B79" s="50">
        <v>1</v>
      </c>
      <c r="C79" s="21" t="s">
        <v>1409</v>
      </c>
      <c r="D79" s="17">
        <f>D71</f>
        <v>6</v>
      </c>
      <c r="E79" s="42" t="s">
        <v>1155</v>
      </c>
      <c r="F79" s="17">
        <f>G74</f>
        <v>10</v>
      </c>
      <c r="G79" s="23">
        <f t="shared" si="8"/>
        <v>1.6666666666666665</v>
      </c>
      <c r="H79" s="28" t="str">
        <f t="shared" si="9"/>
        <v>sachets</v>
      </c>
      <c r="I79" s="78" t="s">
        <v>1367</v>
      </c>
      <c r="J79" s="1" t="s">
        <v>1490</v>
      </c>
      <c r="K79" s="1" t="s">
        <v>219</v>
      </c>
      <c r="L79" s="1" t="s">
        <v>1505</v>
      </c>
    </row>
    <row r="80" spans="1:12" s="1" customFormat="1" ht="15" customHeight="1">
      <c r="A80" s="10">
        <v>70</v>
      </c>
      <c r="B80" s="50"/>
      <c r="C80" s="21" t="s">
        <v>1397</v>
      </c>
      <c r="D80" s="17">
        <f>D71</f>
        <v>6</v>
      </c>
      <c r="E80" s="42" t="s">
        <v>686</v>
      </c>
      <c r="F80" s="17">
        <f>G74</f>
        <v>10</v>
      </c>
      <c r="G80" s="22" t="str">
        <f t="shared" si="8"/>
        <v/>
      </c>
      <c r="H80" s="28" t="str">
        <f t="shared" si="9"/>
        <v>pm</v>
      </c>
      <c r="I80" s="78" t="s">
        <v>1367</v>
      </c>
      <c r="J80" s="1" t="s">
        <v>1490</v>
      </c>
      <c r="K80" s="1" t="s">
        <v>219</v>
      </c>
      <c r="L80" s="1" t="s">
        <v>1505</v>
      </c>
    </row>
    <row r="81" spans="1:12" s="1" customFormat="1" ht="15" customHeight="1">
      <c r="A81" s="10">
        <v>70</v>
      </c>
      <c r="B81" s="50"/>
      <c r="C81" s="21"/>
      <c r="D81" s="17">
        <f>D71</f>
        <v>6</v>
      </c>
      <c r="E81" s="42"/>
      <c r="F81" s="17">
        <f>G74</f>
        <v>10</v>
      </c>
      <c r="G81" s="22" t="str">
        <f t="shared" si="8"/>
        <v/>
      </c>
      <c r="H81" s="28">
        <f t="shared" si="9"/>
        <v>0</v>
      </c>
      <c r="I81" s="78" t="s">
        <v>1367</v>
      </c>
      <c r="J81" s="1" t="s">
        <v>1490</v>
      </c>
      <c r="K81" s="1" t="s">
        <v>219</v>
      </c>
      <c r="L81" s="1" t="s">
        <v>1505</v>
      </c>
    </row>
    <row r="82" spans="1:12" s="1" customFormat="1" ht="15" customHeight="1">
      <c r="A82" s="10">
        <v>70</v>
      </c>
      <c r="B82" s="50"/>
      <c r="C82" s="21"/>
      <c r="D82" s="17">
        <f>D71</f>
        <v>6</v>
      </c>
      <c r="E82" s="42"/>
      <c r="F82" s="17">
        <f>G74</f>
        <v>10</v>
      </c>
      <c r="G82" s="22" t="str">
        <f t="shared" si="8"/>
        <v/>
      </c>
      <c r="H82" s="28">
        <f t="shared" si="9"/>
        <v>0</v>
      </c>
      <c r="I82" s="78" t="s">
        <v>1367</v>
      </c>
      <c r="J82" s="1" t="s">
        <v>1490</v>
      </c>
      <c r="K82" s="1" t="s">
        <v>219</v>
      </c>
      <c r="L82" s="1" t="s">
        <v>1505</v>
      </c>
    </row>
    <row r="83" spans="1:12" s="1" customFormat="1" ht="15" customHeight="1">
      <c r="A83" s="10">
        <v>70</v>
      </c>
      <c r="B83" s="50"/>
      <c r="C83" s="21"/>
      <c r="D83" s="17">
        <f>D71</f>
        <v>6</v>
      </c>
      <c r="E83" s="42"/>
      <c r="F83" s="17">
        <f>G74</f>
        <v>10</v>
      </c>
      <c r="G83" s="22" t="str">
        <f t="shared" si="8"/>
        <v/>
      </c>
      <c r="H83" s="28">
        <f t="shared" si="9"/>
        <v>0</v>
      </c>
      <c r="I83" s="78" t="s">
        <v>1367</v>
      </c>
      <c r="J83" s="1" t="s">
        <v>1490</v>
      </c>
      <c r="K83" s="1" t="s">
        <v>219</v>
      </c>
      <c r="L83" s="1" t="s">
        <v>1505</v>
      </c>
    </row>
    <row r="84" spans="1:12" s="1" customFormat="1" ht="15" customHeight="1">
      <c r="A84" s="10">
        <v>70</v>
      </c>
      <c r="B84" s="18"/>
      <c r="C84" s="18"/>
      <c r="D84" s="15"/>
      <c r="E84" s="63"/>
      <c r="F84" s="14"/>
      <c r="G84" s="31"/>
      <c r="H84" s="38"/>
      <c r="I84" s="78" t="s">
        <v>1367</v>
      </c>
      <c r="J84" s="1" t="s">
        <v>1490</v>
      </c>
      <c r="K84" s="1" t="s">
        <v>219</v>
      </c>
      <c r="L84" s="1" t="s">
        <v>1505</v>
      </c>
    </row>
    <row r="85" spans="1:12" s="1" customFormat="1" ht="15" customHeight="1">
      <c r="A85" s="10">
        <v>70</v>
      </c>
      <c r="B85" s="18"/>
      <c r="C85" s="18"/>
      <c r="D85" s="15"/>
      <c r="E85" s="61" t="s">
        <v>1461</v>
      </c>
      <c r="F85" s="14"/>
      <c r="G85" s="31"/>
      <c r="H85" s="38"/>
      <c r="I85" s="78" t="s">
        <v>1367</v>
      </c>
      <c r="J85" s="1" t="s">
        <v>1490</v>
      </c>
      <c r="K85" s="1" t="s">
        <v>219</v>
      </c>
      <c r="L85" s="1" t="s">
        <v>1505</v>
      </c>
    </row>
    <row r="86" spans="1:12" s="1" customFormat="1" ht="15" customHeight="1">
      <c r="A86" s="10">
        <v>70</v>
      </c>
      <c r="B86" s="18"/>
      <c r="C86" s="18"/>
      <c r="D86" s="15"/>
      <c r="E86" s="63" t="s">
        <v>218</v>
      </c>
      <c r="F86" s="14"/>
      <c r="G86" s="31"/>
      <c r="H86" s="38"/>
      <c r="I86" s="78" t="s">
        <v>1367</v>
      </c>
      <c r="J86" s="1" t="s">
        <v>1490</v>
      </c>
      <c r="K86" s="1" t="s">
        <v>219</v>
      </c>
      <c r="L86" s="1" t="s">
        <v>1505</v>
      </c>
    </row>
    <row r="87" spans="1:12" s="1" customFormat="1" ht="15" customHeight="1">
      <c r="A87" s="10">
        <v>70</v>
      </c>
      <c r="B87" s="18"/>
      <c r="C87" s="18"/>
      <c r="D87" s="15"/>
      <c r="E87" s="860" t="s">
        <v>217</v>
      </c>
      <c r="F87" s="860"/>
      <c r="G87" s="860"/>
      <c r="H87" s="861"/>
      <c r="I87" s="78" t="s">
        <v>1367</v>
      </c>
      <c r="J87" s="1" t="s">
        <v>1490</v>
      </c>
      <c r="K87" s="1" t="s">
        <v>219</v>
      </c>
      <c r="L87" s="1" t="s">
        <v>1505</v>
      </c>
    </row>
    <row r="88" spans="1:12" s="1" customFormat="1" ht="15" customHeight="1">
      <c r="A88" s="10">
        <v>70</v>
      </c>
      <c r="B88" s="18"/>
      <c r="C88" s="18"/>
      <c r="D88" s="15"/>
      <c r="E88" s="860"/>
      <c r="F88" s="860"/>
      <c r="G88" s="860"/>
      <c r="H88" s="861"/>
      <c r="I88" s="78" t="s">
        <v>1367</v>
      </c>
      <c r="J88" s="1" t="s">
        <v>1490</v>
      </c>
      <c r="K88" s="1" t="s">
        <v>219</v>
      </c>
      <c r="L88" s="1" t="s">
        <v>1505</v>
      </c>
    </row>
    <row r="89" spans="1:12" s="1" customFormat="1" ht="15" customHeight="1">
      <c r="A89" s="10">
        <v>70</v>
      </c>
      <c r="B89" s="18"/>
      <c r="C89" s="18"/>
      <c r="D89" s="15"/>
      <c r="E89" s="63" t="s">
        <v>216</v>
      </c>
      <c r="F89" s="14"/>
      <c r="G89" s="31"/>
      <c r="H89" s="38"/>
      <c r="I89" s="78" t="s">
        <v>1367</v>
      </c>
      <c r="J89" s="1" t="s">
        <v>1490</v>
      </c>
      <c r="K89" s="1" t="s">
        <v>219</v>
      </c>
      <c r="L89" s="1" t="s">
        <v>1505</v>
      </c>
    </row>
    <row r="90" spans="1:12" s="1" customFormat="1" ht="15" customHeight="1">
      <c r="A90" s="10">
        <v>70</v>
      </c>
      <c r="B90" s="18"/>
      <c r="C90" s="18"/>
      <c r="D90" s="15"/>
      <c r="E90" s="63" t="s">
        <v>215</v>
      </c>
      <c r="F90" s="14"/>
      <c r="G90" s="31"/>
      <c r="H90" s="38"/>
      <c r="I90" s="78" t="s">
        <v>1367</v>
      </c>
      <c r="J90" s="1" t="s">
        <v>1490</v>
      </c>
      <c r="K90" s="1" t="s">
        <v>219</v>
      </c>
      <c r="L90" s="1" t="s">
        <v>1505</v>
      </c>
    </row>
    <row r="91" spans="1:12" s="1" customFormat="1" ht="15" customHeight="1">
      <c r="A91" s="10">
        <v>70</v>
      </c>
      <c r="B91" s="18"/>
      <c r="C91" s="18"/>
      <c r="D91" s="15"/>
      <c r="E91" s="63" t="s">
        <v>214</v>
      </c>
      <c r="F91" s="14"/>
      <c r="G91" s="31"/>
      <c r="H91" s="38"/>
      <c r="I91" s="78" t="s">
        <v>1367</v>
      </c>
      <c r="J91" s="1" t="s">
        <v>1490</v>
      </c>
      <c r="K91" s="1" t="s">
        <v>219</v>
      </c>
      <c r="L91" s="1" t="s">
        <v>1505</v>
      </c>
    </row>
    <row r="92" spans="1:12" s="1" customFormat="1" ht="15" customHeight="1">
      <c r="A92" s="10">
        <v>70</v>
      </c>
      <c r="B92" s="18"/>
      <c r="C92" s="18"/>
      <c r="D92" s="15"/>
      <c r="E92" s="63" t="s">
        <v>213</v>
      </c>
      <c r="F92" s="14"/>
      <c r="G92" s="31"/>
      <c r="H92" s="38"/>
      <c r="I92" s="78" t="s">
        <v>1367</v>
      </c>
      <c r="J92" s="1" t="s">
        <v>1490</v>
      </c>
      <c r="K92" s="1" t="s">
        <v>219</v>
      </c>
      <c r="L92" s="1" t="s">
        <v>1505</v>
      </c>
    </row>
    <row r="93" spans="1:12" s="1" customFormat="1" ht="15" customHeight="1">
      <c r="A93" s="10">
        <v>70</v>
      </c>
      <c r="B93" s="18"/>
      <c r="C93" s="18"/>
      <c r="D93" s="15"/>
      <c r="E93" s="63"/>
      <c r="F93" s="14"/>
      <c r="G93" s="31"/>
      <c r="H93" s="38"/>
      <c r="I93" s="78" t="s">
        <v>1367</v>
      </c>
      <c r="J93" s="1" t="s">
        <v>1490</v>
      </c>
      <c r="K93" s="1" t="s">
        <v>219</v>
      </c>
      <c r="L93" s="1" t="s">
        <v>1505</v>
      </c>
    </row>
    <row r="94" spans="1:12" s="1" customFormat="1" ht="15" customHeight="1">
      <c r="A94" s="10">
        <v>70</v>
      </c>
      <c r="B94" s="18"/>
      <c r="C94" s="18"/>
      <c r="D94" s="15"/>
      <c r="E94" s="63"/>
      <c r="F94" s="14"/>
      <c r="G94" s="31"/>
      <c r="H94" s="38"/>
      <c r="I94" s="78" t="s">
        <v>1367</v>
      </c>
      <c r="J94" s="1" t="s">
        <v>1490</v>
      </c>
      <c r="K94" s="1" t="s">
        <v>219</v>
      </c>
      <c r="L94" s="1" t="s">
        <v>1505</v>
      </c>
    </row>
    <row r="95" spans="1:12" s="1" customFormat="1" ht="15" customHeight="1">
      <c r="A95" s="10">
        <v>70</v>
      </c>
      <c r="B95" s="6"/>
      <c r="C95" s="6"/>
      <c r="D95" s="5"/>
      <c r="E95" s="4"/>
      <c r="F95" s="3"/>
      <c r="G95" s="2"/>
      <c r="H95" s="2"/>
      <c r="I95" s="79" t="s">
        <v>1367</v>
      </c>
      <c r="J95" s="69" t="s">
        <v>1490</v>
      </c>
      <c r="K95" s="69" t="s">
        <v>219</v>
      </c>
      <c r="L95" s="69" t="s">
        <v>1505</v>
      </c>
    </row>
    <row r="96" spans="1:12" ht="39" customHeight="1">
      <c r="A96" s="10">
        <v>0</v>
      </c>
      <c r="B96" s="863" t="s">
        <v>1657</v>
      </c>
      <c r="C96" s="863"/>
      <c r="D96" s="863"/>
      <c r="E96" s="862" t="s">
        <v>1668</v>
      </c>
      <c r="F96" s="862"/>
      <c r="G96" s="862"/>
      <c r="H96" s="862"/>
      <c r="I96" s="75" t="s">
        <v>1668</v>
      </c>
      <c r="J96" s="75" t="s">
        <v>1520</v>
      </c>
      <c r="K96" s="75" t="s">
        <v>1521</v>
      </c>
      <c r="L96" s="75" t="s">
        <v>1519</v>
      </c>
    </row>
    <row r="97" spans="1:12" s="1" customFormat="1" ht="31.5" customHeight="1">
      <c r="A97" s="10">
        <f>B98</f>
        <v>16</v>
      </c>
      <c r="B97" s="866" t="s">
        <v>1477</v>
      </c>
      <c r="C97" s="866"/>
      <c r="D97" s="866"/>
      <c r="E97" s="866"/>
      <c r="F97" s="866"/>
      <c r="G97" s="866"/>
      <c r="H97" s="867"/>
      <c r="I97" s="77" t="s">
        <v>1660</v>
      </c>
      <c r="J97" s="68" t="s">
        <v>1388</v>
      </c>
      <c r="K97" s="68" t="s">
        <v>544</v>
      </c>
      <c r="L97" s="68" t="s">
        <v>1622</v>
      </c>
    </row>
    <row r="98" spans="1:12" s="1" customFormat="1" ht="20.25" customHeight="1">
      <c r="A98" s="37">
        <f>B98</f>
        <v>16</v>
      </c>
      <c r="B98" s="868">
        <v>16</v>
      </c>
      <c r="C98" s="24"/>
      <c r="D98" s="13"/>
      <c r="E98" s="12" t="s">
        <v>544</v>
      </c>
      <c r="F98" s="32"/>
      <c r="G98" s="33"/>
      <c r="H98" s="34"/>
      <c r="I98" s="78" t="s">
        <v>1660</v>
      </c>
      <c r="J98" s="1" t="s">
        <v>1388</v>
      </c>
      <c r="K98" s="1" t="s">
        <v>544</v>
      </c>
      <c r="L98" s="1" t="s">
        <v>1622</v>
      </c>
    </row>
    <row r="99" spans="1:12" s="1" customFormat="1" ht="15.75" customHeight="1">
      <c r="A99" s="37">
        <f>B98</f>
        <v>16</v>
      </c>
      <c r="B99" s="868"/>
      <c r="C99" s="25"/>
      <c r="D99" s="26"/>
      <c r="E99" s="27" t="s">
        <v>850</v>
      </c>
      <c r="F99" s="32"/>
      <c r="G99" s="33"/>
      <c r="H99" s="34"/>
      <c r="I99" s="78" t="s">
        <v>1660</v>
      </c>
      <c r="J99" s="1" t="s">
        <v>1388</v>
      </c>
      <c r="K99" s="1" t="s">
        <v>544</v>
      </c>
      <c r="L99" s="1" t="s">
        <v>1622</v>
      </c>
    </row>
    <row r="100" spans="1:12" s="1" customFormat="1" ht="15" customHeight="1">
      <c r="A100" s="37">
        <f>B98</f>
        <v>16</v>
      </c>
      <c r="B100" s="869" t="s">
        <v>1369</v>
      </c>
      <c r="C100" s="869"/>
      <c r="D100" s="870">
        <v>4</v>
      </c>
      <c r="E100" s="44" t="s">
        <v>8</v>
      </c>
      <c r="F100" s="871" t="s">
        <v>1368</v>
      </c>
      <c r="G100" s="871"/>
      <c r="H100" s="872"/>
      <c r="I100" s="78" t="s">
        <v>1660</v>
      </c>
      <c r="J100" s="1" t="s">
        <v>1388</v>
      </c>
      <c r="K100" s="1" t="s">
        <v>544</v>
      </c>
      <c r="L100" s="1" t="s">
        <v>1622</v>
      </c>
    </row>
    <row r="101" spans="1:12" s="1" customFormat="1" ht="12.75" customHeight="1">
      <c r="A101" s="37">
        <f>B98</f>
        <v>16</v>
      </c>
      <c r="B101" s="869"/>
      <c r="C101" s="869"/>
      <c r="D101" s="870"/>
      <c r="E101" s="65" t="s">
        <v>15</v>
      </c>
      <c r="F101" s="871"/>
      <c r="G101" s="871"/>
      <c r="H101" s="872"/>
      <c r="I101" s="78" t="s">
        <v>1660</v>
      </c>
      <c r="J101" s="1" t="s">
        <v>1388</v>
      </c>
      <c r="K101" s="1" t="s">
        <v>544</v>
      </c>
      <c r="L101" s="1" t="s">
        <v>1622</v>
      </c>
    </row>
    <row r="102" spans="1:12" s="1" customFormat="1" ht="12.75" customHeight="1">
      <c r="A102" s="37">
        <f>B98</f>
        <v>16</v>
      </c>
      <c r="B102" s="869"/>
      <c r="C102" s="869"/>
      <c r="D102" s="870"/>
      <c r="E102" s="65" t="s">
        <v>17</v>
      </c>
      <c r="F102" s="871"/>
      <c r="G102" s="871"/>
      <c r="H102" s="872"/>
      <c r="I102" s="78" t="s">
        <v>1660</v>
      </c>
      <c r="J102" s="1" t="s">
        <v>1388</v>
      </c>
      <c r="K102" s="1" t="s">
        <v>544</v>
      </c>
      <c r="L102" s="1" t="s">
        <v>1622</v>
      </c>
    </row>
    <row r="103" spans="1:12" s="1" customFormat="1" ht="25.5" customHeight="1">
      <c r="A103" s="37">
        <f>B98</f>
        <v>16</v>
      </c>
      <c r="B103" s="875" t="s">
        <v>613</v>
      </c>
      <c r="C103" s="875"/>
      <c r="D103" s="16">
        <f>D100</f>
        <v>4</v>
      </c>
      <c r="E103" s="45" t="s">
        <v>2</v>
      </c>
      <c r="F103" s="29" t="s">
        <v>1</v>
      </c>
      <c r="G103" s="864">
        <v>10</v>
      </c>
      <c r="H103" s="865"/>
      <c r="I103" s="78" t="s">
        <v>1660</v>
      </c>
      <c r="J103" s="1" t="s">
        <v>1388</v>
      </c>
      <c r="K103" s="1" t="s">
        <v>544</v>
      </c>
      <c r="L103" s="1" t="s">
        <v>1622</v>
      </c>
    </row>
    <row r="104" spans="1:12" s="1" customFormat="1" ht="14.25" customHeight="1">
      <c r="A104" s="37">
        <f>B98</f>
        <v>16</v>
      </c>
      <c r="B104" s="50">
        <v>0.5</v>
      </c>
      <c r="C104" s="21" t="s">
        <v>609</v>
      </c>
      <c r="D104" s="16">
        <f>D100</f>
        <v>4</v>
      </c>
      <c r="E104" s="42" t="s">
        <v>745</v>
      </c>
      <c r="F104" s="17">
        <f>G103</f>
        <v>10</v>
      </c>
      <c r="G104" s="41">
        <f t="shared" ref="G104" si="10">IF(ISBLANK(B104),"",IF(ISTEXT(B104),"",(B104/D104)*F104))</f>
        <v>1.25</v>
      </c>
      <c r="H104" s="28" t="str">
        <f t="shared" ref="H104" si="11">C104</f>
        <v>kg</v>
      </c>
      <c r="I104" s="78" t="s">
        <v>1660</v>
      </c>
      <c r="J104" s="1" t="s">
        <v>1388</v>
      </c>
      <c r="K104" s="1" t="s">
        <v>544</v>
      </c>
      <c r="L104" s="1" t="s">
        <v>1622</v>
      </c>
    </row>
    <row r="105" spans="1:12" s="1" customFormat="1" ht="14.25" customHeight="1">
      <c r="A105" s="37">
        <f>B98</f>
        <v>16</v>
      </c>
      <c r="B105" s="50">
        <v>4</v>
      </c>
      <c r="C105" s="21" t="s">
        <v>627</v>
      </c>
      <c r="D105" s="16">
        <f>D100</f>
        <v>4</v>
      </c>
      <c r="E105" s="42" t="s">
        <v>719</v>
      </c>
      <c r="F105" s="17">
        <f>G103</f>
        <v>10</v>
      </c>
      <c r="G105" s="23">
        <f t="shared" ref="G105:G113" si="12">IF(ISBLANK(B105),"",IF(ISTEXT(B105),"",(B105/D105)*F105))</f>
        <v>10</v>
      </c>
      <c r="H105" s="28" t="str">
        <f t="shared" ref="H105:H112" si="13">C105</f>
        <v>œufs</v>
      </c>
      <c r="I105" s="78" t="s">
        <v>1660</v>
      </c>
      <c r="J105" s="1" t="s">
        <v>1388</v>
      </c>
      <c r="K105" s="1" t="s">
        <v>544</v>
      </c>
      <c r="L105" s="1" t="s">
        <v>1622</v>
      </c>
    </row>
    <row r="106" spans="1:12" s="1" customFormat="1" ht="14.25" customHeight="1">
      <c r="A106" s="37">
        <f>B98</f>
        <v>16</v>
      </c>
      <c r="B106" s="50">
        <v>0.2</v>
      </c>
      <c r="C106" s="21" t="s">
        <v>609</v>
      </c>
      <c r="D106" s="16">
        <f>D100</f>
        <v>4</v>
      </c>
      <c r="E106" s="42" t="s">
        <v>746</v>
      </c>
      <c r="F106" s="17">
        <f>G103</f>
        <v>10</v>
      </c>
      <c r="G106" s="41">
        <f t="shared" si="12"/>
        <v>0.5</v>
      </c>
      <c r="H106" s="28" t="str">
        <f t="shared" si="13"/>
        <v>kg</v>
      </c>
      <c r="I106" s="78" t="s">
        <v>1660</v>
      </c>
      <c r="J106" s="1" t="s">
        <v>1388</v>
      </c>
      <c r="K106" s="1" t="s">
        <v>544</v>
      </c>
      <c r="L106" s="1" t="s">
        <v>1622</v>
      </c>
    </row>
    <row r="107" spans="1:12" s="1" customFormat="1" ht="14.25" customHeight="1">
      <c r="A107" s="37">
        <f>B98</f>
        <v>16</v>
      </c>
      <c r="B107" s="50">
        <v>1</v>
      </c>
      <c r="C107" s="21" t="s">
        <v>636</v>
      </c>
      <c r="D107" s="16">
        <f>D100</f>
        <v>4</v>
      </c>
      <c r="E107" s="42" t="s">
        <v>747</v>
      </c>
      <c r="F107" s="17">
        <f>G103</f>
        <v>10</v>
      </c>
      <c r="G107" s="23">
        <f t="shared" si="12"/>
        <v>2.5</v>
      </c>
      <c r="H107" s="28" t="str">
        <f t="shared" si="13"/>
        <v>sachet</v>
      </c>
      <c r="I107" s="78" t="s">
        <v>1660</v>
      </c>
      <c r="J107" s="1" t="s">
        <v>1388</v>
      </c>
      <c r="K107" s="1" t="s">
        <v>544</v>
      </c>
      <c r="L107" s="1" t="s">
        <v>1622</v>
      </c>
    </row>
    <row r="108" spans="1:12" s="1" customFormat="1" ht="14.25" customHeight="1">
      <c r="A108" s="37">
        <f>B98</f>
        <v>16</v>
      </c>
      <c r="B108" s="50">
        <v>0.02</v>
      </c>
      <c r="C108" s="21" t="s">
        <v>609</v>
      </c>
      <c r="D108" s="16">
        <f>D100</f>
        <v>4</v>
      </c>
      <c r="E108" s="42" t="s">
        <v>748</v>
      </c>
      <c r="F108" s="17">
        <f>G103</f>
        <v>10</v>
      </c>
      <c r="G108" s="41">
        <f t="shared" si="12"/>
        <v>0.05</v>
      </c>
      <c r="H108" s="28" t="str">
        <f t="shared" si="13"/>
        <v>kg</v>
      </c>
      <c r="I108" s="78" t="s">
        <v>1660</v>
      </c>
      <c r="J108" s="1" t="s">
        <v>1388</v>
      </c>
      <c r="K108" s="1" t="s">
        <v>544</v>
      </c>
      <c r="L108" s="1" t="s">
        <v>1622</v>
      </c>
    </row>
    <row r="109" spans="1:12" s="1" customFormat="1" ht="14.25" customHeight="1">
      <c r="A109" s="37">
        <f>B98</f>
        <v>16</v>
      </c>
      <c r="B109" s="50">
        <v>7.4999999999999997E-2</v>
      </c>
      <c r="C109" s="21" t="s">
        <v>609</v>
      </c>
      <c r="D109" s="16">
        <f>D100</f>
        <v>4</v>
      </c>
      <c r="E109" s="42" t="s">
        <v>749</v>
      </c>
      <c r="F109" s="17">
        <f>G103</f>
        <v>10</v>
      </c>
      <c r="G109" s="41">
        <f t="shared" si="12"/>
        <v>0.1875</v>
      </c>
      <c r="H109" s="28" t="str">
        <f t="shared" si="13"/>
        <v>kg</v>
      </c>
      <c r="I109" s="78" t="s">
        <v>1660</v>
      </c>
      <c r="J109" s="1" t="s">
        <v>1388</v>
      </c>
      <c r="K109" s="1" t="s">
        <v>544</v>
      </c>
      <c r="L109" s="1" t="s">
        <v>1622</v>
      </c>
    </row>
    <row r="110" spans="1:12" s="1" customFormat="1" ht="14.25" customHeight="1">
      <c r="A110" s="37">
        <f>B98</f>
        <v>16</v>
      </c>
      <c r="B110" s="50">
        <v>0.05</v>
      </c>
      <c r="C110" s="21" t="s">
        <v>609</v>
      </c>
      <c r="D110" s="16">
        <f>D100</f>
        <v>4</v>
      </c>
      <c r="E110" s="42" t="s">
        <v>750</v>
      </c>
      <c r="F110" s="17">
        <f>G103</f>
        <v>10</v>
      </c>
      <c r="G110" s="41">
        <f t="shared" si="12"/>
        <v>0.125</v>
      </c>
      <c r="H110" s="28" t="str">
        <f t="shared" si="13"/>
        <v>kg</v>
      </c>
      <c r="I110" s="78" t="s">
        <v>1660</v>
      </c>
      <c r="J110" s="1" t="s">
        <v>1388</v>
      </c>
      <c r="K110" s="1" t="s">
        <v>544</v>
      </c>
      <c r="L110" s="1" t="s">
        <v>1622</v>
      </c>
    </row>
    <row r="111" spans="1:12" s="1" customFormat="1" ht="14.25" customHeight="1">
      <c r="A111" s="37">
        <f>B98</f>
        <v>16</v>
      </c>
      <c r="B111" s="50"/>
      <c r="C111" s="21"/>
      <c r="D111" s="16">
        <f>D100</f>
        <v>4</v>
      </c>
      <c r="E111" s="42" t="s">
        <v>662</v>
      </c>
      <c r="F111" s="17">
        <f>G103</f>
        <v>10</v>
      </c>
      <c r="G111" s="22" t="str">
        <f t="shared" si="12"/>
        <v/>
      </c>
      <c r="H111" s="28">
        <f t="shared" si="13"/>
        <v>0</v>
      </c>
      <c r="I111" s="78" t="s">
        <v>1660</v>
      </c>
      <c r="J111" s="1" t="s">
        <v>1388</v>
      </c>
      <c r="K111" s="1" t="s">
        <v>544</v>
      </c>
      <c r="L111" s="1" t="s">
        <v>1622</v>
      </c>
    </row>
    <row r="112" spans="1:12" s="1" customFormat="1" ht="14.25" customHeight="1">
      <c r="A112" s="37">
        <f>B98</f>
        <v>16</v>
      </c>
      <c r="B112" s="50"/>
      <c r="C112" s="21"/>
      <c r="D112" s="16">
        <f>D100</f>
        <v>4</v>
      </c>
      <c r="E112" s="42" t="s">
        <v>700</v>
      </c>
      <c r="F112" s="17">
        <f>G103</f>
        <v>10</v>
      </c>
      <c r="G112" s="22" t="str">
        <f t="shared" si="12"/>
        <v/>
      </c>
      <c r="H112" s="28">
        <f t="shared" si="13"/>
        <v>0</v>
      </c>
      <c r="I112" s="78" t="s">
        <v>1660</v>
      </c>
      <c r="J112" s="1" t="s">
        <v>1388</v>
      </c>
      <c r="K112" s="1" t="s">
        <v>544</v>
      </c>
      <c r="L112" s="1" t="s">
        <v>1622</v>
      </c>
    </row>
    <row r="113" spans="1:12" s="1" customFormat="1" ht="14.25" customHeight="1">
      <c r="A113" s="37">
        <f>B98</f>
        <v>16</v>
      </c>
      <c r="B113" s="18"/>
      <c r="C113" s="18"/>
      <c r="D113" s="15"/>
      <c r="E113" s="63"/>
      <c r="F113" s="17">
        <f>G103</f>
        <v>10</v>
      </c>
      <c r="G113" s="31" t="str">
        <f t="shared" si="12"/>
        <v/>
      </c>
      <c r="H113" s="38"/>
      <c r="I113" s="78" t="s">
        <v>1660</v>
      </c>
      <c r="J113" s="1" t="s">
        <v>1388</v>
      </c>
      <c r="K113" s="1" t="s">
        <v>544</v>
      </c>
      <c r="L113" s="1" t="s">
        <v>1622</v>
      </c>
    </row>
    <row r="114" spans="1:12" s="1" customFormat="1" ht="14.25" customHeight="1">
      <c r="A114" s="37">
        <f>B98</f>
        <v>16</v>
      </c>
      <c r="B114" s="18"/>
      <c r="C114" s="18"/>
      <c r="D114" s="15"/>
      <c r="E114" s="61" t="s">
        <v>1468</v>
      </c>
      <c r="F114" s="14"/>
      <c r="G114" s="31"/>
      <c r="H114" s="38"/>
      <c r="I114" s="78" t="s">
        <v>1660</v>
      </c>
      <c r="J114" s="1" t="s">
        <v>1388</v>
      </c>
      <c r="K114" s="1" t="s">
        <v>544</v>
      </c>
      <c r="L114" s="1" t="s">
        <v>1622</v>
      </c>
    </row>
    <row r="115" spans="1:12" s="1" customFormat="1" ht="14.25" customHeight="1">
      <c r="A115" s="37">
        <f>B98</f>
        <v>16</v>
      </c>
      <c r="B115" s="18"/>
      <c r="C115" s="18"/>
      <c r="D115" s="15"/>
      <c r="E115" s="60" t="s">
        <v>851</v>
      </c>
      <c r="F115" s="14"/>
      <c r="G115" s="31"/>
      <c r="H115" s="38"/>
      <c r="I115" s="78" t="s">
        <v>1660</v>
      </c>
      <c r="J115" s="1" t="s">
        <v>1388</v>
      </c>
      <c r="K115" s="1" t="s">
        <v>544</v>
      </c>
      <c r="L115" s="1" t="s">
        <v>1622</v>
      </c>
    </row>
    <row r="116" spans="1:12" s="1" customFormat="1" ht="25.5" customHeight="1">
      <c r="A116" s="37">
        <f>B98</f>
        <v>16</v>
      </c>
      <c r="B116" s="18"/>
      <c r="C116" s="18"/>
      <c r="D116" s="15"/>
      <c r="E116" s="860" t="s">
        <v>543</v>
      </c>
      <c r="F116" s="860"/>
      <c r="G116" s="860"/>
      <c r="H116" s="861"/>
      <c r="I116" s="78" t="s">
        <v>1660</v>
      </c>
      <c r="J116" s="1" t="s">
        <v>1388</v>
      </c>
      <c r="K116" s="1" t="s">
        <v>544</v>
      </c>
      <c r="L116" s="1" t="s">
        <v>1622</v>
      </c>
    </row>
    <row r="117" spans="1:12" s="1" customFormat="1" ht="14.25" customHeight="1">
      <c r="A117" s="37">
        <f>B98</f>
        <v>16</v>
      </c>
      <c r="B117" s="18"/>
      <c r="C117" s="18"/>
      <c r="D117" s="15"/>
      <c r="E117" s="60" t="s">
        <v>852</v>
      </c>
      <c r="F117" s="14"/>
      <c r="G117" s="31"/>
      <c r="H117" s="38"/>
      <c r="I117" s="78" t="s">
        <v>1660</v>
      </c>
      <c r="J117" s="1" t="s">
        <v>1388</v>
      </c>
      <c r="K117" s="1" t="s">
        <v>544</v>
      </c>
      <c r="L117" s="1" t="s">
        <v>1622</v>
      </c>
    </row>
    <row r="118" spans="1:12" s="1" customFormat="1" ht="14.25" customHeight="1">
      <c r="A118" s="37">
        <f>B98</f>
        <v>16</v>
      </c>
      <c r="B118" s="18"/>
      <c r="C118" s="18"/>
      <c r="D118" s="15"/>
      <c r="E118" s="60" t="s">
        <v>542</v>
      </c>
      <c r="F118" s="14"/>
      <c r="G118" s="31"/>
      <c r="H118" s="38"/>
      <c r="I118" s="78" t="s">
        <v>1660</v>
      </c>
      <c r="J118" s="1" t="s">
        <v>1388</v>
      </c>
      <c r="K118" s="1" t="s">
        <v>544</v>
      </c>
      <c r="L118" s="1" t="s">
        <v>1622</v>
      </c>
    </row>
    <row r="119" spans="1:12" s="1" customFormat="1" ht="14.25" customHeight="1">
      <c r="A119" s="37">
        <f>B98</f>
        <v>16</v>
      </c>
      <c r="B119" s="18"/>
      <c r="C119" s="18"/>
      <c r="D119" s="15"/>
      <c r="E119" s="60"/>
      <c r="F119" s="14"/>
      <c r="G119" s="31"/>
      <c r="H119" s="38"/>
      <c r="I119" s="78" t="s">
        <v>1660</v>
      </c>
      <c r="J119" s="1" t="s">
        <v>1388</v>
      </c>
      <c r="K119" s="1" t="s">
        <v>544</v>
      </c>
      <c r="L119" s="1" t="s">
        <v>1622</v>
      </c>
    </row>
    <row r="120" spans="1:12" s="1" customFormat="1" ht="14.25" customHeight="1">
      <c r="A120" s="52">
        <f>B98</f>
        <v>16</v>
      </c>
      <c r="B120" s="6"/>
      <c r="C120" s="6"/>
      <c r="D120" s="5"/>
      <c r="E120" s="4"/>
      <c r="F120" s="3"/>
      <c r="G120" s="2"/>
      <c r="H120" s="2"/>
      <c r="I120" s="79" t="s">
        <v>1660</v>
      </c>
      <c r="J120" s="69" t="s">
        <v>1388</v>
      </c>
      <c r="K120" s="69" t="s">
        <v>544</v>
      </c>
      <c r="L120" s="69" t="s">
        <v>1622</v>
      </c>
    </row>
    <row r="121" spans="1:12" s="1" customFormat="1" ht="31.5" customHeight="1">
      <c r="A121" s="10">
        <f>B122</f>
        <v>39</v>
      </c>
      <c r="B121" s="866" t="s">
        <v>1477</v>
      </c>
      <c r="C121" s="866"/>
      <c r="D121" s="866"/>
      <c r="E121" s="866"/>
      <c r="F121" s="866"/>
      <c r="G121" s="866"/>
      <c r="H121" s="867"/>
      <c r="I121" s="77" t="s">
        <v>1660</v>
      </c>
      <c r="J121" s="68" t="s">
        <v>1391</v>
      </c>
      <c r="K121" s="68" t="s">
        <v>23</v>
      </c>
      <c r="L121" s="68" t="s">
        <v>1634</v>
      </c>
    </row>
    <row r="122" spans="1:12" s="1" customFormat="1" ht="20.25" customHeight="1">
      <c r="A122" s="10">
        <f>A121</f>
        <v>39</v>
      </c>
      <c r="B122" s="868">
        <v>39</v>
      </c>
      <c r="C122" s="24"/>
      <c r="D122" s="13"/>
      <c r="E122" s="12" t="s">
        <v>23</v>
      </c>
      <c r="F122" s="32"/>
      <c r="G122" s="33"/>
      <c r="H122" s="34"/>
      <c r="I122" s="78" t="s">
        <v>1660</v>
      </c>
      <c r="J122" s="1" t="s">
        <v>1391</v>
      </c>
      <c r="K122" s="1" t="s">
        <v>23</v>
      </c>
      <c r="L122" s="1" t="s">
        <v>1634</v>
      </c>
    </row>
    <row r="123" spans="1:12" s="1" customFormat="1" ht="15.75" customHeight="1">
      <c r="A123" s="10">
        <f>A121</f>
        <v>39</v>
      </c>
      <c r="B123" s="868"/>
      <c r="C123" s="25"/>
      <c r="D123" s="26"/>
      <c r="E123" s="27" t="s">
        <v>947</v>
      </c>
      <c r="F123" s="32"/>
      <c r="G123" s="33"/>
      <c r="H123" s="34"/>
      <c r="I123" s="78" t="s">
        <v>1660</v>
      </c>
      <c r="J123" s="1" t="s">
        <v>1391</v>
      </c>
      <c r="K123" s="1" t="s">
        <v>23</v>
      </c>
      <c r="L123" s="1" t="s">
        <v>1634</v>
      </c>
    </row>
    <row r="124" spans="1:12" s="1" customFormat="1" ht="15" customHeight="1">
      <c r="A124" s="10">
        <f>A121</f>
        <v>39</v>
      </c>
      <c r="B124" s="869" t="s">
        <v>1369</v>
      </c>
      <c r="C124" s="869"/>
      <c r="D124" s="870">
        <v>4</v>
      </c>
      <c r="E124" s="44" t="s">
        <v>8</v>
      </c>
      <c r="F124" s="871" t="s">
        <v>611</v>
      </c>
      <c r="G124" s="871"/>
      <c r="H124" s="872"/>
      <c r="I124" s="78" t="s">
        <v>1660</v>
      </c>
      <c r="J124" s="1" t="s">
        <v>1391</v>
      </c>
      <c r="K124" s="1" t="s">
        <v>23</v>
      </c>
      <c r="L124" s="1" t="s">
        <v>1634</v>
      </c>
    </row>
    <row r="125" spans="1:12" s="1" customFormat="1" ht="15" customHeight="1">
      <c r="A125" s="10">
        <f>A121</f>
        <v>39</v>
      </c>
      <c r="B125" s="869"/>
      <c r="C125" s="869"/>
      <c r="D125" s="870"/>
      <c r="E125" s="65" t="s">
        <v>12</v>
      </c>
      <c r="F125" s="871"/>
      <c r="G125" s="871"/>
      <c r="H125" s="872"/>
      <c r="I125" s="78" t="s">
        <v>1660</v>
      </c>
      <c r="J125" s="1" t="s">
        <v>1391</v>
      </c>
      <c r="K125" s="1" t="s">
        <v>23</v>
      </c>
      <c r="L125" s="1" t="s">
        <v>1634</v>
      </c>
    </row>
    <row r="126" spans="1:12" s="1" customFormat="1" ht="15" customHeight="1">
      <c r="A126" s="10">
        <f>A121</f>
        <v>39</v>
      </c>
      <c r="B126" s="869"/>
      <c r="C126" s="869"/>
      <c r="D126" s="870"/>
      <c r="E126" s="65" t="s">
        <v>6</v>
      </c>
      <c r="F126" s="871"/>
      <c r="G126" s="871"/>
      <c r="H126" s="872"/>
      <c r="I126" s="78" t="s">
        <v>1660</v>
      </c>
      <c r="J126" s="1" t="s">
        <v>1391</v>
      </c>
      <c r="K126" s="1" t="s">
        <v>23</v>
      </c>
      <c r="L126" s="1" t="s">
        <v>1634</v>
      </c>
    </row>
    <row r="127" spans="1:12" s="1" customFormat="1" ht="25.5" customHeight="1">
      <c r="A127" s="10">
        <f>A121</f>
        <v>39</v>
      </c>
      <c r="B127" s="875" t="s">
        <v>613</v>
      </c>
      <c r="C127" s="875"/>
      <c r="D127" s="16">
        <f>D124</f>
        <v>4</v>
      </c>
      <c r="E127" s="45" t="s">
        <v>2</v>
      </c>
      <c r="F127" s="29" t="s">
        <v>1</v>
      </c>
      <c r="G127" s="864">
        <v>10</v>
      </c>
      <c r="H127" s="865"/>
      <c r="I127" s="78" t="s">
        <v>1660</v>
      </c>
      <c r="J127" s="1" t="s">
        <v>1391</v>
      </c>
      <c r="K127" s="1" t="s">
        <v>23</v>
      </c>
      <c r="L127" s="1" t="s">
        <v>1634</v>
      </c>
    </row>
    <row r="128" spans="1:12" s="1" customFormat="1" ht="15" customHeight="1">
      <c r="A128" s="10">
        <f>A121</f>
        <v>39</v>
      </c>
      <c r="B128" s="50">
        <v>0.8</v>
      </c>
      <c r="C128" s="21" t="s">
        <v>609</v>
      </c>
      <c r="D128" s="17">
        <f>D124</f>
        <v>4</v>
      </c>
      <c r="E128" s="42" t="s">
        <v>948</v>
      </c>
      <c r="F128" s="17">
        <f>G127</f>
        <v>10</v>
      </c>
      <c r="G128" s="41">
        <f t="shared" ref="G128" si="14">IF(ISBLANK(B128),"",IF(ISTEXT(B128),"",(B128/D128)*F128))</f>
        <v>2</v>
      </c>
      <c r="H128" s="28" t="str">
        <f t="shared" ref="H128" si="15">C128</f>
        <v>kg</v>
      </c>
      <c r="I128" s="78" t="s">
        <v>1660</v>
      </c>
      <c r="J128" s="1" t="s">
        <v>1391</v>
      </c>
      <c r="K128" s="1" t="s">
        <v>23</v>
      </c>
      <c r="L128" s="1" t="s">
        <v>1634</v>
      </c>
    </row>
    <row r="129" spans="1:12" s="1" customFormat="1" ht="15" customHeight="1">
      <c r="A129" s="10">
        <f>A121</f>
        <v>39</v>
      </c>
      <c r="B129" s="50">
        <v>0.09</v>
      </c>
      <c r="C129" s="21" t="s">
        <v>609</v>
      </c>
      <c r="D129" s="17">
        <f>D124</f>
        <v>4</v>
      </c>
      <c r="E129" s="42" t="s">
        <v>949</v>
      </c>
      <c r="F129" s="17">
        <f>G127</f>
        <v>10</v>
      </c>
      <c r="G129" s="41">
        <f t="shared" ref="G129:G134" si="16">IF(ISBLANK(B129),"",IF(ISTEXT(B129),"",(B129/D129)*F129))</f>
        <v>0.22499999999999998</v>
      </c>
      <c r="H129" s="28" t="str">
        <f t="shared" ref="H129:H134" si="17">C129</f>
        <v>kg</v>
      </c>
      <c r="I129" s="78" t="s">
        <v>1660</v>
      </c>
      <c r="J129" s="1" t="s">
        <v>1391</v>
      </c>
      <c r="K129" s="1" t="s">
        <v>23</v>
      </c>
      <c r="L129" s="1" t="s">
        <v>1634</v>
      </c>
    </row>
    <row r="130" spans="1:12" s="1" customFormat="1" ht="15" customHeight="1">
      <c r="A130" s="10">
        <f>A121</f>
        <v>39</v>
      </c>
      <c r="B130" s="50"/>
      <c r="C130" s="21"/>
      <c r="D130" s="17">
        <f>D124</f>
        <v>4</v>
      </c>
      <c r="E130" s="42" t="s">
        <v>950</v>
      </c>
      <c r="F130" s="17">
        <f>G127</f>
        <v>10</v>
      </c>
      <c r="G130" s="22" t="str">
        <f t="shared" si="16"/>
        <v/>
      </c>
      <c r="H130" s="28">
        <f t="shared" si="17"/>
        <v>0</v>
      </c>
      <c r="I130" s="78" t="s">
        <v>1660</v>
      </c>
      <c r="J130" s="1" t="s">
        <v>1391</v>
      </c>
      <c r="K130" s="1" t="s">
        <v>23</v>
      </c>
      <c r="L130" s="1" t="s">
        <v>1634</v>
      </c>
    </row>
    <row r="131" spans="1:12" s="1" customFormat="1" ht="15" customHeight="1">
      <c r="A131" s="10">
        <f>A121</f>
        <v>39</v>
      </c>
      <c r="B131" s="50">
        <v>6</v>
      </c>
      <c r="C131" s="21" t="s">
        <v>1373</v>
      </c>
      <c r="D131" s="17">
        <f>D124</f>
        <v>4</v>
      </c>
      <c r="E131" s="42" t="s">
        <v>951</v>
      </c>
      <c r="F131" s="17">
        <f>G127</f>
        <v>10</v>
      </c>
      <c r="G131" s="23">
        <f t="shared" si="16"/>
        <v>15</v>
      </c>
      <c r="H131" s="28" t="str">
        <f t="shared" si="17"/>
        <v>plaques</v>
      </c>
      <c r="I131" s="78" t="s">
        <v>1660</v>
      </c>
      <c r="J131" s="1" t="s">
        <v>1391</v>
      </c>
      <c r="K131" s="1" t="s">
        <v>23</v>
      </c>
      <c r="L131" s="1" t="s">
        <v>1634</v>
      </c>
    </row>
    <row r="132" spans="1:12" s="1" customFormat="1" ht="15" customHeight="1">
      <c r="A132" s="10">
        <f>A121</f>
        <v>39</v>
      </c>
      <c r="B132" s="50"/>
      <c r="C132" s="21"/>
      <c r="D132" s="17">
        <f>D124</f>
        <v>4</v>
      </c>
      <c r="E132" s="42" t="s">
        <v>952</v>
      </c>
      <c r="F132" s="17">
        <f>G127</f>
        <v>10</v>
      </c>
      <c r="G132" s="22" t="str">
        <f t="shared" si="16"/>
        <v/>
      </c>
      <c r="H132" s="28">
        <f t="shared" si="17"/>
        <v>0</v>
      </c>
      <c r="I132" s="78" t="s">
        <v>1660</v>
      </c>
      <c r="J132" s="1" t="s">
        <v>1391</v>
      </c>
      <c r="K132" s="1" t="s">
        <v>23</v>
      </c>
      <c r="L132" s="1" t="s">
        <v>1634</v>
      </c>
    </row>
    <row r="133" spans="1:12" s="1" customFormat="1" ht="15" customHeight="1">
      <c r="A133" s="10">
        <f>A121</f>
        <v>39</v>
      </c>
      <c r="B133" s="50"/>
      <c r="C133" s="21"/>
      <c r="D133" s="17">
        <f>D124</f>
        <v>4</v>
      </c>
      <c r="E133" s="42" t="s">
        <v>700</v>
      </c>
      <c r="F133" s="17">
        <f>G127</f>
        <v>10</v>
      </c>
      <c r="G133" s="22" t="str">
        <f t="shared" si="16"/>
        <v/>
      </c>
      <c r="H133" s="28">
        <f t="shared" si="17"/>
        <v>0</v>
      </c>
      <c r="I133" s="78" t="s">
        <v>1660</v>
      </c>
      <c r="J133" s="1" t="s">
        <v>1391</v>
      </c>
      <c r="K133" s="1" t="s">
        <v>23</v>
      </c>
      <c r="L133" s="1" t="s">
        <v>1634</v>
      </c>
    </row>
    <row r="134" spans="1:12" s="1" customFormat="1" ht="15" customHeight="1">
      <c r="A134" s="10">
        <f>A121</f>
        <v>39</v>
      </c>
      <c r="B134" s="50"/>
      <c r="C134" s="21"/>
      <c r="D134" s="17">
        <f>D124</f>
        <v>4</v>
      </c>
      <c r="E134" s="65"/>
      <c r="F134" s="17">
        <f>G127</f>
        <v>10</v>
      </c>
      <c r="G134" s="22" t="str">
        <f t="shared" si="16"/>
        <v/>
      </c>
      <c r="H134" s="28">
        <f t="shared" si="17"/>
        <v>0</v>
      </c>
      <c r="I134" s="78" t="s">
        <v>1660</v>
      </c>
      <c r="J134" s="1" t="s">
        <v>1391</v>
      </c>
      <c r="K134" s="1" t="s">
        <v>23</v>
      </c>
      <c r="L134" s="1" t="s">
        <v>1634</v>
      </c>
    </row>
    <row r="135" spans="1:12" s="1" customFormat="1" ht="15" customHeight="1">
      <c r="A135" s="10">
        <f>A121</f>
        <v>39</v>
      </c>
      <c r="B135" s="53"/>
      <c r="C135" s="54"/>
      <c r="D135" s="17"/>
      <c r="E135" s="61" t="s">
        <v>1468</v>
      </c>
      <c r="F135" s="17"/>
      <c r="G135" s="22"/>
      <c r="H135" s="28"/>
      <c r="I135" s="78" t="s">
        <v>1660</v>
      </c>
      <c r="J135" s="1" t="s">
        <v>1391</v>
      </c>
      <c r="K135" s="1" t="s">
        <v>23</v>
      </c>
      <c r="L135" s="1" t="s">
        <v>1634</v>
      </c>
    </row>
    <row r="136" spans="1:12" s="1" customFormat="1" ht="15" customHeight="1">
      <c r="A136" s="10">
        <f>A121</f>
        <v>39</v>
      </c>
      <c r="B136" s="53"/>
      <c r="C136" s="54"/>
      <c r="D136" s="17"/>
      <c r="E136" s="63" t="s">
        <v>400</v>
      </c>
      <c r="F136" s="17"/>
      <c r="G136" s="22"/>
      <c r="H136" s="28"/>
      <c r="I136" s="78" t="s">
        <v>1660</v>
      </c>
      <c r="J136" s="1" t="s">
        <v>1391</v>
      </c>
      <c r="K136" s="1" t="s">
        <v>23</v>
      </c>
      <c r="L136" s="1" t="s">
        <v>1634</v>
      </c>
    </row>
    <row r="137" spans="1:12" s="1" customFormat="1" ht="15" customHeight="1">
      <c r="A137" s="10">
        <f>A121</f>
        <v>39</v>
      </c>
      <c r="B137" s="53"/>
      <c r="C137" s="54"/>
      <c r="D137" s="17"/>
      <c r="E137" s="63" t="s">
        <v>399</v>
      </c>
      <c r="F137" s="17"/>
      <c r="G137" s="22"/>
      <c r="H137" s="28"/>
      <c r="I137" s="78" t="s">
        <v>1660</v>
      </c>
      <c r="J137" s="1" t="s">
        <v>1391</v>
      </c>
      <c r="K137" s="1" t="s">
        <v>23</v>
      </c>
      <c r="L137" s="1" t="s">
        <v>1634</v>
      </c>
    </row>
    <row r="138" spans="1:12" s="1" customFormat="1" ht="15" customHeight="1">
      <c r="A138" s="10">
        <f>A121</f>
        <v>39</v>
      </c>
      <c r="B138" s="53"/>
      <c r="C138" s="54"/>
      <c r="D138" s="17"/>
      <c r="E138" s="63" t="s">
        <v>398</v>
      </c>
      <c r="F138" s="17"/>
      <c r="G138" s="22"/>
      <c r="H138" s="28"/>
      <c r="I138" s="78" t="s">
        <v>1660</v>
      </c>
      <c r="J138" s="1" t="s">
        <v>1391</v>
      </c>
      <c r="K138" s="1" t="s">
        <v>23</v>
      </c>
      <c r="L138" s="1" t="s">
        <v>1634</v>
      </c>
    </row>
    <row r="139" spans="1:12" s="1" customFormat="1" ht="15" customHeight="1">
      <c r="A139" s="10">
        <f>A121</f>
        <v>39</v>
      </c>
      <c r="B139" s="53"/>
      <c r="C139" s="54"/>
      <c r="D139" s="17"/>
      <c r="E139" s="63" t="s">
        <v>397</v>
      </c>
      <c r="F139" s="17"/>
      <c r="G139" s="22"/>
      <c r="H139" s="28"/>
      <c r="I139" s="78" t="s">
        <v>1660</v>
      </c>
      <c r="J139" s="1" t="s">
        <v>1391</v>
      </c>
      <c r="K139" s="1" t="s">
        <v>23</v>
      </c>
      <c r="L139" s="1" t="s">
        <v>1634</v>
      </c>
    </row>
    <row r="140" spans="1:12" s="1" customFormat="1" ht="15" customHeight="1">
      <c r="A140" s="10">
        <f>A121</f>
        <v>39</v>
      </c>
      <c r="B140" s="53"/>
      <c r="C140" s="54"/>
      <c r="D140" s="17"/>
      <c r="E140" s="63" t="s">
        <v>396</v>
      </c>
      <c r="F140" s="17"/>
      <c r="G140" s="22"/>
      <c r="H140" s="28"/>
      <c r="I140" s="78" t="s">
        <v>1660</v>
      </c>
      <c r="J140" s="1" t="s">
        <v>1391</v>
      </c>
      <c r="K140" s="1" t="s">
        <v>23</v>
      </c>
      <c r="L140" s="1" t="s">
        <v>1634</v>
      </c>
    </row>
    <row r="141" spans="1:12" s="1" customFormat="1" ht="15" customHeight="1">
      <c r="A141" s="10">
        <f>A121</f>
        <v>39</v>
      </c>
      <c r="B141" s="53"/>
      <c r="C141" s="54"/>
      <c r="D141" s="17"/>
      <c r="E141" s="63"/>
      <c r="F141" s="17"/>
      <c r="G141" s="22"/>
      <c r="H141" s="28"/>
      <c r="I141" s="78" t="s">
        <v>1660</v>
      </c>
      <c r="J141" s="1" t="s">
        <v>1391</v>
      </c>
      <c r="K141" s="1" t="s">
        <v>23</v>
      </c>
      <c r="L141" s="1" t="s">
        <v>1634</v>
      </c>
    </row>
    <row r="142" spans="1:12" s="1" customFormat="1" ht="15" customHeight="1">
      <c r="A142" s="52">
        <f>A121</f>
        <v>39</v>
      </c>
      <c r="B142" s="6"/>
      <c r="C142" s="6"/>
      <c r="D142" s="5"/>
      <c r="E142" s="4"/>
      <c r="F142" s="3"/>
      <c r="G142" s="2"/>
      <c r="H142" s="2"/>
      <c r="I142" s="79" t="s">
        <v>1660</v>
      </c>
      <c r="J142" s="69" t="s">
        <v>1391</v>
      </c>
      <c r="K142" s="69" t="s">
        <v>23</v>
      </c>
      <c r="L142" s="69" t="s">
        <v>1634</v>
      </c>
    </row>
    <row r="143" spans="1:12" ht="39" customHeight="1">
      <c r="A143" s="10">
        <v>0</v>
      </c>
      <c r="B143" s="863" t="s">
        <v>1657</v>
      </c>
      <c r="C143" s="863"/>
      <c r="D143" s="863"/>
      <c r="E143" s="862" t="s">
        <v>1669</v>
      </c>
      <c r="F143" s="862"/>
      <c r="G143" s="862"/>
      <c r="H143" s="862"/>
      <c r="I143" s="75" t="s">
        <v>1669</v>
      </c>
      <c r="J143" s="75" t="s">
        <v>1520</v>
      </c>
      <c r="K143" s="75" t="s">
        <v>1521</v>
      </c>
      <c r="L143" s="75" t="s">
        <v>1519</v>
      </c>
    </row>
    <row r="144" spans="1:12" s="1" customFormat="1" ht="31.5" customHeight="1">
      <c r="A144" s="10">
        <f>B145</f>
        <v>33</v>
      </c>
      <c r="B144" s="866" t="s">
        <v>1632</v>
      </c>
      <c r="C144" s="866"/>
      <c r="D144" s="866"/>
      <c r="E144" s="866"/>
      <c r="F144" s="866"/>
      <c r="G144" s="866"/>
      <c r="H144" s="867"/>
      <c r="I144" s="77" t="s">
        <v>1664</v>
      </c>
      <c r="J144" s="68" t="s">
        <v>1494</v>
      </c>
      <c r="K144" s="68" t="s">
        <v>439</v>
      </c>
      <c r="L144" s="68" t="s">
        <v>1633</v>
      </c>
    </row>
    <row r="145" spans="1:12" s="1" customFormat="1" ht="20.25" customHeight="1">
      <c r="A145" s="10">
        <f>A144</f>
        <v>33</v>
      </c>
      <c r="B145" s="868">
        <v>33</v>
      </c>
      <c r="C145" s="24"/>
      <c r="D145" s="13"/>
      <c r="E145" s="12" t="s">
        <v>439</v>
      </c>
      <c r="F145" s="32"/>
      <c r="G145" s="33"/>
      <c r="H145" s="34"/>
      <c r="I145" s="78" t="s">
        <v>1664</v>
      </c>
      <c r="J145" s="1" t="s">
        <v>1494</v>
      </c>
      <c r="K145" s="1" t="s">
        <v>439</v>
      </c>
      <c r="L145" s="1" t="s">
        <v>1633</v>
      </c>
    </row>
    <row r="146" spans="1:12" s="1" customFormat="1" ht="15.75" customHeight="1">
      <c r="A146" s="10">
        <f>A144</f>
        <v>33</v>
      </c>
      <c r="B146" s="868"/>
      <c r="C146" s="25"/>
      <c r="D146" s="26"/>
      <c r="E146" s="27" t="s">
        <v>907</v>
      </c>
      <c r="F146" s="32"/>
      <c r="G146" s="33"/>
      <c r="H146" s="34"/>
      <c r="I146" s="78" t="s">
        <v>1664</v>
      </c>
      <c r="J146" s="1" t="s">
        <v>1494</v>
      </c>
      <c r="K146" s="1" t="s">
        <v>439</v>
      </c>
      <c r="L146" s="1" t="s">
        <v>1633</v>
      </c>
    </row>
    <row r="147" spans="1:12" s="1" customFormat="1" ht="15" customHeight="1">
      <c r="A147" s="10">
        <f>A144</f>
        <v>33</v>
      </c>
      <c r="B147" s="869" t="s">
        <v>1369</v>
      </c>
      <c r="C147" s="869"/>
      <c r="D147" s="870">
        <v>4</v>
      </c>
      <c r="E147" s="44" t="s">
        <v>8</v>
      </c>
      <c r="F147" s="871" t="s">
        <v>1368</v>
      </c>
      <c r="G147" s="871"/>
      <c r="H147" s="872"/>
      <c r="I147" s="78" t="s">
        <v>1664</v>
      </c>
      <c r="J147" s="1" t="s">
        <v>1494</v>
      </c>
      <c r="K147" s="1" t="s">
        <v>439</v>
      </c>
      <c r="L147" s="1" t="s">
        <v>1633</v>
      </c>
    </row>
    <row r="148" spans="1:12" s="1" customFormat="1" ht="15" customHeight="1">
      <c r="A148" s="10">
        <f>A144</f>
        <v>33</v>
      </c>
      <c r="B148" s="869"/>
      <c r="C148" s="869"/>
      <c r="D148" s="870"/>
      <c r="E148" s="65" t="s">
        <v>7</v>
      </c>
      <c r="F148" s="871"/>
      <c r="G148" s="871"/>
      <c r="H148" s="872"/>
      <c r="I148" s="78" t="s">
        <v>1664</v>
      </c>
      <c r="J148" s="1" t="s">
        <v>1494</v>
      </c>
      <c r="K148" s="1" t="s">
        <v>439</v>
      </c>
      <c r="L148" s="1" t="s">
        <v>1633</v>
      </c>
    </row>
    <row r="149" spans="1:12" s="1" customFormat="1" ht="15" customHeight="1">
      <c r="A149" s="10">
        <f>A144</f>
        <v>33</v>
      </c>
      <c r="B149" s="869"/>
      <c r="C149" s="869"/>
      <c r="D149" s="870"/>
      <c r="E149" s="65" t="s">
        <v>3</v>
      </c>
      <c r="F149" s="871"/>
      <c r="G149" s="871"/>
      <c r="H149" s="872"/>
      <c r="I149" s="78" t="s">
        <v>1664</v>
      </c>
      <c r="J149" s="1" t="s">
        <v>1494</v>
      </c>
      <c r="K149" s="1" t="s">
        <v>439</v>
      </c>
      <c r="L149" s="1" t="s">
        <v>1633</v>
      </c>
    </row>
    <row r="150" spans="1:12" s="1" customFormat="1" ht="25.5" customHeight="1">
      <c r="A150" s="10">
        <f>A144</f>
        <v>33</v>
      </c>
      <c r="B150" s="875" t="s">
        <v>613</v>
      </c>
      <c r="C150" s="875"/>
      <c r="D150" s="16">
        <f>D147</f>
        <v>4</v>
      </c>
      <c r="E150" s="45" t="s">
        <v>2</v>
      </c>
      <c r="F150" s="29" t="s">
        <v>1</v>
      </c>
      <c r="G150" s="864">
        <v>10</v>
      </c>
      <c r="H150" s="865"/>
      <c r="I150" s="78" t="s">
        <v>1664</v>
      </c>
      <c r="J150" s="1" t="s">
        <v>1494</v>
      </c>
      <c r="K150" s="1" t="s">
        <v>439</v>
      </c>
      <c r="L150" s="1" t="s">
        <v>1633</v>
      </c>
    </row>
    <row r="151" spans="1:12" s="1" customFormat="1" ht="15" customHeight="1">
      <c r="A151" s="10">
        <f>A144</f>
        <v>33</v>
      </c>
      <c r="B151" s="50">
        <v>1</v>
      </c>
      <c r="C151" s="21" t="s">
        <v>609</v>
      </c>
      <c r="D151" s="17">
        <f>D147</f>
        <v>4</v>
      </c>
      <c r="E151" s="42" t="s">
        <v>908</v>
      </c>
      <c r="F151" s="17">
        <f>G150</f>
        <v>10</v>
      </c>
      <c r="G151" s="41">
        <f t="shared" ref="G151" si="18">IF(ISBLANK(B151),"",IF(ISTEXT(B151),"",(B151/D151)*F151))</f>
        <v>2.5</v>
      </c>
      <c r="H151" s="28" t="str">
        <f t="shared" ref="H151" si="19">C151</f>
        <v>kg</v>
      </c>
      <c r="I151" s="78" t="s">
        <v>1664</v>
      </c>
      <c r="J151" s="1" t="s">
        <v>1494</v>
      </c>
      <c r="K151" s="1" t="s">
        <v>439</v>
      </c>
      <c r="L151" s="1" t="s">
        <v>1633</v>
      </c>
    </row>
    <row r="152" spans="1:12" s="1" customFormat="1" ht="15" customHeight="1">
      <c r="A152" s="10">
        <f>A144</f>
        <v>33</v>
      </c>
      <c r="B152" s="50">
        <v>1</v>
      </c>
      <c r="C152" s="21" t="s">
        <v>609</v>
      </c>
      <c r="D152" s="17">
        <f>D147</f>
        <v>4</v>
      </c>
      <c r="E152" s="42" t="s">
        <v>909</v>
      </c>
      <c r="F152" s="17">
        <f>G150</f>
        <v>10</v>
      </c>
      <c r="G152" s="41">
        <f t="shared" ref="G152:G170" si="20">IF(ISBLANK(B152),"",IF(ISTEXT(B152),"",(B152/D152)*F152))</f>
        <v>2.5</v>
      </c>
      <c r="H152" s="28" t="str">
        <f t="shared" ref="H152:H170" si="21">C152</f>
        <v>kg</v>
      </c>
      <c r="I152" s="78" t="s">
        <v>1664</v>
      </c>
      <c r="J152" s="1" t="s">
        <v>1494</v>
      </c>
      <c r="K152" s="1" t="s">
        <v>439</v>
      </c>
      <c r="L152" s="1" t="s">
        <v>1633</v>
      </c>
    </row>
    <row r="153" spans="1:12" s="1" customFormat="1" ht="15" customHeight="1">
      <c r="A153" s="10">
        <f>A144</f>
        <v>33</v>
      </c>
      <c r="B153" s="50">
        <v>0.25</v>
      </c>
      <c r="C153" s="21" t="s">
        <v>609</v>
      </c>
      <c r="D153" s="17">
        <f>D147</f>
        <v>4</v>
      </c>
      <c r="E153" s="42" t="s">
        <v>910</v>
      </c>
      <c r="F153" s="17">
        <f>G150</f>
        <v>10</v>
      </c>
      <c r="G153" s="41">
        <f t="shared" si="20"/>
        <v>0.625</v>
      </c>
      <c r="H153" s="28" t="str">
        <f t="shared" si="21"/>
        <v>kg</v>
      </c>
      <c r="I153" s="78" t="s">
        <v>1664</v>
      </c>
      <c r="J153" s="1" t="s">
        <v>1494</v>
      </c>
      <c r="K153" s="1" t="s">
        <v>439</v>
      </c>
      <c r="L153" s="1" t="s">
        <v>1633</v>
      </c>
    </row>
    <row r="154" spans="1:12" s="1" customFormat="1" ht="15" customHeight="1">
      <c r="A154" s="10">
        <f>A144</f>
        <v>33</v>
      </c>
      <c r="B154" s="50">
        <v>3</v>
      </c>
      <c r="C154" s="21" t="s">
        <v>627</v>
      </c>
      <c r="D154" s="17">
        <f>D147</f>
        <v>4</v>
      </c>
      <c r="E154" s="42" t="s">
        <v>775</v>
      </c>
      <c r="F154" s="17">
        <f>G150</f>
        <v>10</v>
      </c>
      <c r="G154" s="23">
        <f t="shared" si="20"/>
        <v>7.5</v>
      </c>
      <c r="H154" s="28" t="str">
        <f t="shared" si="21"/>
        <v>œufs</v>
      </c>
      <c r="I154" s="78" t="s">
        <v>1664</v>
      </c>
      <c r="J154" s="1" t="s">
        <v>1494</v>
      </c>
      <c r="K154" s="1" t="s">
        <v>439</v>
      </c>
      <c r="L154" s="1" t="s">
        <v>1633</v>
      </c>
    </row>
    <row r="155" spans="1:12" s="1" customFormat="1" ht="15" customHeight="1">
      <c r="A155" s="10">
        <f>A144</f>
        <v>33</v>
      </c>
      <c r="B155" s="50"/>
      <c r="C155" s="21"/>
      <c r="D155" s="17">
        <f>D147</f>
        <v>4</v>
      </c>
      <c r="E155" s="42" t="s">
        <v>911</v>
      </c>
      <c r="F155" s="17">
        <f>G150</f>
        <v>10</v>
      </c>
      <c r="G155" s="22" t="str">
        <f t="shared" si="20"/>
        <v/>
      </c>
      <c r="H155" s="28">
        <f t="shared" si="21"/>
        <v>0</v>
      </c>
      <c r="I155" s="78" t="s">
        <v>1664</v>
      </c>
      <c r="J155" s="1" t="s">
        <v>1494</v>
      </c>
      <c r="K155" s="1" t="s">
        <v>439</v>
      </c>
      <c r="L155" s="1" t="s">
        <v>1633</v>
      </c>
    </row>
    <row r="156" spans="1:12" s="1" customFormat="1" ht="15" customHeight="1">
      <c r="A156" s="10">
        <f>A144</f>
        <v>33</v>
      </c>
      <c r="B156" s="50"/>
      <c r="C156" s="21"/>
      <c r="D156" s="17">
        <f>D147</f>
        <v>4</v>
      </c>
      <c r="E156" s="42" t="s">
        <v>662</v>
      </c>
      <c r="F156" s="17">
        <f>G150</f>
        <v>10</v>
      </c>
      <c r="G156" s="22" t="str">
        <f t="shared" si="20"/>
        <v/>
      </c>
      <c r="H156" s="28">
        <f t="shared" si="21"/>
        <v>0</v>
      </c>
      <c r="I156" s="78" t="s">
        <v>1664</v>
      </c>
      <c r="J156" s="1" t="s">
        <v>1494</v>
      </c>
      <c r="K156" s="1" t="s">
        <v>439</v>
      </c>
      <c r="L156" s="1" t="s">
        <v>1633</v>
      </c>
    </row>
    <row r="157" spans="1:12" s="1" customFormat="1" ht="15" customHeight="1">
      <c r="A157" s="10">
        <f>A144</f>
        <v>33</v>
      </c>
      <c r="B157" s="50"/>
      <c r="C157" s="21"/>
      <c r="D157" s="17">
        <f>D147</f>
        <v>4</v>
      </c>
      <c r="E157" s="42" t="s">
        <v>700</v>
      </c>
      <c r="F157" s="17">
        <f>G150</f>
        <v>10</v>
      </c>
      <c r="G157" s="22" t="str">
        <f t="shared" si="20"/>
        <v/>
      </c>
      <c r="H157" s="28">
        <f t="shared" si="21"/>
        <v>0</v>
      </c>
      <c r="I157" s="78" t="s">
        <v>1664</v>
      </c>
      <c r="J157" s="1" t="s">
        <v>1494</v>
      </c>
      <c r="K157" s="1" t="s">
        <v>439</v>
      </c>
      <c r="L157" s="1" t="s">
        <v>1633</v>
      </c>
    </row>
    <row r="158" spans="1:12" s="1" customFormat="1" ht="15" customHeight="1">
      <c r="A158" s="10">
        <f>A144</f>
        <v>33</v>
      </c>
      <c r="B158" s="50"/>
      <c r="C158" s="21"/>
      <c r="D158" s="17">
        <f>D147</f>
        <v>4</v>
      </c>
      <c r="E158" s="42" t="s">
        <v>912</v>
      </c>
      <c r="F158" s="17">
        <f>G150</f>
        <v>10</v>
      </c>
      <c r="G158" s="22" t="str">
        <f t="shared" si="20"/>
        <v/>
      </c>
      <c r="H158" s="28">
        <f t="shared" si="21"/>
        <v>0</v>
      </c>
      <c r="I158" s="78" t="s">
        <v>1664</v>
      </c>
      <c r="J158" s="1" t="s">
        <v>1494</v>
      </c>
      <c r="K158" s="1" t="s">
        <v>439</v>
      </c>
      <c r="L158" s="1" t="s">
        <v>1633</v>
      </c>
    </row>
    <row r="159" spans="1:12" s="1" customFormat="1" ht="15" customHeight="1">
      <c r="A159" s="10">
        <f>A144</f>
        <v>33</v>
      </c>
      <c r="B159" s="50"/>
      <c r="C159" s="21"/>
      <c r="D159" s="17">
        <f>D147</f>
        <v>4</v>
      </c>
      <c r="E159" s="65"/>
      <c r="F159" s="17">
        <f>G150</f>
        <v>10</v>
      </c>
      <c r="G159" s="22" t="str">
        <f t="shared" si="20"/>
        <v/>
      </c>
      <c r="H159" s="28">
        <f t="shared" si="21"/>
        <v>0</v>
      </c>
      <c r="I159" s="78" t="s">
        <v>1664</v>
      </c>
      <c r="J159" s="1" t="s">
        <v>1494</v>
      </c>
      <c r="K159" s="1" t="s">
        <v>439</v>
      </c>
      <c r="L159" s="1" t="s">
        <v>1633</v>
      </c>
    </row>
    <row r="160" spans="1:12" s="1" customFormat="1" ht="15" customHeight="1">
      <c r="A160" s="10">
        <f>A144</f>
        <v>33</v>
      </c>
      <c r="B160" s="50"/>
      <c r="C160" s="21"/>
      <c r="D160" s="17"/>
      <c r="E160" s="61" t="s">
        <v>1468</v>
      </c>
      <c r="F160" s="17">
        <f>G150</f>
        <v>10</v>
      </c>
      <c r="G160" s="22" t="str">
        <f t="shared" si="20"/>
        <v/>
      </c>
      <c r="H160" s="28">
        <f t="shared" si="21"/>
        <v>0</v>
      </c>
      <c r="I160" s="78" t="s">
        <v>1664</v>
      </c>
      <c r="J160" s="1" t="s">
        <v>1494</v>
      </c>
      <c r="K160" s="1" t="s">
        <v>439</v>
      </c>
      <c r="L160" s="1" t="s">
        <v>1633</v>
      </c>
    </row>
    <row r="161" spans="1:12" s="1" customFormat="1" ht="15" customHeight="1">
      <c r="A161" s="10">
        <f>A144</f>
        <v>33</v>
      </c>
      <c r="B161" s="50"/>
      <c r="C161" s="21"/>
      <c r="D161" s="17"/>
      <c r="E161" s="65" t="s">
        <v>438</v>
      </c>
      <c r="F161" s="17">
        <f>G150</f>
        <v>10</v>
      </c>
      <c r="G161" s="22" t="str">
        <f t="shared" si="20"/>
        <v/>
      </c>
      <c r="H161" s="28">
        <f t="shared" si="21"/>
        <v>0</v>
      </c>
      <c r="I161" s="78" t="s">
        <v>1664</v>
      </c>
      <c r="J161" s="1" t="s">
        <v>1494</v>
      </c>
      <c r="K161" s="1" t="s">
        <v>439</v>
      </c>
      <c r="L161" s="1" t="s">
        <v>1633</v>
      </c>
    </row>
    <row r="162" spans="1:12" s="1" customFormat="1" ht="15" customHeight="1">
      <c r="A162" s="10">
        <f>A144</f>
        <v>33</v>
      </c>
      <c r="B162" s="50"/>
      <c r="C162" s="21"/>
      <c r="D162" s="17"/>
      <c r="E162" s="65" t="s">
        <v>40</v>
      </c>
      <c r="F162" s="17">
        <f>G150</f>
        <v>10</v>
      </c>
      <c r="G162" s="22" t="str">
        <f t="shared" si="20"/>
        <v/>
      </c>
      <c r="H162" s="28">
        <f t="shared" si="21"/>
        <v>0</v>
      </c>
      <c r="I162" s="78" t="s">
        <v>1664</v>
      </c>
      <c r="J162" s="1" t="s">
        <v>1494</v>
      </c>
      <c r="K162" s="1" t="s">
        <v>439</v>
      </c>
      <c r="L162" s="1" t="s">
        <v>1633</v>
      </c>
    </row>
    <row r="163" spans="1:12" s="1" customFormat="1" ht="15" customHeight="1">
      <c r="A163" s="10">
        <f>A144</f>
        <v>33</v>
      </c>
      <c r="B163" s="50"/>
      <c r="C163" s="21"/>
      <c r="D163" s="17"/>
      <c r="E163" s="65" t="s">
        <v>437</v>
      </c>
      <c r="F163" s="17">
        <f>G150</f>
        <v>10</v>
      </c>
      <c r="G163" s="22" t="str">
        <f t="shared" si="20"/>
        <v/>
      </c>
      <c r="H163" s="28">
        <f t="shared" si="21"/>
        <v>0</v>
      </c>
      <c r="I163" s="78" t="s">
        <v>1664</v>
      </c>
      <c r="J163" s="1" t="s">
        <v>1494</v>
      </c>
      <c r="K163" s="1" t="s">
        <v>439</v>
      </c>
      <c r="L163" s="1" t="s">
        <v>1633</v>
      </c>
    </row>
    <row r="164" spans="1:12" s="1" customFormat="1" ht="15" customHeight="1">
      <c r="A164" s="10">
        <f>A144</f>
        <v>33</v>
      </c>
      <c r="B164" s="50"/>
      <c r="C164" s="21"/>
      <c r="D164" s="17"/>
      <c r="E164" s="65" t="s">
        <v>436</v>
      </c>
      <c r="F164" s="17">
        <f>G150</f>
        <v>10</v>
      </c>
      <c r="G164" s="22" t="str">
        <f t="shared" si="20"/>
        <v/>
      </c>
      <c r="H164" s="28">
        <f t="shared" si="21"/>
        <v>0</v>
      </c>
      <c r="I164" s="78" t="s">
        <v>1664</v>
      </c>
      <c r="J164" s="1" t="s">
        <v>1494</v>
      </c>
      <c r="K164" s="1" t="s">
        <v>439</v>
      </c>
      <c r="L164" s="1" t="s">
        <v>1633</v>
      </c>
    </row>
    <row r="165" spans="1:12" s="1" customFormat="1" ht="15" customHeight="1">
      <c r="A165" s="10">
        <f>A144</f>
        <v>33</v>
      </c>
      <c r="B165" s="50"/>
      <c r="C165" s="21"/>
      <c r="D165" s="17"/>
      <c r="E165" s="65" t="s">
        <v>435</v>
      </c>
      <c r="F165" s="17">
        <f>G150</f>
        <v>10</v>
      </c>
      <c r="G165" s="22" t="str">
        <f t="shared" si="20"/>
        <v/>
      </c>
      <c r="H165" s="28">
        <f t="shared" si="21"/>
        <v>0</v>
      </c>
      <c r="I165" s="78" t="s">
        <v>1664</v>
      </c>
      <c r="J165" s="1" t="s">
        <v>1494</v>
      </c>
      <c r="K165" s="1" t="s">
        <v>439</v>
      </c>
      <c r="L165" s="1" t="s">
        <v>1633</v>
      </c>
    </row>
    <row r="166" spans="1:12" s="1" customFormat="1" ht="15" customHeight="1">
      <c r="A166" s="10">
        <f>A144</f>
        <v>33</v>
      </c>
      <c r="B166" s="50"/>
      <c r="C166" s="21"/>
      <c r="D166" s="17"/>
      <c r="E166" s="65" t="s">
        <v>434</v>
      </c>
      <c r="F166" s="17">
        <f>G150</f>
        <v>10</v>
      </c>
      <c r="G166" s="22" t="str">
        <f t="shared" si="20"/>
        <v/>
      </c>
      <c r="H166" s="28">
        <f t="shared" si="21"/>
        <v>0</v>
      </c>
      <c r="I166" s="78" t="s">
        <v>1664</v>
      </c>
      <c r="J166" s="1" t="s">
        <v>1494</v>
      </c>
      <c r="K166" s="1" t="s">
        <v>439</v>
      </c>
      <c r="L166" s="1" t="s">
        <v>1633</v>
      </c>
    </row>
    <row r="167" spans="1:12" s="1" customFormat="1" ht="15" customHeight="1">
      <c r="A167" s="10">
        <f>A144</f>
        <v>33</v>
      </c>
      <c r="B167" s="50"/>
      <c r="C167" s="21"/>
      <c r="D167" s="17"/>
      <c r="E167" s="65" t="s">
        <v>433</v>
      </c>
      <c r="F167" s="17">
        <f>G150</f>
        <v>10</v>
      </c>
      <c r="G167" s="22" t="str">
        <f t="shared" si="20"/>
        <v/>
      </c>
      <c r="H167" s="28">
        <f t="shared" si="21"/>
        <v>0</v>
      </c>
      <c r="I167" s="78" t="s">
        <v>1664</v>
      </c>
      <c r="J167" s="1" t="s">
        <v>1494</v>
      </c>
      <c r="K167" s="1" t="s">
        <v>439</v>
      </c>
      <c r="L167" s="1" t="s">
        <v>1633</v>
      </c>
    </row>
    <row r="168" spans="1:12" s="1" customFormat="1" ht="15" customHeight="1">
      <c r="A168" s="10">
        <f>A144</f>
        <v>33</v>
      </c>
      <c r="B168" s="50"/>
      <c r="C168" s="21"/>
      <c r="D168" s="17"/>
      <c r="E168" s="65" t="s">
        <v>432</v>
      </c>
      <c r="F168" s="17">
        <f>G150</f>
        <v>10</v>
      </c>
      <c r="G168" s="22" t="str">
        <f t="shared" si="20"/>
        <v/>
      </c>
      <c r="H168" s="28">
        <f t="shared" si="21"/>
        <v>0</v>
      </c>
      <c r="I168" s="78" t="s">
        <v>1664</v>
      </c>
      <c r="J168" s="1" t="s">
        <v>1494</v>
      </c>
      <c r="K168" s="1" t="s">
        <v>439</v>
      </c>
      <c r="L168" s="1" t="s">
        <v>1633</v>
      </c>
    </row>
    <row r="169" spans="1:12" s="1" customFormat="1" ht="15" customHeight="1">
      <c r="A169" s="10">
        <f>A144</f>
        <v>33</v>
      </c>
      <c r="B169" s="50"/>
      <c r="C169" s="21"/>
      <c r="D169" s="17"/>
      <c r="E169" s="65"/>
      <c r="F169" s="17">
        <f>G150</f>
        <v>10</v>
      </c>
      <c r="G169" s="22" t="str">
        <f t="shared" si="20"/>
        <v/>
      </c>
      <c r="H169" s="28">
        <f t="shared" si="21"/>
        <v>0</v>
      </c>
      <c r="I169" s="78" t="s">
        <v>1664</v>
      </c>
      <c r="J169" s="1" t="s">
        <v>1494</v>
      </c>
      <c r="K169" s="1" t="s">
        <v>439</v>
      </c>
      <c r="L169" s="1" t="s">
        <v>1633</v>
      </c>
    </row>
    <row r="170" spans="1:12" s="1" customFormat="1" ht="15" customHeight="1">
      <c r="A170" s="10">
        <f>A144</f>
        <v>33</v>
      </c>
      <c r="B170" s="50"/>
      <c r="C170" s="21"/>
      <c r="D170" s="17"/>
      <c r="E170" s="65"/>
      <c r="F170" s="17">
        <f>G150</f>
        <v>10</v>
      </c>
      <c r="G170" s="22" t="str">
        <f t="shared" si="20"/>
        <v/>
      </c>
      <c r="H170" s="28">
        <f t="shared" si="21"/>
        <v>0</v>
      </c>
      <c r="I170" s="78" t="s">
        <v>1664</v>
      </c>
      <c r="J170" s="1" t="s">
        <v>1494</v>
      </c>
      <c r="K170" s="1" t="s">
        <v>439</v>
      </c>
      <c r="L170" s="1" t="s">
        <v>1633</v>
      </c>
    </row>
    <row r="171" spans="1:12" s="1" customFormat="1" ht="15" customHeight="1">
      <c r="A171" s="52">
        <f>A144</f>
        <v>33</v>
      </c>
      <c r="B171" s="6"/>
      <c r="C171" s="6"/>
      <c r="D171" s="5"/>
      <c r="E171" s="4"/>
      <c r="F171" s="3"/>
      <c r="G171" s="2"/>
      <c r="H171" s="2"/>
      <c r="I171" s="79" t="s">
        <v>1664</v>
      </c>
      <c r="J171" s="69" t="s">
        <v>1494</v>
      </c>
      <c r="K171" s="69" t="s">
        <v>439</v>
      </c>
      <c r="L171" s="69" t="s">
        <v>1633</v>
      </c>
    </row>
    <row r="172" spans="1:12" s="1" customFormat="1" ht="31.5" customHeight="1">
      <c r="A172" s="10">
        <f>B173</f>
        <v>57</v>
      </c>
      <c r="B172" s="866" t="s">
        <v>1500</v>
      </c>
      <c r="C172" s="866"/>
      <c r="D172" s="866"/>
      <c r="E172" s="866"/>
      <c r="F172" s="866"/>
      <c r="G172" s="866"/>
      <c r="H172" s="867"/>
      <c r="I172" s="77" t="s">
        <v>1664</v>
      </c>
      <c r="J172" s="68" t="s">
        <v>1501</v>
      </c>
      <c r="K172" s="68" t="s">
        <v>304</v>
      </c>
      <c r="L172" s="68" t="s">
        <v>1652</v>
      </c>
    </row>
    <row r="173" spans="1:12" s="1" customFormat="1" ht="20.25" customHeight="1">
      <c r="A173" s="10">
        <f>A172</f>
        <v>57</v>
      </c>
      <c r="B173" s="868">
        <v>57</v>
      </c>
      <c r="C173" s="24"/>
      <c r="D173" s="13"/>
      <c r="E173" s="12" t="s">
        <v>304</v>
      </c>
      <c r="F173" s="32"/>
      <c r="G173" s="33"/>
      <c r="H173" s="34"/>
      <c r="I173" s="78" t="s">
        <v>1664</v>
      </c>
      <c r="J173" s="1" t="s">
        <v>1501</v>
      </c>
      <c r="K173" s="1" t="s">
        <v>304</v>
      </c>
      <c r="L173" s="1" t="s">
        <v>1652</v>
      </c>
    </row>
    <row r="174" spans="1:12" s="1" customFormat="1" ht="15.75" customHeight="1">
      <c r="A174" s="10">
        <f>A172</f>
        <v>57</v>
      </c>
      <c r="B174" s="868"/>
      <c r="C174" s="25"/>
      <c r="D174" s="26"/>
      <c r="E174" s="27" t="s">
        <v>1063</v>
      </c>
      <c r="F174" s="32"/>
      <c r="G174" s="33"/>
      <c r="H174" s="34"/>
      <c r="I174" s="78" t="s">
        <v>1664</v>
      </c>
      <c r="J174" s="1" t="s">
        <v>1501</v>
      </c>
      <c r="K174" s="1" t="s">
        <v>304</v>
      </c>
      <c r="L174" s="1" t="s">
        <v>1652</v>
      </c>
    </row>
    <row r="175" spans="1:12" s="1" customFormat="1" ht="15" customHeight="1">
      <c r="A175" s="10">
        <f>A172</f>
        <v>57</v>
      </c>
      <c r="B175" s="869" t="s">
        <v>1369</v>
      </c>
      <c r="C175" s="869"/>
      <c r="D175" s="870">
        <v>4</v>
      </c>
      <c r="E175" s="44" t="s">
        <v>8</v>
      </c>
      <c r="F175" s="871" t="s">
        <v>611</v>
      </c>
      <c r="G175" s="871"/>
      <c r="H175" s="872"/>
      <c r="I175" s="78" t="s">
        <v>1664</v>
      </c>
      <c r="J175" s="1" t="s">
        <v>1501</v>
      </c>
      <c r="K175" s="1" t="s">
        <v>304</v>
      </c>
      <c r="L175" s="1" t="s">
        <v>1652</v>
      </c>
    </row>
    <row r="176" spans="1:12" s="1" customFormat="1" ht="15" customHeight="1">
      <c r="A176" s="10">
        <f>A172</f>
        <v>57</v>
      </c>
      <c r="B176" s="869"/>
      <c r="C176" s="869"/>
      <c r="D176" s="870"/>
      <c r="E176" s="65" t="s">
        <v>7</v>
      </c>
      <c r="F176" s="871"/>
      <c r="G176" s="871"/>
      <c r="H176" s="872"/>
      <c r="I176" s="78" t="s">
        <v>1664</v>
      </c>
      <c r="J176" s="1" t="s">
        <v>1501</v>
      </c>
      <c r="K176" s="1" t="s">
        <v>304</v>
      </c>
      <c r="L176" s="1" t="s">
        <v>1652</v>
      </c>
    </row>
    <row r="177" spans="1:12" s="1" customFormat="1" ht="15" customHeight="1">
      <c r="A177" s="10">
        <f>A172</f>
        <v>57</v>
      </c>
      <c r="B177" s="869"/>
      <c r="C177" s="869"/>
      <c r="D177" s="870"/>
      <c r="E177" s="65" t="s">
        <v>11</v>
      </c>
      <c r="F177" s="871"/>
      <c r="G177" s="871"/>
      <c r="H177" s="872"/>
      <c r="I177" s="78" t="s">
        <v>1664</v>
      </c>
      <c r="J177" s="1" t="s">
        <v>1501</v>
      </c>
      <c r="K177" s="1" t="s">
        <v>304</v>
      </c>
      <c r="L177" s="1" t="s">
        <v>1652</v>
      </c>
    </row>
    <row r="178" spans="1:12" s="1" customFormat="1" ht="25.5" customHeight="1">
      <c r="A178" s="10">
        <f>A172</f>
        <v>57</v>
      </c>
      <c r="B178" s="875" t="s">
        <v>613</v>
      </c>
      <c r="C178" s="875"/>
      <c r="D178" s="16">
        <f>D175</f>
        <v>4</v>
      </c>
      <c r="E178" s="45"/>
      <c r="F178" s="29" t="s">
        <v>1</v>
      </c>
      <c r="G178" s="864">
        <v>10</v>
      </c>
      <c r="H178" s="865"/>
      <c r="I178" s="78" t="s">
        <v>1664</v>
      </c>
      <c r="J178" s="1" t="s">
        <v>1501</v>
      </c>
      <c r="K178" s="1" t="s">
        <v>304</v>
      </c>
      <c r="L178" s="1" t="s">
        <v>1652</v>
      </c>
    </row>
    <row r="179" spans="1:12" s="1" customFormat="1" ht="15" customHeight="1">
      <c r="A179" s="10">
        <f>A172</f>
        <v>57</v>
      </c>
      <c r="B179" s="50"/>
      <c r="C179" s="21"/>
      <c r="D179" s="17">
        <f>D175</f>
        <v>4</v>
      </c>
      <c r="E179" s="42" t="s">
        <v>2</v>
      </c>
      <c r="F179" s="17">
        <f>G178</f>
        <v>10</v>
      </c>
      <c r="G179" s="22" t="str">
        <f t="shared" ref="G179" si="22">IF(ISBLANK(B179),"",IF(ISTEXT(B179),"",(B179/D179)*F179))</f>
        <v/>
      </c>
      <c r="H179" s="28">
        <f t="shared" ref="H179" si="23">C179</f>
        <v>0</v>
      </c>
      <c r="I179" s="78" t="s">
        <v>1664</v>
      </c>
      <c r="J179" s="1" t="s">
        <v>1501</v>
      </c>
      <c r="K179" s="1" t="s">
        <v>304</v>
      </c>
      <c r="L179" s="1" t="s">
        <v>1652</v>
      </c>
    </row>
    <row r="180" spans="1:12" s="1" customFormat="1" ht="15" customHeight="1">
      <c r="A180" s="10">
        <f>A172</f>
        <v>57</v>
      </c>
      <c r="B180" s="50">
        <v>1</v>
      </c>
      <c r="C180" s="21" t="s">
        <v>609</v>
      </c>
      <c r="D180" s="17">
        <f>D175</f>
        <v>4</v>
      </c>
      <c r="E180" s="42" t="s">
        <v>1064</v>
      </c>
      <c r="F180" s="17">
        <f>G178</f>
        <v>10</v>
      </c>
      <c r="G180" s="41">
        <f t="shared" ref="G180:G187" si="24">IF(ISBLANK(B180),"",IF(ISTEXT(B180),"",(B180/D180)*F180))</f>
        <v>2.5</v>
      </c>
      <c r="H180" s="28" t="str">
        <f t="shared" ref="H180:H187" si="25">C180</f>
        <v>kg</v>
      </c>
      <c r="I180" s="78" t="s">
        <v>1664</v>
      </c>
      <c r="J180" s="1" t="s">
        <v>1501</v>
      </c>
      <c r="K180" s="1" t="s">
        <v>304</v>
      </c>
      <c r="L180" s="1" t="s">
        <v>1652</v>
      </c>
    </row>
    <row r="181" spans="1:12" s="1" customFormat="1" ht="15" customHeight="1">
      <c r="A181" s="10">
        <f>A172</f>
        <v>57</v>
      </c>
      <c r="B181" s="50">
        <v>0.2</v>
      </c>
      <c r="C181" s="21" t="s">
        <v>609</v>
      </c>
      <c r="D181" s="17">
        <f>D175</f>
        <v>4</v>
      </c>
      <c r="E181" s="42" t="s">
        <v>1065</v>
      </c>
      <c r="F181" s="17">
        <f>G178</f>
        <v>10</v>
      </c>
      <c r="G181" s="41">
        <f t="shared" si="24"/>
        <v>0.5</v>
      </c>
      <c r="H181" s="28" t="str">
        <f t="shared" si="25"/>
        <v>kg</v>
      </c>
      <c r="I181" s="78" t="s">
        <v>1664</v>
      </c>
      <c r="J181" s="1" t="s">
        <v>1501</v>
      </c>
      <c r="K181" s="1" t="s">
        <v>304</v>
      </c>
      <c r="L181" s="1" t="s">
        <v>1652</v>
      </c>
    </row>
    <row r="182" spans="1:12" s="1" customFormat="1" ht="15" customHeight="1">
      <c r="A182" s="10">
        <f>A172</f>
        <v>57</v>
      </c>
      <c r="B182" s="50">
        <v>1</v>
      </c>
      <c r="C182" s="21" t="s">
        <v>636</v>
      </c>
      <c r="D182" s="17">
        <f>D175</f>
        <v>4</v>
      </c>
      <c r="E182" s="42" t="s">
        <v>1066</v>
      </c>
      <c r="F182" s="17">
        <f>G178</f>
        <v>10</v>
      </c>
      <c r="G182" s="23">
        <f t="shared" si="24"/>
        <v>2.5</v>
      </c>
      <c r="H182" s="28" t="str">
        <f t="shared" si="25"/>
        <v>sachet</v>
      </c>
      <c r="I182" s="78" t="s">
        <v>1664</v>
      </c>
      <c r="J182" s="1" t="s">
        <v>1501</v>
      </c>
      <c r="K182" s="1" t="s">
        <v>304</v>
      </c>
      <c r="L182" s="1" t="s">
        <v>1652</v>
      </c>
    </row>
    <row r="183" spans="1:12" s="1" customFormat="1" ht="15" customHeight="1">
      <c r="A183" s="10">
        <f>A172</f>
        <v>57</v>
      </c>
      <c r="B183" s="50">
        <v>1</v>
      </c>
      <c r="C183" s="21" t="s">
        <v>1401</v>
      </c>
      <c r="D183" s="17">
        <f>D175</f>
        <v>4</v>
      </c>
      <c r="E183" s="42" t="s">
        <v>1067</v>
      </c>
      <c r="F183" s="17">
        <f>G178</f>
        <v>10</v>
      </c>
      <c r="G183" s="23">
        <f t="shared" si="24"/>
        <v>2.5</v>
      </c>
      <c r="H183" s="28" t="str">
        <f t="shared" si="25"/>
        <v>pointe</v>
      </c>
      <c r="I183" s="78" t="s">
        <v>1664</v>
      </c>
      <c r="J183" s="1" t="s">
        <v>1501</v>
      </c>
      <c r="K183" s="1" t="s">
        <v>304</v>
      </c>
      <c r="L183" s="1" t="s">
        <v>1652</v>
      </c>
    </row>
    <row r="184" spans="1:12" s="1" customFormat="1" ht="15" customHeight="1">
      <c r="A184" s="10">
        <f>A172</f>
        <v>57</v>
      </c>
      <c r="B184" s="50">
        <v>0.05</v>
      </c>
      <c r="C184" s="21" t="s">
        <v>609</v>
      </c>
      <c r="D184" s="17">
        <f>D175</f>
        <v>4</v>
      </c>
      <c r="E184" s="42" t="s">
        <v>1068</v>
      </c>
      <c r="F184" s="17">
        <f>G178</f>
        <v>10</v>
      </c>
      <c r="G184" s="41">
        <f t="shared" si="24"/>
        <v>0.125</v>
      </c>
      <c r="H184" s="28" t="str">
        <f t="shared" si="25"/>
        <v>kg</v>
      </c>
      <c r="I184" s="78" t="s">
        <v>1664</v>
      </c>
      <c r="J184" s="1" t="s">
        <v>1501</v>
      </c>
      <c r="K184" s="1" t="s">
        <v>304</v>
      </c>
      <c r="L184" s="1" t="s">
        <v>1652</v>
      </c>
    </row>
    <row r="185" spans="1:12" s="1" customFormat="1" ht="15" customHeight="1">
      <c r="A185" s="10">
        <f>A172</f>
        <v>57</v>
      </c>
      <c r="B185" s="50">
        <v>0.05</v>
      </c>
      <c r="C185" s="21" t="s">
        <v>609</v>
      </c>
      <c r="D185" s="17">
        <f>D175</f>
        <v>4</v>
      </c>
      <c r="E185" s="42" t="s">
        <v>1069</v>
      </c>
      <c r="F185" s="17">
        <f>G178</f>
        <v>10</v>
      </c>
      <c r="G185" s="41">
        <f t="shared" si="24"/>
        <v>0.125</v>
      </c>
      <c r="H185" s="28" t="str">
        <f t="shared" si="25"/>
        <v>kg</v>
      </c>
      <c r="I185" s="78" t="s">
        <v>1664</v>
      </c>
      <c r="J185" s="1" t="s">
        <v>1501</v>
      </c>
      <c r="K185" s="1" t="s">
        <v>304</v>
      </c>
      <c r="L185" s="1" t="s">
        <v>1652</v>
      </c>
    </row>
    <row r="186" spans="1:12" s="1" customFormat="1" ht="15" customHeight="1">
      <c r="A186" s="10">
        <f>A172</f>
        <v>57</v>
      </c>
      <c r="B186" s="50">
        <v>0.25</v>
      </c>
      <c r="C186" s="21" t="s">
        <v>609</v>
      </c>
      <c r="D186" s="17">
        <f>D175</f>
        <v>4</v>
      </c>
      <c r="E186" s="42" t="s">
        <v>1070</v>
      </c>
      <c r="F186" s="17">
        <f>G178</f>
        <v>10</v>
      </c>
      <c r="G186" s="41">
        <f t="shared" si="24"/>
        <v>0.625</v>
      </c>
      <c r="H186" s="28" t="str">
        <f t="shared" si="25"/>
        <v>kg</v>
      </c>
      <c r="I186" s="78" t="s">
        <v>1664</v>
      </c>
      <c r="J186" s="1" t="s">
        <v>1501</v>
      </c>
      <c r="K186" s="1" t="s">
        <v>304</v>
      </c>
      <c r="L186" s="1" t="s">
        <v>1652</v>
      </c>
    </row>
    <row r="187" spans="1:12" s="1" customFormat="1" ht="15" customHeight="1">
      <c r="A187" s="10">
        <f>A172</f>
        <v>57</v>
      </c>
      <c r="B187" s="50"/>
      <c r="C187" s="21"/>
      <c r="D187" s="17">
        <f>D175</f>
        <v>4</v>
      </c>
      <c r="E187" s="42"/>
      <c r="F187" s="17">
        <f>G178</f>
        <v>10</v>
      </c>
      <c r="G187" s="22" t="str">
        <f t="shared" si="24"/>
        <v/>
      </c>
      <c r="H187" s="28">
        <f t="shared" si="25"/>
        <v>0</v>
      </c>
      <c r="I187" s="78" t="s">
        <v>1664</v>
      </c>
      <c r="J187" s="1" t="s">
        <v>1501</v>
      </c>
      <c r="K187" s="1" t="s">
        <v>304</v>
      </c>
      <c r="L187" s="1" t="s">
        <v>1652</v>
      </c>
    </row>
    <row r="188" spans="1:12" s="1" customFormat="1" ht="15" customHeight="1">
      <c r="A188" s="10">
        <f>A172</f>
        <v>57</v>
      </c>
      <c r="B188" s="18"/>
      <c r="C188" s="18"/>
      <c r="D188" s="15"/>
      <c r="E188" s="63"/>
      <c r="F188" s="14"/>
      <c r="G188" s="31"/>
      <c r="H188" s="38"/>
      <c r="I188" s="78" t="s">
        <v>1664</v>
      </c>
      <c r="J188" s="1" t="s">
        <v>1501</v>
      </c>
      <c r="K188" s="1" t="s">
        <v>304</v>
      </c>
      <c r="L188" s="1" t="s">
        <v>1652</v>
      </c>
    </row>
    <row r="189" spans="1:12" s="1" customFormat="1" ht="15" customHeight="1">
      <c r="A189" s="10">
        <f>A172</f>
        <v>57</v>
      </c>
      <c r="B189" s="18"/>
      <c r="C189" s="18"/>
      <c r="D189" s="15"/>
      <c r="E189" s="60" t="s">
        <v>1427</v>
      </c>
      <c r="F189" s="14"/>
      <c r="G189" s="31"/>
      <c r="H189" s="38"/>
      <c r="I189" s="78" t="s">
        <v>1664</v>
      </c>
      <c r="J189" s="1" t="s">
        <v>1501</v>
      </c>
      <c r="K189" s="1" t="s">
        <v>304</v>
      </c>
      <c r="L189" s="1" t="s">
        <v>1652</v>
      </c>
    </row>
    <row r="190" spans="1:12" s="1" customFormat="1" ht="15" customHeight="1">
      <c r="A190" s="10">
        <f>A172</f>
        <v>57</v>
      </c>
      <c r="B190" s="18"/>
      <c r="C190" s="18"/>
      <c r="D190" s="15"/>
      <c r="E190" s="60" t="s">
        <v>303</v>
      </c>
      <c r="F190" s="14"/>
      <c r="G190" s="31"/>
      <c r="H190" s="38"/>
      <c r="I190" s="78" t="s">
        <v>1664</v>
      </c>
      <c r="J190" s="1" t="s">
        <v>1501</v>
      </c>
      <c r="K190" s="1" t="s">
        <v>304</v>
      </c>
      <c r="L190" s="1" t="s">
        <v>1652</v>
      </c>
    </row>
    <row r="191" spans="1:12" s="1" customFormat="1" ht="15" customHeight="1">
      <c r="A191" s="10">
        <f>A172</f>
        <v>57</v>
      </c>
      <c r="B191" s="18"/>
      <c r="C191" s="18"/>
      <c r="D191" s="15"/>
      <c r="E191" s="60" t="s">
        <v>302</v>
      </c>
      <c r="F191" s="14"/>
      <c r="G191" s="31"/>
      <c r="H191" s="38"/>
      <c r="I191" s="78" t="s">
        <v>1664</v>
      </c>
      <c r="J191" s="1" t="s">
        <v>1501</v>
      </c>
      <c r="K191" s="1" t="s">
        <v>304</v>
      </c>
      <c r="L191" s="1" t="s">
        <v>1652</v>
      </c>
    </row>
    <row r="192" spans="1:12" s="1" customFormat="1" ht="15" customHeight="1">
      <c r="A192" s="10">
        <f>A172</f>
        <v>57</v>
      </c>
      <c r="B192" s="18"/>
      <c r="C192" s="18"/>
      <c r="D192" s="15"/>
      <c r="E192" s="60" t="s">
        <v>301</v>
      </c>
      <c r="F192" s="14"/>
      <c r="G192" s="31"/>
      <c r="H192" s="38"/>
      <c r="I192" s="78" t="s">
        <v>1664</v>
      </c>
      <c r="J192" s="1" t="s">
        <v>1501</v>
      </c>
      <c r="K192" s="1" t="s">
        <v>304</v>
      </c>
      <c r="L192" s="1" t="s">
        <v>1652</v>
      </c>
    </row>
    <row r="193" spans="1:12" s="1" customFormat="1" ht="15" customHeight="1">
      <c r="A193" s="10">
        <f>A172</f>
        <v>57</v>
      </c>
      <c r="B193" s="18"/>
      <c r="C193" s="18"/>
      <c r="D193" s="15"/>
      <c r="E193" s="60" t="s">
        <v>300</v>
      </c>
      <c r="F193" s="14"/>
      <c r="G193" s="31"/>
      <c r="H193" s="38"/>
      <c r="I193" s="78" t="s">
        <v>1664</v>
      </c>
      <c r="J193" s="1" t="s">
        <v>1501</v>
      </c>
      <c r="K193" s="1" t="s">
        <v>304</v>
      </c>
      <c r="L193" s="1" t="s">
        <v>1652</v>
      </c>
    </row>
    <row r="194" spans="1:12" s="1" customFormat="1" ht="15" customHeight="1">
      <c r="A194" s="10">
        <f>A172</f>
        <v>57</v>
      </c>
      <c r="B194" s="18"/>
      <c r="C194" s="18"/>
      <c r="D194" s="15"/>
      <c r="E194" s="60" t="s">
        <v>299</v>
      </c>
      <c r="F194" s="14"/>
      <c r="G194" s="31"/>
      <c r="H194" s="38"/>
      <c r="I194" s="78" t="s">
        <v>1664</v>
      </c>
      <c r="J194" s="1" t="s">
        <v>1501</v>
      </c>
      <c r="K194" s="1" t="s">
        <v>304</v>
      </c>
      <c r="L194" s="1" t="s">
        <v>1652</v>
      </c>
    </row>
    <row r="195" spans="1:12" s="1" customFormat="1" ht="15" customHeight="1">
      <c r="A195" s="10">
        <f>A172</f>
        <v>57</v>
      </c>
      <c r="B195" s="18"/>
      <c r="C195" s="18"/>
      <c r="D195" s="15"/>
      <c r="E195" s="60" t="s">
        <v>298</v>
      </c>
      <c r="F195" s="14"/>
      <c r="G195" s="31"/>
      <c r="H195" s="38"/>
      <c r="I195" s="78" t="s">
        <v>1664</v>
      </c>
      <c r="J195" s="1" t="s">
        <v>1501</v>
      </c>
      <c r="K195" s="1" t="s">
        <v>304</v>
      </c>
      <c r="L195" s="1" t="s">
        <v>1652</v>
      </c>
    </row>
    <row r="196" spans="1:12" s="1" customFormat="1" ht="15" customHeight="1">
      <c r="A196" s="10">
        <f>A172</f>
        <v>57</v>
      </c>
      <c r="B196" s="18"/>
      <c r="C196" s="18"/>
      <c r="D196" s="15"/>
      <c r="E196" s="58" t="s">
        <v>297</v>
      </c>
      <c r="F196" s="14"/>
      <c r="G196" s="31"/>
      <c r="H196" s="38"/>
      <c r="I196" s="78" t="s">
        <v>1664</v>
      </c>
      <c r="J196" s="1" t="s">
        <v>1501</v>
      </c>
      <c r="K196" s="1" t="s">
        <v>304</v>
      </c>
      <c r="L196" s="1" t="s">
        <v>1652</v>
      </c>
    </row>
    <row r="197" spans="1:12" s="1" customFormat="1" ht="15" customHeight="1">
      <c r="A197" s="10">
        <f>A172</f>
        <v>57</v>
      </c>
      <c r="B197" s="18"/>
      <c r="C197" s="18"/>
      <c r="D197" s="15"/>
      <c r="E197" s="60" t="s">
        <v>296</v>
      </c>
      <c r="F197" s="14"/>
      <c r="G197" s="31"/>
      <c r="H197" s="38"/>
      <c r="I197" s="78" t="s">
        <v>1664</v>
      </c>
      <c r="J197" s="1" t="s">
        <v>1501</v>
      </c>
      <c r="K197" s="1" t="s">
        <v>304</v>
      </c>
      <c r="L197" s="1" t="s">
        <v>1652</v>
      </c>
    </row>
    <row r="198" spans="1:12" s="1" customFormat="1" ht="15" customHeight="1">
      <c r="A198" s="10">
        <f>A172</f>
        <v>57</v>
      </c>
      <c r="B198" s="18"/>
      <c r="C198" s="18"/>
      <c r="D198" s="15"/>
      <c r="E198" s="60" t="s">
        <v>295</v>
      </c>
      <c r="F198" s="14"/>
      <c r="G198" s="31"/>
      <c r="H198" s="38"/>
      <c r="I198" s="78" t="s">
        <v>1664</v>
      </c>
      <c r="J198" s="1" t="s">
        <v>1501</v>
      </c>
      <c r="K198" s="1" t="s">
        <v>304</v>
      </c>
      <c r="L198" s="1" t="s">
        <v>1652</v>
      </c>
    </row>
    <row r="199" spans="1:12" s="1" customFormat="1" ht="15" customHeight="1">
      <c r="A199" s="10">
        <f>A172</f>
        <v>57</v>
      </c>
      <c r="B199" s="18"/>
      <c r="C199" s="18"/>
      <c r="D199" s="15"/>
      <c r="E199" s="60" t="s">
        <v>294</v>
      </c>
      <c r="F199" s="14"/>
      <c r="G199" s="31"/>
      <c r="H199" s="38"/>
      <c r="I199" s="78" t="s">
        <v>1664</v>
      </c>
      <c r="J199" s="1" t="s">
        <v>1501</v>
      </c>
      <c r="K199" s="1" t="s">
        <v>304</v>
      </c>
      <c r="L199" s="1" t="s">
        <v>1652</v>
      </c>
    </row>
    <row r="200" spans="1:12" s="1" customFormat="1" ht="15" customHeight="1">
      <c r="A200" s="10">
        <f>A172</f>
        <v>57</v>
      </c>
      <c r="B200" s="18"/>
      <c r="C200" s="18"/>
      <c r="D200" s="15"/>
      <c r="E200" s="60" t="s">
        <v>293</v>
      </c>
      <c r="F200" s="14"/>
      <c r="G200" s="31"/>
      <c r="H200" s="38"/>
      <c r="I200" s="78" t="s">
        <v>1664</v>
      </c>
      <c r="J200" s="1" t="s">
        <v>1501</v>
      </c>
      <c r="K200" s="1" t="s">
        <v>304</v>
      </c>
      <c r="L200" s="1" t="s">
        <v>1652</v>
      </c>
    </row>
    <row r="201" spans="1:12" s="1" customFormat="1" ht="15" customHeight="1">
      <c r="A201" s="10">
        <f>A172</f>
        <v>57</v>
      </c>
      <c r="B201" s="18"/>
      <c r="C201" s="18"/>
      <c r="D201" s="15"/>
      <c r="E201" s="63"/>
      <c r="F201" s="14"/>
      <c r="G201" s="31"/>
      <c r="H201" s="38"/>
      <c r="I201" s="78" t="s">
        <v>1664</v>
      </c>
      <c r="J201" s="1" t="s">
        <v>1501</v>
      </c>
      <c r="K201" s="1" t="s">
        <v>304</v>
      </c>
      <c r="L201" s="1" t="s">
        <v>1652</v>
      </c>
    </row>
    <row r="202" spans="1:12" s="1" customFormat="1" ht="15" customHeight="1">
      <c r="A202" s="10">
        <f>A172</f>
        <v>57</v>
      </c>
      <c r="B202" s="6"/>
      <c r="C202" s="6"/>
      <c r="D202" s="5"/>
      <c r="E202" s="4"/>
      <c r="F202" s="3"/>
      <c r="G202" s="2"/>
      <c r="H202" s="2"/>
      <c r="I202" s="79" t="s">
        <v>1664</v>
      </c>
      <c r="J202" s="69" t="s">
        <v>1501</v>
      </c>
      <c r="K202" s="69" t="s">
        <v>304</v>
      </c>
      <c r="L202" s="69" t="s">
        <v>1652</v>
      </c>
    </row>
    <row r="203" spans="1:12" ht="39" customHeight="1">
      <c r="A203" s="10">
        <v>0</v>
      </c>
      <c r="B203" s="863" t="s">
        <v>1657</v>
      </c>
      <c r="C203" s="863"/>
      <c r="D203" s="863"/>
      <c r="E203" s="862" t="s">
        <v>1678</v>
      </c>
      <c r="F203" s="862"/>
      <c r="G203" s="862"/>
      <c r="H203" s="862"/>
      <c r="I203" s="75" t="s">
        <v>1760</v>
      </c>
      <c r="J203" s="75" t="s">
        <v>1520</v>
      </c>
      <c r="K203" s="75" t="s">
        <v>1521</v>
      </c>
      <c r="L203" s="75" t="s">
        <v>1519</v>
      </c>
    </row>
    <row r="204" spans="1:12" s="1" customFormat="1" ht="31.5" customHeight="1">
      <c r="A204" s="10">
        <f>B205</f>
        <v>49</v>
      </c>
      <c r="B204" s="866" t="s">
        <v>1649</v>
      </c>
      <c r="C204" s="866"/>
      <c r="D204" s="866"/>
      <c r="E204" s="866"/>
      <c r="F204" s="866"/>
      <c r="G204" s="866"/>
      <c r="H204" s="867"/>
      <c r="I204" s="77" t="s">
        <v>1679</v>
      </c>
      <c r="J204" s="68" t="s">
        <v>1650</v>
      </c>
      <c r="K204" s="68" t="s">
        <v>339</v>
      </c>
      <c r="L204" s="68" t="s">
        <v>1651</v>
      </c>
    </row>
    <row r="205" spans="1:12" s="1" customFormat="1" ht="20.25" customHeight="1">
      <c r="A205" s="10">
        <f>A204</f>
        <v>49</v>
      </c>
      <c r="B205" s="868">
        <v>49</v>
      </c>
      <c r="C205" s="24"/>
      <c r="D205" s="13"/>
      <c r="E205" s="12" t="s">
        <v>339</v>
      </c>
      <c r="F205" s="32"/>
      <c r="G205" s="33"/>
      <c r="H205" s="34"/>
      <c r="I205" s="78" t="s">
        <v>1679</v>
      </c>
      <c r="J205" s="1" t="s">
        <v>1650</v>
      </c>
      <c r="K205" s="1" t="s">
        <v>339</v>
      </c>
      <c r="L205" s="1" t="s">
        <v>1651</v>
      </c>
    </row>
    <row r="206" spans="1:12" s="1" customFormat="1" ht="15.75" customHeight="1">
      <c r="A206" s="10">
        <f>A204</f>
        <v>49</v>
      </c>
      <c r="B206" s="868"/>
      <c r="C206" s="25"/>
      <c r="D206" s="26"/>
      <c r="E206" s="27" t="s">
        <v>1010</v>
      </c>
      <c r="F206" s="32"/>
      <c r="G206" s="33"/>
      <c r="H206" s="34"/>
      <c r="I206" s="78" t="s">
        <v>1679</v>
      </c>
      <c r="J206" s="1" t="s">
        <v>1650</v>
      </c>
      <c r="K206" s="1" t="s">
        <v>339</v>
      </c>
      <c r="L206" s="1" t="s">
        <v>1651</v>
      </c>
    </row>
    <row r="207" spans="1:12" s="1" customFormat="1" ht="15" customHeight="1">
      <c r="A207" s="10">
        <f>A204</f>
        <v>49</v>
      </c>
      <c r="B207" s="869" t="s">
        <v>1369</v>
      </c>
      <c r="C207" s="869"/>
      <c r="D207" s="870">
        <v>4</v>
      </c>
      <c r="E207" s="44" t="s">
        <v>8</v>
      </c>
      <c r="F207" s="871" t="s">
        <v>611</v>
      </c>
      <c r="G207" s="871"/>
      <c r="H207" s="872"/>
      <c r="I207" s="78" t="s">
        <v>1679</v>
      </c>
      <c r="J207" s="1" t="s">
        <v>1650</v>
      </c>
      <c r="K207" s="1" t="s">
        <v>339</v>
      </c>
      <c r="L207" s="1" t="s">
        <v>1651</v>
      </c>
    </row>
    <row r="208" spans="1:12" s="1" customFormat="1" ht="15" customHeight="1">
      <c r="A208" s="10">
        <f>A204</f>
        <v>49</v>
      </c>
      <c r="B208" s="869"/>
      <c r="C208" s="869"/>
      <c r="D208" s="870"/>
      <c r="E208" s="65" t="s">
        <v>15</v>
      </c>
      <c r="F208" s="871"/>
      <c r="G208" s="871"/>
      <c r="H208" s="872"/>
      <c r="I208" s="78" t="s">
        <v>1679</v>
      </c>
      <c r="J208" s="1" t="s">
        <v>1650</v>
      </c>
      <c r="K208" s="1" t="s">
        <v>339</v>
      </c>
      <c r="L208" s="1" t="s">
        <v>1651</v>
      </c>
    </row>
    <row r="209" spans="1:12" s="1" customFormat="1" ht="15" customHeight="1">
      <c r="A209" s="10">
        <f>A204</f>
        <v>49</v>
      </c>
      <c r="B209" s="869"/>
      <c r="C209" s="869"/>
      <c r="D209" s="870"/>
      <c r="E209" s="65" t="s">
        <v>36</v>
      </c>
      <c r="F209" s="871"/>
      <c r="G209" s="871"/>
      <c r="H209" s="872"/>
      <c r="I209" s="78" t="s">
        <v>1679</v>
      </c>
      <c r="J209" s="1" t="s">
        <v>1650</v>
      </c>
      <c r="K209" s="1" t="s">
        <v>339</v>
      </c>
      <c r="L209" s="1" t="s">
        <v>1651</v>
      </c>
    </row>
    <row r="210" spans="1:12" s="1" customFormat="1" ht="25.5" customHeight="1">
      <c r="A210" s="10">
        <f>A204</f>
        <v>49</v>
      </c>
      <c r="B210" s="875" t="s">
        <v>613</v>
      </c>
      <c r="C210" s="875"/>
      <c r="D210" s="16">
        <f>D207</f>
        <v>4</v>
      </c>
      <c r="E210" s="45" t="s">
        <v>2</v>
      </c>
      <c r="F210" s="29" t="s">
        <v>1</v>
      </c>
      <c r="G210" s="864">
        <v>10</v>
      </c>
      <c r="H210" s="865"/>
      <c r="I210" s="78" t="s">
        <v>1679</v>
      </c>
      <c r="J210" s="1" t="s">
        <v>1650</v>
      </c>
      <c r="K210" s="1" t="s">
        <v>339</v>
      </c>
      <c r="L210" s="1" t="s">
        <v>1651</v>
      </c>
    </row>
    <row r="211" spans="1:12" s="1" customFormat="1" ht="15" customHeight="1">
      <c r="A211" s="10">
        <f>A204</f>
        <v>49</v>
      </c>
      <c r="B211" s="50">
        <v>1</v>
      </c>
      <c r="C211" s="21" t="s">
        <v>609</v>
      </c>
      <c r="D211" s="17">
        <f>D207</f>
        <v>4</v>
      </c>
      <c r="E211" s="42" t="s">
        <v>1011</v>
      </c>
      <c r="F211" s="17">
        <f>G210</f>
        <v>10</v>
      </c>
      <c r="G211" s="41">
        <f t="shared" ref="G211" si="26">IF(ISBLANK(B211),"",IF(ISTEXT(B211),"",(B211/D211)*F211))</f>
        <v>2.5</v>
      </c>
      <c r="H211" s="28" t="str">
        <f t="shared" ref="H211" si="27">C211</f>
        <v>kg</v>
      </c>
      <c r="I211" s="78" t="s">
        <v>1679</v>
      </c>
      <c r="J211" s="1" t="s">
        <v>1650</v>
      </c>
      <c r="K211" s="1" t="s">
        <v>339</v>
      </c>
      <c r="L211" s="1" t="s">
        <v>1651</v>
      </c>
    </row>
    <row r="212" spans="1:12" s="1" customFormat="1" ht="15" customHeight="1">
      <c r="A212" s="10">
        <f>A204</f>
        <v>49</v>
      </c>
      <c r="B212" s="50">
        <v>0.3</v>
      </c>
      <c r="C212" s="21" t="s">
        <v>609</v>
      </c>
      <c r="D212" s="17">
        <f>D207</f>
        <v>4</v>
      </c>
      <c r="E212" s="42" t="s">
        <v>1012</v>
      </c>
      <c r="F212" s="17">
        <f>G210</f>
        <v>10</v>
      </c>
      <c r="G212" s="41">
        <f t="shared" ref="G212:G218" si="28">IF(ISBLANK(B212),"",IF(ISTEXT(B212),"",(B212/D212)*F212))</f>
        <v>0.75</v>
      </c>
      <c r="H212" s="28" t="str">
        <f t="shared" ref="H212:H218" si="29">C212</f>
        <v>kg</v>
      </c>
      <c r="I212" s="78" t="s">
        <v>1679</v>
      </c>
      <c r="J212" s="1" t="s">
        <v>1650</v>
      </c>
      <c r="K212" s="1" t="s">
        <v>339</v>
      </c>
      <c r="L212" s="1" t="s">
        <v>1651</v>
      </c>
    </row>
    <row r="213" spans="1:12" s="1" customFormat="1" ht="15" customHeight="1">
      <c r="A213" s="10">
        <f>A204</f>
        <v>49</v>
      </c>
      <c r="B213" s="50">
        <v>0.15</v>
      </c>
      <c r="C213" s="21" t="s">
        <v>609</v>
      </c>
      <c r="D213" s="17">
        <f>D207</f>
        <v>4</v>
      </c>
      <c r="E213" s="42" t="s">
        <v>1013</v>
      </c>
      <c r="F213" s="17">
        <f>G210</f>
        <v>10</v>
      </c>
      <c r="G213" s="41">
        <f t="shared" si="28"/>
        <v>0.375</v>
      </c>
      <c r="H213" s="28" t="str">
        <f t="shared" si="29"/>
        <v>kg</v>
      </c>
      <c r="I213" s="78" t="s">
        <v>1679</v>
      </c>
      <c r="J213" s="1" t="s">
        <v>1650</v>
      </c>
      <c r="K213" s="1" t="s">
        <v>339</v>
      </c>
      <c r="L213" s="1" t="s">
        <v>1651</v>
      </c>
    </row>
    <row r="214" spans="1:12" s="1" customFormat="1" ht="15" customHeight="1">
      <c r="A214" s="10">
        <f>A204</f>
        <v>49</v>
      </c>
      <c r="B214" s="50">
        <v>0.2</v>
      </c>
      <c r="C214" s="21" t="s">
        <v>609</v>
      </c>
      <c r="D214" s="17">
        <f>D207</f>
        <v>4</v>
      </c>
      <c r="E214" s="42" t="s">
        <v>1014</v>
      </c>
      <c r="F214" s="17">
        <f>G210</f>
        <v>10</v>
      </c>
      <c r="G214" s="41">
        <f t="shared" si="28"/>
        <v>0.5</v>
      </c>
      <c r="H214" s="28" t="str">
        <f t="shared" si="29"/>
        <v>kg</v>
      </c>
      <c r="I214" s="78" t="s">
        <v>1679</v>
      </c>
      <c r="J214" s="1" t="s">
        <v>1650</v>
      </c>
      <c r="K214" s="1" t="s">
        <v>339</v>
      </c>
      <c r="L214" s="1" t="s">
        <v>1651</v>
      </c>
    </row>
    <row r="215" spans="1:12" s="1" customFormat="1" ht="15" customHeight="1">
      <c r="A215" s="10">
        <f>A204</f>
        <v>49</v>
      </c>
      <c r="B215" s="50"/>
      <c r="C215" s="21"/>
      <c r="D215" s="17">
        <f>D207</f>
        <v>4</v>
      </c>
      <c r="E215" s="42" t="s">
        <v>1015</v>
      </c>
      <c r="F215" s="17">
        <f>G210</f>
        <v>10</v>
      </c>
      <c r="G215" s="22" t="str">
        <f t="shared" si="28"/>
        <v/>
      </c>
      <c r="H215" s="28">
        <f t="shared" si="29"/>
        <v>0</v>
      </c>
      <c r="I215" s="78" t="s">
        <v>1679</v>
      </c>
      <c r="J215" s="1" t="s">
        <v>1650</v>
      </c>
      <c r="K215" s="1" t="s">
        <v>339</v>
      </c>
      <c r="L215" s="1" t="s">
        <v>1651</v>
      </c>
    </row>
    <row r="216" spans="1:12" s="1" customFormat="1" ht="15" customHeight="1">
      <c r="A216" s="10">
        <f>A204</f>
        <v>49</v>
      </c>
      <c r="B216" s="50">
        <v>0.01</v>
      </c>
      <c r="C216" s="21" t="s">
        <v>609</v>
      </c>
      <c r="D216" s="17">
        <f>D207</f>
        <v>4</v>
      </c>
      <c r="E216" s="42" t="s">
        <v>1016</v>
      </c>
      <c r="F216" s="17">
        <f>G210</f>
        <v>10</v>
      </c>
      <c r="G216" s="41">
        <f t="shared" si="28"/>
        <v>2.5000000000000001E-2</v>
      </c>
      <c r="H216" s="28" t="str">
        <f t="shared" si="29"/>
        <v>kg</v>
      </c>
      <c r="I216" s="78" t="s">
        <v>1679</v>
      </c>
      <c r="J216" s="1" t="s">
        <v>1650</v>
      </c>
      <c r="K216" s="1" t="s">
        <v>339</v>
      </c>
      <c r="L216" s="1" t="s">
        <v>1651</v>
      </c>
    </row>
    <row r="217" spans="1:12" s="1" customFormat="1" ht="15" customHeight="1">
      <c r="A217" s="10">
        <f>A204</f>
        <v>49</v>
      </c>
      <c r="B217" s="50">
        <v>1</v>
      </c>
      <c r="C217" s="21" t="s">
        <v>1383</v>
      </c>
      <c r="D217" s="17">
        <f>D207</f>
        <v>4</v>
      </c>
      <c r="E217" s="42" t="s">
        <v>1017</v>
      </c>
      <c r="F217" s="17">
        <f>G210</f>
        <v>10</v>
      </c>
      <c r="G217" s="23">
        <f t="shared" si="28"/>
        <v>2.5</v>
      </c>
      <c r="H217" s="28" t="str">
        <f t="shared" si="29"/>
        <v>échalotes</v>
      </c>
      <c r="I217" s="78" t="s">
        <v>1679</v>
      </c>
      <c r="J217" s="1" t="s">
        <v>1650</v>
      </c>
      <c r="K217" s="1" t="s">
        <v>339</v>
      </c>
      <c r="L217" s="1" t="s">
        <v>1651</v>
      </c>
    </row>
    <row r="218" spans="1:12" s="1" customFormat="1" ht="15" customHeight="1">
      <c r="A218" s="10">
        <f>A204</f>
        <v>49</v>
      </c>
      <c r="B218" s="50"/>
      <c r="C218" s="21"/>
      <c r="D218" s="17">
        <f>D207</f>
        <v>4</v>
      </c>
      <c r="E218" s="65"/>
      <c r="F218" s="17">
        <f>G210</f>
        <v>10</v>
      </c>
      <c r="G218" s="22" t="str">
        <f t="shared" si="28"/>
        <v/>
      </c>
      <c r="H218" s="28">
        <f t="shared" si="29"/>
        <v>0</v>
      </c>
      <c r="I218" s="78" t="s">
        <v>1679</v>
      </c>
      <c r="J218" s="1" t="s">
        <v>1650</v>
      </c>
      <c r="K218" s="1" t="s">
        <v>339</v>
      </c>
      <c r="L218" s="1" t="s">
        <v>1651</v>
      </c>
    </row>
    <row r="219" spans="1:12" s="1" customFormat="1">
      <c r="A219" s="10">
        <f>A204</f>
        <v>49</v>
      </c>
      <c r="B219" s="53"/>
      <c r="C219" s="54"/>
      <c r="D219" s="17"/>
      <c r="E219" s="61" t="s">
        <v>1468</v>
      </c>
      <c r="F219" s="17"/>
      <c r="G219" s="22"/>
      <c r="H219" s="28"/>
      <c r="I219" s="78" t="s">
        <v>1679</v>
      </c>
      <c r="J219" s="1" t="s">
        <v>1650</v>
      </c>
      <c r="K219" s="1" t="s">
        <v>339</v>
      </c>
      <c r="L219" s="1" t="s">
        <v>1651</v>
      </c>
    </row>
    <row r="220" spans="1:12" s="1" customFormat="1">
      <c r="A220" s="10">
        <f>A204</f>
        <v>49</v>
      </c>
      <c r="B220" s="53"/>
      <c r="C220" s="54"/>
      <c r="D220" s="17"/>
      <c r="E220" s="63" t="s">
        <v>338</v>
      </c>
      <c r="F220" s="17"/>
      <c r="G220" s="22"/>
      <c r="H220" s="28"/>
      <c r="I220" s="78" t="s">
        <v>1679</v>
      </c>
      <c r="J220" s="1" t="s">
        <v>1650</v>
      </c>
      <c r="K220" s="1" t="s">
        <v>339</v>
      </c>
      <c r="L220" s="1" t="s">
        <v>1651</v>
      </c>
    </row>
    <row r="221" spans="1:12" s="1" customFormat="1" ht="25.5" customHeight="1">
      <c r="A221" s="10">
        <f>A204</f>
        <v>49</v>
      </c>
      <c r="B221" s="53"/>
      <c r="C221" s="54"/>
      <c r="D221" s="17"/>
      <c r="E221" s="860" t="s">
        <v>337</v>
      </c>
      <c r="F221" s="860"/>
      <c r="G221" s="860"/>
      <c r="H221" s="861"/>
      <c r="I221" s="78" t="s">
        <v>1679</v>
      </c>
      <c r="J221" s="1" t="s">
        <v>1650</v>
      </c>
      <c r="K221" s="1" t="s">
        <v>339</v>
      </c>
      <c r="L221" s="1" t="s">
        <v>1651</v>
      </c>
    </row>
    <row r="222" spans="1:12" s="1" customFormat="1">
      <c r="A222" s="10">
        <f>A204</f>
        <v>49</v>
      </c>
      <c r="B222" s="53"/>
      <c r="C222" s="54"/>
      <c r="D222" s="17"/>
      <c r="E222" s="63"/>
      <c r="F222" s="17"/>
      <c r="G222" s="22"/>
      <c r="H222" s="28"/>
      <c r="I222" s="78" t="s">
        <v>1679</v>
      </c>
      <c r="J222" s="1" t="s">
        <v>1650</v>
      </c>
      <c r="K222" s="1" t="s">
        <v>339</v>
      </c>
      <c r="L222" s="1" t="s">
        <v>1651</v>
      </c>
    </row>
    <row r="223" spans="1:12" s="1" customFormat="1" ht="15" customHeight="1">
      <c r="A223" s="52">
        <f>A204</f>
        <v>49</v>
      </c>
      <c r="B223" s="6"/>
      <c r="C223" s="6"/>
      <c r="D223" s="5"/>
      <c r="E223" s="4"/>
      <c r="F223" s="3"/>
      <c r="G223" s="2"/>
      <c r="H223" s="2"/>
      <c r="I223" s="79" t="s">
        <v>1679</v>
      </c>
      <c r="J223" s="69" t="s">
        <v>1650</v>
      </c>
      <c r="K223" s="69" t="s">
        <v>339</v>
      </c>
      <c r="L223" s="69" t="s">
        <v>1651</v>
      </c>
    </row>
    <row r="224" spans="1:12" ht="39" customHeight="1">
      <c r="A224" s="10">
        <v>0</v>
      </c>
      <c r="B224" s="863" t="s">
        <v>1657</v>
      </c>
      <c r="C224" s="863"/>
      <c r="D224" s="863"/>
      <c r="E224" s="862" t="s">
        <v>1670</v>
      </c>
      <c r="F224" s="862"/>
      <c r="G224" s="862"/>
      <c r="H224" s="862"/>
      <c r="I224" s="75" t="s">
        <v>1670</v>
      </c>
      <c r="J224" s="75" t="s">
        <v>1520</v>
      </c>
      <c r="K224" s="75" t="s">
        <v>1521</v>
      </c>
      <c r="L224" s="75" t="s">
        <v>1519</v>
      </c>
    </row>
    <row r="225" spans="1:12" s="1" customFormat="1" ht="31.5" customHeight="1">
      <c r="A225" s="10">
        <f>B226</f>
        <v>14</v>
      </c>
      <c r="B225" s="866" t="s">
        <v>1580</v>
      </c>
      <c r="C225" s="866"/>
      <c r="D225" s="866"/>
      <c r="E225" s="866"/>
      <c r="F225" s="866"/>
      <c r="G225" s="866"/>
      <c r="H225" s="867"/>
      <c r="I225" s="77" t="s">
        <v>647</v>
      </c>
      <c r="J225" s="68" t="s">
        <v>1387</v>
      </c>
      <c r="K225" s="68" t="s">
        <v>549</v>
      </c>
      <c r="L225" s="68" t="s">
        <v>1621</v>
      </c>
    </row>
    <row r="226" spans="1:12" ht="26.25">
      <c r="A226" s="36">
        <f>B226</f>
        <v>14</v>
      </c>
      <c r="B226" s="868">
        <v>14</v>
      </c>
      <c r="C226" s="24"/>
      <c r="D226" s="13"/>
      <c r="E226" s="12" t="s">
        <v>549</v>
      </c>
      <c r="F226" s="32"/>
      <c r="G226" s="33"/>
      <c r="H226" s="34"/>
      <c r="I226" s="76" t="s">
        <v>647</v>
      </c>
      <c r="J226" t="s">
        <v>1387</v>
      </c>
      <c r="K226" t="s">
        <v>549</v>
      </c>
      <c r="L226" t="s">
        <v>1621</v>
      </c>
    </row>
    <row r="227" spans="1:12" ht="26.25">
      <c r="A227" s="36">
        <f>B226</f>
        <v>14</v>
      </c>
      <c r="B227" s="868"/>
      <c r="C227" s="25"/>
      <c r="D227" s="26"/>
      <c r="E227" s="27" t="s">
        <v>847</v>
      </c>
      <c r="F227" s="32"/>
      <c r="G227" s="33"/>
      <c r="H227" s="34"/>
      <c r="I227" s="76" t="s">
        <v>647</v>
      </c>
      <c r="J227" t="s">
        <v>1387</v>
      </c>
      <c r="K227" t="s">
        <v>549</v>
      </c>
      <c r="L227" t="s">
        <v>1621</v>
      </c>
    </row>
    <row r="228" spans="1:12" ht="15" customHeight="1">
      <c r="A228" s="36">
        <f>B226</f>
        <v>14</v>
      </c>
      <c r="B228" s="869" t="s">
        <v>1369</v>
      </c>
      <c r="C228" s="869"/>
      <c r="D228" s="870">
        <v>4</v>
      </c>
      <c r="E228" s="44" t="s">
        <v>8</v>
      </c>
      <c r="F228" s="871" t="s">
        <v>1368</v>
      </c>
      <c r="G228" s="871"/>
      <c r="H228" s="872"/>
      <c r="I228" s="76" t="s">
        <v>647</v>
      </c>
      <c r="J228" t="s">
        <v>1387</v>
      </c>
      <c r="K228" t="s">
        <v>549</v>
      </c>
      <c r="L228" t="s">
        <v>1621</v>
      </c>
    </row>
    <row r="229" spans="1:12">
      <c r="A229" s="36">
        <f>B226</f>
        <v>14</v>
      </c>
      <c r="B229" s="869"/>
      <c r="C229" s="869"/>
      <c r="D229" s="870"/>
      <c r="E229" s="65" t="s">
        <v>15</v>
      </c>
      <c r="F229" s="871"/>
      <c r="G229" s="871"/>
      <c r="H229" s="872"/>
      <c r="I229" s="76" t="s">
        <v>647</v>
      </c>
      <c r="J229" t="s">
        <v>1387</v>
      </c>
      <c r="K229" t="s">
        <v>549</v>
      </c>
      <c r="L229" t="s">
        <v>1621</v>
      </c>
    </row>
    <row r="230" spans="1:12">
      <c r="A230" s="36">
        <f>B226</f>
        <v>14</v>
      </c>
      <c r="B230" s="869"/>
      <c r="C230" s="869"/>
      <c r="D230" s="870"/>
      <c r="E230" s="65" t="s">
        <v>14</v>
      </c>
      <c r="F230" s="871"/>
      <c r="G230" s="871"/>
      <c r="H230" s="872"/>
      <c r="I230" s="76" t="s">
        <v>647</v>
      </c>
      <c r="J230" t="s">
        <v>1387</v>
      </c>
      <c r="K230" t="s">
        <v>549</v>
      </c>
      <c r="L230" t="s">
        <v>1621</v>
      </c>
    </row>
    <row r="231" spans="1:12" ht="18" customHeight="1">
      <c r="A231" s="36">
        <f>B226</f>
        <v>14</v>
      </c>
      <c r="B231" s="875" t="s">
        <v>613</v>
      </c>
      <c r="C231" s="875"/>
      <c r="D231" s="8">
        <f>D228</f>
        <v>4</v>
      </c>
      <c r="E231" s="45" t="s">
        <v>2</v>
      </c>
      <c r="F231" s="29" t="s">
        <v>1</v>
      </c>
      <c r="G231" s="864">
        <v>10</v>
      </c>
      <c r="H231" s="865"/>
      <c r="I231" s="76" t="s">
        <v>647</v>
      </c>
      <c r="J231" t="s">
        <v>1387</v>
      </c>
      <c r="K231" t="s">
        <v>549</v>
      </c>
      <c r="L231" t="s">
        <v>1621</v>
      </c>
    </row>
    <row r="232" spans="1:12">
      <c r="A232" s="36">
        <f>B226</f>
        <v>14</v>
      </c>
      <c r="B232" s="20">
        <v>0.3</v>
      </c>
      <c r="C232" s="21" t="s">
        <v>609</v>
      </c>
      <c r="D232" s="17">
        <f>D228</f>
        <v>4</v>
      </c>
      <c r="E232" s="42" t="s">
        <v>754</v>
      </c>
      <c r="F232" s="17">
        <f>G231</f>
        <v>10</v>
      </c>
      <c r="G232" s="41">
        <f t="shared" ref="G232:G235" si="30">IF(ISBLANK(B232),"",IF(ISTEXT(B232),"",(B232/D232)*F232))</f>
        <v>0.75</v>
      </c>
      <c r="H232" s="28" t="str">
        <f t="shared" ref="H232:H235" si="31">C232</f>
        <v>kg</v>
      </c>
      <c r="I232" s="76" t="s">
        <v>647</v>
      </c>
      <c r="J232" t="s">
        <v>1387</v>
      </c>
      <c r="K232" t="s">
        <v>549</v>
      </c>
      <c r="L232" t="s">
        <v>1621</v>
      </c>
    </row>
    <row r="233" spans="1:12">
      <c r="A233" s="36">
        <f>B226</f>
        <v>14</v>
      </c>
      <c r="B233" s="20">
        <v>1</v>
      </c>
      <c r="C233" s="21" t="s">
        <v>635</v>
      </c>
      <c r="D233" s="17">
        <f>D228</f>
        <v>4</v>
      </c>
      <c r="E233" s="42" t="s">
        <v>755</v>
      </c>
      <c r="F233" s="17">
        <f>G231</f>
        <v>10</v>
      </c>
      <c r="G233" s="23">
        <f t="shared" si="30"/>
        <v>2.5</v>
      </c>
      <c r="H233" s="28" t="str">
        <f t="shared" si="31"/>
        <v>choux</v>
      </c>
      <c r="I233" s="76" t="s">
        <v>647</v>
      </c>
      <c r="J233" t="s">
        <v>1387</v>
      </c>
      <c r="K233" t="s">
        <v>549</v>
      </c>
      <c r="L233" t="s">
        <v>1621</v>
      </c>
    </row>
    <row r="234" spans="1:12">
      <c r="A234" s="36">
        <f>B226</f>
        <v>14</v>
      </c>
      <c r="B234" s="20">
        <v>1</v>
      </c>
      <c r="C234" s="21" t="s">
        <v>635</v>
      </c>
      <c r="D234" s="17">
        <f>D228</f>
        <v>4</v>
      </c>
      <c r="E234" s="42" t="s">
        <v>756</v>
      </c>
      <c r="F234" s="17">
        <f>G231</f>
        <v>10</v>
      </c>
      <c r="G234" s="23">
        <f t="shared" si="30"/>
        <v>2.5</v>
      </c>
      <c r="H234" s="28" t="str">
        <f t="shared" si="31"/>
        <v>choux</v>
      </c>
      <c r="I234" s="76" t="s">
        <v>647</v>
      </c>
      <c r="J234" t="s">
        <v>1387</v>
      </c>
      <c r="K234" t="s">
        <v>549</v>
      </c>
      <c r="L234" t="s">
        <v>1621</v>
      </c>
    </row>
    <row r="235" spans="1:12">
      <c r="A235" s="36">
        <f>B226</f>
        <v>14</v>
      </c>
      <c r="B235" s="20">
        <v>1</v>
      </c>
      <c r="C235" s="21" t="s">
        <v>635</v>
      </c>
      <c r="D235" s="17">
        <f>D228</f>
        <v>4</v>
      </c>
      <c r="E235" s="42" t="s">
        <v>757</v>
      </c>
      <c r="F235" s="17">
        <f>G231</f>
        <v>10</v>
      </c>
      <c r="G235" s="23">
        <f t="shared" si="30"/>
        <v>2.5</v>
      </c>
      <c r="H235" s="28" t="str">
        <f t="shared" si="31"/>
        <v>choux</v>
      </c>
      <c r="I235" s="76" t="s">
        <v>647</v>
      </c>
      <c r="J235" t="s">
        <v>1387</v>
      </c>
      <c r="K235" t="s">
        <v>549</v>
      </c>
      <c r="L235" t="s">
        <v>1621</v>
      </c>
    </row>
    <row r="236" spans="1:12">
      <c r="A236" s="36">
        <f>B226</f>
        <v>14</v>
      </c>
      <c r="B236" s="18"/>
      <c r="C236" s="18"/>
      <c r="D236" s="15"/>
      <c r="E236" s="63"/>
      <c r="F236" s="14"/>
      <c r="G236" s="31"/>
      <c r="H236" s="38"/>
      <c r="I236" s="76" t="s">
        <v>647</v>
      </c>
      <c r="J236" t="s">
        <v>1387</v>
      </c>
      <c r="K236" t="s">
        <v>549</v>
      </c>
      <c r="L236" t="s">
        <v>1621</v>
      </c>
    </row>
    <row r="237" spans="1:12">
      <c r="A237" s="36">
        <f>B226</f>
        <v>14</v>
      </c>
      <c r="B237" s="18"/>
      <c r="C237" s="18"/>
      <c r="D237" s="15"/>
      <c r="E237" s="61" t="s">
        <v>1468</v>
      </c>
      <c r="F237" s="14"/>
      <c r="G237" s="31"/>
      <c r="H237" s="38"/>
      <c r="I237" s="76" t="s">
        <v>647</v>
      </c>
      <c r="J237" t="s">
        <v>1387</v>
      </c>
      <c r="K237" t="s">
        <v>549</v>
      </c>
      <c r="L237" t="s">
        <v>1621</v>
      </c>
    </row>
    <row r="238" spans="1:12">
      <c r="A238" s="36">
        <f>B226</f>
        <v>14</v>
      </c>
      <c r="B238" s="18"/>
      <c r="C238" s="18"/>
      <c r="D238" s="15"/>
      <c r="E238" s="63" t="s">
        <v>548</v>
      </c>
      <c r="F238" s="14"/>
      <c r="G238" s="31"/>
      <c r="H238" s="38"/>
      <c r="I238" s="76" t="s">
        <v>647</v>
      </c>
      <c r="J238" t="s">
        <v>1387</v>
      </c>
      <c r="K238" t="s">
        <v>549</v>
      </c>
      <c r="L238" t="s">
        <v>1621</v>
      </c>
    </row>
    <row r="239" spans="1:12" ht="25.5" customHeight="1">
      <c r="A239" s="36">
        <f>B226</f>
        <v>14</v>
      </c>
      <c r="B239" s="18"/>
      <c r="C239" s="18"/>
      <c r="D239" s="15"/>
      <c r="E239" s="860" t="s">
        <v>547</v>
      </c>
      <c r="F239" s="860"/>
      <c r="G239" s="860"/>
      <c r="H239" s="861"/>
      <c r="I239" s="76" t="s">
        <v>647</v>
      </c>
      <c r="J239" t="s">
        <v>1387</v>
      </c>
      <c r="K239" t="s">
        <v>549</v>
      </c>
      <c r="L239" t="s">
        <v>1621</v>
      </c>
    </row>
    <row r="240" spans="1:12">
      <c r="A240" s="36">
        <f>B226</f>
        <v>14</v>
      </c>
      <c r="B240" s="18"/>
      <c r="C240" s="18"/>
      <c r="D240" s="15"/>
      <c r="E240" s="63"/>
      <c r="F240" s="14"/>
      <c r="G240" s="31"/>
      <c r="H240" s="38"/>
      <c r="I240" s="76" t="s">
        <v>647</v>
      </c>
      <c r="J240" t="s">
        <v>1387</v>
      </c>
      <c r="K240" t="s">
        <v>549</v>
      </c>
      <c r="L240" t="s">
        <v>1621</v>
      </c>
    </row>
    <row r="241" spans="1:12">
      <c r="A241" s="52">
        <f>B226</f>
        <v>14</v>
      </c>
      <c r="B241" s="6"/>
      <c r="C241" s="6"/>
      <c r="D241" s="5"/>
      <c r="E241" s="4"/>
      <c r="F241" s="3"/>
      <c r="G241" s="2"/>
      <c r="H241" s="2"/>
      <c r="I241" s="79" t="s">
        <v>647</v>
      </c>
      <c r="J241" s="69" t="s">
        <v>1387</v>
      </c>
      <c r="K241" s="69" t="s">
        <v>549</v>
      </c>
      <c r="L241" s="69" t="s">
        <v>1621</v>
      </c>
    </row>
    <row r="242" spans="1:12" ht="39" customHeight="1">
      <c r="A242" s="10">
        <v>0</v>
      </c>
      <c r="B242" s="863" t="s">
        <v>1657</v>
      </c>
      <c r="C242" s="863"/>
      <c r="D242" s="863"/>
      <c r="E242" s="862" t="s">
        <v>1671</v>
      </c>
      <c r="F242" s="862"/>
      <c r="G242" s="862"/>
      <c r="H242" s="862"/>
      <c r="I242" s="75" t="s">
        <v>1671</v>
      </c>
      <c r="J242" s="75" t="s">
        <v>1520</v>
      </c>
      <c r="K242" s="75" t="s">
        <v>1521</v>
      </c>
      <c r="L242" s="75" t="s">
        <v>1519</v>
      </c>
    </row>
    <row r="243" spans="1:12" s="1" customFormat="1" ht="31.5" customHeight="1">
      <c r="A243" s="10">
        <f>B244</f>
        <v>10</v>
      </c>
      <c r="B243" s="866" t="s">
        <v>1676</v>
      </c>
      <c r="C243" s="866"/>
      <c r="D243" s="866"/>
      <c r="E243" s="866"/>
      <c r="F243" s="866"/>
      <c r="G243" s="866"/>
      <c r="H243" s="867"/>
      <c r="I243" s="77" t="s">
        <v>1662</v>
      </c>
      <c r="J243" s="68" t="s">
        <v>1386</v>
      </c>
      <c r="K243" s="68" t="s">
        <v>1610</v>
      </c>
      <c r="L243" s="68" t="s">
        <v>1620</v>
      </c>
    </row>
    <row r="244" spans="1:12" ht="26.25">
      <c r="A244" s="36">
        <f>B244</f>
        <v>10</v>
      </c>
      <c r="B244" s="868">
        <v>10</v>
      </c>
      <c r="C244" s="24"/>
      <c r="D244" s="13"/>
      <c r="E244" s="12" t="s">
        <v>1610</v>
      </c>
      <c r="F244" s="32"/>
      <c r="G244" s="33"/>
      <c r="H244" s="34"/>
      <c r="I244" s="76" t="s">
        <v>1662</v>
      </c>
      <c r="J244" t="s">
        <v>1386</v>
      </c>
      <c r="K244" t="s">
        <v>1610</v>
      </c>
      <c r="L244" t="s">
        <v>1620</v>
      </c>
    </row>
    <row r="245" spans="1:12" ht="26.25">
      <c r="A245" s="36">
        <f>B244</f>
        <v>10</v>
      </c>
      <c r="B245" s="868"/>
      <c r="C245" s="25"/>
      <c r="D245" s="26"/>
      <c r="E245" s="27" t="s">
        <v>838</v>
      </c>
      <c r="F245" s="32"/>
      <c r="G245" s="33"/>
      <c r="H245" s="34"/>
      <c r="I245" s="76" t="s">
        <v>1662</v>
      </c>
      <c r="J245" t="s">
        <v>1386</v>
      </c>
      <c r="K245" t="s">
        <v>1610</v>
      </c>
      <c r="L245" t="s">
        <v>1620</v>
      </c>
    </row>
    <row r="246" spans="1:12" ht="15" customHeight="1">
      <c r="A246" s="36">
        <f>B244</f>
        <v>10</v>
      </c>
      <c r="B246" s="869" t="s">
        <v>1369</v>
      </c>
      <c r="C246" s="869"/>
      <c r="D246" s="870">
        <v>4</v>
      </c>
      <c r="E246" s="44" t="s">
        <v>8</v>
      </c>
      <c r="F246" s="871" t="s">
        <v>1368</v>
      </c>
      <c r="G246" s="871"/>
      <c r="H246" s="872"/>
      <c r="I246" s="76" t="s">
        <v>1662</v>
      </c>
      <c r="J246" t="s">
        <v>1386</v>
      </c>
      <c r="K246" t="s">
        <v>1610</v>
      </c>
      <c r="L246" t="s">
        <v>1620</v>
      </c>
    </row>
    <row r="247" spans="1:12">
      <c r="A247" s="36">
        <f>B244</f>
        <v>10</v>
      </c>
      <c r="B247" s="869"/>
      <c r="C247" s="869"/>
      <c r="D247" s="870"/>
      <c r="E247" s="65" t="s">
        <v>4</v>
      </c>
      <c r="F247" s="871"/>
      <c r="G247" s="871"/>
      <c r="H247" s="872"/>
      <c r="I247" s="76" t="s">
        <v>1662</v>
      </c>
      <c r="J247" t="s">
        <v>1386</v>
      </c>
      <c r="K247" t="s">
        <v>1610</v>
      </c>
      <c r="L247" t="s">
        <v>1620</v>
      </c>
    </row>
    <row r="248" spans="1:12">
      <c r="A248" s="36">
        <f>B244</f>
        <v>10</v>
      </c>
      <c r="B248" s="869"/>
      <c r="C248" s="869"/>
      <c r="D248" s="870"/>
      <c r="E248" s="65" t="s">
        <v>34</v>
      </c>
      <c r="F248" s="871"/>
      <c r="G248" s="871"/>
      <c r="H248" s="872"/>
      <c r="I248" s="76" t="s">
        <v>1662</v>
      </c>
      <c r="J248" t="s">
        <v>1386</v>
      </c>
      <c r="K248" t="s">
        <v>1610</v>
      </c>
      <c r="L248" t="s">
        <v>1620</v>
      </c>
    </row>
    <row r="249" spans="1:12" ht="18" customHeight="1">
      <c r="A249" s="36">
        <f>B244</f>
        <v>10</v>
      </c>
      <c r="B249" s="875" t="s">
        <v>613</v>
      </c>
      <c r="C249" s="875"/>
      <c r="D249" s="8">
        <f>D246</f>
        <v>4</v>
      </c>
      <c r="E249" s="45" t="s">
        <v>2</v>
      </c>
      <c r="F249" s="29" t="s">
        <v>1</v>
      </c>
      <c r="G249" s="864">
        <v>10</v>
      </c>
      <c r="H249" s="865"/>
      <c r="I249" s="76" t="s">
        <v>1662</v>
      </c>
      <c r="J249" t="s">
        <v>1386</v>
      </c>
      <c r="K249" t="s">
        <v>1610</v>
      </c>
      <c r="L249" t="s">
        <v>1620</v>
      </c>
    </row>
    <row r="250" spans="1:12">
      <c r="A250" s="36">
        <f>B244</f>
        <v>10</v>
      </c>
      <c r="B250" s="20">
        <v>0.75</v>
      </c>
      <c r="C250" s="21" t="s">
        <v>609</v>
      </c>
      <c r="D250" s="17">
        <f>D246</f>
        <v>4</v>
      </c>
      <c r="E250" s="42" t="s">
        <v>778</v>
      </c>
      <c r="F250" s="17">
        <f>G249</f>
        <v>10</v>
      </c>
      <c r="G250" s="41">
        <f>IF(ISBLANK(B250),"",IF(ISTEXT(B250),"",(B250/D250)*F250))</f>
        <v>1.875</v>
      </c>
      <c r="H250" s="28" t="str">
        <f t="shared" ref="H250:H252" si="32">C250</f>
        <v>kg</v>
      </c>
      <c r="I250" s="76" t="s">
        <v>1662</v>
      </c>
      <c r="J250" t="s">
        <v>1386</v>
      </c>
      <c r="K250" t="s">
        <v>1610</v>
      </c>
      <c r="L250" t="s">
        <v>1620</v>
      </c>
    </row>
    <row r="251" spans="1:12">
      <c r="A251" s="36">
        <f>B244</f>
        <v>10</v>
      </c>
      <c r="B251" s="20">
        <v>2</v>
      </c>
      <c r="C251" s="21" t="s">
        <v>627</v>
      </c>
      <c r="D251" s="17">
        <f>D246</f>
        <v>4</v>
      </c>
      <c r="E251" s="42" t="s">
        <v>779</v>
      </c>
      <c r="F251" s="17">
        <f>G249</f>
        <v>10</v>
      </c>
      <c r="G251" s="23">
        <f>IF(ISBLANK(B251),"",IF(ISTEXT(B251),"",(B251/D251)*F251))</f>
        <v>5</v>
      </c>
      <c r="H251" s="28" t="str">
        <f t="shared" si="32"/>
        <v>œufs</v>
      </c>
      <c r="I251" s="76" t="s">
        <v>1662</v>
      </c>
      <c r="J251" t="s">
        <v>1386</v>
      </c>
      <c r="K251" t="s">
        <v>1610</v>
      </c>
      <c r="L251" t="s">
        <v>1620</v>
      </c>
    </row>
    <row r="252" spans="1:12">
      <c r="A252" s="36">
        <f>B244</f>
        <v>10</v>
      </c>
      <c r="B252" s="20">
        <v>0.25</v>
      </c>
      <c r="C252" s="21" t="s">
        <v>609</v>
      </c>
      <c r="D252" s="17">
        <f>D246</f>
        <v>4</v>
      </c>
      <c r="E252" s="42" t="s">
        <v>780</v>
      </c>
      <c r="F252" s="17">
        <f>G249</f>
        <v>10</v>
      </c>
      <c r="G252" s="41">
        <f>IF(ISBLANK(B252),"",IF(ISTEXT(B252),"",(B252/D252)*F252))</f>
        <v>0.625</v>
      </c>
      <c r="H252" s="28" t="str">
        <f t="shared" si="32"/>
        <v>kg</v>
      </c>
      <c r="I252" s="76" t="s">
        <v>1662</v>
      </c>
      <c r="J252" t="s">
        <v>1386</v>
      </c>
      <c r="K252" t="s">
        <v>1610</v>
      </c>
      <c r="L252" t="s">
        <v>1620</v>
      </c>
    </row>
    <row r="253" spans="1:12">
      <c r="A253" s="36">
        <f>B244</f>
        <v>10</v>
      </c>
      <c r="B253" s="18"/>
      <c r="C253" s="18"/>
      <c r="D253" s="15"/>
      <c r="E253" s="63"/>
      <c r="F253" s="14"/>
      <c r="G253" s="31" t="str">
        <f>IF(ISBLANK(B253),"",IF(ISTEXT(B253),"",(B253/D253)*F253))</f>
        <v/>
      </c>
      <c r="H253" s="38"/>
      <c r="I253" s="76" t="s">
        <v>1662</v>
      </c>
      <c r="J253" t="s">
        <v>1386</v>
      </c>
      <c r="K253" t="s">
        <v>1610</v>
      </c>
      <c r="L253" t="s">
        <v>1620</v>
      </c>
    </row>
    <row r="254" spans="1:12">
      <c r="A254" s="36">
        <f>B244</f>
        <v>10</v>
      </c>
      <c r="B254" s="18"/>
      <c r="C254" s="18"/>
      <c r="D254" s="15"/>
      <c r="E254" s="61" t="s">
        <v>1468</v>
      </c>
      <c r="F254" s="14"/>
      <c r="G254" s="31" t="str">
        <f>IF(ISBLANK(B254),"",IF(ISTEXT(B254),"",(B254/D254)*F254))</f>
        <v/>
      </c>
      <c r="H254" s="38"/>
      <c r="I254" s="76" t="s">
        <v>1662</v>
      </c>
      <c r="J254" t="s">
        <v>1386</v>
      </c>
      <c r="K254" t="s">
        <v>1610</v>
      </c>
      <c r="L254" t="s">
        <v>1620</v>
      </c>
    </row>
    <row r="255" spans="1:12">
      <c r="A255" s="36">
        <f>B244</f>
        <v>10</v>
      </c>
      <c r="B255" s="18"/>
      <c r="C255" s="18"/>
      <c r="D255" s="15"/>
      <c r="E255" s="63" t="s">
        <v>569</v>
      </c>
      <c r="F255" s="14"/>
      <c r="G255" s="31"/>
      <c r="H255" s="38"/>
      <c r="I255" s="76" t="s">
        <v>1662</v>
      </c>
      <c r="J255" t="s">
        <v>1386</v>
      </c>
      <c r="K255" t="s">
        <v>1610</v>
      </c>
      <c r="L255" t="s">
        <v>1620</v>
      </c>
    </row>
    <row r="256" spans="1:12">
      <c r="A256" s="36">
        <f>B244</f>
        <v>10</v>
      </c>
      <c r="B256" s="18"/>
      <c r="C256" s="18"/>
      <c r="D256" s="15"/>
      <c r="E256" s="63" t="s">
        <v>568</v>
      </c>
      <c r="F256" s="14"/>
      <c r="G256" s="31"/>
      <c r="H256" s="38"/>
      <c r="I256" s="76" t="s">
        <v>1662</v>
      </c>
      <c r="J256" t="s">
        <v>1386</v>
      </c>
      <c r="K256" t="s">
        <v>1610</v>
      </c>
      <c r="L256" t="s">
        <v>1620</v>
      </c>
    </row>
    <row r="257" spans="1:12">
      <c r="A257" s="36">
        <f>B244</f>
        <v>10</v>
      </c>
      <c r="B257" s="18"/>
      <c r="C257" s="18"/>
      <c r="D257" s="15"/>
      <c r="E257" s="63" t="s">
        <v>567</v>
      </c>
      <c r="F257" s="14"/>
      <c r="G257" s="31"/>
      <c r="H257" s="38"/>
      <c r="I257" s="76" t="s">
        <v>1662</v>
      </c>
      <c r="J257" t="s">
        <v>1386</v>
      </c>
      <c r="K257" t="s">
        <v>1610</v>
      </c>
      <c r="L257" t="s">
        <v>1620</v>
      </c>
    </row>
    <row r="258" spans="1:12">
      <c r="A258" s="36">
        <f>B244</f>
        <v>10</v>
      </c>
      <c r="B258" s="18"/>
      <c r="C258" s="18"/>
      <c r="D258" s="15"/>
      <c r="E258" s="63" t="s">
        <v>566</v>
      </c>
      <c r="F258" s="14"/>
      <c r="G258" s="31"/>
      <c r="H258" s="38"/>
      <c r="I258" s="76" t="s">
        <v>1662</v>
      </c>
      <c r="J258" t="s">
        <v>1386</v>
      </c>
      <c r="K258" t="s">
        <v>1610</v>
      </c>
      <c r="L258" t="s">
        <v>1620</v>
      </c>
    </row>
    <row r="259" spans="1:12">
      <c r="A259" s="36">
        <f>B244</f>
        <v>10</v>
      </c>
      <c r="B259" s="18"/>
      <c r="C259" s="18"/>
      <c r="D259" s="15"/>
      <c r="E259" s="63" t="s">
        <v>565</v>
      </c>
      <c r="F259" s="14"/>
      <c r="G259" s="31"/>
      <c r="H259" s="38"/>
      <c r="I259" s="76" t="s">
        <v>1662</v>
      </c>
      <c r="J259" t="s">
        <v>1386</v>
      </c>
      <c r="K259" t="s">
        <v>1610</v>
      </c>
      <c r="L259" t="s">
        <v>1620</v>
      </c>
    </row>
    <row r="260" spans="1:12">
      <c r="A260" s="36">
        <f>B244</f>
        <v>10</v>
      </c>
      <c r="B260" s="18"/>
      <c r="C260" s="18"/>
      <c r="D260" s="15"/>
      <c r="E260" s="63" t="s">
        <v>564</v>
      </c>
      <c r="F260" s="14"/>
      <c r="G260" s="31"/>
      <c r="H260" s="38"/>
      <c r="I260" s="76" t="s">
        <v>1662</v>
      </c>
      <c r="J260" t="s">
        <v>1386</v>
      </c>
      <c r="K260" t="s">
        <v>1610</v>
      </c>
      <c r="L260" t="s">
        <v>1620</v>
      </c>
    </row>
    <row r="261" spans="1:12">
      <c r="A261" s="36">
        <f>B244</f>
        <v>10</v>
      </c>
      <c r="B261" s="18"/>
      <c r="C261" s="18"/>
      <c r="D261" s="15"/>
      <c r="E261" s="63"/>
      <c r="F261" s="14"/>
      <c r="G261" s="31"/>
      <c r="H261" s="38"/>
      <c r="I261" s="76" t="s">
        <v>1662</v>
      </c>
      <c r="J261" t="s">
        <v>1386</v>
      </c>
      <c r="K261" t="s">
        <v>1610</v>
      </c>
      <c r="L261" t="s">
        <v>1620</v>
      </c>
    </row>
    <row r="262" spans="1:12">
      <c r="A262" s="52">
        <f>B244</f>
        <v>10</v>
      </c>
      <c r="B262" s="6"/>
      <c r="C262" s="6"/>
      <c r="D262" s="5"/>
      <c r="E262" s="4"/>
      <c r="F262" s="3"/>
      <c r="G262" s="2"/>
      <c r="H262" s="2"/>
      <c r="I262" s="79" t="s">
        <v>1662</v>
      </c>
      <c r="J262" s="69" t="s">
        <v>1386</v>
      </c>
      <c r="K262" s="69" t="s">
        <v>1610</v>
      </c>
      <c r="L262" s="69" t="s">
        <v>1620</v>
      </c>
    </row>
    <row r="263" spans="1:12" ht="39" customHeight="1">
      <c r="A263" s="10">
        <v>0</v>
      </c>
      <c r="B263" s="863" t="s">
        <v>1657</v>
      </c>
      <c r="C263" s="863"/>
      <c r="D263" s="863"/>
      <c r="E263" s="862" t="s">
        <v>1673</v>
      </c>
      <c r="F263" s="862"/>
      <c r="G263" s="862"/>
      <c r="H263" s="862"/>
      <c r="I263" s="75" t="s">
        <v>1673</v>
      </c>
      <c r="J263" s="75" t="s">
        <v>1520</v>
      </c>
      <c r="K263" s="75" t="s">
        <v>1521</v>
      </c>
      <c r="L263" s="75" t="s">
        <v>1519</v>
      </c>
    </row>
    <row r="264" spans="1:12" s="1" customFormat="1" ht="31.5" customHeight="1">
      <c r="A264" s="10">
        <f>B265</f>
        <v>18</v>
      </c>
      <c r="B264" s="866" t="s">
        <v>1677</v>
      </c>
      <c r="C264" s="866"/>
      <c r="D264" s="866"/>
      <c r="E264" s="866"/>
      <c r="F264" s="866"/>
      <c r="G264" s="866"/>
      <c r="H264" s="867"/>
      <c r="I264" s="77" t="s">
        <v>1663</v>
      </c>
      <c r="J264" s="68" t="s">
        <v>1389</v>
      </c>
      <c r="K264" s="68" t="s">
        <v>536</v>
      </c>
      <c r="L264" s="68" t="s">
        <v>1625</v>
      </c>
    </row>
    <row r="265" spans="1:12" s="1" customFormat="1" ht="20.25" customHeight="1">
      <c r="A265" s="10">
        <f>A264</f>
        <v>18</v>
      </c>
      <c r="B265" s="868">
        <v>18</v>
      </c>
      <c r="C265" s="24"/>
      <c r="D265" s="13"/>
      <c r="E265" s="12" t="s">
        <v>536</v>
      </c>
      <c r="F265" s="32"/>
      <c r="G265" s="33"/>
      <c r="H265" s="34"/>
      <c r="I265" s="78" t="s">
        <v>1663</v>
      </c>
      <c r="J265" s="1" t="s">
        <v>1389</v>
      </c>
      <c r="K265" s="1" t="s">
        <v>536</v>
      </c>
      <c r="L265" s="1" t="s">
        <v>1625</v>
      </c>
    </row>
    <row r="266" spans="1:12" s="1" customFormat="1" ht="15.75" customHeight="1">
      <c r="A266" s="10">
        <f>A264</f>
        <v>18</v>
      </c>
      <c r="B266" s="868"/>
      <c r="C266" s="25"/>
      <c r="D266" s="26"/>
      <c r="E266" s="27" t="s">
        <v>856</v>
      </c>
      <c r="F266" s="32"/>
      <c r="G266" s="33"/>
      <c r="H266" s="34"/>
      <c r="I266" s="78" t="s">
        <v>1663</v>
      </c>
      <c r="J266" s="1" t="s">
        <v>1389</v>
      </c>
      <c r="K266" s="1" t="s">
        <v>536</v>
      </c>
      <c r="L266" s="1" t="s">
        <v>1625</v>
      </c>
    </row>
    <row r="267" spans="1:12" s="1" customFormat="1" ht="15" customHeight="1">
      <c r="A267" s="10">
        <f>A264</f>
        <v>18</v>
      </c>
      <c r="B267" s="869" t="s">
        <v>1369</v>
      </c>
      <c r="C267" s="869"/>
      <c r="D267" s="870">
        <v>4</v>
      </c>
      <c r="E267" s="44" t="s">
        <v>8</v>
      </c>
      <c r="F267" s="871" t="s">
        <v>1368</v>
      </c>
      <c r="G267" s="871"/>
      <c r="H267" s="872"/>
      <c r="I267" s="78" t="s">
        <v>1663</v>
      </c>
      <c r="J267" s="1" t="s">
        <v>1389</v>
      </c>
      <c r="K267" s="1" t="s">
        <v>536</v>
      </c>
      <c r="L267" s="1" t="s">
        <v>1625</v>
      </c>
    </row>
    <row r="268" spans="1:12" s="1" customFormat="1" ht="15" customHeight="1">
      <c r="A268" s="10">
        <f>A264</f>
        <v>18</v>
      </c>
      <c r="B268" s="869"/>
      <c r="C268" s="869"/>
      <c r="D268" s="870"/>
      <c r="E268" s="65" t="s">
        <v>4</v>
      </c>
      <c r="F268" s="871"/>
      <c r="G268" s="871"/>
      <c r="H268" s="872"/>
      <c r="I268" s="78" t="s">
        <v>1663</v>
      </c>
      <c r="J268" s="1" t="s">
        <v>1389</v>
      </c>
      <c r="K268" s="1" t="s">
        <v>536</v>
      </c>
      <c r="L268" s="1" t="s">
        <v>1625</v>
      </c>
    </row>
    <row r="269" spans="1:12" s="1" customFormat="1" ht="15" customHeight="1">
      <c r="A269" s="10">
        <f>A264</f>
        <v>18</v>
      </c>
      <c r="B269" s="869"/>
      <c r="C269" s="869"/>
      <c r="D269" s="870"/>
      <c r="E269" s="65" t="s">
        <v>31</v>
      </c>
      <c r="F269" s="871"/>
      <c r="G269" s="871"/>
      <c r="H269" s="872"/>
      <c r="I269" s="78" t="s">
        <v>1663</v>
      </c>
      <c r="J269" s="1" t="s">
        <v>1389</v>
      </c>
      <c r="K269" s="1" t="s">
        <v>536</v>
      </c>
      <c r="L269" s="1" t="s">
        <v>1625</v>
      </c>
    </row>
    <row r="270" spans="1:12" s="1" customFormat="1" ht="25.5" customHeight="1">
      <c r="A270" s="10">
        <f>A264</f>
        <v>18</v>
      </c>
      <c r="B270" s="875" t="s">
        <v>613</v>
      </c>
      <c r="C270" s="875"/>
      <c r="D270" s="16">
        <f>D267</f>
        <v>4</v>
      </c>
      <c r="E270" s="45" t="s">
        <v>2</v>
      </c>
      <c r="F270" s="29" t="s">
        <v>1</v>
      </c>
      <c r="G270" s="864">
        <v>10</v>
      </c>
      <c r="H270" s="865"/>
      <c r="I270" s="78" t="s">
        <v>1663</v>
      </c>
      <c r="J270" s="1" t="s">
        <v>1389</v>
      </c>
      <c r="K270" s="1" t="s">
        <v>536</v>
      </c>
      <c r="L270" s="1" t="s">
        <v>1625</v>
      </c>
    </row>
    <row r="271" spans="1:12" s="1" customFormat="1" ht="15" customHeight="1">
      <c r="A271" s="10">
        <f>A264</f>
        <v>18</v>
      </c>
      <c r="B271" s="50">
        <v>0.25</v>
      </c>
      <c r="C271" s="21" t="s">
        <v>609</v>
      </c>
      <c r="D271" s="17">
        <f>D267</f>
        <v>4</v>
      </c>
      <c r="E271" s="42" t="s">
        <v>734</v>
      </c>
      <c r="F271" s="17">
        <f>G270</f>
        <v>10</v>
      </c>
      <c r="G271" s="41">
        <f t="shared" ref="G271:G278" si="33">IF(ISBLANK(B271),"",IF(ISTEXT(B271),"",(B271/D271)*F271))</f>
        <v>0.625</v>
      </c>
      <c r="H271" s="28" t="str">
        <f t="shared" ref="H271:H278" si="34">C271</f>
        <v>kg</v>
      </c>
      <c r="I271" s="78" t="s">
        <v>1663</v>
      </c>
      <c r="J271" s="1" t="s">
        <v>1389</v>
      </c>
      <c r="K271" s="1" t="s">
        <v>536</v>
      </c>
      <c r="L271" s="1" t="s">
        <v>1625</v>
      </c>
    </row>
    <row r="272" spans="1:12" s="1" customFormat="1" ht="15" customHeight="1">
      <c r="A272" s="10">
        <f>A264</f>
        <v>18</v>
      </c>
      <c r="B272" s="50">
        <v>1</v>
      </c>
      <c r="C272" s="21" t="s">
        <v>609</v>
      </c>
      <c r="D272" s="17">
        <f>D267</f>
        <v>4</v>
      </c>
      <c r="E272" s="42" t="s">
        <v>735</v>
      </c>
      <c r="F272" s="17">
        <f>G270</f>
        <v>10</v>
      </c>
      <c r="G272" s="41">
        <f t="shared" si="33"/>
        <v>2.5</v>
      </c>
      <c r="H272" s="28" t="str">
        <f t="shared" si="34"/>
        <v>kg</v>
      </c>
      <c r="I272" s="78" t="s">
        <v>1663</v>
      </c>
      <c r="J272" s="1" t="s">
        <v>1389</v>
      </c>
      <c r="K272" s="1" t="s">
        <v>536</v>
      </c>
      <c r="L272" s="1" t="s">
        <v>1625</v>
      </c>
    </row>
    <row r="273" spans="1:12" s="1" customFormat="1" ht="15" customHeight="1">
      <c r="A273" s="10">
        <f>A264</f>
        <v>18</v>
      </c>
      <c r="B273" s="50">
        <v>0.25</v>
      </c>
      <c r="C273" s="21" t="s">
        <v>609</v>
      </c>
      <c r="D273" s="17">
        <f>D267</f>
        <v>4</v>
      </c>
      <c r="E273" s="42" t="s">
        <v>736</v>
      </c>
      <c r="F273" s="17">
        <f>G270</f>
        <v>10</v>
      </c>
      <c r="G273" s="41">
        <f t="shared" si="33"/>
        <v>0.625</v>
      </c>
      <c r="H273" s="28" t="str">
        <f t="shared" si="34"/>
        <v>kg</v>
      </c>
      <c r="I273" s="78" t="s">
        <v>1663</v>
      </c>
      <c r="J273" s="1" t="s">
        <v>1389</v>
      </c>
      <c r="K273" s="1" t="s">
        <v>536</v>
      </c>
      <c r="L273" s="1" t="s">
        <v>1625</v>
      </c>
    </row>
    <row r="274" spans="1:12" s="1" customFormat="1" ht="15" customHeight="1">
      <c r="A274" s="10">
        <f>A264</f>
        <v>18</v>
      </c>
      <c r="B274" s="50">
        <v>4</v>
      </c>
      <c r="C274" s="21" t="s">
        <v>627</v>
      </c>
      <c r="D274" s="17">
        <f>D267</f>
        <v>4</v>
      </c>
      <c r="E274" s="42" t="s">
        <v>719</v>
      </c>
      <c r="F274" s="17">
        <f>G270</f>
        <v>10</v>
      </c>
      <c r="G274" s="23">
        <f t="shared" si="33"/>
        <v>10</v>
      </c>
      <c r="H274" s="28" t="str">
        <f t="shared" si="34"/>
        <v>œufs</v>
      </c>
      <c r="I274" s="78" t="s">
        <v>1663</v>
      </c>
      <c r="J274" s="1" t="s">
        <v>1389</v>
      </c>
      <c r="K274" s="1" t="s">
        <v>536</v>
      </c>
      <c r="L274" s="1" t="s">
        <v>1625</v>
      </c>
    </row>
    <row r="275" spans="1:12" s="1" customFormat="1" ht="15" customHeight="1">
      <c r="A275" s="10">
        <f>A264</f>
        <v>18</v>
      </c>
      <c r="B275" s="50">
        <v>0.1</v>
      </c>
      <c r="C275" s="21" t="s">
        <v>609</v>
      </c>
      <c r="D275" s="17">
        <f>D267</f>
        <v>4</v>
      </c>
      <c r="E275" s="42" t="s">
        <v>737</v>
      </c>
      <c r="F275" s="17">
        <f>G270</f>
        <v>10</v>
      </c>
      <c r="G275" s="41">
        <f t="shared" si="33"/>
        <v>0.25</v>
      </c>
      <c r="H275" s="28" t="str">
        <f t="shared" si="34"/>
        <v>kg</v>
      </c>
      <c r="I275" s="78" t="s">
        <v>1663</v>
      </c>
      <c r="J275" s="1" t="s">
        <v>1389</v>
      </c>
      <c r="K275" s="1" t="s">
        <v>536</v>
      </c>
      <c r="L275" s="1" t="s">
        <v>1625</v>
      </c>
    </row>
    <row r="276" spans="1:12" s="1" customFormat="1" ht="15" customHeight="1">
      <c r="A276" s="10">
        <f>A264</f>
        <v>18</v>
      </c>
      <c r="B276" s="50">
        <v>1</v>
      </c>
      <c r="C276" s="21" t="s">
        <v>638</v>
      </c>
      <c r="D276" s="17">
        <f>D267</f>
        <v>4</v>
      </c>
      <c r="E276" s="42" t="s">
        <v>670</v>
      </c>
      <c r="F276" s="17">
        <f>G270</f>
        <v>10</v>
      </c>
      <c r="G276" s="23">
        <f t="shared" si="33"/>
        <v>2.5</v>
      </c>
      <c r="H276" s="28" t="str">
        <f t="shared" si="34"/>
        <v>noix</v>
      </c>
      <c r="I276" s="78" t="s">
        <v>1663</v>
      </c>
      <c r="J276" s="1" t="s">
        <v>1389</v>
      </c>
      <c r="K276" s="1" t="s">
        <v>536</v>
      </c>
      <c r="L276" s="1" t="s">
        <v>1625</v>
      </c>
    </row>
    <row r="277" spans="1:12" s="1" customFormat="1" ht="15" customHeight="1">
      <c r="A277" s="10">
        <f>A264</f>
        <v>18</v>
      </c>
      <c r="B277" s="50"/>
      <c r="C277" s="21"/>
      <c r="D277" s="17">
        <f>D267</f>
        <v>4</v>
      </c>
      <c r="E277" s="42" t="s">
        <v>686</v>
      </c>
      <c r="F277" s="17">
        <f>G270</f>
        <v>10</v>
      </c>
      <c r="G277" s="22" t="str">
        <f t="shared" si="33"/>
        <v/>
      </c>
      <c r="H277" s="28">
        <f t="shared" si="34"/>
        <v>0</v>
      </c>
      <c r="I277" s="78" t="s">
        <v>1663</v>
      </c>
      <c r="J277" s="1" t="s">
        <v>1389</v>
      </c>
      <c r="K277" s="1" t="s">
        <v>536</v>
      </c>
      <c r="L277" s="1" t="s">
        <v>1625</v>
      </c>
    </row>
    <row r="278" spans="1:12" s="1" customFormat="1" ht="15" customHeight="1">
      <c r="A278" s="10">
        <f>A264</f>
        <v>18</v>
      </c>
      <c r="B278" s="50"/>
      <c r="C278" s="21"/>
      <c r="D278" s="17">
        <f>D267</f>
        <v>4</v>
      </c>
      <c r="E278" s="65"/>
      <c r="F278" s="17">
        <f>G270</f>
        <v>10</v>
      </c>
      <c r="G278" s="22" t="str">
        <f t="shared" si="33"/>
        <v/>
      </c>
      <c r="H278" s="28">
        <f t="shared" si="34"/>
        <v>0</v>
      </c>
      <c r="I278" s="78" t="s">
        <v>1663</v>
      </c>
      <c r="J278" s="1" t="s">
        <v>1389</v>
      </c>
      <c r="K278" s="1" t="s">
        <v>536</v>
      </c>
      <c r="L278" s="1" t="s">
        <v>1625</v>
      </c>
    </row>
    <row r="279" spans="1:12" s="1" customFormat="1">
      <c r="A279" s="10">
        <f>A264</f>
        <v>18</v>
      </c>
      <c r="B279" s="53"/>
      <c r="C279" s="54"/>
      <c r="D279" s="17"/>
      <c r="E279" s="61" t="s">
        <v>1468</v>
      </c>
      <c r="F279" s="17"/>
      <c r="G279" s="22"/>
      <c r="H279" s="28"/>
      <c r="I279" s="78" t="s">
        <v>1663</v>
      </c>
      <c r="J279" s="1" t="s">
        <v>1389</v>
      </c>
      <c r="K279" s="1" t="s">
        <v>536</v>
      </c>
      <c r="L279" s="1" t="s">
        <v>1625</v>
      </c>
    </row>
    <row r="280" spans="1:12" s="1" customFormat="1">
      <c r="A280" s="10">
        <f>A264</f>
        <v>18</v>
      </c>
      <c r="B280" s="53"/>
      <c r="C280" s="54"/>
      <c r="D280" s="17"/>
      <c r="E280" s="63" t="s">
        <v>535</v>
      </c>
      <c r="F280" s="17"/>
      <c r="G280" s="22"/>
      <c r="H280" s="28"/>
      <c r="I280" s="78" t="s">
        <v>1663</v>
      </c>
      <c r="J280" s="1" t="s">
        <v>1389</v>
      </c>
      <c r="K280" s="1" t="s">
        <v>536</v>
      </c>
      <c r="L280" s="1" t="s">
        <v>1625</v>
      </c>
    </row>
    <row r="281" spans="1:12" s="1" customFormat="1">
      <c r="A281" s="10">
        <f>A264</f>
        <v>18</v>
      </c>
      <c r="B281" s="53"/>
      <c r="C281" s="54"/>
      <c r="D281" s="17"/>
      <c r="E281" s="63" t="s">
        <v>534</v>
      </c>
      <c r="F281" s="17"/>
      <c r="G281" s="22"/>
      <c r="H281" s="28"/>
      <c r="I281" s="78" t="s">
        <v>1663</v>
      </c>
      <c r="J281" s="1" t="s">
        <v>1389</v>
      </c>
      <c r="K281" s="1" t="s">
        <v>536</v>
      </c>
      <c r="L281" s="1" t="s">
        <v>1625</v>
      </c>
    </row>
    <row r="282" spans="1:12" s="1" customFormat="1" ht="25.5" customHeight="1">
      <c r="A282" s="10">
        <f>A264</f>
        <v>18</v>
      </c>
      <c r="B282" s="53"/>
      <c r="C282" s="54"/>
      <c r="D282" s="17"/>
      <c r="E282" s="860" t="s">
        <v>533</v>
      </c>
      <c r="F282" s="860"/>
      <c r="G282" s="860"/>
      <c r="H282" s="861"/>
      <c r="I282" s="78" t="s">
        <v>1663</v>
      </c>
      <c r="J282" s="1" t="s">
        <v>1389</v>
      </c>
      <c r="K282" s="1" t="s">
        <v>536</v>
      </c>
      <c r="L282" s="1" t="s">
        <v>1625</v>
      </c>
    </row>
    <row r="283" spans="1:12" s="1" customFormat="1" ht="25.5" customHeight="1">
      <c r="A283" s="10">
        <f>A264</f>
        <v>18</v>
      </c>
      <c r="B283" s="53"/>
      <c r="C283" s="54"/>
      <c r="D283" s="17"/>
      <c r="E283" s="860" t="s">
        <v>857</v>
      </c>
      <c r="F283" s="860"/>
      <c r="G283" s="860"/>
      <c r="H283" s="861"/>
      <c r="I283" s="78" t="s">
        <v>1663</v>
      </c>
      <c r="J283" s="1" t="s">
        <v>1389</v>
      </c>
      <c r="K283" s="1" t="s">
        <v>536</v>
      </c>
      <c r="L283" s="1" t="s">
        <v>1625</v>
      </c>
    </row>
    <row r="284" spans="1:12" s="1" customFormat="1" ht="25.5" customHeight="1">
      <c r="A284" s="10">
        <f>A264</f>
        <v>18</v>
      </c>
      <c r="B284" s="53"/>
      <c r="C284" s="54"/>
      <c r="D284" s="17"/>
      <c r="E284" s="860" t="s">
        <v>532</v>
      </c>
      <c r="F284" s="860"/>
      <c r="G284" s="860"/>
      <c r="H284" s="861"/>
      <c r="I284" s="78" t="s">
        <v>1663</v>
      </c>
      <c r="J284" s="1" t="s">
        <v>1389</v>
      </c>
      <c r="K284" s="1" t="s">
        <v>536</v>
      </c>
      <c r="L284" s="1" t="s">
        <v>1625</v>
      </c>
    </row>
    <row r="285" spans="1:12" s="1" customFormat="1" ht="25.5">
      <c r="A285" s="10">
        <f>A264</f>
        <v>18</v>
      </c>
      <c r="B285" s="53"/>
      <c r="C285" s="54"/>
      <c r="D285" s="17"/>
      <c r="E285" s="63" t="s">
        <v>858</v>
      </c>
      <c r="F285" s="17"/>
      <c r="G285" s="22"/>
      <c r="H285" s="28"/>
      <c r="I285" s="78" t="s">
        <v>1663</v>
      </c>
      <c r="J285" s="1" t="s">
        <v>1389</v>
      </c>
      <c r="K285" s="1" t="s">
        <v>536</v>
      </c>
      <c r="L285" s="1" t="s">
        <v>1625</v>
      </c>
    </row>
    <row r="286" spans="1:12" s="1" customFormat="1" ht="15" customHeight="1">
      <c r="A286" s="10">
        <f>A264</f>
        <v>18</v>
      </c>
      <c r="B286" s="53"/>
      <c r="C286" s="54"/>
      <c r="D286" s="17"/>
      <c r="E286" s="63"/>
      <c r="F286" s="17"/>
      <c r="G286" s="22"/>
      <c r="H286" s="28"/>
      <c r="I286" s="78" t="s">
        <v>1663</v>
      </c>
      <c r="J286" s="1" t="s">
        <v>1389</v>
      </c>
      <c r="K286" s="1" t="s">
        <v>536</v>
      </c>
      <c r="L286" s="1" t="s">
        <v>1625</v>
      </c>
    </row>
    <row r="287" spans="1:12" s="1" customFormat="1" ht="15" customHeight="1">
      <c r="A287" s="52">
        <f>A264</f>
        <v>18</v>
      </c>
      <c r="B287" s="6"/>
      <c r="C287" s="6"/>
      <c r="D287" s="5"/>
      <c r="E287" s="4"/>
      <c r="F287" s="3"/>
      <c r="G287" s="2"/>
      <c r="H287" s="2"/>
      <c r="I287" s="79" t="s">
        <v>1663</v>
      </c>
      <c r="J287" s="69" t="s">
        <v>1389</v>
      </c>
      <c r="K287" s="69" t="s">
        <v>536</v>
      </c>
      <c r="L287" s="69" t="s">
        <v>1625</v>
      </c>
    </row>
    <row r="288" spans="1:12" s="1" customFormat="1" ht="31.5" customHeight="1">
      <c r="A288" s="10">
        <f>B289</f>
        <v>27</v>
      </c>
      <c r="B288" s="866" t="s">
        <v>1677</v>
      </c>
      <c r="C288" s="866"/>
      <c r="D288" s="866"/>
      <c r="E288" s="866"/>
      <c r="F288" s="866"/>
      <c r="G288" s="866"/>
      <c r="H288" s="867"/>
      <c r="I288" s="77" t="s">
        <v>1663</v>
      </c>
      <c r="J288" s="68" t="s">
        <v>1389</v>
      </c>
      <c r="K288" s="68" t="s">
        <v>478</v>
      </c>
      <c r="L288" s="68" t="s">
        <v>1628</v>
      </c>
    </row>
    <row r="289" spans="1:12" s="1" customFormat="1" ht="20.25" customHeight="1">
      <c r="A289" s="10">
        <f>A288</f>
        <v>27</v>
      </c>
      <c r="B289" s="868">
        <v>27</v>
      </c>
      <c r="C289" s="24"/>
      <c r="D289" s="13"/>
      <c r="E289" s="12" t="s">
        <v>478</v>
      </c>
      <c r="F289" s="32"/>
      <c r="G289" s="33"/>
      <c r="H289" s="34"/>
      <c r="I289" s="78" t="s">
        <v>1663</v>
      </c>
      <c r="J289" s="1" t="s">
        <v>1389</v>
      </c>
      <c r="K289" s="1" t="s">
        <v>478</v>
      </c>
      <c r="L289" s="1" t="s">
        <v>1628</v>
      </c>
    </row>
    <row r="290" spans="1:12" s="1" customFormat="1" ht="15.75" customHeight="1">
      <c r="A290" s="10">
        <f>A288</f>
        <v>27</v>
      </c>
      <c r="B290" s="868"/>
      <c r="C290" s="25"/>
      <c r="D290" s="26"/>
      <c r="E290" s="27" t="s">
        <v>875</v>
      </c>
      <c r="F290" s="32"/>
      <c r="G290" s="33"/>
      <c r="H290" s="34"/>
      <c r="I290" s="78" t="s">
        <v>1663</v>
      </c>
      <c r="J290" s="1" t="s">
        <v>1389</v>
      </c>
      <c r="K290" s="1" t="s">
        <v>478</v>
      </c>
      <c r="L290" s="1" t="s">
        <v>1628</v>
      </c>
    </row>
    <row r="291" spans="1:12" s="1" customFormat="1" ht="15" customHeight="1">
      <c r="A291" s="10">
        <f>A288</f>
        <v>27</v>
      </c>
      <c r="B291" s="869" t="s">
        <v>1369</v>
      </c>
      <c r="C291" s="869"/>
      <c r="D291" s="870">
        <v>4</v>
      </c>
      <c r="E291" s="44" t="s">
        <v>8</v>
      </c>
      <c r="F291" s="871" t="s">
        <v>1368</v>
      </c>
      <c r="G291" s="871"/>
      <c r="H291" s="872"/>
      <c r="I291" s="78" t="s">
        <v>1663</v>
      </c>
      <c r="J291" s="1" t="s">
        <v>1389</v>
      </c>
      <c r="K291" s="1" t="s">
        <v>478</v>
      </c>
      <c r="L291" s="1" t="s">
        <v>1628</v>
      </c>
    </row>
    <row r="292" spans="1:12" s="1" customFormat="1" ht="15" customHeight="1">
      <c r="A292" s="10">
        <f>A288</f>
        <v>27</v>
      </c>
      <c r="B292" s="869"/>
      <c r="C292" s="869"/>
      <c r="D292" s="870"/>
      <c r="E292" s="65" t="s">
        <v>4</v>
      </c>
      <c r="F292" s="871"/>
      <c r="G292" s="871"/>
      <c r="H292" s="872"/>
      <c r="I292" s="78" t="s">
        <v>1663</v>
      </c>
      <c r="J292" s="1" t="s">
        <v>1389</v>
      </c>
      <c r="K292" s="1" t="s">
        <v>478</v>
      </c>
      <c r="L292" s="1" t="s">
        <v>1628</v>
      </c>
    </row>
    <row r="293" spans="1:12" s="1" customFormat="1" ht="15" customHeight="1">
      <c r="A293" s="10">
        <f>A288</f>
        <v>27</v>
      </c>
      <c r="B293" s="869"/>
      <c r="C293" s="869"/>
      <c r="D293" s="870"/>
      <c r="E293" s="65" t="s">
        <v>42</v>
      </c>
      <c r="F293" s="871"/>
      <c r="G293" s="871"/>
      <c r="H293" s="872"/>
      <c r="I293" s="78" t="s">
        <v>1663</v>
      </c>
      <c r="J293" s="1" t="s">
        <v>1389</v>
      </c>
      <c r="K293" s="1" t="s">
        <v>478</v>
      </c>
      <c r="L293" s="1" t="s">
        <v>1628</v>
      </c>
    </row>
    <row r="294" spans="1:12" s="1" customFormat="1" ht="25.5" customHeight="1">
      <c r="A294" s="10">
        <f>A288</f>
        <v>27</v>
      </c>
      <c r="B294" s="875" t="s">
        <v>613</v>
      </c>
      <c r="C294" s="875"/>
      <c r="D294" s="16">
        <f>D291</f>
        <v>4</v>
      </c>
      <c r="E294" s="45" t="s">
        <v>2</v>
      </c>
      <c r="F294" s="29" t="s">
        <v>1</v>
      </c>
      <c r="G294" s="864">
        <v>10</v>
      </c>
      <c r="H294" s="865"/>
      <c r="I294" s="78" t="s">
        <v>1663</v>
      </c>
      <c r="J294" s="1" t="s">
        <v>1389</v>
      </c>
      <c r="K294" s="1" t="s">
        <v>478</v>
      </c>
      <c r="L294" s="1" t="s">
        <v>1628</v>
      </c>
    </row>
    <row r="295" spans="1:12" s="1" customFormat="1" ht="15" customHeight="1">
      <c r="A295" s="10">
        <f>A288</f>
        <v>27</v>
      </c>
      <c r="B295" s="50">
        <v>1</v>
      </c>
      <c r="C295" s="21" t="s">
        <v>609</v>
      </c>
      <c r="D295" s="17">
        <f>D291</f>
        <v>4</v>
      </c>
      <c r="E295" s="42" t="s">
        <v>687</v>
      </c>
      <c r="F295" s="17">
        <f>G294</f>
        <v>10</v>
      </c>
      <c r="G295" s="41">
        <f t="shared" ref="G295:G297" si="35">IF(ISBLANK(B295),"",IF(ISTEXT(B295),"",(B295/D295)*F295))</f>
        <v>2.5</v>
      </c>
      <c r="H295" s="28" t="str">
        <f t="shared" ref="H295:H297" si="36">C295</f>
        <v>kg</v>
      </c>
      <c r="I295" s="78" t="s">
        <v>1663</v>
      </c>
      <c r="J295" s="1" t="s">
        <v>1389</v>
      </c>
      <c r="K295" s="1" t="s">
        <v>478</v>
      </c>
      <c r="L295" s="1" t="s">
        <v>1628</v>
      </c>
    </row>
    <row r="296" spans="1:12" s="1" customFormat="1" ht="15" customHeight="1">
      <c r="A296" s="10">
        <f>A288</f>
        <v>27</v>
      </c>
      <c r="B296" s="50">
        <v>2E-3</v>
      </c>
      <c r="C296" s="21" t="s">
        <v>609</v>
      </c>
      <c r="D296" s="17">
        <f>D291</f>
        <v>4</v>
      </c>
      <c r="E296" s="42" t="s">
        <v>688</v>
      </c>
      <c r="F296" s="17">
        <f>G294</f>
        <v>10</v>
      </c>
      <c r="G296" s="41">
        <f t="shared" si="35"/>
        <v>5.0000000000000001E-3</v>
      </c>
      <c r="H296" s="28" t="str">
        <f t="shared" si="36"/>
        <v>kg</v>
      </c>
      <c r="I296" s="78" t="s">
        <v>1663</v>
      </c>
      <c r="J296" s="1" t="s">
        <v>1389</v>
      </c>
      <c r="K296" s="1" t="s">
        <v>478</v>
      </c>
      <c r="L296" s="1" t="s">
        <v>1628</v>
      </c>
    </row>
    <row r="297" spans="1:12" s="1" customFormat="1" ht="15" customHeight="1">
      <c r="A297" s="10">
        <f>A288</f>
        <v>27</v>
      </c>
      <c r="B297" s="50"/>
      <c r="C297" s="21"/>
      <c r="D297" s="17">
        <f>D291</f>
        <v>4</v>
      </c>
      <c r="E297" s="42"/>
      <c r="F297" s="17">
        <f>G294</f>
        <v>10</v>
      </c>
      <c r="G297" s="22" t="str">
        <f t="shared" si="35"/>
        <v/>
      </c>
      <c r="H297" s="28">
        <f t="shared" si="36"/>
        <v>0</v>
      </c>
      <c r="I297" s="78" t="s">
        <v>1663</v>
      </c>
      <c r="J297" s="1" t="s">
        <v>1389</v>
      </c>
      <c r="K297" s="1" t="s">
        <v>478</v>
      </c>
      <c r="L297" s="1" t="s">
        <v>1628</v>
      </c>
    </row>
    <row r="298" spans="1:12" s="1" customFormat="1">
      <c r="A298" s="10">
        <f>A288</f>
        <v>27</v>
      </c>
      <c r="B298" s="53"/>
      <c r="C298" s="54"/>
      <c r="D298" s="17"/>
      <c r="E298" s="61" t="s">
        <v>1468</v>
      </c>
      <c r="F298" s="17"/>
      <c r="G298" s="22"/>
      <c r="H298" s="28"/>
      <c r="I298" s="78" t="s">
        <v>1663</v>
      </c>
      <c r="J298" s="1" t="s">
        <v>1389</v>
      </c>
      <c r="K298" s="1" t="s">
        <v>478</v>
      </c>
      <c r="L298" s="1" t="s">
        <v>1628</v>
      </c>
    </row>
    <row r="299" spans="1:12" s="1" customFormat="1">
      <c r="A299" s="10">
        <f>A288</f>
        <v>27</v>
      </c>
      <c r="B299" s="53"/>
      <c r="C299" s="54"/>
      <c r="D299" s="17"/>
      <c r="E299" s="63" t="s">
        <v>477</v>
      </c>
      <c r="F299" s="17"/>
      <c r="G299" s="22"/>
      <c r="H299" s="28"/>
      <c r="I299" s="78" t="s">
        <v>1663</v>
      </c>
      <c r="J299" s="1" t="s">
        <v>1389</v>
      </c>
      <c r="K299" s="1" t="s">
        <v>478</v>
      </c>
      <c r="L299" s="1" t="s">
        <v>1628</v>
      </c>
    </row>
    <row r="300" spans="1:12" s="1" customFormat="1" ht="25.5" customHeight="1">
      <c r="A300" s="10">
        <f>A288</f>
        <v>27</v>
      </c>
      <c r="B300" s="53"/>
      <c r="C300" s="54"/>
      <c r="D300" s="17"/>
      <c r="E300" s="860" t="s">
        <v>476</v>
      </c>
      <c r="F300" s="860"/>
      <c r="G300" s="860"/>
      <c r="H300" s="861"/>
      <c r="I300" s="78" t="s">
        <v>1663</v>
      </c>
      <c r="J300" s="1" t="s">
        <v>1389</v>
      </c>
      <c r="K300" s="1" t="s">
        <v>478</v>
      </c>
      <c r="L300" s="1" t="s">
        <v>1628</v>
      </c>
    </row>
    <row r="301" spans="1:12" s="1" customFormat="1">
      <c r="A301" s="10">
        <f>A288</f>
        <v>27</v>
      </c>
      <c r="B301" s="53"/>
      <c r="C301" s="54"/>
      <c r="D301" s="17"/>
      <c r="E301" s="63" t="s">
        <v>475</v>
      </c>
      <c r="F301" s="17"/>
      <c r="G301" s="22"/>
      <c r="H301" s="28"/>
      <c r="I301" s="78" t="s">
        <v>1663</v>
      </c>
      <c r="J301" s="1" t="s">
        <v>1389</v>
      </c>
      <c r="K301" s="1" t="s">
        <v>478</v>
      </c>
      <c r="L301" s="1" t="s">
        <v>1628</v>
      </c>
    </row>
    <row r="302" spans="1:12" s="1" customFormat="1" ht="25.5" customHeight="1">
      <c r="A302" s="10">
        <f>A288</f>
        <v>27</v>
      </c>
      <c r="B302" s="53"/>
      <c r="C302" s="54"/>
      <c r="D302" s="17"/>
      <c r="E302" s="860" t="s">
        <v>474</v>
      </c>
      <c r="F302" s="860"/>
      <c r="G302" s="860"/>
      <c r="H302" s="861"/>
      <c r="I302" s="78" t="s">
        <v>1663</v>
      </c>
      <c r="J302" s="1" t="s">
        <v>1389</v>
      </c>
      <c r="K302" s="1" t="s">
        <v>478</v>
      </c>
      <c r="L302" s="1" t="s">
        <v>1628</v>
      </c>
    </row>
    <row r="303" spans="1:12" s="1" customFormat="1">
      <c r="A303" s="10">
        <f>A288</f>
        <v>27</v>
      </c>
      <c r="B303" s="53"/>
      <c r="C303" s="54"/>
      <c r="D303" s="17"/>
      <c r="E303" s="63"/>
      <c r="F303" s="17"/>
      <c r="G303" s="22"/>
      <c r="H303" s="28"/>
      <c r="I303" s="78" t="s">
        <v>1663</v>
      </c>
      <c r="J303" s="1" t="s">
        <v>1389</v>
      </c>
      <c r="K303" s="1" t="s">
        <v>478</v>
      </c>
      <c r="L303" s="1" t="s">
        <v>1628</v>
      </c>
    </row>
    <row r="304" spans="1:12" s="1" customFormat="1" ht="15" customHeight="1">
      <c r="A304" s="52">
        <f>A288</f>
        <v>27</v>
      </c>
      <c r="B304" s="6"/>
      <c r="C304" s="6"/>
      <c r="D304" s="5"/>
      <c r="E304" s="4"/>
      <c r="F304" s="3"/>
      <c r="G304" s="2"/>
      <c r="H304" s="2"/>
      <c r="I304" s="79" t="s">
        <v>1663</v>
      </c>
      <c r="J304" s="69" t="s">
        <v>1389</v>
      </c>
      <c r="K304" s="69" t="s">
        <v>478</v>
      </c>
      <c r="L304" s="69" t="s">
        <v>1628</v>
      </c>
    </row>
  </sheetData>
  <autoFilter ref="H4:L304"/>
  <mergeCells count="115">
    <mergeCell ref="I2:L3"/>
    <mergeCell ref="E284:H284"/>
    <mergeCell ref="B69:B70"/>
    <mergeCell ref="B71:C73"/>
    <mergeCell ref="D71:D73"/>
    <mergeCell ref="F71:H73"/>
    <mergeCell ref="B74:C74"/>
    <mergeCell ref="G74:H74"/>
    <mergeCell ref="B264:H264"/>
    <mergeCell ref="B265:B266"/>
    <mergeCell ref="B267:C269"/>
    <mergeCell ref="D267:D269"/>
    <mergeCell ref="F267:H269"/>
    <mergeCell ref="B270:C270"/>
    <mergeCell ref="G270:H270"/>
    <mergeCell ref="B127:C127"/>
    <mergeCell ref="G127:H127"/>
    <mergeCell ref="B143:D143"/>
    <mergeCell ref="B17:D17"/>
    <mergeCell ref="E17:H17"/>
    <mergeCell ref="B18:H18"/>
    <mergeCell ref="B19:B20"/>
    <mergeCell ref="B21:C23"/>
    <mergeCell ref="D21:D23"/>
    <mergeCell ref="F21:H23"/>
    <mergeCell ref="E221:H221"/>
    <mergeCell ref="E38:H38"/>
    <mergeCell ref="B46:C48"/>
    <mergeCell ref="D46:D48"/>
    <mergeCell ref="F46:H48"/>
    <mergeCell ref="B49:C49"/>
    <mergeCell ref="G49:H49"/>
    <mergeCell ref="B68:H68"/>
    <mergeCell ref="B24:C24"/>
    <mergeCell ref="G24:H24"/>
    <mergeCell ref="B42:D42"/>
    <mergeCell ref="E42:H42"/>
    <mergeCell ref="B43:H43"/>
    <mergeCell ref="B44:B45"/>
    <mergeCell ref="E36:H36"/>
    <mergeCell ref="E37:H37"/>
    <mergeCell ref="E39:H39"/>
    <mergeCell ref="B103:C103"/>
    <mergeCell ref="G103:H103"/>
    <mergeCell ref="B121:H121"/>
    <mergeCell ref="B122:B123"/>
    <mergeCell ref="B124:C126"/>
    <mergeCell ref="D124:D126"/>
    <mergeCell ref="F124:H126"/>
    <mergeCell ref="E116:H116"/>
    <mergeCell ref="E87:H88"/>
    <mergeCell ref="B96:D96"/>
    <mergeCell ref="E96:H96"/>
    <mergeCell ref="B97:H97"/>
    <mergeCell ref="B98:B99"/>
    <mergeCell ref="B100:C102"/>
    <mergeCell ref="D100:D102"/>
    <mergeCell ref="F100:H102"/>
    <mergeCell ref="B150:C150"/>
    <mergeCell ref="G150:H150"/>
    <mergeCell ref="B172:H172"/>
    <mergeCell ref="B173:B174"/>
    <mergeCell ref="B175:C177"/>
    <mergeCell ref="D175:D177"/>
    <mergeCell ref="F175:H177"/>
    <mergeCell ref="E143:H143"/>
    <mergeCell ref="B144:H144"/>
    <mergeCell ref="B145:B146"/>
    <mergeCell ref="B147:C149"/>
    <mergeCell ref="D147:D149"/>
    <mergeCell ref="F147:H149"/>
    <mergeCell ref="B205:B206"/>
    <mergeCell ref="B207:C209"/>
    <mergeCell ref="D207:D209"/>
    <mergeCell ref="F207:H209"/>
    <mergeCell ref="B210:C210"/>
    <mergeCell ref="G210:H210"/>
    <mergeCell ref="B178:C178"/>
    <mergeCell ref="G178:H178"/>
    <mergeCell ref="B203:D203"/>
    <mergeCell ref="E203:H203"/>
    <mergeCell ref="B204:H204"/>
    <mergeCell ref="B244:B245"/>
    <mergeCell ref="E239:H239"/>
    <mergeCell ref="B224:D224"/>
    <mergeCell ref="E224:H224"/>
    <mergeCell ref="B225:H225"/>
    <mergeCell ref="B226:B227"/>
    <mergeCell ref="B228:C230"/>
    <mergeCell ref="D228:D230"/>
    <mergeCell ref="F228:H230"/>
    <mergeCell ref="E283:H283"/>
    <mergeCell ref="E282:H282"/>
    <mergeCell ref="E300:H300"/>
    <mergeCell ref="E302:H302"/>
    <mergeCell ref="A2:F2"/>
    <mergeCell ref="B288:H288"/>
    <mergeCell ref="B289:B290"/>
    <mergeCell ref="B291:C293"/>
    <mergeCell ref="D291:D293"/>
    <mergeCell ref="F291:H293"/>
    <mergeCell ref="B294:C294"/>
    <mergeCell ref="G294:H294"/>
    <mergeCell ref="B246:C248"/>
    <mergeCell ref="D246:D248"/>
    <mergeCell ref="F246:H248"/>
    <mergeCell ref="B249:C249"/>
    <mergeCell ref="G249:H249"/>
    <mergeCell ref="B263:D263"/>
    <mergeCell ref="E263:H263"/>
    <mergeCell ref="B231:C231"/>
    <mergeCell ref="G231:H231"/>
    <mergeCell ref="B242:D242"/>
    <mergeCell ref="E242:H242"/>
    <mergeCell ref="B243:H243"/>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68"/>
  <sheetViews>
    <sheetView workbookViewId="0">
      <selection activeCell="A3" sqref="A3"/>
    </sheetView>
  </sheetViews>
  <sheetFormatPr baseColWidth="10" defaultRowHeight="15"/>
  <cols>
    <col min="1" max="1" width="4.42578125" customWidth="1"/>
    <col min="2" max="2" width="10" customWidth="1"/>
    <col min="3" max="3" width="6.85546875" customWidth="1"/>
    <col min="4" max="4" width="3.42578125" customWidth="1"/>
    <col min="5" max="5" width="80.5703125" customWidth="1"/>
    <col min="6" max="6" width="5.85546875" customWidth="1"/>
    <col min="7" max="7" width="8.5703125" customWidth="1"/>
    <col min="8" max="8" width="8.42578125" customWidth="1"/>
    <col min="9" max="9" width="26.85546875" style="76" customWidth="1"/>
    <col min="10" max="10" width="26" customWidth="1"/>
    <col min="11" max="11" width="27.7109375" customWidth="1"/>
    <col min="12" max="12" width="31.140625" customWidth="1"/>
  </cols>
  <sheetData>
    <row r="1" spans="1:14" ht="15.75">
      <c r="A1" s="88">
        <v>3.71</v>
      </c>
      <c r="B1" s="88">
        <v>9.2899999999999991</v>
      </c>
      <c r="C1" s="88">
        <v>6.14</v>
      </c>
      <c r="D1" s="89">
        <v>2.7</v>
      </c>
      <c r="E1" s="91">
        <v>79.86</v>
      </c>
      <c r="F1" s="88">
        <v>5.14</v>
      </c>
      <c r="G1" s="90">
        <v>7.86</v>
      </c>
      <c r="H1" s="88">
        <v>7.76</v>
      </c>
      <c r="I1" s="92" t="s">
        <v>1702</v>
      </c>
    </row>
    <row r="2" spans="1:14" ht="30">
      <c r="A2" s="886" t="s">
        <v>1706</v>
      </c>
      <c r="B2" s="886"/>
      <c r="C2" s="886"/>
      <c r="D2" s="886"/>
      <c r="E2" s="886"/>
      <c r="F2" s="886"/>
      <c r="G2" s="87"/>
      <c r="H2" s="55"/>
      <c r="I2" s="86" t="s">
        <v>1704</v>
      </c>
      <c r="J2" s="86"/>
      <c r="K2" s="86"/>
      <c r="L2" s="86"/>
    </row>
    <row r="3" spans="1:14" ht="30" customHeight="1">
      <c r="A3" s="11"/>
      <c r="B3" s="11"/>
      <c r="C3" s="11"/>
      <c r="D3" s="11"/>
      <c r="E3" s="55" t="s">
        <v>1701</v>
      </c>
      <c r="F3" s="11"/>
      <c r="G3" s="11"/>
      <c r="H3" s="11"/>
      <c r="I3" s="70" t="s">
        <v>1657</v>
      </c>
      <c r="J3" s="70" t="s">
        <v>1520</v>
      </c>
      <c r="K3" s="70" t="s">
        <v>1521</v>
      </c>
      <c r="L3" s="70" t="s">
        <v>1519</v>
      </c>
    </row>
    <row r="4" spans="1:14" ht="39" customHeight="1">
      <c r="A4" s="98">
        <v>0</v>
      </c>
      <c r="B4" s="863" t="s">
        <v>1657</v>
      </c>
      <c r="C4" s="863"/>
      <c r="D4" s="863"/>
      <c r="E4" s="862" t="s">
        <v>1673</v>
      </c>
      <c r="F4" s="862"/>
      <c r="G4" s="862"/>
      <c r="H4" s="862"/>
      <c r="I4" s="75" t="s">
        <v>1673</v>
      </c>
      <c r="J4" s="75" t="s">
        <v>1520</v>
      </c>
      <c r="K4" s="75" t="s">
        <v>1521</v>
      </c>
      <c r="L4" s="75" t="s">
        <v>1519</v>
      </c>
    </row>
    <row r="5" spans="1:14" s="1" customFormat="1" ht="31.5" customHeight="1">
      <c r="A5" s="10">
        <f>B6</f>
        <v>20</v>
      </c>
      <c r="B5" s="866" t="s">
        <v>1677</v>
      </c>
      <c r="C5" s="866"/>
      <c r="D5" s="866"/>
      <c r="E5" s="866"/>
      <c r="F5" s="866"/>
      <c r="G5" s="866"/>
      <c r="H5" s="867"/>
      <c r="I5" s="77" t="s">
        <v>1663</v>
      </c>
      <c r="J5" s="68" t="s">
        <v>1389</v>
      </c>
      <c r="K5" s="68" t="s">
        <v>523</v>
      </c>
      <c r="L5" s="68" t="s">
        <v>1627</v>
      </c>
    </row>
    <row r="6" spans="1:14" s="1" customFormat="1" ht="20.25" customHeight="1">
      <c r="A6" s="10">
        <f>A5</f>
        <v>20</v>
      </c>
      <c r="B6" s="868">
        <v>20</v>
      </c>
      <c r="C6" s="24"/>
      <c r="D6" s="13"/>
      <c r="E6" s="12" t="s">
        <v>523</v>
      </c>
      <c r="F6" s="32"/>
      <c r="G6" s="33"/>
      <c r="H6" s="34"/>
      <c r="I6" s="78" t="s">
        <v>1663</v>
      </c>
      <c r="J6" s="1" t="s">
        <v>1389</v>
      </c>
      <c r="K6" s="1" t="s">
        <v>523</v>
      </c>
      <c r="L6" s="1" t="s">
        <v>1627</v>
      </c>
    </row>
    <row r="7" spans="1:14" s="1" customFormat="1" ht="15.75" customHeight="1">
      <c r="A7" s="10">
        <f>A5</f>
        <v>20</v>
      </c>
      <c r="B7" s="868"/>
      <c r="C7" s="25"/>
      <c r="D7" s="26"/>
      <c r="E7" s="27" t="s">
        <v>860</v>
      </c>
      <c r="F7" s="32"/>
      <c r="G7" s="33"/>
      <c r="H7" s="34"/>
      <c r="I7" s="78" t="s">
        <v>1663</v>
      </c>
      <c r="J7" s="1" t="s">
        <v>1389</v>
      </c>
      <c r="K7" s="1" t="s">
        <v>523</v>
      </c>
      <c r="L7" s="1" t="s">
        <v>1627</v>
      </c>
    </row>
    <row r="8" spans="1:14" s="1" customFormat="1" ht="15" customHeight="1" thickBot="1">
      <c r="A8" s="10">
        <f>A5</f>
        <v>20</v>
      </c>
      <c r="B8" s="869" t="s">
        <v>1369</v>
      </c>
      <c r="C8" s="869"/>
      <c r="D8" s="870">
        <v>8</v>
      </c>
      <c r="E8" s="44" t="s">
        <v>10</v>
      </c>
      <c r="F8" s="871" t="s">
        <v>1368</v>
      </c>
      <c r="G8" s="871"/>
      <c r="H8" s="872"/>
      <c r="I8" s="78" t="s">
        <v>1663</v>
      </c>
      <c r="J8" s="1" t="s">
        <v>1389</v>
      </c>
      <c r="K8" s="1" t="s">
        <v>523</v>
      </c>
      <c r="L8" s="1" t="s">
        <v>1627</v>
      </c>
    </row>
    <row r="9" spans="1:14" s="1" customFormat="1" ht="15" customHeight="1">
      <c r="A9" s="10">
        <f>A5</f>
        <v>20</v>
      </c>
      <c r="B9" s="869"/>
      <c r="C9" s="869"/>
      <c r="D9" s="870"/>
      <c r="E9" s="65" t="s">
        <v>9</v>
      </c>
      <c r="F9" s="871"/>
      <c r="G9" s="871"/>
      <c r="H9" s="872"/>
      <c r="I9" s="78" t="s">
        <v>1663</v>
      </c>
      <c r="J9" s="1" t="s">
        <v>1389</v>
      </c>
      <c r="K9" s="1" t="s">
        <v>523</v>
      </c>
      <c r="L9" s="1" t="s">
        <v>1627</v>
      </c>
      <c r="M9" s="94" t="s">
        <v>1368</v>
      </c>
      <c r="N9" s="95"/>
    </row>
    <row r="10" spans="1:14" s="1" customFormat="1" ht="15" customHeight="1" thickBot="1">
      <c r="A10" s="10">
        <f>A5</f>
        <v>20</v>
      </c>
      <c r="B10" s="869"/>
      <c r="C10" s="869"/>
      <c r="D10" s="870"/>
      <c r="E10" s="65" t="s">
        <v>25</v>
      </c>
      <c r="F10" s="871"/>
      <c r="G10" s="871"/>
      <c r="H10" s="872"/>
      <c r="I10" s="78" t="s">
        <v>1663</v>
      </c>
      <c r="J10" s="1" t="s">
        <v>1389</v>
      </c>
      <c r="K10" s="1" t="s">
        <v>523</v>
      </c>
      <c r="L10" s="1" t="s">
        <v>1627</v>
      </c>
      <c r="M10" s="96" t="s">
        <v>1703</v>
      </c>
      <c r="N10" s="97"/>
    </row>
    <row r="11" spans="1:14" s="1" customFormat="1" ht="25.5" customHeight="1">
      <c r="A11" s="10">
        <f>A5</f>
        <v>20</v>
      </c>
      <c r="B11" s="875" t="s">
        <v>613</v>
      </c>
      <c r="C11" s="875"/>
      <c r="D11" s="16">
        <f>D8</f>
        <v>8</v>
      </c>
      <c r="E11" s="45" t="s">
        <v>2</v>
      </c>
      <c r="F11" s="29" t="s">
        <v>1</v>
      </c>
      <c r="G11" s="864">
        <v>10</v>
      </c>
      <c r="H11" s="865"/>
      <c r="I11" s="78" t="s">
        <v>1663</v>
      </c>
      <c r="J11" s="1" t="s">
        <v>1389</v>
      </c>
      <c r="K11" s="1" t="s">
        <v>523</v>
      </c>
      <c r="L11" s="1" t="s">
        <v>1627</v>
      </c>
    </row>
    <row r="12" spans="1:14" s="1" customFormat="1" ht="15" customHeight="1">
      <c r="A12" s="10">
        <f>A5</f>
        <v>20</v>
      </c>
      <c r="B12" s="50">
        <v>0.5</v>
      </c>
      <c r="C12" s="21" t="s">
        <v>609</v>
      </c>
      <c r="D12" s="17">
        <f>D8</f>
        <v>8</v>
      </c>
      <c r="E12" s="42" t="s">
        <v>718</v>
      </c>
      <c r="F12" s="17">
        <f>G11</f>
        <v>10</v>
      </c>
      <c r="G12" s="41">
        <f t="shared" ref="G12:G22" si="0">IF(ISBLANK(B12),"",IF(ISTEXT(B12),"",(B12/D12)*F12))</f>
        <v>0.625</v>
      </c>
      <c r="H12" s="28" t="str">
        <f t="shared" ref="H12:H22" si="1">C12</f>
        <v>kg</v>
      </c>
      <c r="I12" s="78" t="s">
        <v>1663</v>
      </c>
      <c r="J12" s="1" t="s">
        <v>1389</v>
      </c>
      <c r="K12" s="1" t="s">
        <v>523</v>
      </c>
      <c r="L12" s="1" t="s">
        <v>1627</v>
      </c>
    </row>
    <row r="13" spans="1:14" s="1" customFormat="1" ht="15" customHeight="1">
      <c r="A13" s="10">
        <f>A5</f>
        <v>20</v>
      </c>
      <c r="B13" s="50">
        <v>4</v>
      </c>
      <c r="C13" s="21" t="s">
        <v>627</v>
      </c>
      <c r="D13" s="17">
        <f>D8</f>
        <v>8</v>
      </c>
      <c r="E13" s="42" t="s">
        <v>719</v>
      </c>
      <c r="F13" s="17">
        <f>G11</f>
        <v>10</v>
      </c>
      <c r="G13" s="23">
        <f t="shared" si="0"/>
        <v>5</v>
      </c>
      <c r="H13" s="28" t="str">
        <f t="shared" si="1"/>
        <v>œufs</v>
      </c>
      <c r="I13" s="78" t="s">
        <v>1663</v>
      </c>
      <c r="J13" s="1" t="s">
        <v>1389</v>
      </c>
      <c r="K13" s="1" t="s">
        <v>523</v>
      </c>
      <c r="L13" s="1" t="s">
        <v>1627</v>
      </c>
    </row>
    <row r="14" spans="1:14" s="1" customFormat="1" ht="15" customHeight="1">
      <c r="A14" s="10">
        <f>A5</f>
        <v>20</v>
      </c>
      <c r="B14" s="50">
        <v>0.14000000000000001</v>
      </c>
      <c r="C14" s="21" t="s">
        <v>609</v>
      </c>
      <c r="D14" s="17">
        <f>D8</f>
        <v>8</v>
      </c>
      <c r="E14" s="42" t="s">
        <v>720</v>
      </c>
      <c r="F14" s="17">
        <f>G11</f>
        <v>10</v>
      </c>
      <c r="G14" s="41">
        <f t="shared" si="0"/>
        <v>0.17500000000000002</v>
      </c>
      <c r="H14" s="28" t="str">
        <f t="shared" si="1"/>
        <v>kg</v>
      </c>
      <c r="I14" s="78" t="s">
        <v>1663</v>
      </c>
      <c r="J14" s="1" t="s">
        <v>1389</v>
      </c>
      <c r="K14" s="1" t="s">
        <v>523</v>
      </c>
      <c r="L14" s="1" t="s">
        <v>1627</v>
      </c>
    </row>
    <row r="15" spans="1:14" s="1" customFormat="1" ht="15" customHeight="1">
      <c r="A15" s="10">
        <f>A5</f>
        <v>20</v>
      </c>
      <c r="B15" s="50">
        <v>0.14000000000000001</v>
      </c>
      <c r="C15" s="21" t="s">
        <v>609</v>
      </c>
      <c r="D15" s="17">
        <f>D8</f>
        <v>8</v>
      </c>
      <c r="E15" s="42" t="s">
        <v>721</v>
      </c>
      <c r="F15" s="17">
        <f>G11</f>
        <v>10</v>
      </c>
      <c r="G15" s="41">
        <f t="shared" si="0"/>
        <v>0.17500000000000002</v>
      </c>
      <c r="H15" s="28" t="str">
        <f t="shared" si="1"/>
        <v>kg</v>
      </c>
      <c r="I15" s="78" t="s">
        <v>1663</v>
      </c>
      <c r="J15" s="1" t="s">
        <v>1389</v>
      </c>
      <c r="K15" s="1" t="s">
        <v>523</v>
      </c>
      <c r="L15" s="1" t="s">
        <v>1627</v>
      </c>
    </row>
    <row r="16" spans="1:14" s="1" customFormat="1" ht="15" customHeight="1">
      <c r="A16" s="10">
        <f>A5</f>
        <v>20</v>
      </c>
      <c r="B16" s="50">
        <v>1</v>
      </c>
      <c r="C16" s="21" t="s">
        <v>639</v>
      </c>
      <c r="D16" s="17">
        <f>D8</f>
        <v>8</v>
      </c>
      <c r="E16" s="42" t="s">
        <v>722</v>
      </c>
      <c r="F16" s="17">
        <f>G11</f>
        <v>10</v>
      </c>
      <c r="G16" s="23">
        <f t="shared" si="0"/>
        <v>1.25</v>
      </c>
      <c r="H16" s="28" t="str">
        <f t="shared" si="1"/>
        <v>pot</v>
      </c>
      <c r="I16" s="78" t="s">
        <v>1663</v>
      </c>
      <c r="J16" s="1" t="s">
        <v>1389</v>
      </c>
      <c r="K16" s="1" t="s">
        <v>523</v>
      </c>
      <c r="L16" s="1" t="s">
        <v>1627</v>
      </c>
    </row>
    <row r="17" spans="1:12" s="1" customFormat="1" ht="15" customHeight="1">
      <c r="A17" s="10">
        <f>A5</f>
        <v>20</v>
      </c>
      <c r="B17" s="50">
        <v>3</v>
      </c>
      <c r="C17" s="21" t="s">
        <v>640</v>
      </c>
      <c r="D17" s="17">
        <f>D8</f>
        <v>8</v>
      </c>
      <c r="E17" s="42" t="s">
        <v>723</v>
      </c>
      <c r="F17" s="17">
        <f>G11</f>
        <v>10</v>
      </c>
      <c r="G17" s="23">
        <f t="shared" si="0"/>
        <v>3.75</v>
      </c>
      <c r="H17" s="28" t="str">
        <f t="shared" si="1"/>
        <v>jaunes</v>
      </c>
      <c r="I17" s="78" t="s">
        <v>1663</v>
      </c>
      <c r="J17" s="1" t="s">
        <v>1389</v>
      </c>
      <c r="K17" s="1" t="s">
        <v>523</v>
      </c>
      <c r="L17" s="1" t="s">
        <v>1627</v>
      </c>
    </row>
    <row r="18" spans="1:12" s="1" customFormat="1" ht="15" customHeight="1">
      <c r="A18" s="10">
        <f>A5</f>
        <v>20</v>
      </c>
      <c r="B18" s="50">
        <v>3</v>
      </c>
      <c r="C18" s="21" t="s">
        <v>619</v>
      </c>
      <c r="D18" s="17">
        <f>D8</f>
        <v>8</v>
      </c>
      <c r="E18" s="42" t="s">
        <v>724</v>
      </c>
      <c r="F18" s="17">
        <f>G11</f>
        <v>10</v>
      </c>
      <c r="G18" s="23">
        <f t="shared" si="0"/>
        <v>3.75</v>
      </c>
      <c r="H18" s="28" t="str">
        <f t="shared" si="1"/>
        <v>C/S</v>
      </c>
      <c r="I18" s="78" t="s">
        <v>1663</v>
      </c>
      <c r="J18" s="1" t="s">
        <v>1389</v>
      </c>
      <c r="K18" s="1" t="s">
        <v>523</v>
      </c>
      <c r="L18" s="1" t="s">
        <v>1627</v>
      </c>
    </row>
    <row r="19" spans="1:12" s="1" customFormat="1" ht="15" customHeight="1">
      <c r="A19" s="10">
        <f>A5</f>
        <v>20</v>
      </c>
      <c r="B19" s="50">
        <v>0.125</v>
      </c>
      <c r="C19" s="21" t="s">
        <v>609</v>
      </c>
      <c r="D19" s="17">
        <f>D8</f>
        <v>8</v>
      </c>
      <c r="E19" s="42" t="s">
        <v>725</v>
      </c>
      <c r="F19" s="17">
        <f>G11</f>
        <v>10</v>
      </c>
      <c r="G19" s="41">
        <f t="shared" si="0"/>
        <v>0.15625</v>
      </c>
      <c r="H19" s="28" t="str">
        <f t="shared" si="1"/>
        <v>kg</v>
      </c>
      <c r="I19" s="78" t="s">
        <v>1663</v>
      </c>
      <c r="J19" s="1" t="s">
        <v>1389</v>
      </c>
      <c r="K19" s="1" t="s">
        <v>523</v>
      </c>
      <c r="L19" s="1" t="s">
        <v>1627</v>
      </c>
    </row>
    <row r="20" spans="1:12" s="1" customFormat="1" ht="15" customHeight="1">
      <c r="A20" s="10">
        <f>A5</f>
        <v>20</v>
      </c>
      <c r="B20" s="50">
        <v>1</v>
      </c>
      <c r="C20" s="21" t="s">
        <v>625</v>
      </c>
      <c r="D20" s="17">
        <f>D8</f>
        <v>8</v>
      </c>
      <c r="E20" s="42" t="s">
        <v>726</v>
      </c>
      <c r="F20" s="17">
        <f>G11</f>
        <v>10</v>
      </c>
      <c r="G20" s="23">
        <f t="shared" si="0"/>
        <v>1.25</v>
      </c>
      <c r="H20" s="28" t="str">
        <f t="shared" si="1"/>
        <v>boite</v>
      </c>
      <c r="I20" s="78" t="s">
        <v>1663</v>
      </c>
      <c r="J20" s="1" t="s">
        <v>1389</v>
      </c>
      <c r="K20" s="1" t="s">
        <v>523</v>
      </c>
      <c r="L20" s="1" t="s">
        <v>1627</v>
      </c>
    </row>
    <row r="21" spans="1:12" s="1" customFormat="1" ht="15" customHeight="1">
      <c r="A21" s="10">
        <f>A5</f>
        <v>20</v>
      </c>
      <c r="B21" s="50">
        <v>1</v>
      </c>
      <c r="C21" s="21" t="s">
        <v>641</v>
      </c>
      <c r="D21" s="17">
        <f>D8</f>
        <v>8</v>
      </c>
      <c r="E21" s="42" t="s">
        <v>727</v>
      </c>
      <c r="F21" s="17">
        <f>G11</f>
        <v>10</v>
      </c>
      <c r="G21" s="23">
        <f t="shared" si="0"/>
        <v>1.25</v>
      </c>
      <c r="H21" s="28" t="str">
        <f t="shared" si="1"/>
        <v>clémentines</v>
      </c>
      <c r="I21" s="78" t="s">
        <v>1663</v>
      </c>
      <c r="J21" s="1" t="s">
        <v>1389</v>
      </c>
      <c r="K21" s="1" t="s">
        <v>523</v>
      </c>
      <c r="L21" s="1" t="s">
        <v>1627</v>
      </c>
    </row>
    <row r="22" spans="1:12" s="1" customFormat="1" ht="15" customHeight="1">
      <c r="A22" s="10">
        <f>A5</f>
        <v>20</v>
      </c>
      <c r="B22" s="50"/>
      <c r="C22" s="21"/>
      <c r="D22" s="17">
        <f>D8</f>
        <v>8</v>
      </c>
      <c r="E22" s="65"/>
      <c r="F22" s="17">
        <f>G11</f>
        <v>10</v>
      </c>
      <c r="G22" s="22" t="str">
        <f t="shared" si="0"/>
        <v/>
      </c>
      <c r="H22" s="28">
        <f t="shared" si="1"/>
        <v>0</v>
      </c>
      <c r="I22" s="78" t="s">
        <v>1663</v>
      </c>
      <c r="J22" s="1" t="s">
        <v>1389</v>
      </c>
      <c r="K22" s="1" t="s">
        <v>523</v>
      </c>
      <c r="L22" s="1" t="s">
        <v>1627</v>
      </c>
    </row>
    <row r="23" spans="1:12" s="1" customFormat="1">
      <c r="A23" s="10">
        <f>A5</f>
        <v>20</v>
      </c>
      <c r="B23" s="53"/>
      <c r="C23" s="54"/>
      <c r="D23" s="17"/>
      <c r="E23" s="61" t="s">
        <v>1470</v>
      </c>
      <c r="F23" s="17"/>
      <c r="G23" s="22"/>
      <c r="H23" s="28"/>
      <c r="I23" s="78" t="s">
        <v>1663</v>
      </c>
      <c r="J23" s="1" t="s">
        <v>1389</v>
      </c>
      <c r="K23" s="1" t="s">
        <v>523</v>
      </c>
      <c r="L23" s="1" t="s">
        <v>1627</v>
      </c>
    </row>
    <row r="24" spans="1:12" s="1" customFormat="1" ht="25.5" customHeight="1">
      <c r="A24" s="10">
        <f>A5</f>
        <v>20</v>
      </c>
      <c r="B24" s="53"/>
      <c r="C24" s="54"/>
      <c r="D24" s="17"/>
      <c r="E24" s="860" t="s">
        <v>522</v>
      </c>
      <c r="F24" s="860"/>
      <c r="G24" s="860"/>
      <c r="H24" s="861"/>
      <c r="I24" s="78" t="s">
        <v>1663</v>
      </c>
      <c r="J24" s="1" t="s">
        <v>1389</v>
      </c>
      <c r="K24" s="1" t="s">
        <v>523</v>
      </c>
      <c r="L24" s="1" t="s">
        <v>1627</v>
      </c>
    </row>
    <row r="25" spans="1:12" s="1" customFormat="1">
      <c r="A25" s="10">
        <f>A5</f>
        <v>20</v>
      </c>
      <c r="B25" s="53"/>
      <c r="C25" s="54"/>
      <c r="D25" s="17"/>
      <c r="E25" s="63" t="s">
        <v>521</v>
      </c>
      <c r="F25" s="17"/>
      <c r="G25" s="22"/>
      <c r="H25" s="28"/>
      <c r="I25" s="78" t="s">
        <v>1663</v>
      </c>
      <c r="J25" s="1" t="s">
        <v>1389</v>
      </c>
      <c r="K25" s="1" t="s">
        <v>523</v>
      </c>
      <c r="L25" s="1" t="s">
        <v>1627</v>
      </c>
    </row>
    <row r="26" spans="1:12" s="1" customFormat="1">
      <c r="A26" s="10">
        <f>A5</f>
        <v>20</v>
      </c>
      <c r="B26" s="53"/>
      <c r="C26" s="54"/>
      <c r="D26" s="17"/>
      <c r="E26" s="63" t="s">
        <v>520</v>
      </c>
      <c r="F26" s="17"/>
      <c r="G26" s="22"/>
      <c r="H26" s="28"/>
      <c r="I26" s="78" t="s">
        <v>1663</v>
      </c>
      <c r="J26" s="1" t="s">
        <v>1389</v>
      </c>
      <c r="K26" s="1" t="s">
        <v>523</v>
      </c>
      <c r="L26" s="1" t="s">
        <v>1627</v>
      </c>
    </row>
    <row r="27" spans="1:12" s="1" customFormat="1" ht="25.5" customHeight="1">
      <c r="A27" s="10">
        <f>A5</f>
        <v>20</v>
      </c>
      <c r="B27" s="53"/>
      <c r="C27" s="54"/>
      <c r="D27" s="17"/>
      <c r="E27" s="860" t="s">
        <v>519</v>
      </c>
      <c r="F27" s="860"/>
      <c r="G27" s="860"/>
      <c r="H27" s="861"/>
      <c r="I27" s="78" t="s">
        <v>1663</v>
      </c>
      <c r="J27" s="1" t="s">
        <v>1389</v>
      </c>
      <c r="K27" s="1" t="s">
        <v>523</v>
      </c>
      <c r="L27" s="1" t="s">
        <v>1627</v>
      </c>
    </row>
    <row r="28" spans="1:12" s="1" customFormat="1" ht="25.5" customHeight="1">
      <c r="A28" s="10">
        <f>A5</f>
        <v>20</v>
      </c>
      <c r="B28" s="53"/>
      <c r="C28" s="54"/>
      <c r="D28" s="17"/>
      <c r="E28" s="860" t="s">
        <v>518</v>
      </c>
      <c r="F28" s="860"/>
      <c r="G28" s="860"/>
      <c r="H28" s="861"/>
      <c r="I28" s="78" t="s">
        <v>1663</v>
      </c>
      <c r="J28" s="1" t="s">
        <v>1389</v>
      </c>
      <c r="K28" s="1" t="s">
        <v>523</v>
      </c>
      <c r="L28" s="1" t="s">
        <v>1627</v>
      </c>
    </row>
    <row r="29" spans="1:12" s="1" customFormat="1" ht="25.5" customHeight="1">
      <c r="A29" s="10">
        <f>A5</f>
        <v>20</v>
      </c>
      <c r="B29" s="53"/>
      <c r="C29" s="54"/>
      <c r="D29" s="17"/>
      <c r="E29" s="860" t="s">
        <v>517</v>
      </c>
      <c r="F29" s="860"/>
      <c r="G29" s="860"/>
      <c r="H29" s="861"/>
      <c r="I29" s="78" t="s">
        <v>1663</v>
      </c>
      <c r="J29" s="1" t="s">
        <v>1389</v>
      </c>
      <c r="K29" s="1" t="s">
        <v>523</v>
      </c>
      <c r="L29" s="1" t="s">
        <v>1627</v>
      </c>
    </row>
    <row r="30" spans="1:12" s="1" customFormat="1">
      <c r="A30" s="10">
        <f>A5</f>
        <v>20</v>
      </c>
      <c r="B30" s="53"/>
      <c r="C30" s="54"/>
      <c r="D30" s="17"/>
      <c r="E30" s="63" t="s">
        <v>516</v>
      </c>
      <c r="F30" s="17"/>
      <c r="G30" s="22"/>
      <c r="H30" s="28"/>
      <c r="I30" s="78" t="s">
        <v>1663</v>
      </c>
      <c r="J30" s="1" t="s">
        <v>1389</v>
      </c>
      <c r="K30" s="1" t="s">
        <v>523</v>
      </c>
      <c r="L30" s="1" t="s">
        <v>1627</v>
      </c>
    </row>
    <row r="31" spans="1:12" s="1" customFormat="1">
      <c r="A31" s="10">
        <f>A5</f>
        <v>20</v>
      </c>
      <c r="B31" s="53"/>
      <c r="C31" s="54"/>
      <c r="D31" s="17"/>
      <c r="E31" s="63" t="s">
        <v>515</v>
      </c>
      <c r="F31" s="17"/>
      <c r="G31" s="22"/>
      <c r="H31" s="28"/>
      <c r="I31" s="78" t="s">
        <v>1663</v>
      </c>
      <c r="J31" s="1" t="s">
        <v>1389</v>
      </c>
      <c r="K31" s="1" t="s">
        <v>523</v>
      </c>
      <c r="L31" s="1" t="s">
        <v>1627</v>
      </c>
    </row>
    <row r="32" spans="1:12" s="1" customFormat="1" ht="38.25" customHeight="1">
      <c r="A32" s="10">
        <f>A5</f>
        <v>20</v>
      </c>
      <c r="B32" s="53"/>
      <c r="C32" s="54"/>
      <c r="D32" s="17"/>
      <c r="E32" s="860" t="s">
        <v>514</v>
      </c>
      <c r="F32" s="860"/>
      <c r="G32" s="860"/>
      <c r="H32" s="861"/>
      <c r="I32" s="78" t="s">
        <v>1663</v>
      </c>
      <c r="J32" s="1" t="s">
        <v>1389</v>
      </c>
      <c r="K32" s="1" t="s">
        <v>523</v>
      </c>
      <c r="L32" s="1" t="s">
        <v>1627</v>
      </c>
    </row>
    <row r="33" spans="1:12" s="1" customFormat="1" ht="25.5" customHeight="1">
      <c r="A33" s="10">
        <f>A5</f>
        <v>20</v>
      </c>
      <c r="B33" s="53"/>
      <c r="C33" s="54"/>
      <c r="D33" s="17"/>
      <c r="E33" s="860" t="s">
        <v>513</v>
      </c>
      <c r="F33" s="860"/>
      <c r="G33" s="860"/>
      <c r="H33" s="861"/>
      <c r="I33" s="78" t="s">
        <v>1663</v>
      </c>
      <c r="J33" s="1" t="s">
        <v>1389</v>
      </c>
      <c r="K33" s="1" t="s">
        <v>523</v>
      </c>
      <c r="L33" s="1" t="s">
        <v>1627</v>
      </c>
    </row>
    <row r="34" spans="1:12" s="1" customFormat="1" ht="14.25">
      <c r="A34" s="10">
        <f>A5</f>
        <v>20</v>
      </c>
      <c r="B34" s="18"/>
      <c r="C34" s="18"/>
      <c r="D34" s="15"/>
      <c r="E34" s="63" t="s">
        <v>512</v>
      </c>
      <c r="F34" s="14"/>
      <c r="G34" s="31"/>
      <c r="H34" s="38"/>
      <c r="I34" s="78" t="s">
        <v>1663</v>
      </c>
      <c r="J34" s="1" t="s">
        <v>1389</v>
      </c>
      <c r="K34" s="1" t="s">
        <v>523</v>
      </c>
      <c r="L34" s="1" t="s">
        <v>1627</v>
      </c>
    </row>
    <row r="35" spans="1:12" s="1" customFormat="1" ht="14.25">
      <c r="A35" s="10">
        <f>A5</f>
        <v>20</v>
      </c>
      <c r="B35" s="18"/>
      <c r="C35" s="18"/>
      <c r="D35" s="15"/>
      <c r="E35" s="63" t="s">
        <v>511</v>
      </c>
      <c r="F35" s="14"/>
      <c r="G35" s="31"/>
      <c r="H35" s="38"/>
      <c r="I35" s="78" t="s">
        <v>1663</v>
      </c>
      <c r="J35" s="1" t="s">
        <v>1389</v>
      </c>
      <c r="K35" s="1" t="s">
        <v>523</v>
      </c>
      <c r="L35" s="1" t="s">
        <v>1627</v>
      </c>
    </row>
    <row r="36" spans="1:12" s="1" customFormat="1" ht="14.25">
      <c r="A36" s="10">
        <f>A5</f>
        <v>20</v>
      </c>
      <c r="B36" s="18"/>
      <c r="C36" s="18"/>
      <c r="D36" s="15"/>
      <c r="E36" s="63" t="s">
        <v>510</v>
      </c>
      <c r="F36" s="14"/>
      <c r="G36" s="31"/>
      <c r="H36" s="38"/>
      <c r="I36" s="78" t="s">
        <v>1663</v>
      </c>
      <c r="J36" s="1" t="s">
        <v>1389</v>
      </c>
      <c r="K36" s="1" t="s">
        <v>523</v>
      </c>
      <c r="L36" s="1" t="s">
        <v>1627</v>
      </c>
    </row>
    <row r="37" spans="1:12" s="1" customFormat="1" ht="14.25">
      <c r="A37" s="10">
        <f>A5</f>
        <v>20</v>
      </c>
      <c r="B37" s="18"/>
      <c r="C37" s="18"/>
      <c r="D37" s="15"/>
      <c r="E37" s="63" t="s">
        <v>509</v>
      </c>
      <c r="F37" s="14"/>
      <c r="G37" s="31"/>
      <c r="H37" s="38"/>
      <c r="I37" s="78" t="s">
        <v>1663</v>
      </c>
      <c r="J37" s="1" t="s">
        <v>1389</v>
      </c>
      <c r="K37" s="1" t="s">
        <v>523</v>
      </c>
      <c r="L37" s="1" t="s">
        <v>1627</v>
      </c>
    </row>
    <row r="38" spans="1:12" s="1" customFormat="1" ht="14.25">
      <c r="A38" s="10">
        <f>A5</f>
        <v>20</v>
      </c>
      <c r="B38" s="18"/>
      <c r="C38" s="18"/>
      <c r="D38" s="15"/>
      <c r="E38" s="63" t="s">
        <v>508</v>
      </c>
      <c r="F38" s="14"/>
      <c r="G38" s="31"/>
      <c r="H38" s="38"/>
      <c r="I38" s="78" t="s">
        <v>1663</v>
      </c>
      <c r="J38" s="1" t="s">
        <v>1389</v>
      </c>
      <c r="K38" s="1" t="s">
        <v>523</v>
      </c>
      <c r="L38" s="1" t="s">
        <v>1627</v>
      </c>
    </row>
    <row r="39" spans="1:12" s="1" customFormat="1" ht="14.25">
      <c r="A39" s="10">
        <f>A5</f>
        <v>20</v>
      </c>
      <c r="B39" s="18"/>
      <c r="C39" s="18"/>
      <c r="D39" s="15"/>
      <c r="E39" s="63" t="s">
        <v>507</v>
      </c>
      <c r="F39" s="14"/>
      <c r="G39" s="31"/>
      <c r="H39" s="38"/>
      <c r="I39" s="78" t="s">
        <v>1663</v>
      </c>
      <c r="J39" s="1" t="s">
        <v>1389</v>
      </c>
      <c r="K39" s="1" t="s">
        <v>523</v>
      </c>
      <c r="L39" s="1" t="s">
        <v>1627</v>
      </c>
    </row>
    <row r="40" spans="1:12" s="1" customFormat="1" ht="25.5" customHeight="1">
      <c r="A40" s="10">
        <f>A5</f>
        <v>20</v>
      </c>
      <c r="B40" s="18"/>
      <c r="C40" s="18"/>
      <c r="D40" s="15"/>
      <c r="E40" s="860" t="s">
        <v>506</v>
      </c>
      <c r="F40" s="860"/>
      <c r="G40" s="860"/>
      <c r="H40" s="861"/>
      <c r="I40" s="78" t="s">
        <v>1663</v>
      </c>
      <c r="J40" s="1" t="s">
        <v>1389</v>
      </c>
      <c r="K40" s="1" t="s">
        <v>523</v>
      </c>
      <c r="L40" s="1" t="s">
        <v>1627</v>
      </c>
    </row>
    <row r="41" spans="1:12" s="1" customFormat="1" ht="14.25">
      <c r="A41" s="10">
        <f>A5</f>
        <v>20</v>
      </c>
      <c r="B41" s="18"/>
      <c r="C41" s="18"/>
      <c r="D41" s="15"/>
      <c r="E41" s="63" t="s">
        <v>505</v>
      </c>
      <c r="F41" s="14"/>
      <c r="G41" s="31"/>
      <c r="H41" s="38"/>
      <c r="I41" s="78" t="s">
        <v>1663</v>
      </c>
      <c r="J41" s="1" t="s">
        <v>1389</v>
      </c>
      <c r="K41" s="1" t="s">
        <v>523</v>
      </c>
      <c r="L41" s="1" t="s">
        <v>1627</v>
      </c>
    </row>
    <row r="42" spans="1:12" s="1" customFormat="1" ht="15" customHeight="1">
      <c r="A42" s="10">
        <f>A5</f>
        <v>20</v>
      </c>
      <c r="B42" s="18"/>
      <c r="C42" s="18"/>
      <c r="D42" s="15"/>
      <c r="E42" s="63"/>
      <c r="F42" s="14"/>
      <c r="G42" s="31"/>
      <c r="H42" s="38"/>
      <c r="I42" s="78" t="s">
        <v>1663</v>
      </c>
      <c r="J42" s="1" t="s">
        <v>1389</v>
      </c>
      <c r="K42" s="1" t="s">
        <v>523</v>
      </c>
      <c r="L42" s="1" t="s">
        <v>1627</v>
      </c>
    </row>
    <row r="43" spans="1:12" s="1" customFormat="1" ht="15" customHeight="1">
      <c r="A43" s="52">
        <f>A5</f>
        <v>20</v>
      </c>
      <c r="B43" s="6"/>
      <c r="C43" s="6"/>
      <c r="D43" s="5"/>
      <c r="E43" s="4"/>
      <c r="F43" s="3"/>
      <c r="G43" s="2"/>
      <c r="H43" s="2"/>
      <c r="I43" s="79" t="s">
        <v>1663</v>
      </c>
      <c r="J43" s="69" t="s">
        <v>1389</v>
      </c>
      <c r="K43" s="69" t="s">
        <v>523</v>
      </c>
      <c r="L43" s="69" t="s">
        <v>1627</v>
      </c>
    </row>
    <row r="44" spans="1:12" ht="39" customHeight="1">
      <c r="A44" s="10">
        <v>0</v>
      </c>
      <c r="B44" s="863" t="s">
        <v>1657</v>
      </c>
      <c r="C44" s="863"/>
      <c r="D44" s="863"/>
      <c r="E44" s="862" t="s">
        <v>1666</v>
      </c>
      <c r="F44" s="862"/>
      <c r="G44" s="862"/>
      <c r="H44" s="862"/>
      <c r="I44" s="75" t="s">
        <v>1666</v>
      </c>
      <c r="J44" s="75" t="s">
        <v>1520</v>
      </c>
      <c r="K44" s="75" t="s">
        <v>1521</v>
      </c>
      <c r="L44" s="75" t="s">
        <v>1519</v>
      </c>
    </row>
    <row r="45" spans="1:12" s="1" customFormat="1" ht="31.5" customHeight="1">
      <c r="A45" s="10">
        <f>B46</f>
        <v>65</v>
      </c>
      <c r="B45" s="866" t="s">
        <v>1495</v>
      </c>
      <c r="C45" s="866"/>
      <c r="D45" s="866"/>
      <c r="E45" s="866"/>
      <c r="F45" s="866"/>
      <c r="G45" s="866"/>
      <c r="H45" s="867"/>
      <c r="I45" s="77" t="s">
        <v>1659</v>
      </c>
      <c r="J45" s="68" t="s">
        <v>1496</v>
      </c>
      <c r="K45" s="68" t="s">
        <v>241</v>
      </c>
      <c r="L45" s="68" t="s">
        <v>1700</v>
      </c>
    </row>
    <row r="46" spans="1:12" s="1" customFormat="1" ht="20.25" customHeight="1">
      <c r="A46" s="10">
        <f>A45</f>
        <v>65</v>
      </c>
      <c r="B46" s="868">
        <v>65</v>
      </c>
      <c r="C46" s="24"/>
      <c r="D46" s="13"/>
      <c r="E46" s="12" t="s">
        <v>241</v>
      </c>
      <c r="F46" s="32"/>
      <c r="G46" s="33"/>
      <c r="H46" s="34"/>
      <c r="I46" s="78" t="s">
        <v>1659</v>
      </c>
      <c r="J46" s="1" t="s">
        <v>1496</v>
      </c>
      <c r="K46" s="1" t="s">
        <v>241</v>
      </c>
      <c r="L46" s="1" t="s">
        <v>1700</v>
      </c>
    </row>
    <row r="47" spans="1:12" s="1" customFormat="1" ht="15.75" customHeight="1">
      <c r="A47" s="10">
        <f>A45</f>
        <v>65</v>
      </c>
      <c r="B47" s="868"/>
      <c r="C47" s="25"/>
      <c r="D47" s="26"/>
      <c r="E47" s="27" t="s">
        <v>1126</v>
      </c>
      <c r="F47" s="32"/>
      <c r="G47" s="33"/>
      <c r="H47" s="34"/>
      <c r="I47" s="78" t="s">
        <v>1659</v>
      </c>
      <c r="J47" s="1" t="s">
        <v>1496</v>
      </c>
      <c r="K47" s="1" t="s">
        <v>241</v>
      </c>
      <c r="L47" s="1" t="s">
        <v>1700</v>
      </c>
    </row>
    <row r="48" spans="1:12" s="1" customFormat="1" ht="15" customHeight="1">
      <c r="A48" s="10">
        <f>A45</f>
        <v>65</v>
      </c>
      <c r="B48" s="869" t="s">
        <v>1369</v>
      </c>
      <c r="C48" s="869"/>
      <c r="D48" s="870">
        <v>2</v>
      </c>
      <c r="E48" s="44" t="s">
        <v>19</v>
      </c>
      <c r="F48" s="871" t="s">
        <v>611</v>
      </c>
      <c r="G48" s="871"/>
      <c r="H48" s="872"/>
      <c r="I48" s="78" t="s">
        <v>1659</v>
      </c>
      <c r="J48" s="1" t="s">
        <v>1496</v>
      </c>
      <c r="K48" s="1" t="s">
        <v>241</v>
      </c>
      <c r="L48" s="1" t="s">
        <v>1700</v>
      </c>
    </row>
    <row r="49" spans="1:12" s="1" customFormat="1" ht="15" customHeight="1">
      <c r="A49" s="10">
        <f>A45</f>
        <v>65</v>
      </c>
      <c r="B49" s="869"/>
      <c r="C49" s="869"/>
      <c r="D49" s="870"/>
      <c r="E49" s="65" t="s">
        <v>4</v>
      </c>
      <c r="F49" s="871"/>
      <c r="G49" s="871"/>
      <c r="H49" s="872"/>
      <c r="I49" s="78" t="s">
        <v>1659</v>
      </c>
      <c r="J49" s="1" t="s">
        <v>1496</v>
      </c>
      <c r="K49" s="1" t="s">
        <v>241</v>
      </c>
      <c r="L49" s="1" t="s">
        <v>1700</v>
      </c>
    </row>
    <row r="50" spans="1:12" s="1" customFormat="1" ht="15" customHeight="1">
      <c r="A50" s="10">
        <f>A45</f>
        <v>65</v>
      </c>
      <c r="B50" s="869"/>
      <c r="C50" s="869"/>
      <c r="D50" s="870"/>
      <c r="E50" s="65" t="s">
        <v>21</v>
      </c>
      <c r="F50" s="871"/>
      <c r="G50" s="871"/>
      <c r="H50" s="872"/>
      <c r="I50" s="78" t="s">
        <v>1659</v>
      </c>
      <c r="J50" s="1" t="s">
        <v>1496</v>
      </c>
      <c r="K50" s="1" t="s">
        <v>241</v>
      </c>
      <c r="L50" s="1" t="s">
        <v>1700</v>
      </c>
    </row>
    <row r="51" spans="1:12" s="1" customFormat="1" ht="25.5" customHeight="1">
      <c r="A51" s="10">
        <f>A45</f>
        <v>65</v>
      </c>
      <c r="B51" s="875" t="s">
        <v>613</v>
      </c>
      <c r="C51" s="875"/>
      <c r="D51" s="16">
        <f>D48</f>
        <v>2</v>
      </c>
      <c r="E51" s="45" t="s">
        <v>2</v>
      </c>
      <c r="F51" s="29" t="s">
        <v>1</v>
      </c>
      <c r="G51" s="864">
        <v>10</v>
      </c>
      <c r="H51" s="865"/>
      <c r="I51" s="78" t="s">
        <v>1659</v>
      </c>
      <c r="J51" s="1" t="s">
        <v>1496</v>
      </c>
      <c r="K51" s="1" t="s">
        <v>241</v>
      </c>
      <c r="L51" s="1" t="s">
        <v>1700</v>
      </c>
    </row>
    <row r="52" spans="1:12" s="1" customFormat="1" ht="15" customHeight="1">
      <c r="A52" s="10">
        <f>A45</f>
        <v>65</v>
      </c>
      <c r="B52" s="50">
        <v>0.4</v>
      </c>
      <c r="C52" s="21" t="s">
        <v>609</v>
      </c>
      <c r="D52" s="17">
        <f>D48</f>
        <v>2</v>
      </c>
      <c r="E52" s="42" t="s">
        <v>1127</v>
      </c>
      <c r="F52" s="17">
        <f>G51</f>
        <v>10</v>
      </c>
      <c r="G52" s="41">
        <f t="shared" ref="G52:G57" si="2">IF(ISBLANK(B52),"",IF(ISTEXT(B52),"",(B52/D52)*F52))</f>
        <v>2</v>
      </c>
      <c r="H52" s="28" t="str">
        <f t="shared" ref="H52:H57" si="3">C52</f>
        <v>kg</v>
      </c>
      <c r="I52" s="78" t="s">
        <v>1659</v>
      </c>
      <c r="J52" s="1" t="s">
        <v>1496</v>
      </c>
      <c r="K52" s="1" t="s">
        <v>241</v>
      </c>
      <c r="L52" s="1" t="s">
        <v>1700</v>
      </c>
    </row>
    <row r="53" spans="1:12" s="1" customFormat="1" ht="15" customHeight="1">
      <c r="A53" s="10">
        <f>A45</f>
        <v>65</v>
      </c>
      <c r="B53" s="50">
        <v>3</v>
      </c>
      <c r="C53" s="21" t="s">
        <v>1419</v>
      </c>
      <c r="D53" s="17">
        <f>D48</f>
        <v>2</v>
      </c>
      <c r="E53" s="42" t="s">
        <v>1128</v>
      </c>
      <c r="F53" s="17">
        <f>G51</f>
        <v>10</v>
      </c>
      <c r="G53" s="23">
        <f t="shared" si="2"/>
        <v>15</v>
      </c>
      <c r="H53" s="28" t="str">
        <f t="shared" si="3"/>
        <v>pamplemousses</v>
      </c>
      <c r="I53" s="78" t="s">
        <v>1659</v>
      </c>
      <c r="J53" s="1" t="s">
        <v>1496</v>
      </c>
      <c r="K53" s="1" t="s">
        <v>241</v>
      </c>
      <c r="L53" s="1" t="s">
        <v>1700</v>
      </c>
    </row>
    <row r="54" spans="1:12" s="1" customFormat="1" ht="15" customHeight="1">
      <c r="A54" s="10">
        <f>A45</f>
        <v>65</v>
      </c>
      <c r="B54" s="50">
        <v>2</v>
      </c>
      <c r="C54" s="21" t="s">
        <v>1420</v>
      </c>
      <c r="D54" s="17">
        <f>D48</f>
        <v>2</v>
      </c>
      <c r="E54" s="42" t="s">
        <v>1129</v>
      </c>
      <c r="F54" s="17">
        <f>G51</f>
        <v>10</v>
      </c>
      <c r="G54" s="23">
        <f t="shared" si="2"/>
        <v>10</v>
      </c>
      <c r="H54" s="28" t="str">
        <f t="shared" si="3"/>
        <v>branches</v>
      </c>
      <c r="I54" s="78" t="s">
        <v>1659</v>
      </c>
      <c r="J54" s="1" t="s">
        <v>1496</v>
      </c>
      <c r="K54" s="1" t="s">
        <v>241</v>
      </c>
      <c r="L54" s="1" t="s">
        <v>1700</v>
      </c>
    </row>
    <row r="55" spans="1:12" s="1" customFormat="1" ht="15" customHeight="1">
      <c r="A55" s="10">
        <f>A45</f>
        <v>65</v>
      </c>
      <c r="B55" s="50">
        <v>1</v>
      </c>
      <c r="C55" s="21" t="s">
        <v>646</v>
      </c>
      <c r="D55" s="17">
        <f>D48</f>
        <v>2</v>
      </c>
      <c r="E55" s="42" t="s">
        <v>1130</v>
      </c>
      <c r="F55" s="17">
        <f>G51</f>
        <v>10</v>
      </c>
      <c r="G55" s="23">
        <f t="shared" si="2"/>
        <v>5</v>
      </c>
      <c r="H55" s="28" t="str">
        <f t="shared" si="3"/>
        <v>cuillères</v>
      </c>
      <c r="I55" s="78" t="s">
        <v>1659</v>
      </c>
      <c r="J55" s="1" t="s">
        <v>1496</v>
      </c>
      <c r="K55" s="1" t="s">
        <v>241</v>
      </c>
      <c r="L55" s="1" t="s">
        <v>1700</v>
      </c>
    </row>
    <row r="56" spans="1:12" s="1" customFormat="1" ht="15" customHeight="1">
      <c r="A56" s="10">
        <f>A45</f>
        <v>65</v>
      </c>
      <c r="B56" s="50"/>
      <c r="C56" s="21" t="s">
        <v>1397</v>
      </c>
      <c r="D56" s="17">
        <f>D48</f>
        <v>2</v>
      </c>
      <c r="E56" s="42" t="s">
        <v>1131</v>
      </c>
      <c r="F56" s="17">
        <f>G51</f>
        <v>10</v>
      </c>
      <c r="G56" s="23" t="str">
        <f t="shared" si="2"/>
        <v/>
      </c>
      <c r="H56" s="28" t="str">
        <f t="shared" si="3"/>
        <v>pm</v>
      </c>
      <c r="I56" s="78" t="s">
        <v>1659</v>
      </c>
      <c r="J56" s="1" t="s">
        <v>1496</v>
      </c>
      <c r="K56" s="1" t="s">
        <v>241</v>
      </c>
      <c r="L56" s="1" t="s">
        <v>1700</v>
      </c>
    </row>
    <row r="57" spans="1:12" s="1" customFormat="1" ht="15" customHeight="1">
      <c r="A57" s="10">
        <f>A45</f>
        <v>65</v>
      </c>
      <c r="B57" s="50"/>
      <c r="C57" s="21"/>
      <c r="D57" s="17">
        <f>D48</f>
        <v>2</v>
      </c>
      <c r="E57" s="42"/>
      <c r="F57" s="17">
        <f>G51</f>
        <v>10</v>
      </c>
      <c r="G57" s="22" t="str">
        <f t="shared" si="2"/>
        <v/>
      </c>
      <c r="H57" s="28">
        <f t="shared" si="3"/>
        <v>0</v>
      </c>
      <c r="I57" s="78" t="s">
        <v>1659</v>
      </c>
      <c r="J57" s="1" t="s">
        <v>1496</v>
      </c>
      <c r="K57" s="1" t="s">
        <v>241</v>
      </c>
      <c r="L57" s="1" t="s">
        <v>1700</v>
      </c>
    </row>
    <row r="58" spans="1:12" s="1" customFormat="1" ht="15" customHeight="1">
      <c r="A58" s="10">
        <f>A45</f>
        <v>65</v>
      </c>
      <c r="B58" s="18"/>
      <c r="C58" s="18"/>
      <c r="D58" s="15"/>
      <c r="E58" s="63"/>
      <c r="F58" s="14"/>
      <c r="G58" s="31"/>
      <c r="H58" s="38"/>
      <c r="I58" s="78" t="s">
        <v>1659</v>
      </c>
      <c r="J58" s="1" t="s">
        <v>1496</v>
      </c>
      <c r="K58" s="1" t="s">
        <v>241</v>
      </c>
      <c r="L58" s="1" t="s">
        <v>1700</v>
      </c>
    </row>
    <row r="59" spans="1:12" s="1" customFormat="1" ht="15" customHeight="1">
      <c r="A59" s="10">
        <f>A45</f>
        <v>65</v>
      </c>
      <c r="B59" s="18"/>
      <c r="C59" s="18"/>
      <c r="D59" s="15"/>
      <c r="E59" s="61" t="s">
        <v>1463</v>
      </c>
      <c r="F59" s="14"/>
      <c r="G59" s="31"/>
      <c r="H59" s="38"/>
      <c r="I59" s="78" t="s">
        <v>1659</v>
      </c>
      <c r="J59" s="1" t="s">
        <v>1496</v>
      </c>
      <c r="K59" s="1" t="s">
        <v>241</v>
      </c>
      <c r="L59" s="1" t="s">
        <v>1700</v>
      </c>
    </row>
    <row r="60" spans="1:12" s="1" customFormat="1" ht="15" customHeight="1">
      <c r="A60" s="10">
        <f>A45</f>
        <v>65</v>
      </c>
      <c r="B60" s="18"/>
      <c r="C60" s="18"/>
      <c r="D60" s="15"/>
      <c r="E60" s="63" t="s">
        <v>240</v>
      </c>
      <c r="F60" s="14"/>
      <c r="G60" s="31"/>
      <c r="H60" s="38"/>
      <c r="I60" s="78" t="s">
        <v>1659</v>
      </c>
      <c r="J60" s="1" t="s">
        <v>1496</v>
      </c>
      <c r="K60" s="1" t="s">
        <v>241</v>
      </c>
      <c r="L60" s="1" t="s">
        <v>1700</v>
      </c>
    </row>
    <row r="61" spans="1:12" s="1" customFormat="1" ht="15" customHeight="1">
      <c r="A61" s="10">
        <f>A45</f>
        <v>65</v>
      </c>
      <c r="B61" s="18"/>
      <c r="C61" s="18"/>
      <c r="D61" s="15"/>
      <c r="E61" s="860" t="s">
        <v>239</v>
      </c>
      <c r="F61" s="14"/>
      <c r="G61" s="31"/>
      <c r="H61" s="38"/>
      <c r="I61" s="78" t="s">
        <v>1659</v>
      </c>
      <c r="J61" s="1" t="s">
        <v>1496</v>
      </c>
      <c r="K61" s="1" t="s">
        <v>241</v>
      </c>
      <c r="L61" s="1" t="s">
        <v>1700</v>
      </c>
    </row>
    <row r="62" spans="1:12" s="1" customFormat="1" ht="15" customHeight="1">
      <c r="A62" s="10">
        <f>A45</f>
        <v>65</v>
      </c>
      <c r="B62" s="18"/>
      <c r="C62" s="18"/>
      <c r="D62" s="15"/>
      <c r="E62" s="860"/>
      <c r="F62" s="14"/>
      <c r="G62" s="31"/>
      <c r="H62" s="38"/>
      <c r="I62" s="78" t="s">
        <v>1659</v>
      </c>
      <c r="J62" s="1" t="s">
        <v>1496</v>
      </c>
      <c r="K62" s="1" t="s">
        <v>241</v>
      </c>
      <c r="L62" s="1" t="s">
        <v>1700</v>
      </c>
    </row>
    <row r="63" spans="1:12" s="1" customFormat="1" ht="15" customHeight="1">
      <c r="A63" s="10">
        <f>A45</f>
        <v>65</v>
      </c>
      <c r="B63" s="18"/>
      <c r="C63" s="18"/>
      <c r="D63" s="15"/>
      <c r="E63" s="63" t="s">
        <v>238</v>
      </c>
      <c r="F63" s="14"/>
      <c r="G63" s="31"/>
      <c r="H63" s="38"/>
      <c r="I63" s="78" t="s">
        <v>1659</v>
      </c>
      <c r="J63" s="1" t="s">
        <v>1496</v>
      </c>
      <c r="K63" s="1" t="s">
        <v>241</v>
      </c>
      <c r="L63" s="1" t="s">
        <v>1700</v>
      </c>
    </row>
    <row r="64" spans="1:12" s="1" customFormat="1" ht="15" customHeight="1">
      <c r="A64" s="10">
        <f>A45</f>
        <v>65</v>
      </c>
      <c r="B64" s="18"/>
      <c r="C64" s="18"/>
      <c r="D64" s="15"/>
      <c r="E64" s="63" t="s">
        <v>237</v>
      </c>
      <c r="F64" s="14"/>
      <c r="G64" s="31"/>
      <c r="H64" s="38"/>
      <c r="I64" s="78" t="s">
        <v>1659</v>
      </c>
      <c r="J64" s="1" t="s">
        <v>1496</v>
      </c>
      <c r="K64" s="1" t="s">
        <v>241</v>
      </c>
      <c r="L64" s="1" t="s">
        <v>1700</v>
      </c>
    </row>
    <row r="65" spans="1:12" s="1" customFormat="1" ht="15" customHeight="1">
      <c r="A65" s="10">
        <f>A45</f>
        <v>65</v>
      </c>
      <c r="B65" s="18"/>
      <c r="C65" s="18"/>
      <c r="D65" s="15"/>
      <c r="E65" s="63" t="s">
        <v>236</v>
      </c>
      <c r="F65" s="14"/>
      <c r="G65" s="31"/>
      <c r="H65" s="38"/>
      <c r="I65" s="78" t="s">
        <v>1659</v>
      </c>
      <c r="J65" s="1" t="s">
        <v>1496</v>
      </c>
      <c r="K65" s="1" t="s">
        <v>241</v>
      </c>
      <c r="L65" s="1" t="s">
        <v>1700</v>
      </c>
    </row>
    <row r="66" spans="1:12" s="1" customFormat="1" ht="15" customHeight="1">
      <c r="A66" s="10">
        <f>A45</f>
        <v>65</v>
      </c>
      <c r="B66" s="18"/>
      <c r="C66" s="18"/>
      <c r="D66" s="15"/>
      <c r="E66" s="63"/>
      <c r="F66" s="14"/>
      <c r="G66" s="31"/>
      <c r="H66" s="38"/>
      <c r="I66" s="78" t="s">
        <v>1659</v>
      </c>
      <c r="J66" s="1" t="s">
        <v>1496</v>
      </c>
      <c r="K66" s="1" t="s">
        <v>241</v>
      </c>
      <c r="L66" s="1" t="s">
        <v>1700</v>
      </c>
    </row>
    <row r="67" spans="1:12" s="1" customFormat="1" ht="15" customHeight="1">
      <c r="A67" s="10">
        <f>A45</f>
        <v>65</v>
      </c>
      <c r="B67" s="18"/>
      <c r="C67" s="18"/>
      <c r="D67" s="15"/>
      <c r="E67" s="63"/>
      <c r="F67" s="14"/>
      <c r="G67" s="31"/>
      <c r="H67" s="38"/>
      <c r="I67" s="78" t="s">
        <v>1659</v>
      </c>
      <c r="J67" s="1" t="s">
        <v>1496</v>
      </c>
      <c r="K67" s="1" t="s">
        <v>241</v>
      </c>
      <c r="L67" s="1" t="s">
        <v>1700</v>
      </c>
    </row>
    <row r="68" spans="1:12" s="1" customFormat="1" ht="15" customHeight="1">
      <c r="A68" s="10">
        <f>A45</f>
        <v>65</v>
      </c>
      <c r="B68" s="6"/>
      <c r="C68" s="6"/>
      <c r="D68" s="5"/>
      <c r="E68" s="4"/>
      <c r="F68" s="3"/>
      <c r="G68" s="2"/>
      <c r="H68" s="2"/>
      <c r="I68" s="79" t="s">
        <v>1659</v>
      </c>
      <c r="J68" s="69" t="s">
        <v>1496</v>
      </c>
      <c r="K68" s="69" t="s">
        <v>241</v>
      </c>
      <c r="L68" s="69" t="s">
        <v>1700</v>
      </c>
    </row>
  </sheetData>
  <mergeCells count="27">
    <mergeCell ref="E61:E62"/>
    <mergeCell ref="B45:H45"/>
    <mergeCell ref="B46:B47"/>
    <mergeCell ref="B48:C50"/>
    <mergeCell ref="D48:D50"/>
    <mergeCell ref="F48:H50"/>
    <mergeCell ref="B51:C51"/>
    <mergeCell ref="G51:H51"/>
    <mergeCell ref="A2:F2"/>
    <mergeCell ref="E24:H24"/>
    <mergeCell ref="E27:H27"/>
    <mergeCell ref="E28:H28"/>
    <mergeCell ref="E29:H29"/>
    <mergeCell ref="B5:H5"/>
    <mergeCell ref="B6:B7"/>
    <mergeCell ref="B8:C10"/>
    <mergeCell ref="D8:D10"/>
    <mergeCell ref="F8:H10"/>
    <mergeCell ref="B11:C11"/>
    <mergeCell ref="G11:H11"/>
    <mergeCell ref="E40:H40"/>
    <mergeCell ref="B4:D4"/>
    <mergeCell ref="E4:H4"/>
    <mergeCell ref="B44:D44"/>
    <mergeCell ref="E44:H44"/>
    <mergeCell ref="E32:H32"/>
    <mergeCell ref="E33:H33"/>
  </mergeCell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7"/>
  <sheetViews>
    <sheetView workbookViewId="0">
      <selection activeCell="J23" sqref="J23"/>
    </sheetView>
  </sheetViews>
  <sheetFormatPr baseColWidth="10" defaultRowHeight="15"/>
  <cols>
    <col min="1" max="1" width="4.42578125" customWidth="1"/>
    <col min="2" max="2" width="10" customWidth="1"/>
    <col min="3" max="3" width="6.85546875" customWidth="1"/>
    <col min="4" max="4" width="3.42578125" customWidth="1"/>
    <col min="5" max="5" width="80.5703125" customWidth="1"/>
    <col min="6" max="6" width="5.85546875" customWidth="1"/>
    <col min="7" max="7" width="8.5703125" customWidth="1"/>
    <col min="8" max="8" width="8.42578125" customWidth="1"/>
    <col min="9" max="9" width="26.85546875" style="76" customWidth="1"/>
    <col min="10" max="10" width="23.42578125" customWidth="1"/>
    <col min="11" max="11" width="34.85546875" customWidth="1"/>
    <col min="12" max="12" width="36.5703125" customWidth="1"/>
  </cols>
  <sheetData>
    <row r="1" spans="1:14" ht="15.75">
      <c r="A1" s="88">
        <v>3.71</v>
      </c>
      <c r="B1" s="88">
        <v>9.2899999999999991</v>
      </c>
      <c r="C1" s="88">
        <v>6.14</v>
      </c>
      <c r="D1" s="89">
        <v>2.7</v>
      </c>
      <c r="E1" s="91">
        <v>79.86</v>
      </c>
      <c r="F1" s="88">
        <v>5.14</v>
      </c>
      <c r="G1" s="90">
        <v>7.86</v>
      </c>
      <c r="H1" s="88">
        <v>7.76</v>
      </c>
      <c r="I1" s="92" t="s">
        <v>1702</v>
      </c>
    </row>
    <row r="2" spans="1:14" ht="30">
      <c r="A2" s="886" t="s">
        <v>1707</v>
      </c>
      <c r="B2" s="886"/>
      <c r="C2" s="886"/>
      <c r="D2" s="886"/>
      <c r="E2" s="886"/>
      <c r="F2" s="886"/>
      <c r="G2" s="87"/>
      <c r="H2" s="55"/>
      <c r="I2" s="86" t="s">
        <v>1704</v>
      </c>
      <c r="J2" s="86"/>
      <c r="K2" s="86"/>
      <c r="L2" s="86"/>
    </row>
    <row r="3" spans="1:14" ht="30" customHeight="1">
      <c r="A3" s="11"/>
      <c r="B3" s="11"/>
      <c r="C3" s="11"/>
      <c r="D3" s="11"/>
      <c r="E3" s="55" t="s">
        <v>1701</v>
      </c>
      <c r="F3" s="11"/>
      <c r="G3" s="11"/>
      <c r="H3" s="11"/>
      <c r="I3" s="70" t="s">
        <v>1657</v>
      </c>
      <c r="J3" s="70" t="s">
        <v>1520</v>
      </c>
      <c r="K3" s="70" t="s">
        <v>1521</v>
      </c>
      <c r="L3" s="70" t="s">
        <v>1519</v>
      </c>
    </row>
    <row r="4" spans="1:14" ht="39" customHeight="1">
      <c r="A4" s="98">
        <v>0</v>
      </c>
      <c r="B4" s="863" t="s">
        <v>1657</v>
      </c>
      <c r="C4" s="863"/>
      <c r="D4" s="863"/>
      <c r="E4" s="862" t="s">
        <v>1708</v>
      </c>
      <c r="F4" s="862"/>
      <c r="G4" s="862"/>
      <c r="H4" s="862"/>
      <c r="I4" s="75" t="s">
        <v>1708</v>
      </c>
      <c r="J4" s="75" t="s">
        <v>1520</v>
      </c>
      <c r="K4" s="75" t="s">
        <v>1521</v>
      </c>
      <c r="L4" s="75" t="s">
        <v>1519</v>
      </c>
    </row>
    <row r="5" spans="1:14" s="1" customFormat="1" ht="31.5" customHeight="1">
      <c r="A5" s="10">
        <f>B6</f>
        <v>3</v>
      </c>
      <c r="B5" s="866" t="s">
        <v>1709</v>
      </c>
      <c r="C5" s="866"/>
      <c r="D5" s="866"/>
      <c r="E5" s="866"/>
      <c r="F5" s="866"/>
      <c r="G5" s="866"/>
      <c r="H5" s="867"/>
      <c r="I5" s="77"/>
      <c r="J5" s="68"/>
      <c r="K5" s="68"/>
      <c r="L5" s="68"/>
    </row>
    <row r="6" spans="1:14" s="1" customFormat="1" ht="20.25" customHeight="1">
      <c r="A6" s="10">
        <f>A5</f>
        <v>3</v>
      </c>
      <c r="B6" s="868">
        <v>3</v>
      </c>
      <c r="C6" s="24"/>
      <c r="D6" s="13"/>
      <c r="E6" s="48"/>
      <c r="F6" s="32"/>
      <c r="G6" s="33"/>
      <c r="H6" s="34"/>
      <c r="I6" s="78"/>
    </row>
    <row r="7" spans="1:14" s="1" customFormat="1" ht="15.75" customHeight="1">
      <c r="A7" s="10">
        <f>A5</f>
        <v>3</v>
      </c>
      <c r="B7" s="868"/>
      <c r="C7" s="25"/>
      <c r="D7" s="26"/>
      <c r="E7" s="49"/>
      <c r="F7" s="32"/>
      <c r="G7" s="33"/>
      <c r="H7" s="34"/>
      <c r="I7" s="78"/>
    </row>
    <row r="8" spans="1:14" s="1" customFormat="1" ht="15" customHeight="1" thickBot="1">
      <c r="A8" s="10">
        <f>A5</f>
        <v>3</v>
      </c>
      <c r="B8" s="869" t="s">
        <v>1369</v>
      </c>
      <c r="C8" s="869"/>
      <c r="D8" s="870">
        <v>4</v>
      </c>
      <c r="E8" s="44"/>
      <c r="F8" s="871" t="s">
        <v>611</v>
      </c>
      <c r="G8" s="871"/>
      <c r="H8" s="872"/>
      <c r="I8" s="78"/>
    </row>
    <row r="9" spans="1:14" s="1" customFormat="1" ht="15" customHeight="1">
      <c r="A9" s="10">
        <f>A5</f>
        <v>3</v>
      </c>
      <c r="B9" s="869"/>
      <c r="C9" s="869"/>
      <c r="D9" s="870"/>
      <c r="E9" s="43"/>
      <c r="F9" s="871"/>
      <c r="G9" s="871"/>
      <c r="H9" s="872"/>
      <c r="I9" s="78"/>
      <c r="M9" s="94" t="s">
        <v>1368</v>
      </c>
      <c r="N9" s="95"/>
    </row>
    <row r="10" spans="1:14" s="1" customFormat="1" ht="15" customHeight="1" thickBot="1">
      <c r="A10" s="10">
        <f>A5</f>
        <v>3</v>
      </c>
      <c r="B10" s="869"/>
      <c r="C10" s="869"/>
      <c r="D10" s="870"/>
      <c r="E10" s="43"/>
      <c r="F10" s="871"/>
      <c r="G10" s="871"/>
      <c r="H10" s="872"/>
      <c r="I10" s="78"/>
      <c r="M10" s="96" t="s">
        <v>1703</v>
      </c>
      <c r="N10" s="97"/>
    </row>
    <row r="11" spans="1:14" s="1" customFormat="1" ht="25.5" customHeight="1">
      <c r="A11" s="10">
        <f>A5</f>
        <v>3</v>
      </c>
      <c r="B11" s="875" t="s">
        <v>613</v>
      </c>
      <c r="C11" s="875"/>
      <c r="D11" s="16">
        <f>D8</f>
        <v>4</v>
      </c>
      <c r="E11" s="45"/>
      <c r="F11" s="29" t="s">
        <v>1</v>
      </c>
      <c r="G11" s="864">
        <v>10</v>
      </c>
      <c r="H11" s="865"/>
      <c r="I11" s="78"/>
    </row>
    <row r="12" spans="1:14" s="1" customFormat="1" ht="15" customHeight="1">
      <c r="A12" s="10">
        <f>A5</f>
        <v>3</v>
      </c>
      <c r="B12" s="50"/>
      <c r="C12" s="21"/>
      <c r="D12" s="17">
        <f>D8</f>
        <v>4</v>
      </c>
      <c r="E12" s="42"/>
      <c r="F12" s="17">
        <f>G11</f>
        <v>10</v>
      </c>
      <c r="G12" s="22" t="str">
        <f t="shared" ref="G12:G33" si="0">IF(ISBLANK(B12),"",IF(ISTEXT(B12),"",(B12/D12)*F12))</f>
        <v/>
      </c>
      <c r="H12" s="28">
        <f t="shared" ref="H12:H33" si="1">C12</f>
        <v>0</v>
      </c>
      <c r="I12" s="78"/>
    </row>
    <row r="13" spans="1:14" s="1" customFormat="1" ht="15" customHeight="1">
      <c r="A13" s="10">
        <f>A5</f>
        <v>3</v>
      </c>
      <c r="B13" s="50"/>
      <c r="C13" s="21"/>
      <c r="D13" s="17">
        <f>D8</f>
        <v>4</v>
      </c>
      <c r="E13" s="42"/>
      <c r="F13" s="17">
        <f>G11</f>
        <v>10</v>
      </c>
      <c r="G13" s="22" t="str">
        <f t="shared" si="0"/>
        <v/>
      </c>
      <c r="H13" s="28">
        <f t="shared" si="1"/>
        <v>0</v>
      </c>
      <c r="I13" s="78"/>
    </row>
    <row r="14" spans="1:14" s="1" customFormat="1" ht="15" customHeight="1">
      <c r="A14" s="10">
        <f>A5</f>
        <v>3</v>
      </c>
      <c r="B14" s="50"/>
      <c r="C14" s="21"/>
      <c r="D14" s="17">
        <f>D8</f>
        <v>4</v>
      </c>
      <c r="E14" s="42"/>
      <c r="F14" s="17">
        <f>G11</f>
        <v>10</v>
      </c>
      <c r="G14" s="22" t="str">
        <f t="shared" si="0"/>
        <v/>
      </c>
      <c r="H14" s="28">
        <f t="shared" si="1"/>
        <v>0</v>
      </c>
      <c r="I14" s="78"/>
    </row>
    <row r="15" spans="1:14" s="1" customFormat="1" ht="15" customHeight="1">
      <c r="A15" s="10">
        <f>A5</f>
        <v>3</v>
      </c>
      <c r="B15" s="50"/>
      <c r="C15" s="21"/>
      <c r="D15" s="17">
        <f>D8</f>
        <v>4</v>
      </c>
      <c r="E15" s="42"/>
      <c r="F15" s="17">
        <f>G11</f>
        <v>10</v>
      </c>
      <c r="G15" s="22" t="str">
        <f t="shared" si="0"/>
        <v/>
      </c>
      <c r="H15" s="28">
        <f t="shared" si="1"/>
        <v>0</v>
      </c>
      <c r="I15" s="78"/>
    </row>
    <row r="16" spans="1:14" s="1" customFormat="1" ht="15" customHeight="1">
      <c r="A16" s="10">
        <f>A5</f>
        <v>3</v>
      </c>
      <c r="B16" s="50"/>
      <c r="C16" s="21"/>
      <c r="D16" s="17">
        <f>D8</f>
        <v>4</v>
      </c>
      <c r="E16" s="42"/>
      <c r="F16" s="17">
        <f>G11</f>
        <v>10</v>
      </c>
      <c r="G16" s="22" t="str">
        <f t="shared" si="0"/>
        <v/>
      </c>
      <c r="H16" s="28">
        <f t="shared" si="1"/>
        <v>0</v>
      </c>
      <c r="I16" s="78"/>
    </row>
    <row r="17" spans="1:9" s="1" customFormat="1" ht="15" customHeight="1">
      <c r="A17" s="10">
        <f>A5</f>
        <v>3</v>
      </c>
      <c r="B17" s="50"/>
      <c r="C17" s="21"/>
      <c r="D17" s="17">
        <f>D8</f>
        <v>4</v>
      </c>
      <c r="E17" s="42"/>
      <c r="F17" s="17">
        <f>G11</f>
        <v>10</v>
      </c>
      <c r="G17" s="22" t="str">
        <f t="shared" si="0"/>
        <v/>
      </c>
      <c r="H17" s="28">
        <f t="shared" si="1"/>
        <v>0</v>
      </c>
      <c r="I17" s="78"/>
    </row>
    <row r="18" spans="1:9" s="1" customFormat="1" ht="15" customHeight="1">
      <c r="A18" s="10">
        <f>A5</f>
        <v>3</v>
      </c>
      <c r="B18" s="50"/>
      <c r="C18" s="21"/>
      <c r="D18" s="17">
        <f>D8</f>
        <v>4</v>
      </c>
      <c r="E18" s="42"/>
      <c r="F18" s="17">
        <f>G11</f>
        <v>10</v>
      </c>
      <c r="G18" s="22" t="str">
        <f t="shared" si="0"/>
        <v/>
      </c>
      <c r="H18" s="28">
        <f t="shared" si="1"/>
        <v>0</v>
      </c>
      <c r="I18" s="78"/>
    </row>
    <row r="19" spans="1:9" s="1" customFormat="1" ht="15" customHeight="1">
      <c r="A19" s="10">
        <f>A5</f>
        <v>3</v>
      </c>
      <c r="B19" s="50"/>
      <c r="C19" s="21"/>
      <c r="D19" s="17">
        <f>D8</f>
        <v>4</v>
      </c>
      <c r="E19" s="42"/>
      <c r="F19" s="17">
        <f>G11</f>
        <v>10</v>
      </c>
      <c r="G19" s="22" t="str">
        <f t="shared" si="0"/>
        <v/>
      </c>
      <c r="H19" s="28">
        <f t="shared" si="1"/>
        <v>0</v>
      </c>
      <c r="I19" s="78"/>
    </row>
    <row r="20" spans="1:9" s="1" customFormat="1" ht="15" customHeight="1">
      <c r="A20" s="10">
        <f>A5</f>
        <v>3</v>
      </c>
      <c r="B20" s="50"/>
      <c r="C20" s="21"/>
      <c r="D20" s="17">
        <f>D8</f>
        <v>4</v>
      </c>
      <c r="E20" s="42"/>
      <c r="F20" s="17">
        <f>G11</f>
        <v>10</v>
      </c>
      <c r="G20" s="22" t="str">
        <f t="shared" si="0"/>
        <v/>
      </c>
      <c r="H20" s="28">
        <f t="shared" si="1"/>
        <v>0</v>
      </c>
      <c r="I20" s="78"/>
    </row>
    <row r="21" spans="1:9" s="1" customFormat="1" ht="15" customHeight="1">
      <c r="A21" s="10">
        <f>A5</f>
        <v>3</v>
      </c>
      <c r="B21" s="50"/>
      <c r="C21" s="21"/>
      <c r="D21" s="17">
        <f>D8</f>
        <v>4</v>
      </c>
      <c r="E21" s="42"/>
      <c r="F21" s="17">
        <f>G11</f>
        <v>10</v>
      </c>
      <c r="G21" s="22" t="str">
        <f t="shared" si="0"/>
        <v/>
      </c>
      <c r="H21" s="28">
        <f t="shared" si="1"/>
        <v>0</v>
      </c>
      <c r="I21" s="78"/>
    </row>
    <row r="22" spans="1:9" s="1" customFormat="1" ht="15" customHeight="1">
      <c r="A22" s="10">
        <f>A5</f>
        <v>3</v>
      </c>
      <c r="B22" s="50"/>
      <c r="C22" s="21"/>
      <c r="D22" s="17">
        <f>D8</f>
        <v>4</v>
      </c>
      <c r="E22" s="42"/>
      <c r="F22" s="17">
        <f>G11</f>
        <v>10</v>
      </c>
      <c r="G22" s="22" t="str">
        <f t="shared" si="0"/>
        <v/>
      </c>
      <c r="H22" s="28">
        <f t="shared" si="1"/>
        <v>0</v>
      </c>
      <c r="I22" s="78"/>
    </row>
    <row r="23" spans="1:9" s="1" customFormat="1" ht="15" customHeight="1">
      <c r="A23" s="10">
        <f>A5</f>
        <v>3</v>
      </c>
      <c r="B23" s="50"/>
      <c r="C23" s="21"/>
      <c r="D23" s="17">
        <f>D8</f>
        <v>4</v>
      </c>
      <c r="E23" s="42"/>
      <c r="F23" s="17">
        <f>G11</f>
        <v>10</v>
      </c>
      <c r="G23" s="22" t="str">
        <f t="shared" si="0"/>
        <v/>
      </c>
      <c r="H23" s="28">
        <f t="shared" si="1"/>
        <v>0</v>
      </c>
      <c r="I23" s="78"/>
    </row>
    <row r="24" spans="1:9" s="1" customFormat="1" ht="15" customHeight="1">
      <c r="A24" s="10">
        <f>A5</f>
        <v>3</v>
      </c>
      <c r="B24" s="50"/>
      <c r="C24" s="21"/>
      <c r="D24" s="17">
        <f>D8</f>
        <v>4</v>
      </c>
      <c r="E24" s="42"/>
      <c r="F24" s="17">
        <f>G11</f>
        <v>10</v>
      </c>
      <c r="G24" s="22" t="str">
        <f t="shared" si="0"/>
        <v/>
      </c>
      <c r="H24" s="28">
        <f t="shared" si="1"/>
        <v>0</v>
      </c>
      <c r="I24" s="78"/>
    </row>
    <row r="25" spans="1:9" s="1" customFormat="1" ht="15" customHeight="1">
      <c r="A25" s="10">
        <f>A5</f>
        <v>3</v>
      </c>
      <c r="B25" s="50"/>
      <c r="C25" s="21"/>
      <c r="D25" s="17">
        <f>D8</f>
        <v>4</v>
      </c>
      <c r="E25" s="42"/>
      <c r="F25" s="17">
        <f>G11</f>
        <v>10</v>
      </c>
      <c r="G25" s="22" t="str">
        <f t="shared" si="0"/>
        <v/>
      </c>
      <c r="H25" s="28">
        <f t="shared" si="1"/>
        <v>0</v>
      </c>
      <c r="I25" s="78"/>
    </row>
    <row r="26" spans="1:9" s="1" customFormat="1" ht="15" customHeight="1">
      <c r="A26" s="10">
        <f>A5</f>
        <v>3</v>
      </c>
      <c r="B26" s="50"/>
      <c r="C26" s="21"/>
      <c r="D26" s="17">
        <f>D8</f>
        <v>4</v>
      </c>
      <c r="E26" s="42"/>
      <c r="F26" s="17">
        <f>G11</f>
        <v>10</v>
      </c>
      <c r="G26" s="22" t="str">
        <f t="shared" si="0"/>
        <v/>
      </c>
      <c r="H26" s="28">
        <f t="shared" si="1"/>
        <v>0</v>
      </c>
      <c r="I26" s="78"/>
    </row>
    <row r="27" spans="1:9" s="1" customFormat="1" ht="15" customHeight="1">
      <c r="A27" s="10">
        <f>A5</f>
        <v>3</v>
      </c>
      <c r="B27" s="50"/>
      <c r="C27" s="21"/>
      <c r="D27" s="17">
        <f>D8</f>
        <v>4</v>
      </c>
      <c r="E27" s="42"/>
      <c r="F27" s="17">
        <f>G11</f>
        <v>10</v>
      </c>
      <c r="G27" s="22" t="str">
        <f t="shared" si="0"/>
        <v/>
      </c>
      <c r="H27" s="28">
        <f t="shared" si="1"/>
        <v>0</v>
      </c>
      <c r="I27" s="78"/>
    </row>
    <row r="28" spans="1:9" s="1" customFormat="1" ht="15" customHeight="1">
      <c r="A28" s="10">
        <f>A5</f>
        <v>3</v>
      </c>
      <c r="B28" s="50"/>
      <c r="C28" s="21"/>
      <c r="D28" s="17">
        <f>D8</f>
        <v>4</v>
      </c>
      <c r="E28" s="42"/>
      <c r="F28" s="17">
        <f>G11</f>
        <v>10</v>
      </c>
      <c r="G28" s="22" t="str">
        <f t="shared" si="0"/>
        <v/>
      </c>
      <c r="H28" s="28">
        <f t="shared" si="1"/>
        <v>0</v>
      </c>
      <c r="I28" s="78"/>
    </row>
    <row r="29" spans="1:9" s="1" customFormat="1" ht="15" customHeight="1">
      <c r="A29" s="10">
        <f>A5</f>
        <v>3</v>
      </c>
      <c r="B29" s="50"/>
      <c r="C29" s="21"/>
      <c r="D29" s="17">
        <f>D8</f>
        <v>4</v>
      </c>
      <c r="E29" s="42"/>
      <c r="F29" s="17">
        <f>G11</f>
        <v>10</v>
      </c>
      <c r="G29" s="22" t="str">
        <f t="shared" si="0"/>
        <v/>
      </c>
      <c r="H29" s="28">
        <f t="shared" si="1"/>
        <v>0</v>
      </c>
      <c r="I29" s="78"/>
    </row>
    <row r="30" spans="1:9" s="1" customFormat="1" ht="15" customHeight="1">
      <c r="A30" s="10">
        <f>A5</f>
        <v>3</v>
      </c>
      <c r="B30" s="50"/>
      <c r="C30" s="21"/>
      <c r="D30" s="17">
        <f>D8</f>
        <v>4</v>
      </c>
      <c r="E30" s="42"/>
      <c r="F30" s="17">
        <f>G11</f>
        <v>10</v>
      </c>
      <c r="G30" s="22" t="str">
        <f t="shared" si="0"/>
        <v/>
      </c>
      <c r="H30" s="28">
        <f t="shared" si="1"/>
        <v>0</v>
      </c>
      <c r="I30" s="78"/>
    </row>
    <row r="31" spans="1:9" s="1" customFormat="1" ht="15" customHeight="1">
      <c r="A31" s="10">
        <f>A5</f>
        <v>3</v>
      </c>
      <c r="B31" s="50"/>
      <c r="C31" s="21"/>
      <c r="D31" s="17">
        <f>D8</f>
        <v>4</v>
      </c>
      <c r="E31" s="42"/>
      <c r="F31" s="17">
        <f>G11</f>
        <v>10</v>
      </c>
      <c r="G31" s="22" t="str">
        <f t="shared" si="0"/>
        <v/>
      </c>
      <c r="H31" s="28">
        <f t="shared" si="1"/>
        <v>0</v>
      </c>
      <c r="I31" s="78"/>
    </row>
    <row r="32" spans="1:9" s="1" customFormat="1" ht="15" customHeight="1">
      <c r="A32" s="10">
        <f>A5</f>
        <v>3</v>
      </c>
      <c r="B32" s="50"/>
      <c r="C32" s="21"/>
      <c r="D32" s="17">
        <f>D8</f>
        <v>4</v>
      </c>
      <c r="E32" s="42"/>
      <c r="F32" s="17">
        <f>G11</f>
        <v>10</v>
      </c>
      <c r="G32" s="22" t="str">
        <f t="shared" si="0"/>
        <v/>
      </c>
      <c r="H32" s="28">
        <f t="shared" si="1"/>
        <v>0</v>
      </c>
      <c r="I32" s="78"/>
    </row>
    <row r="33" spans="1:9" s="1" customFormat="1" ht="15" customHeight="1">
      <c r="A33" s="10">
        <f>A5</f>
        <v>3</v>
      </c>
      <c r="B33" s="50"/>
      <c r="C33" s="21"/>
      <c r="D33" s="17">
        <f>D8</f>
        <v>4</v>
      </c>
      <c r="E33" s="42"/>
      <c r="F33" s="17">
        <f>G11</f>
        <v>10</v>
      </c>
      <c r="G33" s="22" t="str">
        <f t="shared" si="0"/>
        <v/>
      </c>
      <c r="H33" s="28">
        <f t="shared" si="1"/>
        <v>0</v>
      </c>
      <c r="I33" s="78"/>
    </row>
    <row r="34" spans="1:9" s="1" customFormat="1" ht="15" customHeight="1">
      <c r="A34" s="10">
        <f>A5</f>
        <v>3</v>
      </c>
      <c r="B34" s="18"/>
      <c r="C34" s="18"/>
      <c r="D34" s="15"/>
      <c r="E34" s="60"/>
      <c r="F34" s="14"/>
      <c r="G34" s="31"/>
      <c r="H34" s="62"/>
      <c r="I34" s="78"/>
    </row>
    <row r="35" spans="1:9" s="1" customFormat="1" ht="15" customHeight="1">
      <c r="A35" s="10">
        <f>A5</f>
        <v>3</v>
      </c>
      <c r="B35" s="18"/>
      <c r="C35" s="18"/>
      <c r="D35" s="15"/>
      <c r="E35" s="60"/>
      <c r="F35" s="14"/>
      <c r="G35" s="31"/>
      <c r="H35" s="62"/>
      <c r="I35" s="78"/>
    </row>
    <row r="36" spans="1:9" s="1" customFormat="1" ht="15" customHeight="1">
      <c r="A36" s="10">
        <f>A5</f>
        <v>3</v>
      </c>
      <c r="B36" s="18"/>
      <c r="C36" s="18"/>
      <c r="D36" s="15"/>
      <c r="E36" s="60"/>
      <c r="F36" s="14"/>
      <c r="G36" s="31"/>
      <c r="H36" s="62"/>
      <c r="I36" s="78"/>
    </row>
    <row r="37" spans="1:9" s="1" customFormat="1" ht="15" customHeight="1">
      <c r="A37" s="10">
        <f>A5</f>
        <v>3</v>
      </c>
      <c r="B37" s="18"/>
      <c r="C37" s="18"/>
      <c r="D37" s="15"/>
      <c r="E37" s="60"/>
      <c r="F37" s="14"/>
      <c r="G37" s="31"/>
      <c r="H37" s="62"/>
      <c r="I37" s="78"/>
    </row>
    <row r="38" spans="1:9" s="1" customFormat="1" ht="15" customHeight="1">
      <c r="A38" s="10">
        <f>A5</f>
        <v>3</v>
      </c>
      <c r="B38" s="18"/>
      <c r="C38" s="18"/>
      <c r="D38" s="15"/>
      <c r="E38" s="60"/>
      <c r="F38" s="14"/>
      <c r="G38" s="31"/>
      <c r="H38" s="62"/>
      <c r="I38" s="78"/>
    </row>
    <row r="39" spans="1:9" s="1" customFormat="1" ht="15" customHeight="1">
      <c r="A39" s="10">
        <f>A5</f>
        <v>3</v>
      </c>
      <c r="B39" s="18"/>
      <c r="C39" s="18"/>
      <c r="D39" s="15"/>
      <c r="E39" s="60"/>
      <c r="F39" s="14"/>
      <c r="G39" s="31"/>
      <c r="H39" s="62"/>
      <c r="I39" s="78"/>
    </row>
    <row r="40" spans="1:9" s="1" customFormat="1" ht="15" customHeight="1">
      <c r="A40" s="10">
        <f>A5</f>
        <v>3</v>
      </c>
      <c r="B40" s="18"/>
      <c r="C40" s="18"/>
      <c r="D40" s="15"/>
      <c r="E40" s="60"/>
      <c r="F40" s="14"/>
      <c r="G40" s="31"/>
      <c r="H40" s="62"/>
      <c r="I40" s="78"/>
    </row>
    <row r="41" spans="1:9" s="1" customFormat="1" ht="15" customHeight="1">
      <c r="A41" s="10">
        <f>A5</f>
        <v>3</v>
      </c>
      <c r="B41" s="18"/>
      <c r="C41" s="18"/>
      <c r="D41" s="15"/>
      <c r="E41" s="60"/>
      <c r="F41" s="14"/>
      <c r="G41" s="31"/>
      <c r="H41" s="62"/>
      <c r="I41" s="78"/>
    </row>
    <row r="42" spans="1:9" s="1" customFormat="1" ht="15" customHeight="1">
      <c r="A42" s="10">
        <f>A5</f>
        <v>3</v>
      </c>
      <c r="B42" s="18"/>
      <c r="C42" s="18"/>
      <c r="D42" s="15"/>
      <c r="E42" s="60"/>
      <c r="F42" s="14"/>
      <c r="G42" s="31"/>
      <c r="H42" s="62"/>
      <c r="I42" s="78"/>
    </row>
    <row r="43" spans="1:9" s="1" customFormat="1" ht="15" customHeight="1">
      <c r="A43" s="10">
        <f>A5</f>
        <v>3</v>
      </c>
      <c r="B43" s="18"/>
      <c r="C43" s="18"/>
      <c r="D43" s="15"/>
      <c r="E43" s="60"/>
      <c r="F43" s="14"/>
      <c r="G43" s="31"/>
      <c r="H43" s="62"/>
      <c r="I43" s="78"/>
    </row>
    <row r="44" spans="1:9" s="1" customFormat="1" ht="15" customHeight="1">
      <c r="A44" s="10">
        <f>A5</f>
        <v>3</v>
      </c>
      <c r="B44" s="18"/>
      <c r="C44" s="18"/>
      <c r="D44" s="15"/>
      <c r="E44" s="60"/>
      <c r="F44" s="14"/>
      <c r="G44" s="31"/>
      <c r="H44" s="62"/>
      <c r="I44" s="78"/>
    </row>
    <row r="45" spans="1:9" s="1" customFormat="1" ht="15" customHeight="1">
      <c r="A45" s="10">
        <f>A5</f>
        <v>3</v>
      </c>
      <c r="B45" s="18"/>
      <c r="C45" s="18"/>
      <c r="D45" s="15"/>
      <c r="E45" s="60"/>
      <c r="F45" s="14"/>
      <c r="G45" s="31"/>
      <c r="H45" s="62"/>
      <c r="I45" s="78"/>
    </row>
    <row r="46" spans="1:9" s="1" customFormat="1" ht="15" customHeight="1">
      <c r="A46" s="10">
        <f>A5</f>
        <v>3</v>
      </c>
      <c r="B46" s="18"/>
      <c r="C46" s="18"/>
      <c r="D46" s="15"/>
      <c r="E46" s="60"/>
      <c r="F46" s="14"/>
      <c r="G46" s="31"/>
      <c r="H46" s="62"/>
      <c r="I46" s="78"/>
    </row>
    <row r="47" spans="1:9" s="1" customFormat="1" ht="15" customHeight="1">
      <c r="A47" s="10">
        <f>A5</f>
        <v>3</v>
      </c>
      <c r="B47" s="18"/>
      <c r="C47" s="18"/>
      <c r="D47" s="15"/>
      <c r="E47" s="60"/>
      <c r="F47" s="14"/>
      <c r="G47" s="31"/>
      <c r="H47" s="62"/>
      <c r="I47" s="78"/>
    </row>
    <row r="48" spans="1:9" s="1" customFormat="1" ht="15" customHeight="1">
      <c r="A48" s="10">
        <f>A5</f>
        <v>3</v>
      </c>
      <c r="B48" s="18"/>
      <c r="C48" s="18"/>
      <c r="D48" s="15"/>
      <c r="E48" s="60"/>
      <c r="F48" s="14"/>
      <c r="G48" s="31"/>
      <c r="H48" s="62"/>
      <c r="I48" s="78"/>
    </row>
    <row r="49" spans="1:9" s="1" customFormat="1" ht="15" customHeight="1">
      <c r="A49" s="10">
        <f>A5</f>
        <v>3</v>
      </c>
      <c r="B49" s="18"/>
      <c r="C49" s="18"/>
      <c r="D49" s="15"/>
      <c r="E49" s="60"/>
      <c r="F49" s="14"/>
      <c r="G49" s="31"/>
      <c r="H49" s="62"/>
      <c r="I49" s="78"/>
    </row>
    <row r="50" spans="1:9" s="1" customFormat="1" ht="15" customHeight="1">
      <c r="A50" s="10">
        <f>A5</f>
        <v>3</v>
      </c>
      <c r="B50" s="18"/>
      <c r="C50" s="18"/>
      <c r="D50" s="15"/>
      <c r="E50" s="60"/>
      <c r="F50" s="14"/>
      <c r="G50" s="31"/>
      <c r="H50" s="62"/>
      <c r="I50" s="78"/>
    </row>
    <row r="51" spans="1:9" s="1" customFormat="1" ht="15" customHeight="1">
      <c r="A51" s="10">
        <f>A5</f>
        <v>3</v>
      </c>
      <c r="B51" s="18"/>
      <c r="C51" s="18"/>
      <c r="D51" s="15"/>
      <c r="E51" s="60"/>
      <c r="F51" s="14"/>
      <c r="G51" s="31"/>
      <c r="H51" s="62"/>
      <c r="I51" s="78"/>
    </row>
    <row r="52" spans="1:9" s="1" customFormat="1" ht="15" customHeight="1">
      <c r="A52" s="10">
        <f>A5</f>
        <v>3</v>
      </c>
      <c r="B52" s="18"/>
      <c r="C52" s="18"/>
      <c r="D52" s="15"/>
      <c r="E52" s="60"/>
      <c r="F52" s="14"/>
      <c r="G52" s="31"/>
      <c r="H52" s="62"/>
      <c r="I52" s="78"/>
    </row>
    <row r="53" spans="1:9" s="1" customFormat="1" ht="15" customHeight="1">
      <c r="A53" s="10">
        <f>A5</f>
        <v>3</v>
      </c>
      <c r="B53" s="18"/>
      <c r="C53" s="18"/>
      <c r="D53" s="15"/>
      <c r="E53" s="60"/>
      <c r="F53" s="14"/>
      <c r="G53" s="31"/>
      <c r="H53" s="62"/>
      <c r="I53" s="78"/>
    </row>
    <row r="54" spans="1:9" s="1" customFormat="1" ht="15" customHeight="1">
      <c r="A54" s="10">
        <f>A5</f>
        <v>3</v>
      </c>
      <c r="B54" s="18"/>
      <c r="C54" s="18"/>
      <c r="D54" s="15"/>
      <c r="E54" s="60"/>
      <c r="F54" s="14"/>
      <c r="G54" s="31"/>
      <c r="H54" s="62"/>
      <c r="I54" s="78"/>
    </row>
    <row r="55" spans="1:9" s="1" customFormat="1" ht="15" customHeight="1">
      <c r="A55" s="10">
        <f>A5</f>
        <v>3</v>
      </c>
      <c r="B55" s="18"/>
      <c r="C55" s="18"/>
      <c r="D55" s="15"/>
      <c r="E55" s="60"/>
      <c r="F55" s="14"/>
      <c r="G55" s="31"/>
      <c r="H55" s="62"/>
      <c r="I55" s="78"/>
    </row>
    <row r="56" spans="1:9" s="1" customFormat="1" ht="15" customHeight="1">
      <c r="A56" s="10">
        <f>A5</f>
        <v>3</v>
      </c>
      <c r="B56" s="18"/>
      <c r="C56" s="18"/>
      <c r="D56" s="15"/>
      <c r="E56" s="60"/>
      <c r="F56" s="14"/>
      <c r="G56" s="31"/>
      <c r="H56" s="62"/>
      <c r="I56" s="78"/>
    </row>
    <row r="57" spans="1:9" s="1" customFormat="1" ht="15" customHeight="1">
      <c r="A57" s="10">
        <f>A5</f>
        <v>3</v>
      </c>
      <c r="B57" s="18"/>
      <c r="C57" s="18"/>
      <c r="D57" s="15"/>
      <c r="E57" s="60"/>
      <c r="F57" s="14"/>
      <c r="G57" s="31"/>
      <c r="H57" s="62"/>
      <c r="I57" s="78"/>
    </row>
    <row r="58" spans="1:9" s="1" customFormat="1" ht="15" customHeight="1">
      <c r="A58" s="10">
        <f>A5</f>
        <v>3</v>
      </c>
      <c r="B58" s="18"/>
      <c r="C58" s="18"/>
      <c r="D58" s="15"/>
      <c r="E58" s="60"/>
      <c r="F58" s="14"/>
      <c r="G58" s="31"/>
      <c r="H58" s="62"/>
      <c r="I58" s="78"/>
    </row>
    <row r="59" spans="1:9" s="1" customFormat="1" ht="15" customHeight="1">
      <c r="A59" s="10">
        <f>A5</f>
        <v>3</v>
      </c>
      <c r="B59" s="18"/>
      <c r="C59" s="18"/>
      <c r="D59" s="15"/>
      <c r="E59" s="60"/>
      <c r="F59" s="14"/>
      <c r="G59" s="31"/>
      <c r="H59" s="62"/>
      <c r="I59" s="78"/>
    </row>
    <row r="60" spans="1:9" s="1" customFormat="1" ht="15" customHeight="1">
      <c r="A60" s="10">
        <f>A5</f>
        <v>3</v>
      </c>
      <c r="B60" s="18"/>
      <c r="C60" s="18"/>
      <c r="D60" s="15"/>
      <c r="E60" s="60"/>
      <c r="F60" s="14"/>
      <c r="G60" s="31"/>
      <c r="H60" s="62"/>
      <c r="I60" s="78"/>
    </row>
    <row r="61" spans="1:9" s="1" customFormat="1" ht="15" customHeight="1">
      <c r="A61" s="10">
        <f>A5</f>
        <v>3</v>
      </c>
      <c r="B61" s="18"/>
      <c r="C61" s="18"/>
      <c r="D61" s="15"/>
      <c r="E61" s="60"/>
      <c r="F61" s="14"/>
      <c r="G61" s="31"/>
      <c r="H61" s="62"/>
      <c r="I61" s="78"/>
    </row>
    <row r="62" spans="1:9" s="1" customFormat="1" ht="15" customHeight="1">
      <c r="A62" s="10">
        <f>A5</f>
        <v>3</v>
      </c>
      <c r="B62" s="18"/>
      <c r="C62" s="18"/>
      <c r="D62" s="15"/>
      <c r="E62" s="60"/>
      <c r="F62" s="14"/>
      <c r="G62" s="31"/>
      <c r="H62" s="62"/>
      <c r="I62" s="78"/>
    </row>
    <row r="63" spans="1:9" s="1" customFormat="1" ht="15" customHeight="1">
      <c r="A63" s="10">
        <f>A5</f>
        <v>3</v>
      </c>
      <c r="B63" s="18"/>
      <c r="C63" s="18"/>
      <c r="D63" s="15"/>
      <c r="E63" s="60"/>
      <c r="F63" s="14"/>
      <c r="G63" s="31"/>
      <c r="H63" s="62"/>
      <c r="I63" s="78"/>
    </row>
    <row r="64" spans="1:9" s="1" customFormat="1" ht="15" customHeight="1">
      <c r="A64" s="10">
        <f>A5</f>
        <v>3</v>
      </c>
      <c r="B64" s="18"/>
      <c r="C64" s="18"/>
      <c r="D64" s="15"/>
      <c r="E64" s="60"/>
      <c r="F64" s="14"/>
      <c r="G64" s="31"/>
      <c r="H64" s="62"/>
      <c r="I64" s="78"/>
    </row>
    <row r="65" spans="1:12" s="1" customFormat="1" ht="15" customHeight="1">
      <c r="A65" s="10">
        <f>A5</f>
        <v>3</v>
      </c>
      <c r="B65" s="18"/>
      <c r="C65" s="18"/>
      <c r="D65" s="15"/>
      <c r="E65" s="60"/>
      <c r="F65" s="14"/>
      <c r="G65" s="31"/>
      <c r="H65" s="62"/>
      <c r="I65" s="78"/>
    </row>
    <row r="66" spans="1:12" s="1" customFormat="1" ht="15" customHeight="1">
      <c r="A66" s="10">
        <f>A5</f>
        <v>3</v>
      </c>
      <c r="B66" s="18"/>
      <c r="C66" s="18"/>
      <c r="D66" s="15"/>
      <c r="E66" s="60"/>
      <c r="F66" s="14"/>
      <c r="G66" s="31"/>
      <c r="H66" s="62"/>
      <c r="I66" s="78"/>
    </row>
    <row r="67" spans="1:12" s="1" customFormat="1" ht="15" customHeight="1">
      <c r="A67" s="10">
        <f>A5</f>
        <v>3</v>
      </c>
      <c r="B67" s="18"/>
      <c r="C67" s="18"/>
      <c r="D67" s="15"/>
      <c r="E67" s="60"/>
      <c r="F67" s="14"/>
      <c r="G67" s="31"/>
      <c r="H67" s="62"/>
      <c r="I67" s="78"/>
    </row>
    <row r="68" spans="1:12" s="1" customFormat="1" ht="15" customHeight="1">
      <c r="A68" s="10">
        <f>A5</f>
        <v>3</v>
      </c>
      <c r="B68" s="18"/>
      <c r="C68" s="18"/>
      <c r="D68" s="15"/>
      <c r="E68" s="60"/>
      <c r="F68" s="14"/>
      <c r="G68" s="31"/>
      <c r="H68" s="62"/>
      <c r="I68" s="78"/>
    </row>
    <row r="69" spans="1:12" s="1" customFormat="1" ht="15" customHeight="1">
      <c r="A69" s="10">
        <f>A5</f>
        <v>3</v>
      </c>
      <c r="B69" s="18"/>
      <c r="C69" s="18"/>
      <c r="D69" s="15"/>
      <c r="E69" s="60"/>
      <c r="F69" s="14"/>
      <c r="G69" s="31"/>
      <c r="H69" s="62"/>
      <c r="I69" s="78"/>
    </row>
    <row r="70" spans="1:12" s="1" customFormat="1" ht="15" customHeight="1">
      <c r="A70" s="10">
        <f>A5</f>
        <v>3</v>
      </c>
      <c r="B70" s="18"/>
      <c r="C70" s="18"/>
      <c r="D70" s="15"/>
      <c r="E70" s="60"/>
      <c r="F70" s="14"/>
      <c r="G70" s="31"/>
      <c r="H70" s="62"/>
      <c r="I70" s="78"/>
    </row>
    <row r="71" spans="1:12" s="1" customFormat="1" ht="15" customHeight="1">
      <c r="A71" s="10">
        <f>A5</f>
        <v>3</v>
      </c>
      <c r="B71" s="18"/>
      <c r="C71" s="18"/>
      <c r="D71" s="15"/>
      <c r="E71" s="60"/>
      <c r="F71" s="14"/>
      <c r="G71" s="31"/>
      <c r="H71" s="62"/>
      <c r="I71" s="78"/>
    </row>
    <row r="72" spans="1:12" s="1" customFormat="1" ht="15" customHeight="1">
      <c r="A72" s="10">
        <f>A5</f>
        <v>3</v>
      </c>
      <c r="B72" s="18"/>
      <c r="C72" s="18"/>
      <c r="D72" s="15"/>
      <c r="E72" s="60"/>
      <c r="F72" s="14"/>
      <c r="G72" s="31"/>
      <c r="H72" s="62"/>
      <c r="I72" s="78"/>
    </row>
    <row r="73" spans="1:12" s="1" customFormat="1" ht="15" customHeight="1">
      <c r="A73" s="10">
        <f>A5</f>
        <v>3</v>
      </c>
      <c r="B73" s="18"/>
      <c r="C73" s="18"/>
      <c r="D73" s="15"/>
      <c r="E73" s="60"/>
      <c r="F73" s="14"/>
      <c r="G73" s="31"/>
      <c r="H73" s="62"/>
      <c r="I73" s="78"/>
    </row>
    <row r="74" spans="1:12" s="1" customFormat="1" ht="15" customHeight="1">
      <c r="A74" s="10">
        <f>A5</f>
        <v>3</v>
      </c>
      <c r="B74" s="18"/>
      <c r="C74" s="18"/>
      <c r="D74" s="15"/>
      <c r="E74" s="60"/>
      <c r="F74" s="14"/>
      <c r="G74" s="31"/>
      <c r="H74" s="62"/>
      <c r="I74" s="78"/>
    </row>
    <row r="75" spans="1:12" s="1" customFormat="1" ht="15" customHeight="1">
      <c r="A75" s="10">
        <f>A5</f>
        <v>3</v>
      </c>
      <c r="B75" s="18"/>
      <c r="C75" s="18"/>
      <c r="D75" s="15"/>
      <c r="E75" s="60"/>
      <c r="F75" s="14"/>
      <c r="G75" s="31"/>
      <c r="H75" s="62"/>
      <c r="I75" s="78"/>
    </row>
    <row r="76" spans="1:12" s="1" customFormat="1" ht="15" customHeight="1">
      <c r="A76" s="10">
        <f>A5</f>
        <v>3</v>
      </c>
      <c r="B76" s="18"/>
      <c r="C76" s="18"/>
      <c r="D76" s="15"/>
      <c r="E76" s="60"/>
      <c r="F76" s="14"/>
      <c r="G76" s="31"/>
      <c r="H76" s="62"/>
      <c r="I76" s="78"/>
    </row>
    <row r="77" spans="1:12" s="1" customFormat="1" ht="15" customHeight="1">
      <c r="A77" s="52">
        <f>A5</f>
        <v>3</v>
      </c>
      <c r="B77" s="6"/>
      <c r="C77" s="6"/>
      <c r="D77" s="5"/>
      <c r="E77" s="4"/>
      <c r="F77" s="3"/>
      <c r="G77" s="2"/>
      <c r="H77" s="2"/>
      <c r="I77" s="79"/>
      <c r="J77" s="69"/>
      <c r="K77" s="69"/>
      <c r="L77" s="69"/>
    </row>
  </sheetData>
  <mergeCells count="10">
    <mergeCell ref="B8:C10"/>
    <mergeCell ref="D8:D10"/>
    <mergeCell ref="F8:H10"/>
    <mergeCell ref="B11:C11"/>
    <mergeCell ref="G11:H11"/>
    <mergeCell ref="A2:F2"/>
    <mergeCell ref="B4:D4"/>
    <mergeCell ref="E4:H4"/>
    <mergeCell ref="B5:H5"/>
    <mergeCell ref="B6:B7"/>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8471"/>
  <sheetViews>
    <sheetView workbookViewId="0">
      <selection activeCell="G20" sqref="G20"/>
    </sheetView>
  </sheetViews>
  <sheetFormatPr baseColWidth="10" defaultRowHeight="15.75"/>
  <cols>
    <col min="3" max="3" width="80.5703125" style="130" customWidth="1"/>
    <col min="8" max="8" width="6.5703125" style="131" customWidth="1"/>
    <col min="9" max="9" width="52.42578125" style="66" customWidth="1"/>
    <col min="10" max="10" width="23" style="66" customWidth="1"/>
  </cols>
  <sheetData>
    <row r="1" spans="2:10">
      <c r="C1" s="119">
        <v>79.86</v>
      </c>
    </row>
    <row r="2" spans="2:10" ht="37.5" customHeight="1">
      <c r="C2" s="120" t="s">
        <v>1779</v>
      </c>
      <c r="H2" s="888" t="s">
        <v>3582</v>
      </c>
      <c r="I2" s="888"/>
      <c r="J2" s="888"/>
    </row>
    <row r="3" spans="2:10" ht="30">
      <c r="C3" s="121" t="s">
        <v>3267</v>
      </c>
      <c r="H3" s="136"/>
      <c r="I3" s="136"/>
      <c r="J3" s="136"/>
    </row>
    <row r="4" spans="2:10" ht="15.75" customHeight="1">
      <c r="C4" s="887" t="s">
        <v>4976</v>
      </c>
      <c r="H4" s="132"/>
    </row>
    <row r="5" spans="2:10" ht="30" customHeight="1">
      <c r="C5" s="887"/>
      <c r="H5" s="133">
        <v>1</v>
      </c>
      <c r="I5" s="134" t="s">
        <v>607</v>
      </c>
      <c r="J5" s="135" t="s">
        <v>3268</v>
      </c>
    </row>
    <row r="6" spans="2:10" ht="30" customHeight="1">
      <c r="C6" s="887"/>
      <c r="H6" s="133">
        <v>2</v>
      </c>
      <c r="I6" s="134" t="s">
        <v>600</v>
      </c>
      <c r="J6" s="135" t="s">
        <v>3269</v>
      </c>
    </row>
    <row r="7" spans="2:10">
      <c r="B7" s="138">
        <v>1</v>
      </c>
      <c r="C7" s="123">
        <v>0</v>
      </c>
      <c r="H7" s="133">
        <v>3</v>
      </c>
      <c r="I7" s="134" t="s">
        <v>3270</v>
      </c>
      <c r="J7" s="135" t="s">
        <v>3271</v>
      </c>
    </row>
    <row r="8" spans="2:10" ht="20.25">
      <c r="B8" s="137">
        <v>1</v>
      </c>
      <c r="C8" s="12" t="s">
        <v>607</v>
      </c>
      <c r="H8" s="133">
        <v>4</v>
      </c>
      <c r="I8" s="134" t="s">
        <v>546</v>
      </c>
      <c r="J8" s="135" t="s">
        <v>3272</v>
      </c>
    </row>
    <row r="9" spans="2:10" ht="25.5">
      <c r="B9" s="139">
        <v>1</v>
      </c>
      <c r="C9" s="27" t="s">
        <v>781</v>
      </c>
      <c r="H9" s="133">
        <v>5</v>
      </c>
      <c r="I9" s="134" t="s">
        <v>589</v>
      </c>
      <c r="J9" s="135" t="s">
        <v>3273</v>
      </c>
    </row>
    <row r="10" spans="2:10">
      <c r="B10" s="80">
        <v>1</v>
      </c>
      <c r="C10" s="30" t="s">
        <v>782</v>
      </c>
      <c r="H10" s="133">
        <v>6</v>
      </c>
      <c r="I10" s="134" t="s">
        <v>583</v>
      </c>
      <c r="J10" s="135" t="s">
        <v>3274</v>
      </c>
    </row>
    <row r="11" spans="2:10">
      <c r="B11" s="80">
        <v>1</v>
      </c>
      <c r="C11" s="19" t="s">
        <v>12</v>
      </c>
      <c r="H11" s="133">
        <v>7</v>
      </c>
      <c r="I11" s="134" t="s">
        <v>576</v>
      </c>
      <c r="J11" s="135" t="s">
        <v>3275</v>
      </c>
    </row>
    <row r="12" spans="2:10">
      <c r="B12" s="80">
        <v>1</v>
      </c>
      <c r="C12" s="19" t="s">
        <v>257</v>
      </c>
      <c r="H12" s="133">
        <v>8</v>
      </c>
      <c r="I12" s="134" t="s">
        <v>573</v>
      </c>
      <c r="J12" s="135" t="s">
        <v>3276</v>
      </c>
    </row>
    <row r="13" spans="2:10">
      <c r="B13" s="80">
        <v>1</v>
      </c>
      <c r="C13" s="35" t="s">
        <v>2</v>
      </c>
      <c r="H13" s="133">
        <v>9</v>
      </c>
      <c r="I13" s="134" t="s">
        <v>1780</v>
      </c>
      <c r="J13" s="135" t="s">
        <v>3277</v>
      </c>
    </row>
    <row r="14" spans="2:10">
      <c r="B14" s="80">
        <v>1</v>
      </c>
      <c r="C14" s="42" t="s">
        <v>728</v>
      </c>
      <c r="H14" s="133">
        <v>10</v>
      </c>
      <c r="I14" s="134" t="s">
        <v>563</v>
      </c>
      <c r="J14" s="135" t="s">
        <v>3278</v>
      </c>
    </row>
    <row r="15" spans="2:10">
      <c r="B15" s="80">
        <v>1</v>
      </c>
      <c r="C15" s="42" t="s">
        <v>783</v>
      </c>
      <c r="H15" s="133">
        <v>11</v>
      </c>
      <c r="I15" s="134" t="s">
        <v>558</v>
      </c>
      <c r="J15" s="135" t="s">
        <v>3279</v>
      </c>
    </row>
    <row r="16" spans="2:10">
      <c r="B16" s="80">
        <v>1</v>
      </c>
      <c r="C16" s="42" t="s">
        <v>784</v>
      </c>
      <c r="H16" s="133">
        <v>12</v>
      </c>
      <c r="I16" s="134" t="s">
        <v>557</v>
      </c>
      <c r="J16" s="135" t="s">
        <v>3280</v>
      </c>
    </row>
    <row r="17" spans="2:10">
      <c r="B17" s="80">
        <v>1</v>
      </c>
      <c r="C17" s="42" t="s">
        <v>785</v>
      </c>
      <c r="H17" s="133">
        <v>13</v>
      </c>
      <c r="I17" s="134" t="s">
        <v>549</v>
      </c>
      <c r="J17" s="135" t="s">
        <v>3281</v>
      </c>
    </row>
    <row r="18" spans="2:10">
      <c r="B18" s="80">
        <v>1</v>
      </c>
      <c r="C18" s="42" t="s">
        <v>700</v>
      </c>
      <c r="H18" s="133">
        <v>14</v>
      </c>
      <c r="I18" s="134" t="s">
        <v>546</v>
      </c>
      <c r="J18" s="135" t="s">
        <v>3282</v>
      </c>
    </row>
    <row r="19" spans="2:10">
      <c r="B19" s="80">
        <v>1</v>
      </c>
      <c r="C19" s="42" t="s">
        <v>786</v>
      </c>
      <c r="H19" s="133">
        <v>15</v>
      </c>
      <c r="I19" s="134" t="s">
        <v>544</v>
      </c>
      <c r="J19" s="135" t="s">
        <v>3283</v>
      </c>
    </row>
    <row r="20" spans="2:10">
      <c r="B20" s="80">
        <v>1</v>
      </c>
      <c r="C20" s="73">
        <v>0</v>
      </c>
      <c r="H20" s="133">
        <v>16</v>
      </c>
      <c r="I20" s="134" t="s">
        <v>541</v>
      </c>
      <c r="J20" s="135" t="s">
        <v>3284</v>
      </c>
    </row>
    <row r="21" spans="2:10">
      <c r="B21" s="80">
        <v>1</v>
      </c>
      <c r="C21" s="73" t="s">
        <v>0</v>
      </c>
      <c r="H21" s="133">
        <v>17</v>
      </c>
      <c r="I21" s="134" t="s">
        <v>536</v>
      </c>
      <c r="J21" s="135" t="s">
        <v>3285</v>
      </c>
    </row>
    <row r="22" spans="2:10">
      <c r="B22" s="80">
        <v>1</v>
      </c>
      <c r="C22" s="73" t="s">
        <v>606</v>
      </c>
      <c r="H22" s="133">
        <v>18</v>
      </c>
      <c r="I22" s="134" t="s">
        <v>531</v>
      </c>
      <c r="J22" s="135" t="s">
        <v>3286</v>
      </c>
    </row>
    <row r="23" spans="2:10">
      <c r="B23" s="80">
        <v>1</v>
      </c>
      <c r="C23" s="73" t="s">
        <v>605</v>
      </c>
      <c r="H23" s="133">
        <v>19</v>
      </c>
      <c r="I23" s="134" t="s">
        <v>523</v>
      </c>
      <c r="J23" s="135" t="s">
        <v>3287</v>
      </c>
    </row>
    <row r="24" spans="2:10">
      <c r="B24" s="80">
        <v>1</v>
      </c>
      <c r="C24" s="73" t="s">
        <v>604</v>
      </c>
      <c r="H24" s="133">
        <v>20</v>
      </c>
      <c r="I24" s="134" t="s">
        <v>504</v>
      </c>
      <c r="J24" s="135" t="s">
        <v>3288</v>
      </c>
    </row>
    <row r="25" spans="2:10" ht="25.5">
      <c r="B25" s="80">
        <v>1</v>
      </c>
      <c r="C25" s="73" t="s">
        <v>787</v>
      </c>
      <c r="H25" s="133">
        <v>21</v>
      </c>
      <c r="I25" s="134" t="s">
        <v>498</v>
      </c>
      <c r="J25" s="135" t="s">
        <v>3289</v>
      </c>
    </row>
    <row r="26" spans="2:10" ht="25.5">
      <c r="B26" s="80">
        <v>1</v>
      </c>
      <c r="C26" s="73" t="s">
        <v>603</v>
      </c>
      <c r="H26" s="133">
        <v>22</v>
      </c>
      <c r="I26" s="134" t="s">
        <v>492</v>
      </c>
      <c r="J26" s="135" t="s">
        <v>3290</v>
      </c>
    </row>
    <row r="27" spans="2:10">
      <c r="B27" s="80">
        <v>1</v>
      </c>
      <c r="C27" s="73" t="s">
        <v>602</v>
      </c>
      <c r="H27" s="133">
        <v>23</v>
      </c>
      <c r="I27" s="134" t="s">
        <v>3291</v>
      </c>
      <c r="J27" s="135" t="s">
        <v>3292</v>
      </c>
    </row>
    <row r="28" spans="2:10" ht="25.5">
      <c r="B28" s="80">
        <v>1</v>
      </c>
      <c r="C28" s="73" t="s">
        <v>601</v>
      </c>
      <c r="H28" s="133">
        <v>24</v>
      </c>
      <c r="I28" s="134" t="s">
        <v>637</v>
      </c>
      <c r="J28" s="135" t="s">
        <v>3293</v>
      </c>
    </row>
    <row r="29" spans="2:10">
      <c r="B29" s="80">
        <v>1</v>
      </c>
      <c r="C29" s="73">
        <v>0</v>
      </c>
      <c r="H29" s="133">
        <v>25</v>
      </c>
      <c r="I29" s="134" t="s">
        <v>479</v>
      </c>
      <c r="J29" s="135" t="s">
        <v>3294</v>
      </c>
    </row>
    <row r="30" spans="2:10">
      <c r="B30" s="122">
        <v>1</v>
      </c>
      <c r="C30" s="122">
        <v>0</v>
      </c>
      <c r="H30" s="133">
        <v>26</v>
      </c>
      <c r="I30" s="134" t="s">
        <v>478</v>
      </c>
      <c r="J30" s="135" t="s">
        <v>3295</v>
      </c>
    </row>
    <row r="31" spans="2:10" ht="25.5">
      <c r="B31" s="138">
        <v>2</v>
      </c>
      <c r="C31" s="123">
        <v>0</v>
      </c>
      <c r="H31" s="133">
        <v>27</v>
      </c>
      <c r="I31" s="134" t="s">
        <v>473</v>
      </c>
      <c r="J31" s="135" t="s">
        <v>3296</v>
      </c>
    </row>
    <row r="32" spans="2:10" ht="40.5">
      <c r="B32" s="137">
        <v>2</v>
      </c>
      <c r="C32" s="12" t="s">
        <v>600</v>
      </c>
      <c r="H32" s="133">
        <v>28</v>
      </c>
      <c r="I32" s="134" t="s">
        <v>468</v>
      </c>
      <c r="J32" s="135" t="s">
        <v>3297</v>
      </c>
    </row>
    <row r="33" spans="2:10" ht="25.5">
      <c r="B33" s="139">
        <v>2</v>
      </c>
      <c r="C33" s="27" t="s">
        <v>788</v>
      </c>
      <c r="H33" s="133">
        <v>29</v>
      </c>
      <c r="I33" s="134" t="s">
        <v>458</v>
      </c>
      <c r="J33" s="135" t="s">
        <v>3298</v>
      </c>
    </row>
    <row r="34" spans="2:10" ht="25.5">
      <c r="B34" s="80">
        <v>2</v>
      </c>
      <c r="C34" s="30" t="s">
        <v>8</v>
      </c>
      <c r="H34" s="133">
        <v>30</v>
      </c>
      <c r="I34" s="134" t="s">
        <v>454</v>
      </c>
      <c r="J34" s="135" t="s">
        <v>3299</v>
      </c>
    </row>
    <row r="35" spans="2:10">
      <c r="B35" s="80">
        <v>2</v>
      </c>
      <c r="C35" s="19" t="s">
        <v>20</v>
      </c>
      <c r="H35" s="133">
        <v>31</v>
      </c>
      <c r="I35" s="134" t="s">
        <v>443</v>
      </c>
      <c r="J35" s="135" t="s">
        <v>3300</v>
      </c>
    </row>
    <row r="36" spans="2:10">
      <c r="B36" s="80">
        <v>2</v>
      </c>
      <c r="C36" s="19" t="s">
        <v>18</v>
      </c>
      <c r="H36" s="133">
        <v>32</v>
      </c>
      <c r="I36" s="134" t="s">
        <v>439</v>
      </c>
      <c r="J36" s="135" t="s">
        <v>3301</v>
      </c>
    </row>
    <row r="37" spans="2:10" ht="25.5">
      <c r="B37" s="80">
        <v>2</v>
      </c>
      <c r="C37" s="35" t="s">
        <v>2</v>
      </c>
      <c r="H37" s="133">
        <v>33</v>
      </c>
      <c r="I37" s="134" t="s">
        <v>3302</v>
      </c>
      <c r="J37" s="135" t="s">
        <v>3303</v>
      </c>
    </row>
    <row r="38" spans="2:10">
      <c r="B38" s="80">
        <v>2</v>
      </c>
      <c r="C38" s="42" t="s">
        <v>789</v>
      </c>
      <c r="H38" s="133">
        <v>34</v>
      </c>
      <c r="I38" s="134" t="s">
        <v>1782</v>
      </c>
      <c r="J38" s="135" t="s">
        <v>3304</v>
      </c>
    </row>
    <row r="39" spans="2:10">
      <c r="B39" s="80">
        <v>2</v>
      </c>
      <c r="C39" s="42" t="s">
        <v>790</v>
      </c>
      <c r="H39" s="133">
        <v>35</v>
      </c>
      <c r="I39" s="134" t="s">
        <v>420</v>
      </c>
      <c r="J39" s="135" t="s">
        <v>3305</v>
      </c>
    </row>
    <row r="40" spans="2:10">
      <c r="B40" s="80">
        <v>2</v>
      </c>
      <c r="C40" s="42" t="s">
        <v>791</v>
      </c>
      <c r="H40" s="133">
        <v>36</v>
      </c>
      <c r="I40" s="134" t="s">
        <v>415</v>
      </c>
      <c r="J40" s="135" t="s">
        <v>3306</v>
      </c>
    </row>
    <row r="41" spans="2:10">
      <c r="B41" s="80">
        <v>2</v>
      </c>
      <c r="C41" s="42" t="s">
        <v>792</v>
      </c>
      <c r="H41" s="133">
        <v>37</v>
      </c>
      <c r="I41" s="134" t="s">
        <v>409</v>
      </c>
      <c r="J41" s="135" t="s">
        <v>3307</v>
      </c>
    </row>
    <row r="42" spans="2:10">
      <c r="B42" s="80">
        <v>2</v>
      </c>
      <c r="C42" s="42" t="s">
        <v>793</v>
      </c>
      <c r="H42" s="133">
        <v>38</v>
      </c>
      <c r="I42" s="134" t="s">
        <v>23</v>
      </c>
      <c r="J42" s="135" t="s">
        <v>3308</v>
      </c>
    </row>
    <row r="43" spans="2:10">
      <c r="B43" s="80">
        <v>2</v>
      </c>
      <c r="C43" s="42" t="s">
        <v>794</v>
      </c>
      <c r="H43" s="133">
        <v>39</v>
      </c>
      <c r="I43" s="134" t="s">
        <v>395</v>
      </c>
      <c r="J43" s="135" t="s">
        <v>3309</v>
      </c>
    </row>
    <row r="44" spans="2:10">
      <c r="B44" s="80">
        <v>2</v>
      </c>
      <c r="C44" s="42" t="s">
        <v>795</v>
      </c>
      <c r="H44" s="133">
        <v>40</v>
      </c>
      <c r="I44" s="134" t="s">
        <v>388</v>
      </c>
      <c r="J44" s="135" t="s">
        <v>3310</v>
      </c>
    </row>
    <row r="45" spans="2:10">
      <c r="B45" s="80">
        <v>2</v>
      </c>
      <c r="C45" s="42" t="s">
        <v>796</v>
      </c>
      <c r="H45" s="133">
        <v>41</v>
      </c>
      <c r="I45" s="134" t="s">
        <v>383</v>
      </c>
      <c r="J45" s="135" t="s">
        <v>3311</v>
      </c>
    </row>
    <row r="46" spans="2:10" ht="25.5">
      <c r="B46" s="80">
        <v>2</v>
      </c>
      <c r="C46" s="42" t="s">
        <v>797</v>
      </c>
      <c r="H46" s="133">
        <v>42</v>
      </c>
      <c r="I46" s="134" t="s">
        <v>3312</v>
      </c>
      <c r="J46" s="135" t="s">
        <v>3313</v>
      </c>
    </row>
    <row r="47" spans="2:10">
      <c r="B47" s="80">
        <v>2</v>
      </c>
      <c r="C47" s="42" t="s">
        <v>798</v>
      </c>
      <c r="H47" s="133">
        <v>43</v>
      </c>
      <c r="I47" s="134" t="s">
        <v>366</v>
      </c>
      <c r="J47" s="135" t="s">
        <v>3314</v>
      </c>
    </row>
    <row r="48" spans="2:10">
      <c r="B48" s="80">
        <v>2</v>
      </c>
      <c r="C48" s="73">
        <v>0</v>
      </c>
      <c r="H48" s="133">
        <v>44</v>
      </c>
      <c r="I48" s="134" t="s">
        <v>354</v>
      </c>
      <c r="J48" s="135" t="s">
        <v>3315</v>
      </c>
    </row>
    <row r="49" spans="2:10">
      <c r="B49" s="80">
        <v>2</v>
      </c>
      <c r="C49" s="73" t="s">
        <v>0</v>
      </c>
      <c r="H49" s="133">
        <v>45</v>
      </c>
      <c r="I49" s="134" t="s">
        <v>352</v>
      </c>
      <c r="J49" s="135" t="s">
        <v>3316</v>
      </c>
    </row>
    <row r="50" spans="2:10" ht="38.25">
      <c r="B50" s="80">
        <v>2</v>
      </c>
      <c r="C50" s="73" t="s">
        <v>799</v>
      </c>
      <c r="H50" s="133">
        <v>46</v>
      </c>
      <c r="I50" s="134" t="s">
        <v>348</v>
      </c>
      <c r="J50" s="135" t="s">
        <v>3317</v>
      </c>
    </row>
    <row r="51" spans="2:10">
      <c r="B51" s="80">
        <v>2</v>
      </c>
      <c r="C51" s="73" t="s">
        <v>599</v>
      </c>
      <c r="H51" s="133">
        <v>47</v>
      </c>
      <c r="I51" s="134" t="s">
        <v>341</v>
      </c>
      <c r="J51" s="135" t="s">
        <v>3318</v>
      </c>
    </row>
    <row r="52" spans="2:10">
      <c r="B52" s="80">
        <v>2</v>
      </c>
      <c r="C52" s="73" t="s">
        <v>598</v>
      </c>
      <c r="H52" s="133">
        <v>48</v>
      </c>
      <c r="I52" s="134" t="s">
        <v>339</v>
      </c>
      <c r="J52" s="135" t="s">
        <v>3319</v>
      </c>
    </row>
    <row r="53" spans="2:10">
      <c r="B53" s="80">
        <v>2</v>
      </c>
      <c r="C53" s="73" t="s">
        <v>597</v>
      </c>
      <c r="H53" s="133">
        <v>49</v>
      </c>
      <c r="I53" s="134" t="s">
        <v>336</v>
      </c>
      <c r="J53" s="135" t="s">
        <v>3320</v>
      </c>
    </row>
    <row r="54" spans="2:10">
      <c r="B54" s="80">
        <v>2</v>
      </c>
      <c r="C54" s="73" t="s">
        <v>596</v>
      </c>
      <c r="H54" s="133">
        <v>50</v>
      </c>
      <c r="I54" s="134" t="s">
        <v>332</v>
      </c>
      <c r="J54" s="135" t="s">
        <v>3321</v>
      </c>
    </row>
    <row r="55" spans="2:10" ht="25.5">
      <c r="B55" s="80">
        <v>2</v>
      </c>
      <c r="C55" s="73" t="s">
        <v>595</v>
      </c>
      <c r="H55" s="133">
        <v>51</v>
      </c>
      <c r="I55" s="134" t="s">
        <v>329</v>
      </c>
      <c r="J55" s="135" t="s">
        <v>3322</v>
      </c>
    </row>
    <row r="56" spans="2:10">
      <c r="B56" s="80">
        <v>2</v>
      </c>
      <c r="C56" s="73">
        <v>0</v>
      </c>
      <c r="H56" s="133">
        <v>52</v>
      </c>
      <c r="I56" s="134" t="s">
        <v>324</v>
      </c>
      <c r="J56" s="135" t="s">
        <v>3323</v>
      </c>
    </row>
    <row r="57" spans="2:10" ht="25.5">
      <c r="B57" s="122">
        <v>2</v>
      </c>
      <c r="C57" s="122">
        <v>0</v>
      </c>
      <c r="H57" s="133">
        <v>53</v>
      </c>
      <c r="I57" s="134" t="s">
        <v>319</v>
      </c>
      <c r="J57" s="135" t="s">
        <v>3324</v>
      </c>
    </row>
    <row r="58" spans="2:10">
      <c r="B58" s="138">
        <v>3</v>
      </c>
      <c r="C58" s="123">
        <v>0</v>
      </c>
      <c r="H58" s="133">
        <v>54</v>
      </c>
      <c r="I58" s="134" t="s">
        <v>313</v>
      </c>
      <c r="J58" s="135" t="s">
        <v>3325</v>
      </c>
    </row>
    <row r="59" spans="2:10" ht="20.25">
      <c r="B59" s="137">
        <v>3</v>
      </c>
      <c r="C59" s="12" t="s">
        <v>594</v>
      </c>
      <c r="H59" s="133">
        <v>55</v>
      </c>
      <c r="I59" s="134" t="s">
        <v>3326</v>
      </c>
      <c r="J59" s="135" t="s">
        <v>3327</v>
      </c>
    </row>
    <row r="60" spans="2:10">
      <c r="B60" s="139">
        <v>3</v>
      </c>
      <c r="C60" s="27" t="s">
        <v>800</v>
      </c>
      <c r="H60" s="133">
        <v>56</v>
      </c>
      <c r="I60" s="134" t="s">
        <v>304</v>
      </c>
      <c r="J60" s="135" t="s">
        <v>3328</v>
      </c>
    </row>
    <row r="61" spans="2:10">
      <c r="B61" s="80">
        <v>3</v>
      </c>
      <c r="C61" s="30" t="s">
        <v>5</v>
      </c>
      <c r="H61" s="133">
        <v>57</v>
      </c>
      <c r="I61" s="134" t="s">
        <v>292</v>
      </c>
      <c r="J61" s="135" t="s">
        <v>3329</v>
      </c>
    </row>
    <row r="62" spans="2:10">
      <c r="B62" s="80">
        <v>3</v>
      </c>
      <c r="C62" s="19" t="s">
        <v>20</v>
      </c>
      <c r="H62" s="133">
        <v>58</v>
      </c>
      <c r="I62" s="134" t="s">
        <v>277</v>
      </c>
      <c r="J62" s="135" t="s">
        <v>3330</v>
      </c>
    </row>
    <row r="63" spans="2:10">
      <c r="B63" s="80">
        <v>3</v>
      </c>
      <c r="C63" s="19" t="s">
        <v>11</v>
      </c>
      <c r="H63" s="133">
        <v>59</v>
      </c>
      <c r="I63" s="134" t="s">
        <v>271</v>
      </c>
      <c r="J63" s="135" t="s">
        <v>3331</v>
      </c>
    </row>
    <row r="64" spans="2:10">
      <c r="B64" s="80">
        <v>3</v>
      </c>
      <c r="C64" s="35" t="s">
        <v>2</v>
      </c>
      <c r="H64" s="133">
        <v>60</v>
      </c>
      <c r="I64" s="134" t="s">
        <v>263</v>
      </c>
      <c r="J64" s="135" t="s">
        <v>3332</v>
      </c>
    </row>
    <row r="65" spans="2:10">
      <c r="B65" s="80">
        <v>3</v>
      </c>
      <c r="C65" s="42" t="s">
        <v>801</v>
      </c>
      <c r="H65" s="133">
        <v>61</v>
      </c>
      <c r="I65" s="134" t="s">
        <v>3333</v>
      </c>
      <c r="J65" s="135" t="s">
        <v>3334</v>
      </c>
    </row>
    <row r="66" spans="2:10">
      <c r="B66" s="80">
        <v>3</v>
      </c>
      <c r="C66" s="42" t="s">
        <v>802</v>
      </c>
      <c r="H66" s="133">
        <v>62</v>
      </c>
      <c r="I66" s="134" t="s">
        <v>254</v>
      </c>
      <c r="J66" s="135" t="s">
        <v>3335</v>
      </c>
    </row>
    <row r="67" spans="2:10">
      <c r="B67" s="80">
        <v>3</v>
      </c>
      <c r="C67" s="42" t="s">
        <v>803</v>
      </c>
      <c r="H67" s="133">
        <v>63</v>
      </c>
      <c r="I67" s="134" t="s">
        <v>249</v>
      </c>
      <c r="J67" s="135" t="s">
        <v>3336</v>
      </c>
    </row>
    <row r="68" spans="2:10">
      <c r="B68" s="80">
        <v>3</v>
      </c>
      <c r="C68" s="42" t="s">
        <v>804</v>
      </c>
      <c r="H68" s="133">
        <v>64</v>
      </c>
      <c r="I68" s="134" t="s">
        <v>241</v>
      </c>
      <c r="J68" s="135" t="s">
        <v>3337</v>
      </c>
    </row>
    <row r="69" spans="2:10">
      <c r="B69" s="80">
        <v>3</v>
      </c>
      <c r="C69" s="42" t="s">
        <v>805</v>
      </c>
      <c r="H69" s="133">
        <v>65</v>
      </c>
      <c r="I69" s="134" t="s">
        <v>235</v>
      </c>
      <c r="J69" s="135" t="s">
        <v>3338</v>
      </c>
    </row>
    <row r="70" spans="2:10">
      <c r="B70" s="80">
        <v>3</v>
      </c>
      <c r="C70" s="42" t="s">
        <v>806</v>
      </c>
      <c r="H70" s="133">
        <v>66</v>
      </c>
      <c r="I70" s="134" t="s">
        <v>231</v>
      </c>
      <c r="J70" s="135" t="s">
        <v>3339</v>
      </c>
    </row>
    <row r="71" spans="2:10">
      <c r="B71" s="80">
        <v>3</v>
      </c>
      <c r="C71" s="42" t="s">
        <v>807</v>
      </c>
      <c r="H71" s="133">
        <v>67</v>
      </c>
      <c r="I71" s="134" t="s">
        <v>1788</v>
      </c>
      <c r="J71" s="135" t="s">
        <v>3340</v>
      </c>
    </row>
    <row r="72" spans="2:10">
      <c r="B72" s="80">
        <v>3</v>
      </c>
      <c r="C72" s="42" t="s">
        <v>808</v>
      </c>
      <c r="H72" s="133">
        <v>68</v>
      </c>
      <c r="I72" s="134" t="s">
        <v>224</v>
      </c>
      <c r="J72" s="135" t="s">
        <v>3341</v>
      </c>
    </row>
    <row r="73" spans="2:10">
      <c r="B73" s="80">
        <v>3</v>
      </c>
      <c r="C73" s="42" t="s">
        <v>809</v>
      </c>
      <c r="H73" s="133">
        <v>69</v>
      </c>
      <c r="I73" s="134" t="s">
        <v>219</v>
      </c>
      <c r="J73" s="135" t="s">
        <v>3342</v>
      </c>
    </row>
    <row r="74" spans="2:10" ht="25.5">
      <c r="B74" s="80">
        <v>3</v>
      </c>
      <c r="C74" s="42" t="s">
        <v>810</v>
      </c>
      <c r="H74" s="133">
        <v>70</v>
      </c>
      <c r="I74" s="134" t="s">
        <v>1789</v>
      </c>
      <c r="J74" s="135" t="s">
        <v>3343</v>
      </c>
    </row>
    <row r="75" spans="2:10" ht="25.5">
      <c r="B75" s="80">
        <v>3</v>
      </c>
      <c r="C75" s="42" t="s">
        <v>811</v>
      </c>
      <c r="H75" s="133">
        <v>71</v>
      </c>
      <c r="I75" s="134" t="s">
        <v>202</v>
      </c>
      <c r="J75" s="135" t="s">
        <v>3344</v>
      </c>
    </row>
    <row r="76" spans="2:10">
      <c r="B76" s="80">
        <v>3</v>
      </c>
      <c r="C76" s="42" t="s">
        <v>812</v>
      </c>
      <c r="H76" s="133">
        <v>72</v>
      </c>
      <c r="I76" s="134" t="s">
        <v>1791</v>
      </c>
      <c r="J76" s="135" t="s">
        <v>3345</v>
      </c>
    </row>
    <row r="77" spans="2:10">
      <c r="B77" s="80">
        <v>3</v>
      </c>
      <c r="C77" s="42" t="s">
        <v>813</v>
      </c>
      <c r="H77" s="133">
        <v>73</v>
      </c>
      <c r="I77" s="134" t="s">
        <v>196</v>
      </c>
      <c r="J77" s="135" t="s">
        <v>3346</v>
      </c>
    </row>
    <row r="78" spans="2:10">
      <c r="B78" s="80">
        <v>3</v>
      </c>
      <c r="C78" s="42" t="s">
        <v>814</v>
      </c>
      <c r="H78" s="133">
        <v>74</v>
      </c>
      <c r="I78" s="134" t="s">
        <v>185</v>
      </c>
      <c r="J78" s="135" t="s">
        <v>3347</v>
      </c>
    </row>
    <row r="79" spans="2:10">
      <c r="B79" s="80">
        <v>3</v>
      </c>
      <c r="C79" s="42" t="s">
        <v>815</v>
      </c>
      <c r="H79" s="133">
        <v>75</v>
      </c>
      <c r="I79" s="134" t="s">
        <v>179</v>
      </c>
      <c r="J79" s="135" t="s">
        <v>3348</v>
      </c>
    </row>
    <row r="80" spans="2:10">
      <c r="B80" s="80">
        <v>3</v>
      </c>
      <c r="C80" s="42" t="s">
        <v>816</v>
      </c>
      <c r="H80" s="133">
        <v>76</v>
      </c>
      <c r="I80" s="134" t="s">
        <v>172</v>
      </c>
      <c r="J80" s="135" t="s">
        <v>3349</v>
      </c>
    </row>
    <row r="81" spans="2:10">
      <c r="B81" s="80">
        <v>3</v>
      </c>
      <c r="C81" s="42" t="s">
        <v>662</v>
      </c>
      <c r="H81" s="133">
        <v>77</v>
      </c>
      <c r="I81" s="134" t="s">
        <v>1796</v>
      </c>
      <c r="J81" s="135" t="s">
        <v>3350</v>
      </c>
    </row>
    <row r="82" spans="2:10">
      <c r="B82" s="80">
        <v>3</v>
      </c>
      <c r="C82" s="42" t="s">
        <v>700</v>
      </c>
      <c r="H82" s="133">
        <v>78</v>
      </c>
      <c r="I82" s="134" t="s">
        <v>167</v>
      </c>
      <c r="J82" s="135" t="s">
        <v>3351</v>
      </c>
    </row>
    <row r="83" spans="2:10">
      <c r="B83" s="80">
        <v>3</v>
      </c>
      <c r="C83" s="73">
        <v>0</v>
      </c>
      <c r="H83" s="133">
        <v>79</v>
      </c>
      <c r="I83" s="134" t="s">
        <v>161</v>
      </c>
      <c r="J83" s="135" t="s">
        <v>3352</v>
      </c>
    </row>
    <row r="84" spans="2:10">
      <c r="B84" s="80">
        <v>3</v>
      </c>
      <c r="C84" s="73" t="s">
        <v>0</v>
      </c>
      <c r="H84" s="133">
        <v>80</v>
      </c>
      <c r="I84" s="134" t="s">
        <v>1802</v>
      </c>
      <c r="J84" s="135" t="s">
        <v>3353</v>
      </c>
    </row>
    <row r="85" spans="2:10">
      <c r="B85" s="80">
        <v>3</v>
      </c>
      <c r="C85" s="73" t="s">
        <v>593</v>
      </c>
      <c r="H85" s="133">
        <v>81</v>
      </c>
      <c r="I85" s="134" t="s">
        <v>136</v>
      </c>
      <c r="J85" s="135" t="s">
        <v>3354</v>
      </c>
    </row>
    <row r="86" spans="2:10" ht="38.25">
      <c r="B86" s="80">
        <v>3</v>
      </c>
      <c r="C86" s="73" t="s">
        <v>592</v>
      </c>
      <c r="H86" s="133">
        <v>82</v>
      </c>
      <c r="I86" s="134" t="s">
        <v>152</v>
      </c>
      <c r="J86" s="135" t="s">
        <v>3355</v>
      </c>
    </row>
    <row r="87" spans="2:10" ht="25.5">
      <c r="B87" s="80">
        <v>3</v>
      </c>
      <c r="C87" s="73" t="s">
        <v>591</v>
      </c>
      <c r="H87" s="133">
        <v>83</v>
      </c>
      <c r="I87" s="134" t="s">
        <v>146</v>
      </c>
      <c r="J87" s="135" t="s">
        <v>3356</v>
      </c>
    </row>
    <row r="88" spans="2:10" ht="25.5">
      <c r="B88" s="80">
        <v>3</v>
      </c>
      <c r="C88" s="73" t="s">
        <v>817</v>
      </c>
      <c r="H88" s="133">
        <v>84</v>
      </c>
      <c r="I88" s="134" t="s">
        <v>141</v>
      </c>
      <c r="J88" s="135" t="s">
        <v>3357</v>
      </c>
    </row>
    <row r="89" spans="2:10" ht="25.5">
      <c r="B89" s="80">
        <v>3</v>
      </c>
      <c r="C89" s="73" t="s">
        <v>590</v>
      </c>
      <c r="H89" s="133">
        <v>85</v>
      </c>
      <c r="I89" s="134" t="s">
        <v>136</v>
      </c>
      <c r="J89" s="135" t="s">
        <v>3354</v>
      </c>
    </row>
    <row r="90" spans="2:10">
      <c r="B90" s="80">
        <v>3</v>
      </c>
      <c r="C90" s="73">
        <v>0</v>
      </c>
      <c r="H90" s="133">
        <v>86</v>
      </c>
      <c r="I90" s="134" t="s">
        <v>133</v>
      </c>
      <c r="J90" s="135" t="s">
        <v>3358</v>
      </c>
    </row>
    <row r="91" spans="2:10">
      <c r="B91" s="122">
        <v>3</v>
      </c>
      <c r="C91" s="122">
        <v>0</v>
      </c>
      <c r="H91" s="133">
        <v>87</v>
      </c>
      <c r="I91" s="134" t="s">
        <v>123</v>
      </c>
      <c r="J91" s="135" t="s">
        <v>3359</v>
      </c>
    </row>
    <row r="92" spans="2:10">
      <c r="B92" s="138">
        <v>4</v>
      </c>
      <c r="C92" s="123">
        <v>0</v>
      </c>
      <c r="H92" s="133">
        <v>88</v>
      </c>
      <c r="I92" s="134" t="s">
        <v>117</v>
      </c>
      <c r="J92" s="135" t="s">
        <v>3360</v>
      </c>
    </row>
    <row r="93" spans="2:10" ht="20.25">
      <c r="B93" s="137">
        <v>4</v>
      </c>
      <c r="C93" s="12" t="s">
        <v>546</v>
      </c>
      <c r="H93" s="133">
        <v>89</v>
      </c>
      <c r="I93" s="134" t="s">
        <v>115</v>
      </c>
      <c r="J93" s="135" t="s">
        <v>3361</v>
      </c>
    </row>
    <row r="94" spans="2:10">
      <c r="B94" s="139">
        <v>4</v>
      </c>
      <c r="C94" s="27" t="s">
        <v>818</v>
      </c>
      <c r="H94" s="133">
        <v>90</v>
      </c>
      <c r="I94" s="134" t="s">
        <v>110</v>
      </c>
      <c r="J94" s="135" t="s">
        <v>3362</v>
      </c>
    </row>
    <row r="95" spans="2:10">
      <c r="B95" s="80">
        <v>4</v>
      </c>
      <c r="C95" s="30" t="s">
        <v>5</v>
      </c>
      <c r="H95" s="133">
        <v>91</v>
      </c>
      <c r="I95" s="134" t="s">
        <v>105</v>
      </c>
      <c r="J95" s="135" t="s">
        <v>3363</v>
      </c>
    </row>
    <row r="96" spans="2:10">
      <c r="B96" s="80">
        <v>4</v>
      </c>
      <c r="C96" s="19" t="s">
        <v>12</v>
      </c>
      <c r="H96" s="133">
        <v>92</v>
      </c>
      <c r="I96" s="134" t="s">
        <v>97</v>
      </c>
      <c r="J96" s="135" t="s">
        <v>3364</v>
      </c>
    </row>
    <row r="97" spans="2:10">
      <c r="B97" s="80">
        <v>4</v>
      </c>
      <c r="C97" s="19" t="s">
        <v>17</v>
      </c>
      <c r="H97" s="133">
        <v>93</v>
      </c>
      <c r="I97" s="134" t="s">
        <v>90</v>
      </c>
      <c r="J97" s="135" t="s">
        <v>3365</v>
      </c>
    </row>
    <row r="98" spans="2:10">
      <c r="B98" s="80">
        <v>4</v>
      </c>
      <c r="C98" s="35" t="s">
        <v>2</v>
      </c>
      <c r="H98" s="133">
        <v>94</v>
      </c>
      <c r="I98" s="134" t="s">
        <v>83</v>
      </c>
      <c r="J98" s="135" t="s">
        <v>3366</v>
      </c>
    </row>
    <row r="99" spans="2:10">
      <c r="B99" s="80">
        <v>4</v>
      </c>
      <c r="C99" s="42" t="s">
        <v>689</v>
      </c>
      <c r="H99" s="133">
        <v>95</v>
      </c>
      <c r="I99" s="134" t="s">
        <v>76</v>
      </c>
      <c r="J99" s="135" t="s">
        <v>3367</v>
      </c>
    </row>
    <row r="100" spans="2:10">
      <c r="B100" s="80">
        <v>4</v>
      </c>
      <c r="C100" s="42" t="s">
        <v>690</v>
      </c>
      <c r="H100" s="133">
        <v>96</v>
      </c>
      <c r="I100" s="134" t="s">
        <v>46</v>
      </c>
      <c r="J100" s="135" t="s">
        <v>3368</v>
      </c>
    </row>
    <row r="101" spans="2:10">
      <c r="B101" s="80">
        <v>4</v>
      </c>
      <c r="C101" s="42" t="s">
        <v>691</v>
      </c>
      <c r="H101" s="133">
        <v>97</v>
      </c>
      <c r="I101" s="134" t="s">
        <v>1809</v>
      </c>
      <c r="J101" s="135" t="s">
        <v>3369</v>
      </c>
    </row>
    <row r="102" spans="2:10">
      <c r="B102" s="80">
        <v>4</v>
      </c>
      <c r="C102" s="42" t="s">
        <v>671</v>
      </c>
      <c r="H102" s="133">
        <v>98</v>
      </c>
      <c r="I102" s="134" t="s">
        <v>61</v>
      </c>
      <c r="J102" s="135" t="s">
        <v>3060</v>
      </c>
    </row>
    <row r="103" spans="2:10">
      <c r="B103" s="80">
        <v>4</v>
      </c>
      <c r="C103" s="42" t="s">
        <v>692</v>
      </c>
      <c r="H103" s="133">
        <v>99</v>
      </c>
      <c r="I103" s="134" t="s">
        <v>55</v>
      </c>
      <c r="J103" s="135" t="s">
        <v>3370</v>
      </c>
    </row>
    <row r="104" spans="2:10">
      <c r="B104" s="80">
        <v>4</v>
      </c>
      <c r="C104" s="73">
        <v>0</v>
      </c>
      <c r="H104" s="133">
        <v>100</v>
      </c>
      <c r="I104" s="134" t="s">
        <v>1816</v>
      </c>
      <c r="J104" s="135" t="s">
        <v>3371</v>
      </c>
    </row>
    <row r="105" spans="2:10">
      <c r="B105" s="80">
        <v>4</v>
      </c>
      <c r="C105" s="73" t="s">
        <v>0</v>
      </c>
      <c r="H105" s="133">
        <v>101</v>
      </c>
      <c r="I105" s="134" t="s">
        <v>1820</v>
      </c>
      <c r="J105" s="135" t="s">
        <v>3372</v>
      </c>
    </row>
    <row r="106" spans="2:10">
      <c r="B106" s="80">
        <v>4</v>
      </c>
      <c r="C106" s="73" t="s">
        <v>28</v>
      </c>
      <c r="H106" s="133">
        <v>102</v>
      </c>
      <c r="I106" s="134" t="s">
        <v>1825</v>
      </c>
      <c r="J106" s="135" t="s">
        <v>3373</v>
      </c>
    </row>
    <row r="107" spans="2:10">
      <c r="B107" s="80">
        <v>4</v>
      </c>
      <c r="C107" s="73" t="s">
        <v>27</v>
      </c>
      <c r="H107" s="133">
        <v>103</v>
      </c>
      <c r="I107" s="134" t="s">
        <v>1829</v>
      </c>
      <c r="J107" s="135" t="s">
        <v>3374</v>
      </c>
    </row>
    <row r="108" spans="2:10" ht="38.25">
      <c r="B108" s="80">
        <v>4</v>
      </c>
      <c r="C108" s="73" t="s">
        <v>819</v>
      </c>
      <c r="H108" s="133">
        <v>104</v>
      </c>
      <c r="I108" s="134" t="s">
        <v>1837</v>
      </c>
      <c r="J108" s="135" t="s">
        <v>3375</v>
      </c>
    </row>
    <row r="109" spans="2:10" ht="25.5">
      <c r="B109" s="80">
        <v>4</v>
      </c>
      <c r="C109" s="73" t="s">
        <v>116</v>
      </c>
      <c r="H109" s="133">
        <v>105</v>
      </c>
      <c r="I109" s="134" t="s">
        <v>1842</v>
      </c>
      <c r="J109" s="135" t="s">
        <v>3376</v>
      </c>
    </row>
    <row r="110" spans="2:10">
      <c r="B110" s="80">
        <v>4</v>
      </c>
      <c r="C110" s="73">
        <v>0</v>
      </c>
      <c r="H110" s="133">
        <v>106</v>
      </c>
      <c r="I110" s="134" t="s">
        <v>1852</v>
      </c>
      <c r="J110" s="135" t="s">
        <v>3377</v>
      </c>
    </row>
    <row r="111" spans="2:10">
      <c r="B111" s="122">
        <v>4</v>
      </c>
      <c r="C111" s="122">
        <v>0</v>
      </c>
      <c r="H111" s="133">
        <v>107</v>
      </c>
      <c r="I111" s="134" t="s">
        <v>1862</v>
      </c>
      <c r="J111" s="135" t="s">
        <v>3378</v>
      </c>
    </row>
    <row r="112" spans="2:10">
      <c r="B112" s="138">
        <v>5</v>
      </c>
      <c r="C112" s="123">
        <v>0</v>
      </c>
      <c r="H112" s="133">
        <v>108</v>
      </c>
      <c r="I112" s="134" t="s">
        <v>46</v>
      </c>
      <c r="J112" s="135" t="s">
        <v>3368</v>
      </c>
    </row>
    <row r="113" spans="2:10" ht="40.5">
      <c r="B113" s="137">
        <v>5</v>
      </c>
      <c r="C113" s="12" t="s">
        <v>589</v>
      </c>
      <c r="H113" s="133">
        <v>109</v>
      </c>
      <c r="I113" s="134" t="s">
        <v>1877</v>
      </c>
      <c r="J113" s="135" t="s">
        <v>3379</v>
      </c>
    </row>
    <row r="114" spans="2:10">
      <c r="B114" s="139">
        <v>5</v>
      </c>
      <c r="C114" s="27" t="s">
        <v>820</v>
      </c>
      <c r="H114" s="133">
        <v>110</v>
      </c>
      <c r="I114" s="134" t="s">
        <v>1886</v>
      </c>
      <c r="J114" s="135" t="s">
        <v>3380</v>
      </c>
    </row>
    <row r="115" spans="2:10">
      <c r="B115" s="80">
        <v>5</v>
      </c>
      <c r="C115" s="30" t="s">
        <v>8</v>
      </c>
      <c r="H115" s="133">
        <v>111</v>
      </c>
      <c r="I115" s="134" t="s">
        <v>1894</v>
      </c>
      <c r="J115" s="135" t="s">
        <v>3381</v>
      </c>
    </row>
    <row r="116" spans="2:10" ht="24">
      <c r="B116" s="80">
        <v>5</v>
      </c>
      <c r="C116" s="19" t="s">
        <v>7</v>
      </c>
      <c r="H116" s="133">
        <v>112</v>
      </c>
      <c r="I116" s="134" t="s">
        <v>1905</v>
      </c>
      <c r="J116" s="135" t="s">
        <v>3382</v>
      </c>
    </row>
    <row r="117" spans="2:10">
      <c r="B117" s="80">
        <v>5</v>
      </c>
      <c r="C117" s="19" t="s">
        <v>25</v>
      </c>
      <c r="H117" s="133">
        <v>113</v>
      </c>
      <c r="I117" s="134" t="s">
        <v>1907</v>
      </c>
      <c r="J117" s="135" t="s">
        <v>3383</v>
      </c>
    </row>
    <row r="118" spans="2:10">
      <c r="B118" s="80">
        <v>5</v>
      </c>
      <c r="C118" s="35" t="s">
        <v>2</v>
      </c>
      <c r="H118" s="133">
        <v>114</v>
      </c>
      <c r="I118" s="134" t="s">
        <v>1914</v>
      </c>
      <c r="J118" s="135" t="s">
        <v>3384</v>
      </c>
    </row>
    <row r="119" spans="2:10">
      <c r="B119" s="80">
        <v>5</v>
      </c>
      <c r="C119" s="42" t="s">
        <v>821</v>
      </c>
      <c r="H119" s="133">
        <v>115</v>
      </c>
      <c r="I119" s="134" t="s">
        <v>1921</v>
      </c>
      <c r="J119" s="135" t="s">
        <v>3385</v>
      </c>
    </row>
    <row r="120" spans="2:10">
      <c r="B120" s="80">
        <v>5</v>
      </c>
      <c r="C120" s="42" t="s">
        <v>822</v>
      </c>
      <c r="H120" s="133">
        <v>116</v>
      </c>
      <c r="I120" s="134" t="s">
        <v>1928</v>
      </c>
      <c r="J120" s="135" t="s">
        <v>3386</v>
      </c>
    </row>
    <row r="121" spans="2:10">
      <c r="B121" s="80">
        <v>5</v>
      </c>
      <c r="C121" s="42" t="s">
        <v>657</v>
      </c>
      <c r="H121" s="133">
        <v>117</v>
      </c>
      <c r="I121" s="134" t="s">
        <v>1936</v>
      </c>
      <c r="J121" s="135" t="s">
        <v>3387</v>
      </c>
    </row>
    <row r="122" spans="2:10">
      <c r="B122" s="80">
        <v>5</v>
      </c>
      <c r="C122" s="42" t="s">
        <v>823</v>
      </c>
      <c r="H122" s="133">
        <v>118</v>
      </c>
      <c r="I122" s="134" t="s">
        <v>1945</v>
      </c>
      <c r="J122" s="135" t="s">
        <v>3388</v>
      </c>
    </row>
    <row r="123" spans="2:10">
      <c r="B123" s="80">
        <v>5</v>
      </c>
      <c r="C123" s="42" t="s">
        <v>824</v>
      </c>
      <c r="H123" s="133">
        <v>119</v>
      </c>
      <c r="I123" s="134" t="s">
        <v>1948</v>
      </c>
      <c r="J123" s="135" t="s">
        <v>3389</v>
      </c>
    </row>
    <row r="124" spans="2:10">
      <c r="B124" s="80">
        <v>5</v>
      </c>
      <c r="C124" s="42" t="s">
        <v>825</v>
      </c>
      <c r="H124" s="133">
        <v>120</v>
      </c>
      <c r="I124" s="134" t="s">
        <v>1956</v>
      </c>
      <c r="J124" s="135" t="s">
        <v>3390</v>
      </c>
    </row>
    <row r="125" spans="2:10">
      <c r="B125" s="80">
        <v>5</v>
      </c>
      <c r="C125" s="42" t="s">
        <v>826</v>
      </c>
      <c r="H125" s="133">
        <v>121</v>
      </c>
      <c r="I125" s="134" t="s">
        <v>1960</v>
      </c>
      <c r="J125" s="135" t="s">
        <v>3391</v>
      </c>
    </row>
    <row r="126" spans="2:10">
      <c r="B126" s="80">
        <v>5</v>
      </c>
      <c r="C126" s="42" t="s">
        <v>709</v>
      </c>
      <c r="H126" s="133">
        <v>122</v>
      </c>
      <c r="I126" s="134" t="s">
        <v>1968</v>
      </c>
      <c r="J126" s="135" t="s">
        <v>3392</v>
      </c>
    </row>
    <row r="127" spans="2:10">
      <c r="B127" s="80">
        <v>5</v>
      </c>
      <c r="C127" s="73">
        <v>0</v>
      </c>
      <c r="H127" s="133">
        <v>123</v>
      </c>
      <c r="I127" s="134" t="s">
        <v>1975</v>
      </c>
      <c r="J127" s="135" t="s">
        <v>3393</v>
      </c>
    </row>
    <row r="128" spans="2:10">
      <c r="B128" s="80">
        <v>5</v>
      </c>
      <c r="C128" s="73">
        <v>0</v>
      </c>
      <c r="H128" s="133">
        <v>124</v>
      </c>
      <c r="I128" s="134" t="s">
        <v>1982</v>
      </c>
      <c r="J128" s="135" t="s">
        <v>3394</v>
      </c>
    </row>
    <row r="129" spans="2:10">
      <c r="B129" s="80">
        <v>5</v>
      </c>
      <c r="C129" s="73" t="s">
        <v>0</v>
      </c>
      <c r="H129" s="133">
        <v>125</v>
      </c>
      <c r="I129" s="134" t="s">
        <v>1989</v>
      </c>
      <c r="J129" s="135" t="s">
        <v>3395</v>
      </c>
    </row>
    <row r="130" spans="2:10">
      <c r="B130" s="80">
        <v>5</v>
      </c>
      <c r="C130" s="73" t="s">
        <v>588</v>
      </c>
      <c r="H130" s="133">
        <v>126</v>
      </c>
      <c r="I130" s="134" t="s">
        <v>3396</v>
      </c>
      <c r="J130" s="135" t="s">
        <v>3397</v>
      </c>
    </row>
    <row r="131" spans="2:10" ht="51">
      <c r="B131" s="80">
        <v>5</v>
      </c>
      <c r="C131" s="73" t="s">
        <v>587</v>
      </c>
      <c r="H131" s="133">
        <v>127</v>
      </c>
      <c r="I131" s="134" t="s">
        <v>2003</v>
      </c>
      <c r="J131" s="135" t="s">
        <v>3398</v>
      </c>
    </row>
    <row r="132" spans="2:10" ht="51">
      <c r="B132" s="80">
        <v>5</v>
      </c>
      <c r="C132" s="73" t="s">
        <v>586</v>
      </c>
      <c r="H132" s="133">
        <v>128</v>
      </c>
      <c r="I132" s="134" t="s">
        <v>2008</v>
      </c>
      <c r="J132" s="135" t="s">
        <v>3399</v>
      </c>
    </row>
    <row r="133" spans="2:10" ht="25.5">
      <c r="B133" s="80">
        <v>5</v>
      </c>
      <c r="C133" s="73" t="s">
        <v>585</v>
      </c>
      <c r="H133" s="133">
        <v>129</v>
      </c>
      <c r="I133" s="134" t="s">
        <v>2017</v>
      </c>
      <c r="J133" s="135" t="s">
        <v>3400</v>
      </c>
    </row>
    <row r="134" spans="2:10" ht="38.25">
      <c r="B134" s="80">
        <v>5</v>
      </c>
      <c r="C134" s="73" t="s">
        <v>584</v>
      </c>
      <c r="H134" s="133">
        <v>130</v>
      </c>
      <c r="I134" s="134" t="s">
        <v>2021</v>
      </c>
      <c r="J134" s="135" t="s">
        <v>3401</v>
      </c>
    </row>
    <row r="135" spans="2:10">
      <c r="B135" s="80">
        <v>5</v>
      </c>
      <c r="C135" s="73">
        <v>0</v>
      </c>
      <c r="H135" s="133">
        <v>131</v>
      </c>
      <c r="I135" s="134" t="s">
        <v>2027</v>
      </c>
      <c r="J135" s="135" t="s">
        <v>3402</v>
      </c>
    </row>
    <row r="136" spans="2:10">
      <c r="B136" s="122">
        <v>5</v>
      </c>
      <c r="C136" s="122">
        <v>0</v>
      </c>
      <c r="H136" s="133">
        <v>132</v>
      </c>
      <c r="I136" s="134" t="s">
        <v>2031</v>
      </c>
      <c r="J136" s="135" t="s">
        <v>3403</v>
      </c>
    </row>
    <row r="137" spans="2:10">
      <c r="B137" s="138">
        <v>6</v>
      </c>
      <c r="C137" s="123">
        <v>0</v>
      </c>
      <c r="H137" s="133">
        <v>133</v>
      </c>
      <c r="I137" s="134" t="s">
        <v>2037</v>
      </c>
      <c r="J137" s="135" t="s">
        <v>3404</v>
      </c>
    </row>
    <row r="138" spans="2:10" ht="20.25">
      <c r="B138" s="137">
        <v>6</v>
      </c>
      <c r="C138" s="12" t="s">
        <v>583</v>
      </c>
      <c r="H138" s="133">
        <v>134</v>
      </c>
      <c r="I138" s="134" t="s">
        <v>2042</v>
      </c>
      <c r="J138" s="135" t="s">
        <v>3405</v>
      </c>
    </row>
    <row r="139" spans="2:10">
      <c r="B139" s="139">
        <v>6</v>
      </c>
      <c r="C139" s="27" t="s">
        <v>827</v>
      </c>
      <c r="H139" s="133">
        <v>135</v>
      </c>
      <c r="I139" s="134" t="s">
        <v>2046</v>
      </c>
      <c r="J139" s="135" t="s">
        <v>3406</v>
      </c>
    </row>
    <row r="140" spans="2:10">
      <c r="B140" s="80">
        <v>6</v>
      </c>
      <c r="C140" s="30" t="s">
        <v>8</v>
      </c>
      <c r="H140" s="133">
        <v>136</v>
      </c>
      <c r="I140" s="134" t="s">
        <v>2052</v>
      </c>
      <c r="J140" s="135" t="s">
        <v>3407</v>
      </c>
    </row>
    <row r="141" spans="2:10">
      <c r="B141" s="80">
        <v>6</v>
      </c>
      <c r="C141" s="19" t="s">
        <v>15</v>
      </c>
      <c r="H141" s="133">
        <v>137</v>
      </c>
      <c r="I141" s="134" t="s">
        <v>2058</v>
      </c>
      <c r="J141" s="135" t="s">
        <v>3408</v>
      </c>
    </row>
    <row r="142" spans="2:10">
      <c r="B142" s="80">
        <v>6</v>
      </c>
      <c r="C142" s="19" t="s">
        <v>14</v>
      </c>
      <c r="H142" s="133">
        <v>138</v>
      </c>
      <c r="I142" s="134" t="s">
        <v>2069</v>
      </c>
      <c r="J142" s="135" t="s">
        <v>3409</v>
      </c>
    </row>
    <row r="143" spans="2:10">
      <c r="B143" s="80">
        <v>6</v>
      </c>
      <c r="C143" s="35" t="s">
        <v>2</v>
      </c>
      <c r="H143" s="133">
        <v>139</v>
      </c>
      <c r="I143" s="134" t="s">
        <v>2075</v>
      </c>
      <c r="J143" s="135" t="s">
        <v>3410</v>
      </c>
    </row>
    <row r="144" spans="2:10">
      <c r="B144" s="80">
        <v>6</v>
      </c>
      <c r="C144" s="42" t="s">
        <v>828</v>
      </c>
      <c r="H144" s="133">
        <v>140</v>
      </c>
      <c r="I144" s="134" t="s">
        <v>2080</v>
      </c>
      <c r="J144" s="135" t="s">
        <v>3411</v>
      </c>
    </row>
    <row r="145" spans="2:10">
      <c r="B145" s="80">
        <v>6</v>
      </c>
      <c r="C145" s="42" t="s">
        <v>829</v>
      </c>
      <c r="H145" s="133">
        <v>141</v>
      </c>
      <c r="I145" s="134" t="s">
        <v>2083</v>
      </c>
      <c r="J145" s="135" t="s">
        <v>3412</v>
      </c>
    </row>
    <row r="146" spans="2:10">
      <c r="B146" s="80">
        <v>6</v>
      </c>
      <c r="C146" s="42" t="s">
        <v>830</v>
      </c>
      <c r="H146" s="133">
        <v>142</v>
      </c>
      <c r="I146" s="134" t="s">
        <v>2085</v>
      </c>
      <c r="J146" s="135" t="s">
        <v>3413</v>
      </c>
    </row>
    <row r="147" spans="2:10">
      <c r="B147" s="80">
        <v>6</v>
      </c>
      <c r="C147" s="42" t="s">
        <v>831</v>
      </c>
      <c r="H147" s="133">
        <v>143</v>
      </c>
      <c r="I147" s="134" t="s">
        <v>2086</v>
      </c>
      <c r="J147" s="135" t="s">
        <v>3414</v>
      </c>
    </row>
    <row r="148" spans="2:10">
      <c r="B148" s="80">
        <v>6</v>
      </c>
      <c r="C148" s="42" t="s">
        <v>832</v>
      </c>
      <c r="H148" s="133">
        <v>144</v>
      </c>
      <c r="I148" s="134" t="s">
        <v>1852</v>
      </c>
      <c r="J148" s="135" t="s">
        <v>3415</v>
      </c>
    </row>
    <row r="149" spans="2:10">
      <c r="B149" s="80">
        <v>6</v>
      </c>
      <c r="C149" s="42" t="s">
        <v>686</v>
      </c>
      <c r="H149" s="133">
        <v>145</v>
      </c>
      <c r="I149" s="134" t="s">
        <v>2096</v>
      </c>
      <c r="J149" s="135" t="s">
        <v>3400</v>
      </c>
    </row>
    <row r="150" spans="2:10">
      <c r="B150" s="80">
        <v>6</v>
      </c>
      <c r="C150" s="73">
        <v>0</v>
      </c>
      <c r="H150" s="133">
        <v>146</v>
      </c>
      <c r="I150" s="134" t="s">
        <v>2104</v>
      </c>
      <c r="J150" s="135" t="s">
        <v>3416</v>
      </c>
    </row>
    <row r="151" spans="2:10">
      <c r="B151" s="80">
        <v>6</v>
      </c>
      <c r="C151" s="73" t="s">
        <v>0</v>
      </c>
      <c r="H151" s="133">
        <v>147</v>
      </c>
      <c r="I151" s="134" t="s">
        <v>2112</v>
      </c>
      <c r="J151" s="135" t="s">
        <v>3417</v>
      </c>
    </row>
    <row r="152" spans="2:10">
      <c r="B152" s="80">
        <v>6</v>
      </c>
      <c r="C152" s="73" t="s">
        <v>582</v>
      </c>
      <c r="H152" s="133">
        <v>148</v>
      </c>
      <c r="I152" s="134" t="s">
        <v>2118</v>
      </c>
      <c r="J152" s="135" t="s">
        <v>3418</v>
      </c>
    </row>
    <row r="153" spans="2:10">
      <c r="B153" s="80">
        <v>6</v>
      </c>
      <c r="C153" s="73" t="s">
        <v>581</v>
      </c>
      <c r="H153" s="133">
        <v>149</v>
      </c>
      <c r="I153" s="134" t="s">
        <v>2125</v>
      </c>
      <c r="J153" s="135" t="s">
        <v>3419</v>
      </c>
    </row>
    <row r="154" spans="2:10">
      <c r="B154" s="80">
        <v>6</v>
      </c>
      <c r="C154" s="73" t="s">
        <v>580</v>
      </c>
      <c r="H154" s="133">
        <v>150</v>
      </c>
      <c r="I154" s="134" t="s">
        <v>2134</v>
      </c>
      <c r="J154" s="135" t="s">
        <v>3420</v>
      </c>
    </row>
    <row r="155" spans="2:10">
      <c r="B155" s="80">
        <v>6</v>
      </c>
      <c r="C155" s="73" t="s">
        <v>579</v>
      </c>
      <c r="H155" s="133">
        <v>151</v>
      </c>
      <c r="I155" s="134" t="s">
        <v>2143</v>
      </c>
      <c r="J155" s="135" t="s">
        <v>3421</v>
      </c>
    </row>
    <row r="156" spans="2:10">
      <c r="B156" s="80">
        <v>6</v>
      </c>
      <c r="C156" s="73" t="s">
        <v>578</v>
      </c>
      <c r="H156" s="133">
        <v>152</v>
      </c>
      <c r="I156" s="134" t="s">
        <v>2150</v>
      </c>
      <c r="J156" s="135" t="s">
        <v>3422</v>
      </c>
    </row>
    <row r="157" spans="2:10">
      <c r="B157" s="80">
        <v>6</v>
      </c>
      <c r="C157" s="73" t="s">
        <v>577</v>
      </c>
      <c r="H157" s="133">
        <v>153</v>
      </c>
      <c r="I157" s="134" t="s">
        <v>1829</v>
      </c>
      <c r="J157" s="135" t="s">
        <v>3423</v>
      </c>
    </row>
    <row r="158" spans="2:10">
      <c r="B158" s="80">
        <v>6</v>
      </c>
      <c r="C158" s="73">
        <v>0</v>
      </c>
      <c r="H158" s="133">
        <v>154</v>
      </c>
      <c r="I158" s="134" t="s">
        <v>2166</v>
      </c>
      <c r="J158" s="135" t="s">
        <v>3424</v>
      </c>
    </row>
    <row r="159" spans="2:10">
      <c r="B159" s="122">
        <v>6</v>
      </c>
      <c r="C159" s="122">
        <v>0</v>
      </c>
      <c r="H159" s="133">
        <v>155</v>
      </c>
      <c r="I159" s="134" t="s">
        <v>2174</v>
      </c>
      <c r="J159" s="135" t="s">
        <v>3425</v>
      </c>
    </row>
    <row r="160" spans="2:10">
      <c r="B160" s="138">
        <v>7</v>
      </c>
      <c r="C160" s="123">
        <v>0</v>
      </c>
      <c r="H160" s="133">
        <v>156</v>
      </c>
      <c r="I160" s="134" t="s">
        <v>2182</v>
      </c>
      <c r="J160" s="135" t="s">
        <v>3426</v>
      </c>
    </row>
    <row r="161" spans="2:10" ht="20.25">
      <c r="B161" s="137">
        <v>7</v>
      </c>
      <c r="C161" s="12" t="s">
        <v>576</v>
      </c>
      <c r="H161" s="133">
        <v>157</v>
      </c>
      <c r="I161" s="134" t="s">
        <v>2143</v>
      </c>
      <c r="J161" s="135" t="s">
        <v>3421</v>
      </c>
    </row>
    <row r="162" spans="2:10">
      <c r="B162" s="139">
        <v>7</v>
      </c>
      <c r="C162" s="27" t="s">
        <v>833</v>
      </c>
      <c r="H162" s="133">
        <v>158</v>
      </c>
      <c r="I162" s="134" t="s">
        <v>2193</v>
      </c>
      <c r="J162" s="135" t="s">
        <v>3427</v>
      </c>
    </row>
    <row r="163" spans="2:10">
      <c r="B163" s="80">
        <v>7</v>
      </c>
      <c r="C163" s="30" t="s">
        <v>5</v>
      </c>
      <c r="H163" s="133">
        <v>159</v>
      </c>
      <c r="I163" s="134" t="s">
        <v>2200</v>
      </c>
      <c r="J163" s="135" t="s">
        <v>3428</v>
      </c>
    </row>
    <row r="164" spans="2:10">
      <c r="B164" s="80">
        <v>7</v>
      </c>
      <c r="C164" s="19" t="s">
        <v>12</v>
      </c>
      <c r="H164" s="133">
        <v>160</v>
      </c>
      <c r="I164" s="134" t="s">
        <v>2207</v>
      </c>
      <c r="J164" s="135" t="s">
        <v>3429</v>
      </c>
    </row>
    <row r="165" spans="2:10">
      <c r="B165" s="80">
        <v>7</v>
      </c>
      <c r="C165" s="19" t="s">
        <v>17</v>
      </c>
      <c r="H165" s="133">
        <v>161</v>
      </c>
      <c r="I165" s="134" t="s">
        <v>2217</v>
      </c>
      <c r="J165" s="135" t="s">
        <v>3430</v>
      </c>
    </row>
    <row r="166" spans="2:10">
      <c r="B166" s="80">
        <v>7</v>
      </c>
      <c r="C166" s="35" t="s">
        <v>2</v>
      </c>
      <c r="H166" s="133">
        <v>162</v>
      </c>
      <c r="I166" s="134" t="s">
        <v>2221</v>
      </c>
      <c r="J166" s="135" t="s">
        <v>3431</v>
      </c>
    </row>
    <row r="167" spans="2:10">
      <c r="B167" s="80">
        <v>7</v>
      </c>
      <c r="C167" s="42" t="s">
        <v>689</v>
      </c>
      <c r="H167" s="133">
        <v>163</v>
      </c>
      <c r="I167" s="134" t="s">
        <v>2231</v>
      </c>
      <c r="J167" s="135" t="s">
        <v>3432</v>
      </c>
    </row>
    <row r="168" spans="2:10">
      <c r="B168" s="80">
        <v>7</v>
      </c>
      <c r="C168" s="42" t="s">
        <v>690</v>
      </c>
      <c r="H168" s="133">
        <v>164</v>
      </c>
      <c r="I168" s="134" t="s">
        <v>2237</v>
      </c>
      <c r="J168" s="135" t="s">
        <v>3433</v>
      </c>
    </row>
    <row r="169" spans="2:10" ht="24">
      <c r="B169" s="80">
        <v>7</v>
      </c>
      <c r="C169" s="42" t="s">
        <v>691</v>
      </c>
      <c r="H169" s="133">
        <v>165</v>
      </c>
      <c r="I169" s="134" t="s">
        <v>2242</v>
      </c>
      <c r="J169" s="135" t="s">
        <v>3434</v>
      </c>
    </row>
    <row r="170" spans="2:10">
      <c r="B170" s="80">
        <v>7</v>
      </c>
      <c r="C170" s="42" t="s">
        <v>671</v>
      </c>
      <c r="H170" s="133">
        <v>166</v>
      </c>
      <c r="I170" s="134" t="s">
        <v>2246</v>
      </c>
      <c r="J170" s="135" t="s">
        <v>3435</v>
      </c>
    </row>
    <row r="171" spans="2:10">
      <c r="B171" s="80">
        <v>7</v>
      </c>
      <c r="C171" s="42" t="s">
        <v>768</v>
      </c>
      <c r="H171" s="133">
        <v>167</v>
      </c>
      <c r="I171" s="134" t="s">
        <v>2249</v>
      </c>
      <c r="J171" s="135" t="s">
        <v>3436</v>
      </c>
    </row>
    <row r="172" spans="2:10" ht="24">
      <c r="B172" s="80">
        <v>7</v>
      </c>
      <c r="C172" s="73">
        <v>0</v>
      </c>
      <c r="H172" s="133">
        <v>168</v>
      </c>
      <c r="I172" s="134" t="s">
        <v>2254</v>
      </c>
      <c r="J172" s="135" t="s">
        <v>3437</v>
      </c>
    </row>
    <row r="173" spans="2:10">
      <c r="B173" s="80">
        <v>7</v>
      </c>
      <c r="C173" s="73" t="s">
        <v>0</v>
      </c>
      <c r="H173" s="133">
        <v>169</v>
      </c>
      <c r="I173" s="134" t="s">
        <v>2260</v>
      </c>
      <c r="J173" s="135" t="s">
        <v>3438</v>
      </c>
    </row>
    <row r="174" spans="2:10">
      <c r="B174" s="80">
        <v>7</v>
      </c>
      <c r="C174" s="73" t="s">
        <v>28</v>
      </c>
      <c r="H174" s="133">
        <v>170</v>
      </c>
      <c r="I174" s="134" t="s">
        <v>2273</v>
      </c>
      <c r="J174" s="135" t="s">
        <v>3439</v>
      </c>
    </row>
    <row r="175" spans="2:10" ht="25.5">
      <c r="B175" s="80">
        <v>7</v>
      </c>
      <c r="C175" s="73" t="s">
        <v>27</v>
      </c>
      <c r="H175" s="133">
        <v>171</v>
      </c>
      <c r="I175" s="134" t="s">
        <v>2277</v>
      </c>
      <c r="J175" s="135" t="s">
        <v>3440</v>
      </c>
    </row>
    <row r="176" spans="2:10" ht="25.5">
      <c r="B176" s="80">
        <v>7</v>
      </c>
      <c r="C176" s="73" t="s">
        <v>353</v>
      </c>
      <c r="H176" s="133">
        <v>172</v>
      </c>
      <c r="I176" s="134" t="s">
        <v>2290</v>
      </c>
      <c r="J176" s="135" t="s">
        <v>3441</v>
      </c>
    </row>
    <row r="177" spans="2:10">
      <c r="B177" s="80">
        <v>7</v>
      </c>
      <c r="C177" s="73" t="s">
        <v>834</v>
      </c>
      <c r="H177" s="133">
        <v>173</v>
      </c>
      <c r="I177" s="134" t="s">
        <v>2297</v>
      </c>
      <c r="J177" s="135" t="s">
        <v>3442</v>
      </c>
    </row>
    <row r="178" spans="2:10">
      <c r="B178" s="80">
        <v>7</v>
      </c>
      <c r="C178" s="73" t="s">
        <v>575</v>
      </c>
      <c r="H178" s="133">
        <v>174</v>
      </c>
      <c r="I178" s="134" t="s">
        <v>2303</v>
      </c>
      <c r="J178" s="135" t="s">
        <v>3443</v>
      </c>
    </row>
    <row r="179" spans="2:10">
      <c r="B179" s="80">
        <v>7</v>
      </c>
      <c r="C179" s="73" t="s">
        <v>574</v>
      </c>
      <c r="H179" s="133">
        <v>175</v>
      </c>
      <c r="I179" s="134" t="s">
        <v>2308</v>
      </c>
      <c r="J179" s="135" t="s">
        <v>3444</v>
      </c>
    </row>
    <row r="180" spans="2:10">
      <c r="B180" s="80">
        <v>7</v>
      </c>
      <c r="C180" s="73">
        <v>0</v>
      </c>
      <c r="H180" s="133">
        <v>176</v>
      </c>
      <c r="I180" s="134" t="s">
        <v>2314</v>
      </c>
      <c r="J180" s="135" t="s">
        <v>3445</v>
      </c>
    </row>
    <row r="181" spans="2:10">
      <c r="B181" s="122">
        <v>7</v>
      </c>
      <c r="C181" s="122">
        <v>0</v>
      </c>
      <c r="H181" s="133">
        <v>177</v>
      </c>
      <c r="I181" s="134" t="s">
        <v>2320</v>
      </c>
      <c r="J181" s="135" t="s">
        <v>3446</v>
      </c>
    </row>
    <row r="182" spans="2:10">
      <c r="B182" s="138">
        <v>8</v>
      </c>
      <c r="C182" s="123">
        <v>0</v>
      </c>
      <c r="H182" s="133">
        <v>178</v>
      </c>
      <c r="I182" s="134" t="s">
        <v>2328</v>
      </c>
      <c r="J182" s="135" t="s">
        <v>3447</v>
      </c>
    </row>
    <row r="183" spans="2:10" ht="20.25">
      <c r="B183" s="137">
        <v>8</v>
      </c>
      <c r="C183" s="12" t="s">
        <v>573</v>
      </c>
      <c r="H183" s="133">
        <v>179</v>
      </c>
      <c r="I183" s="134" t="s">
        <v>2334</v>
      </c>
      <c r="J183" s="135" t="s">
        <v>3448</v>
      </c>
    </row>
    <row r="184" spans="2:10" ht="24">
      <c r="B184" s="140">
        <v>8</v>
      </c>
      <c r="C184" s="27" t="s">
        <v>835</v>
      </c>
      <c r="H184" s="133">
        <v>180</v>
      </c>
      <c r="I184" s="134" t="s">
        <v>2344</v>
      </c>
      <c r="J184" s="135" t="s">
        <v>3449</v>
      </c>
    </row>
    <row r="185" spans="2:10">
      <c r="B185" s="80">
        <v>8</v>
      </c>
      <c r="C185" s="30" t="s">
        <v>8</v>
      </c>
      <c r="H185" s="133">
        <v>181</v>
      </c>
      <c r="I185" s="134" t="s">
        <v>3450</v>
      </c>
      <c r="J185" s="135" t="s">
        <v>3451</v>
      </c>
    </row>
    <row r="186" spans="2:10" ht="25.5">
      <c r="B186" s="80">
        <v>8</v>
      </c>
      <c r="C186" s="19" t="s">
        <v>15</v>
      </c>
      <c r="H186" s="133">
        <v>182</v>
      </c>
      <c r="I186" s="134" t="s">
        <v>2357</v>
      </c>
      <c r="J186" s="135" t="s">
        <v>3452</v>
      </c>
    </row>
    <row r="187" spans="2:10">
      <c r="B187" s="80">
        <v>8</v>
      </c>
      <c r="C187" s="19" t="s">
        <v>17</v>
      </c>
      <c r="H187" s="133">
        <v>183</v>
      </c>
      <c r="I187" s="134" t="s">
        <v>2363</v>
      </c>
      <c r="J187" s="135" t="s">
        <v>3453</v>
      </c>
    </row>
    <row r="188" spans="2:10">
      <c r="B188" s="80">
        <v>8</v>
      </c>
      <c r="C188" s="35" t="s">
        <v>2</v>
      </c>
      <c r="H188" s="133">
        <v>184</v>
      </c>
      <c r="I188" s="134" t="s">
        <v>2376</v>
      </c>
      <c r="J188" s="135" t="s">
        <v>3454</v>
      </c>
    </row>
    <row r="189" spans="2:10">
      <c r="B189" s="80">
        <v>8</v>
      </c>
      <c r="C189" s="42" t="s">
        <v>836</v>
      </c>
      <c r="H189" s="133">
        <v>185</v>
      </c>
      <c r="I189" s="134" t="s">
        <v>2382</v>
      </c>
      <c r="J189" s="135" t="s">
        <v>3455</v>
      </c>
    </row>
    <row r="190" spans="2:10">
      <c r="B190" s="80">
        <v>8</v>
      </c>
      <c r="C190" s="42" t="s">
        <v>837</v>
      </c>
      <c r="H190" s="133">
        <v>186</v>
      </c>
      <c r="I190" s="134" t="s">
        <v>2394</v>
      </c>
      <c r="J190" s="135" t="s">
        <v>3455</v>
      </c>
    </row>
    <row r="191" spans="2:10">
      <c r="B191" s="80">
        <v>8</v>
      </c>
      <c r="C191" s="73">
        <v>0</v>
      </c>
      <c r="H191" s="133">
        <v>187</v>
      </c>
      <c r="I191" s="134" t="s">
        <v>2402</v>
      </c>
      <c r="J191" s="135" t="s">
        <v>3455</v>
      </c>
    </row>
    <row r="192" spans="2:10">
      <c r="B192" s="80">
        <v>8</v>
      </c>
      <c r="C192" s="73" t="s">
        <v>0</v>
      </c>
      <c r="H192" s="133">
        <v>188</v>
      </c>
      <c r="I192" s="134" t="s">
        <v>2408</v>
      </c>
      <c r="J192" s="135" t="s">
        <v>3456</v>
      </c>
    </row>
    <row r="193" spans="2:10">
      <c r="B193" s="80">
        <v>8</v>
      </c>
      <c r="C193" s="73" t="s">
        <v>572</v>
      </c>
      <c r="H193" s="133">
        <v>189</v>
      </c>
      <c r="I193" s="134" t="s">
        <v>2112</v>
      </c>
      <c r="J193" s="135" t="s">
        <v>3457</v>
      </c>
    </row>
    <row r="194" spans="2:10">
      <c r="B194" s="80">
        <v>8</v>
      </c>
      <c r="C194" s="73" t="s">
        <v>571</v>
      </c>
      <c r="H194" s="133">
        <v>190</v>
      </c>
      <c r="I194" s="134" t="s">
        <v>2413</v>
      </c>
      <c r="J194" s="135" t="s">
        <v>3458</v>
      </c>
    </row>
    <row r="195" spans="2:10">
      <c r="B195" s="80">
        <v>8</v>
      </c>
      <c r="C195" s="73" t="s">
        <v>570</v>
      </c>
      <c r="H195" s="133">
        <v>191</v>
      </c>
      <c r="I195" s="134" t="s">
        <v>3459</v>
      </c>
      <c r="J195" s="135" t="s">
        <v>3460</v>
      </c>
    </row>
    <row r="196" spans="2:10">
      <c r="B196" s="80">
        <v>8</v>
      </c>
      <c r="C196" s="73">
        <v>0</v>
      </c>
      <c r="H196" s="133">
        <v>192</v>
      </c>
      <c r="I196" s="134" t="s">
        <v>2429</v>
      </c>
      <c r="J196" s="135" t="s">
        <v>3461</v>
      </c>
    </row>
    <row r="197" spans="2:10">
      <c r="B197" s="122">
        <v>8</v>
      </c>
      <c r="C197" s="122">
        <v>0</v>
      </c>
      <c r="H197" s="133">
        <v>193</v>
      </c>
      <c r="I197" s="134" t="s">
        <v>2438</v>
      </c>
      <c r="J197" s="135" t="s">
        <v>3462</v>
      </c>
    </row>
    <row r="198" spans="2:10">
      <c r="B198" s="138">
        <v>9</v>
      </c>
      <c r="C198" s="123">
        <v>0</v>
      </c>
      <c r="H198" s="133">
        <v>194</v>
      </c>
      <c r="I198" s="134" t="s">
        <v>2448</v>
      </c>
      <c r="J198" s="135" t="s">
        <v>3463</v>
      </c>
    </row>
    <row r="199" spans="2:10" ht="20.25">
      <c r="B199" s="137">
        <v>9</v>
      </c>
      <c r="C199" s="12" t="s">
        <v>3617</v>
      </c>
      <c r="H199" s="133">
        <v>195</v>
      </c>
      <c r="I199" s="134" t="s">
        <v>2453</v>
      </c>
      <c r="J199" s="135" t="s">
        <v>3464</v>
      </c>
    </row>
    <row r="200" spans="2:10">
      <c r="B200" s="139">
        <v>9</v>
      </c>
      <c r="C200" s="27" t="s">
        <v>838</v>
      </c>
      <c r="H200" s="133">
        <v>196</v>
      </c>
      <c r="I200" s="134" t="s">
        <v>2461</v>
      </c>
      <c r="J200" s="135" t="s">
        <v>3465</v>
      </c>
    </row>
    <row r="201" spans="2:10">
      <c r="B201" s="80">
        <v>9</v>
      </c>
      <c r="C201" s="30" t="s">
        <v>8</v>
      </c>
      <c r="H201" s="133">
        <v>197</v>
      </c>
      <c r="I201" s="134" t="s">
        <v>3466</v>
      </c>
      <c r="J201" s="135" t="s">
        <v>3467</v>
      </c>
    </row>
    <row r="202" spans="2:10">
      <c r="B202" s="80">
        <v>9</v>
      </c>
      <c r="C202" s="19" t="s">
        <v>4</v>
      </c>
      <c r="H202" s="133">
        <v>198</v>
      </c>
      <c r="I202" s="134" t="s">
        <v>2475</v>
      </c>
      <c r="J202" s="135" t="s">
        <v>3468</v>
      </c>
    </row>
    <row r="203" spans="2:10">
      <c r="B203" s="80">
        <v>9</v>
      </c>
      <c r="C203" s="19" t="s">
        <v>34</v>
      </c>
      <c r="H203" s="133">
        <v>199</v>
      </c>
      <c r="I203" s="134" t="s">
        <v>3469</v>
      </c>
      <c r="J203" s="135" t="s">
        <v>3470</v>
      </c>
    </row>
    <row r="204" spans="2:10">
      <c r="B204" s="80">
        <v>9</v>
      </c>
      <c r="C204" s="35" t="s">
        <v>2</v>
      </c>
      <c r="H204" s="133">
        <v>200</v>
      </c>
      <c r="I204" s="134" t="s">
        <v>2487</v>
      </c>
      <c r="J204" s="135" t="s">
        <v>3471</v>
      </c>
    </row>
    <row r="205" spans="2:10">
      <c r="B205" s="80">
        <v>9</v>
      </c>
      <c r="C205" s="42" t="s">
        <v>778</v>
      </c>
      <c r="H205" s="133">
        <v>201</v>
      </c>
      <c r="I205" s="134" t="s">
        <v>2494</v>
      </c>
      <c r="J205" s="135" t="s">
        <v>3301</v>
      </c>
    </row>
    <row r="206" spans="2:10">
      <c r="B206" s="80">
        <v>9</v>
      </c>
      <c r="C206" s="42" t="s">
        <v>779</v>
      </c>
      <c r="H206" s="133">
        <v>202</v>
      </c>
      <c r="I206" s="134" t="s">
        <v>2501</v>
      </c>
      <c r="J206" s="135" t="s">
        <v>3472</v>
      </c>
    </row>
    <row r="207" spans="2:10">
      <c r="B207" s="80">
        <v>9</v>
      </c>
      <c r="C207" s="42" t="s">
        <v>780</v>
      </c>
      <c r="H207" s="133">
        <v>203</v>
      </c>
      <c r="I207" s="134" t="s">
        <v>3473</v>
      </c>
      <c r="J207" s="135" t="s">
        <v>3474</v>
      </c>
    </row>
    <row r="208" spans="2:10">
      <c r="B208" s="80">
        <v>9</v>
      </c>
      <c r="C208" s="73">
        <v>0</v>
      </c>
      <c r="H208" s="133">
        <v>204</v>
      </c>
      <c r="I208" s="134" t="s">
        <v>2521</v>
      </c>
      <c r="J208" s="135" t="s">
        <v>3475</v>
      </c>
    </row>
    <row r="209" spans="2:10" ht="24">
      <c r="B209" s="80">
        <v>9</v>
      </c>
      <c r="C209" s="73" t="s">
        <v>0</v>
      </c>
      <c r="H209" s="133">
        <v>205</v>
      </c>
      <c r="I209" s="134" t="s">
        <v>2526</v>
      </c>
      <c r="J209" s="135" t="s">
        <v>3476</v>
      </c>
    </row>
    <row r="210" spans="2:10">
      <c r="B210" s="80">
        <v>9</v>
      </c>
      <c r="C210" s="73" t="s">
        <v>569</v>
      </c>
      <c r="H210" s="133">
        <v>206</v>
      </c>
      <c r="I210" s="134" t="s">
        <v>2533</v>
      </c>
      <c r="J210" s="135" t="s">
        <v>3477</v>
      </c>
    </row>
    <row r="211" spans="2:10">
      <c r="B211" s="80">
        <v>9</v>
      </c>
      <c r="C211" s="73" t="s">
        <v>568</v>
      </c>
      <c r="H211" s="133">
        <v>207</v>
      </c>
      <c r="I211" s="134" t="s">
        <v>2534</v>
      </c>
      <c r="J211" s="135" t="s">
        <v>3478</v>
      </c>
    </row>
    <row r="212" spans="2:10">
      <c r="B212" s="80">
        <v>9</v>
      </c>
      <c r="C212" s="73" t="s">
        <v>567</v>
      </c>
      <c r="H212" s="133">
        <v>208</v>
      </c>
      <c r="I212" s="134" t="s">
        <v>2540</v>
      </c>
      <c r="J212" s="135" t="s">
        <v>3479</v>
      </c>
    </row>
    <row r="213" spans="2:10">
      <c r="B213" s="80">
        <v>9</v>
      </c>
      <c r="C213" s="73" t="s">
        <v>566</v>
      </c>
      <c r="H213" s="133">
        <v>209</v>
      </c>
      <c r="I213" s="134" t="s">
        <v>2548</v>
      </c>
      <c r="J213" s="135" t="s">
        <v>3480</v>
      </c>
    </row>
    <row r="214" spans="2:10">
      <c r="B214" s="80">
        <v>9</v>
      </c>
      <c r="C214" s="73" t="s">
        <v>565</v>
      </c>
      <c r="H214" s="133">
        <v>210</v>
      </c>
      <c r="I214" s="134" t="s">
        <v>2558</v>
      </c>
      <c r="J214" s="135" t="s">
        <v>3481</v>
      </c>
    </row>
    <row r="215" spans="2:10">
      <c r="B215" s="80">
        <v>9</v>
      </c>
      <c r="C215" s="73" t="s">
        <v>564</v>
      </c>
      <c r="H215" s="133">
        <v>211</v>
      </c>
      <c r="I215" s="134" t="s">
        <v>2566</v>
      </c>
      <c r="J215" s="135" t="s">
        <v>3482</v>
      </c>
    </row>
    <row r="216" spans="2:10">
      <c r="B216" s="80">
        <v>9</v>
      </c>
      <c r="C216" s="73">
        <v>0</v>
      </c>
      <c r="H216" s="133">
        <v>212</v>
      </c>
      <c r="I216" s="134" t="s">
        <v>2580</v>
      </c>
      <c r="J216" s="135" t="s">
        <v>3483</v>
      </c>
    </row>
    <row r="217" spans="2:10">
      <c r="B217" s="122">
        <v>9</v>
      </c>
      <c r="C217" s="122">
        <v>0</v>
      </c>
      <c r="H217" s="133">
        <v>213</v>
      </c>
      <c r="I217" s="134" t="s">
        <v>3484</v>
      </c>
      <c r="J217" s="135" t="s">
        <v>3474</v>
      </c>
    </row>
    <row r="218" spans="2:10">
      <c r="B218" s="138">
        <v>10</v>
      </c>
      <c r="C218" s="99">
        <v>0</v>
      </c>
      <c r="H218" s="133">
        <v>214</v>
      </c>
      <c r="I218" s="134" t="s">
        <v>2598</v>
      </c>
      <c r="J218" s="135" t="s">
        <v>3485</v>
      </c>
    </row>
    <row r="219" spans="2:10" ht="20.25">
      <c r="B219" s="137">
        <v>10</v>
      </c>
      <c r="C219" s="12" t="s">
        <v>563</v>
      </c>
      <c r="H219" s="133">
        <v>215</v>
      </c>
      <c r="I219" s="134" t="s">
        <v>2601</v>
      </c>
      <c r="J219" s="135" t="s">
        <v>3486</v>
      </c>
    </row>
    <row r="220" spans="2:10">
      <c r="B220" s="139">
        <v>10</v>
      </c>
      <c r="C220" s="27" t="s">
        <v>839</v>
      </c>
      <c r="H220" s="133">
        <v>216</v>
      </c>
      <c r="I220" s="134" t="s">
        <v>2604</v>
      </c>
      <c r="J220" s="135" t="s">
        <v>3487</v>
      </c>
    </row>
    <row r="221" spans="2:10">
      <c r="B221" s="80">
        <v>10</v>
      </c>
      <c r="C221" s="30" t="s">
        <v>10</v>
      </c>
      <c r="H221" s="133">
        <v>217</v>
      </c>
      <c r="I221" s="134" t="s">
        <v>2611</v>
      </c>
      <c r="J221" s="135" t="s">
        <v>3468</v>
      </c>
    </row>
    <row r="222" spans="2:10">
      <c r="B222" s="80">
        <v>10</v>
      </c>
      <c r="C222" s="19" t="s">
        <v>20</v>
      </c>
      <c r="H222" s="133">
        <v>218</v>
      </c>
      <c r="I222" s="134" t="s">
        <v>2624</v>
      </c>
      <c r="J222" s="135" t="s">
        <v>3488</v>
      </c>
    </row>
    <row r="223" spans="2:10">
      <c r="B223" s="80">
        <v>10</v>
      </c>
      <c r="C223" s="19" t="s">
        <v>13</v>
      </c>
      <c r="H223" s="133">
        <v>219</v>
      </c>
      <c r="I223" s="134" t="s">
        <v>2633</v>
      </c>
      <c r="J223" s="135" t="s">
        <v>3489</v>
      </c>
    </row>
    <row r="224" spans="2:10" ht="25.5">
      <c r="B224" s="80">
        <v>10</v>
      </c>
      <c r="C224" s="35" t="s">
        <v>2</v>
      </c>
      <c r="H224" s="133">
        <v>220</v>
      </c>
      <c r="I224" s="134" t="s">
        <v>2641</v>
      </c>
      <c r="J224" s="135" t="s">
        <v>3490</v>
      </c>
    </row>
    <row r="225" spans="2:10">
      <c r="B225" s="80">
        <v>10</v>
      </c>
      <c r="C225" s="42" t="s">
        <v>769</v>
      </c>
      <c r="H225" s="133">
        <v>221</v>
      </c>
      <c r="I225" s="134" t="s">
        <v>2651</v>
      </c>
      <c r="J225" s="135" t="s">
        <v>3491</v>
      </c>
    </row>
    <row r="226" spans="2:10">
      <c r="B226" s="80">
        <v>10</v>
      </c>
      <c r="C226" s="42" t="s">
        <v>770</v>
      </c>
      <c r="H226" s="133">
        <v>222</v>
      </c>
      <c r="I226" s="134" t="s">
        <v>2657</v>
      </c>
      <c r="J226" s="135" t="s">
        <v>3492</v>
      </c>
    </row>
    <row r="227" spans="2:10">
      <c r="B227" s="80">
        <v>10</v>
      </c>
      <c r="C227" s="42" t="s">
        <v>771</v>
      </c>
      <c r="H227" s="133">
        <v>223</v>
      </c>
      <c r="I227" s="134" t="s">
        <v>2663</v>
      </c>
      <c r="J227" s="135" t="s">
        <v>3493</v>
      </c>
    </row>
    <row r="228" spans="2:10">
      <c r="B228" s="80">
        <v>10</v>
      </c>
      <c r="C228" s="42" t="s">
        <v>772</v>
      </c>
      <c r="H228" s="133">
        <v>224</v>
      </c>
      <c r="I228" s="134" t="s">
        <v>2676</v>
      </c>
      <c r="J228" s="135" t="s">
        <v>3494</v>
      </c>
    </row>
    <row r="229" spans="2:10">
      <c r="B229" s="80">
        <v>10</v>
      </c>
      <c r="C229" s="42"/>
      <c r="H229" s="133">
        <v>225</v>
      </c>
      <c r="I229" s="134" t="s">
        <v>2686</v>
      </c>
      <c r="J229" s="135" t="s">
        <v>3495</v>
      </c>
    </row>
    <row r="230" spans="2:10">
      <c r="B230" s="80">
        <v>10</v>
      </c>
      <c r="C230" s="42" t="s">
        <v>562</v>
      </c>
      <c r="H230" s="133">
        <v>226</v>
      </c>
      <c r="I230" s="134" t="s">
        <v>2692</v>
      </c>
      <c r="J230" s="135" t="s">
        <v>3496</v>
      </c>
    </row>
    <row r="231" spans="2:10">
      <c r="B231" s="80">
        <v>10</v>
      </c>
      <c r="C231" s="42" t="s">
        <v>773</v>
      </c>
      <c r="H231" s="133">
        <v>227</v>
      </c>
      <c r="I231" s="134" t="s">
        <v>2699</v>
      </c>
      <c r="J231" s="135" t="s">
        <v>3497</v>
      </c>
    </row>
    <row r="232" spans="2:10">
      <c r="B232" s="80">
        <v>10</v>
      </c>
      <c r="C232" s="42" t="s">
        <v>774</v>
      </c>
      <c r="H232" s="133">
        <v>228</v>
      </c>
      <c r="I232" s="134" t="s">
        <v>2705</v>
      </c>
      <c r="J232" s="135" t="s">
        <v>3498</v>
      </c>
    </row>
    <row r="233" spans="2:10">
      <c r="B233" s="80">
        <v>10</v>
      </c>
      <c r="C233" s="42" t="s">
        <v>775</v>
      </c>
      <c r="H233" s="133">
        <v>229</v>
      </c>
      <c r="I233" s="134" t="s">
        <v>2714</v>
      </c>
      <c r="J233" s="135" t="s">
        <v>3499</v>
      </c>
    </row>
    <row r="234" spans="2:10">
      <c r="B234" s="80">
        <v>10</v>
      </c>
      <c r="C234" s="42" t="s">
        <v>776</v>
      </c>
      <c r="H234" s="133">
        <v>230</v>
      </c>
      <c r="I234" s="134" t="s">
        <v>2722</v>
      </c>
      <c r="J234" s="135" t="s">
        <v>3500</v>
      </c>
    </row>
    <row r="235" spans="2:10">
      <c r="B235" s="80">
        <v>10</v>
      </c>
      <c r="C235" s="42" t="s">
        <v>777</v>
      </c>
      <c r="H235" s="133">
        <v>231</v>
      </c>
      <c r="I235" s="134" t="s">
        <v>2733</v>
      </c>
      <c r="J235" s="135" t="s">
        <v>3501</v>
      </c>
    </row>
    <row r="236" spans="2:10">
      <c r="B236" s="80">
        <v>10</v>
      </c>
      <c r="C236" s="73">
        <v>0</v>
      </c>
      <c r="H236" s="133">
        <v>232</v>
      </c>
      <c r="I236" s="134" t="s">
        <v>2744</v>
      </c>
      <c r="J236" s="135" t="s">
        <v>3502</v>
      </c>
    </row>
    <row r="237" spans="2:10">
      <c r="B237" s="80">
        <v>10</v>
      </c>
      <c r="C237" s="73" t="s">
        <v>0</v>
      </c>
      <c r="H237" s="133">
        <v>233</v>
      </c>
      <c r="I237" s="134" t="s">
        <v>2746</v>
      </c>
      <c r="J237" s="135" t="s">
        <v>3503</v>
      </c>
    </row>
    <row r="238" spans="2:10">
      <c r="B238" s="80">
        <v>10</v>
      </c>
      <c r="C238" s="73" t="s">
        <v>561</v>
      </c>
      <c r="H238" s="133">
        <v>234</v>
      </c>
      <c r="I238" s="134" t="s">
        <v>2755</v>
      </c>
      <c r="J238" s="135" t="s">
        <v>3504</v>
      </c>
    </row>
    <row r="239" spans="2:10" ht="38.25">
      <c r="B239" s="80">
        <v>10</v>
      </c>
      <c r="C239" s="73" t="s">
        <v>840</v>
      </c>
      <c r="H239" s="133">
        <v>235</v>
      </c>
      <c r="I239" s="134" t="s">
        <v>2763</v>
      </c>
      <c r="J239" s="135" t="s">
        <v>3505</v>
      </c>
    </row>
    <row r="240" spans="2:10" ht="38.25">
      <c r="B240" s="80">
        <v>10</v>
      </c>
      <c r="C240" s="73" t="s">
        <v>841</v>
      </c>
      <c r="H240" s="133">
        <v>236</v>
      </c>
      <c r="I240" s="134" t="s">
        <v>2776</v>
      </c>
      <c r="J240" s="135" t="s">
        <v>3506</v>
      </c>
    </row>
    <row r="241" spans="2:10">
      <c r="B241" s="80">
        <v>10</v>
      </c>
      <c r="C241" s="73" t="s">
        <v>560</v>
      </c>
      <c r="H241" s="133">
        <v>237</v>
      </c>
      <c r="I241" s="134" t="s">
        <v>2783</v>
      </c>
      <c r="J241" s="135" t="s">
        <v>3507</v>
      </c>
    </row>
    <row r="242" spans="2:10" ht="38.25">
      <c r="B242" s="80">
        <v>10</v>
      </c>
      <c r="C242" s="73" t="s">
        <v>842</v>
      </c>
      <c r="H242" s="133">
        <v>238</v>
      </c>
      <c r="I242" s="134" t="s">
        <v>2793</v>
      </c>
      <c r="J242" s="135" t="s">
        <v>3508</v>
      </c>
    </row>
    <row r="243" spans="2:10" ht="25.5">
      <c r="B243" s="80">
        <v>10</v>
      </c>
      <c r="C243" s="73" t="s">
        <v>559</v>
      </c>
      <c r="H243" s="133">
        <v>239</v>
      </c>
      <c r="I243" s="134" t="s">
        <v>2797</v>
      </c>
      <c r="J243" s="135" t="s">
        <v>3509</v>
      </c>
    </row>
    <row r="244" spans="2:10">
      <c r="B244" s="80">
        <v>10</v>
      </c>
      <c r="C244" s="73">
        <v>0</v>
      </c>
      <c r="H244" s="133">
        <v>240</v>
      </c>
      <c r="I244" s="134" t="s">
        <v>2802</v>
      </c>
      <c r="J244" s="135" t="s">
        <v>3510</v>
      </c>
    </row>
    <row r="245" spans="2:10">
      <c r="B245" s="122">
        <v>10</v>
      </c>
      <c r="C245" s="122">
        <v>0</v>
      </c>
      <c r="H245" s="133">
        <v>241</v>
      </c>
      <c r="I245" s="134" t="s">
        <v>2806</v>
      </c>
      <c r="J245" s="135" t="s">
        <v>3511</v>
      </c>
    </row>
    <row r="246" spans="2:10">
      <c r="B246" s="138">
        <v>11</v>
      </c>
      <c r="C246" s="123">
        <v>0</v>
      </c>
      <c r="H246" s="133">
        <v>242</v>
      </c>
      <c r="I246" s="134" t="s">
        <v>2814</v>
      </c>
      <c r="J246" s="135" t="s">
        <v>3512</v>
      </c>
    </row>
    <row r="247" spans="2:10" ht="20.25">
      <c r="B247" s="137">
        <v>11</v>
      </c>
      <c r="C247" s="48" t="s">
        <v>558</v>
      </c>
      <c r="H247" s="133">
        <v>243</v>
      </c>
      <c r="I247" s="134" t="s">
        <v>2821</v>
      </c>
      <c r="J247" s="135" t="s">
        <v>3513</v>
      </c>
    </row>
    <row r="248" spans="2:10">
      <c r="B248" s="139">
        <v>11</v>
      </c>
      <c r="C248" s="49" t="s">
        <v>843</v>
      </c>
      <c r="H248" s="133">
        <v>244</v>
      </c>
      <c r="I248" s="134" t="s">
        <v>2827</v>
      </c>
      <c r="J248" s="135" t="s">
        <v>3514</v>
      </c>
    </row>
    <row r="249" spans="2:10">
      <c r="B249" s="80">
        <v>11</v>
      </c>
      <c r="C249" s="44" t="s">
        <v>5</v>
      </c>
      <c r="H249" s="133">
        <v>245</v>
      </c>
      <c r="I249" s="134" t="s">
        <v>3515</v>
      </c>
      <c r="J249" s="135" t="s">
        <v>3516</v>
      </c>
    </row>
    <row r="250" spans="2:10">
      <c r="B250" s="80">
        <v>11</v>
      </c>
      <c r="C250" s="72" t="s">
        <v>12</v>
      </c>
      <c r="H250" s="133">
        <v>246</v>
      </c>
      <c r="I250" s="134" t="s">
        <v>2835</v>
      </c>
      <c r="J250" s="135" t="s">
        <v>3455</v>
      </c>
    </row>
    <row r="251" spans="2:10" ht="24">
      <c r="B251" s="80">
        <v>11</v>
      </c>
      <c r="C251" s="72" t="s">
        <v>17</v>
      </c>
      <c r="H251" s="133">
        <v>247</v>
      </c>
      <c r="I251" s="134" t="s">
        <v>2844</v>
      </c>
      <c r="J251" s="135" t="s">
        <v>3449</v>
      </c>
    </row>
    <row r="252" spans="2:10">
      <c r="B252" s="80">
        <v>11</v>
      </c>
      <c r="C252" s="45" t="s">
        <v>2</v>
      </c>
      <c r="H252" s="133">
        <v>248</v>
      </c>
      <c r="I252" s="134" t="s">
        <v>2849</v>
      </c>
      <c r="J252" s="135" t="s">
        <v>3517</v>
      </c>
    </row>
    <row r="253" spans="2:10">
      <c r="B253" s="80">
        <v>11</v>
      </c>
      <c r="C253" s="72" t="s">
        <v>689</v>
      </c>
      <c r="H253" s="133">
        <v>249</v>
      </c>
      <c r="I253" s="134" t="s">
        <v>2855</v>
      </c>
      <c r="J253" s="135" t="s">
        <v>3518</v>
      </c>
    </row>
    <row r="254" spans="2:10">
      <c r="B254" s="80">
        <v>11</v>
      </c>
      <c r="C254" s="72" t="s">
        <v>690</v>
      </c>
      <c r="H254" s="133">
        <v>250</v>
      </c>
      <c r="I254" s="134" t="s">
        <v>2859</v>
      </c>
      <c r="J254" s="135" t="s">
        <v>3519</v>
      </c>
    </row>
    <row r="255" spans="2:10">
      <c r="B255" s="80">
        <v>11</v>
      </c>
      <c r="C255" s="72" t="s">
        <v>691</v>
      </c>
      <c r="H255" s="133">
        <v>251</v>
      </c>
      <c r="I255" s="134" t="s">
        <v>2866</v>
      </c>
      <c r="J255" s="135" t="s">
        <v>3520</v>
      </c>
    </row>
    <row r="256" spans="2:10">
      <c r="B256" s="80">
        <v>11</v>
      </c>
      <c r="C256" s="72" t="s">
        <v>671</v>
      </c>
      <c r="H256" s="133">
        <v>252</v>
      </c>
      <c r="I256" s="134" t="s">
        <v>2873</v>
      </c>
      <c r="J256" s="135" t="s">
        <v>3521</v>
      </c>
    </row>
    <row r="257" spans="2:10">
      <c r="B257" s="80">
        <v>11</v>
      </c>
      <c r="C257" s="72" t="s">
        <v>768</v>
      </c>
      <c r="H257" s="133">
        <v>253</v>
      </c>
      <c r="I257" s="134" t="s">
        <v>2878</v>
      </c>
      <c r="J257" s="135" t="s">
        <v>3522</v>
      </c>
    </row>
    <row r="258" spans="2:10">
      <c r="B258" s="80">
        <v>11</v>
      </c>
      <c r="C258" s="72">
        <v>0</v>
      </c>
      <c r="H258" s="133">
        <v>254</v>
      </c>
      <c r="I258" s="134" t="s">
        <v>2883</v>
      </c>
      <c r="J258" s="135" t="s">
        <v>3523</v>
      </c>
    </row>
    <row r="259" spans="2:10">
      <c r="B259" s="80">
        <v>11</v>
      </c>
      <c r="C259" s="72" t="s">
        <v>0</v>
      </c>
      <c r="H259" s="133">
        <v>255</v>
      </c>
      <c r="I259" s="134" t="s">
        <v>2890</v>
      </c>
      <c r="J259" s="135" t="s">
        <v>3524</v>
      </c>
    </row>
    <row r="260" spans="2:10">
      <c r="B260" s="80">
        <v>11</v>
      </c>
      <c r="C260" s="72" t="s">
        <v>28</v>
      </c>
      <c r="H260" s="133">
        <v>256</v>
      </c>
      <c r="I260" s="134" t="s">
        <v>2894</v>
      </c>
      <c r="J260" s="135" t="s">
        <v>3525</v>
      </c>
    </row>
    <row r="261" spans="2:10">
      <c r="B261" s="80">
        <v>11</v>
      </c>
      <c r="C261" s="72" t="s">
        <v>27</v>
      </c>
      <c r="H261" s="133">
        <v>257</v>
      </c>
      <c r="I261" s="134" t="s">
        <v>2904</v>
      </c>
      <c r="J261" s="135" t="s">
        <v>3526</v>
      </c>
    </row>
    <row r="262" spans="2:10" ht="38.25">
      <c r="B262" s="80">
        <v>11</v>
      </c>
      <c r="C262" s="72" t="s">
        <v>819</v>
      </c>
      <c r="H262" s="133">
        <v>258</v>
      </c>
      <c r="I262" s="134" t="s">
        <v>2910</v>
      </c>
      <c r="J262" s="135" t="s">
        <v>3527</v>
      </c>
    </row>
    <row r="263" spans="2:10" ht="25.5">
      <c r="B263" s="80">
        <v>11</v>
      </c>
      <c r="C263" s="72" t="s">
        <v>116</v>
      </c>
      <c r="H263" s="133">
        <v>259</v>
      </c>
      <c r="I263" s="134" t="s">
        <v>2917</v>
      </c>
      <c r="J263" s="135" t="s">
        <v>3528</v>
      </c>
    </row>
    <row r="264" spans="2:10">
      <c r="B264" s="80">
        <v>11</v>
      </c>
      <c r="C264" s="72">
        <v>0</v>
      </c>
      <c r="H264" s="133">
        <v>260</v>
      </c>
      <c r="I264" s="134" t="s">
        <v>2924</v>
      </c>
      <c r="J264" s="135" t="s">
        <v>3529</v>
      </c>
    </row>
    <row r="265" spans="2:10">
      <c r="B265" s="122">
        <v>11</v>
      </c>
      <c r="C265" s="122">
        <v>0</v>
      </c>
      <c r="H265" s="133">
        <v>261</v>
      </c>
      <c r="I265" s="134" t="s">
        <v>2929</v>
      </c>
      <c r="J265" s="135" t="s">
        <v>3530</v>
      </c>
    </row>
    <row r="266" spans="2:10">
      <c r="B266" s="138">
        <v>12</v>
      </c>
      <c r="C266" s="123">
        <v>0</v>
      </c>
      <c r="H266" s="133">
        <v>262</v>
      </c>
      <c r="I266" s="134" t="s">
        <v>2934</v>
      </c>
      <c r="J266" s="135" t="s">
        <v>3531</v>
      </c>
    </row>
    <row r="267" spans="2:10" ht="20.25">
      <c r="B267" s="137">
        <v>12</v>
      </c>
      <c r="C267" s="48" t="s">
        <v>557</v>
      </c>
      <c r="H267" s="133">
        <v>263</v>
      </c>
      <c r="I267" s="134" t="s">
        <v>2945</v>
      </c>
      <c r="J267" s="135" t="s">
        <v>3532</v>
      </c>
    </row>
    <row r="268" spans="2:10">
      <c r="B268" s="139">
        <v>12</v>
      </c>
      <c r="C268" s="49" t="s">
        <v>844</v>
      </c>
      <c r="H268" s="133">
        <v>264</v>
      </c>
      <c r="I268" s="134" t="s">
        <v>2951</v>
      </c>
      <c r="J268" s="135" t="s">
        <v>3533</v>
      </c>
    </row>
    <row r="269" spans="2:10" ht="25.5">
      <c r="B269" s="80">
        <v>12</v>
      </c>
      <c r="C269" s="124">
        <v>0</v>
      </c>
      <c r="H269" s="133">
        <v>265</v>
      </c>
      <c r="I269" s="134" t="s">
        <v>2958</v>
      </c>
      <c r="J269" s="135" t="s">
        <v>3534</v>
      </c>
    </row>
    <row r="270" spans="2:10" ht="24">
      <c r="B270" s="80">
        <v>12</v>
      </c>
      <c r="C270" s="44" t="s">
        <v>10</v>
      </c>
      <c r="H270" s="133">
        <v>266</v>
      </c>
      <c r="I270" s="134" t="s">
        <v>2964</v>
      </c>
      <c r="J270" s="135" t="s">
        <v>3535</v>
      </c>
    </row>
    <row r="271" spans="2:10">
      <c r="B271" s="80">
        <v>12</v>
      </c>
      <c r="C271" s="72" t="s">
        <v>4</v>
      </c>
      <c r="H271" s="133">
        <v>267</v>
      </c>
      <c r="I271" s="134" t="s">
        <v>2972</v>
      </c>
      <c r="J271" s="135" t="s">
        <v>3536</v>
      </c>
    </row>
    <row r="272" spans="2:10">
      <c r="B272" s="80">
        <v>12</v>
      </c>
      <c r="C272" s="72" t="s">
        <v>3</v>
      </c>
      <c r="H272" s="133">
        <v>268</v>
      </c>
      <c r="I272" s="134" t="s">
        <v>2975</v>
      </c>
      <c r="J272" s="135" t="s">
        <v>3537</v>
      </c>
    </row>
    <row r="273" spans="2:10">
      <c r="B273" s="80">
        <v>12</v>
      </c>
      <c r="C273" s="72">
        <v>0</v>
      </c>
      <c r="H273" s="133">
        <v>269</v>
      </c>
      <c r="I273" s="134" t="s">
        <v>2981</v>
      </c>
      <c r="J273" s="135" t="s">
        <v>3538</v>
      </c>
    </row>
    <row r="274" spans="2:10">
      <c r="B274" s="80">
        <v>12</v>
      </c>
      <c r="C274" s="45" t="s">
        <v>2</v>
      </c>
      <c r="H274" s="133">
        <v>270</v>
      </c>
      <c r="I274" s="134" t="s">
        <v>2994</v>
      </c>
      <c r="J274" s="135" t="s">
        <v>3290</v>
      </c>
    </row>
    <row r="275" spans="2:10">
      <c r="B275" s="80">
        <v>12</v>
      </c>
      <c r="C275" s="72" t="s">
        <v>758</v>
      </c>
      <c r="H275" s="133">
        <v>271</v>
      </c>
      <c r="I275" s="134" t="s">
        <v>3539</v>
      </c>
      <c r="J275" s="135" t="s">
        <v>3540</v>
      </c>
    </row>
    <row r="276" spans="2:10" ht="24">
      <c r="B276" s="80">
        <v>12</v>
      </c>
      <c r="C276" s="72" t="s">
        <v>759</v>
      </c>
      <c r="H276" s="133">
        <v>272</v>
      </c>
      <c r="I276" s="134" t="s">
        <v>3541</v>
      </c>
      <c r="J276" s="135" t="s">
        <v>3542</v>
      </c>
    </row>
    <row r="277" spans="2:10">
      <c r="B277" s="80">
        <v>12</v>
      </c>
      <c r="C277" s="72" t="s">
        <v>760</v>
      </c>
      <c r="H277" s="133">
        <v>273</v>
      </c>
      <c r="I277" s="134" t="s">
        <v>3013</v>
      </c>
      <c r="J277" s="135" t="s">
        <v>3543</v>
      </c>
    </row>
    <row r="278" spans="2:10">
      <c r="B278" s="80">
        <v>12</v>
      </c>
      <c r="C278" s="72" t="s">
        <v>761</v>
      </c>
      <c r="H278" s="133">
        <v>274</v>
      </c>
      <c r="I278" s="134" t="s">
        <v>3023</v>
      </c>
      <c r="J278" s="135" t="s">
        <v>3544</v>
      </c>
    </row>
    <row r="279" spans="2:10">
      <c r="B279" s="80">
        <v>12</v>
      </c>
      <c r="C279" s="72" t="s">
        <v>651</v>
      </c>
      <c r="H279" s="133">
        <v>275</v>
      </c>
      <c r="I279" s="134" t="s">
        <v>3030</v>
      </c>
      <c r="J279" s="135" t="s">
        <v>3545</v>
      </c>
    </row>
    <row r="280" spans="2:10">
      <c r="B280" s="80">
        <v>12</v>
      </c>
      <c r="C280" s="72" t="s">
        <v>762</v>
      </c>
      <c r="H280" s="133">
        <v>276</v>
      </c>
      <c r="I280" s="134" t="s">
        <v>3036</v>
      </c>
      <c r="J280" s="135" t="s">
        <v>3546</v>
      </c>
    </row>
    <row r="281" spans="2:10">
      <c r="B281" s="80">
        <v>12</v>
      </c>
      <c r="C281" s="72" t="s">
        <v>763</v>
      </c>
      <c r="H281" s="133">
        <v>277</v>
      </c>
      <c r="I281" s="134" t="s">
        <v>3041</v>
      </c>
      <c r="J281" s="135" t="s">
        <v>3547</v>
      </c>
    </row>
    <row r="282" spans="2:10">
      <c r="B282" s="80">
        <v>12</v>
      </c>
      <c r="C282" s="72" t="s">
        <v>764</v>
      </c>
      <c r="H282" s="133">
        <v>278</v>
      </c>
      <c r="I282" s="134" t="s">
        <v>3051</v>
      </c>
      <c r="J282" s="135" t="s">
        <v>3058</v>
      </c>
    </row>
    <row r="283" spans="2:10">
      <c r="B283" s="80">
        <v>12</v>
      </c>
      <c r="C283" s="72" t="s">
        <v>765</v>
      </c>
      <c r="H283" s="133">
        <v>279</v>
      </c>
      <c r="I283" s="134" t="s">
        <v>3059</v>
      </c>
      <c r="J283" s="135" t="s">
        <v>3548</v>
      </c>
    </row>
    <row r="284" spans="2:10">
      <c r="B284" s="80">
        <v>12</v>
      </c>
      <c r="C284" s="72" t="s">
        <v>766</v>
      </c>
      <c r="H284" s="133">
        <v>280</v>
      </c>
      <c r="I284" s="134" t="s">
        <v>3061</v>
      </c>
      <c r="J284" s="135" t="s">
        <v>3549</v>
      </c>
    </row>
    <row r="285" spans="2:10" ht="25.5">
      <c r="B285" s="80">
        <v>12</v>
      </c>
      <c r="C285" s="72" t="s">
        <v>767</v>
      </c>
      <c r="H285" s="133">
        <v>281</v>
      </c>
      <c r="I285" s="134" t="s">
        <v>3070</v>
      </c>
      <c r="J285" s="135" t="s">
        <v>3550</v>
      </c>
    </row>
    <row r="286" spans="2:10">
      <c r="B286" s="80">
        <v>12</v>
      </c>
      <c r="C286" s="72"/>
      <c r="H286" s="133">
        <v>282</v>
      </c>
      <c r="I286" s="134" t="s">
        <v>3076</v>
      </c>
      <c r="J286" s="135" t="s">
        <v>3551</v>
      </c>
    </row>
    <row r="287" spans="2:10" ht="25.5">
      <c r="B287" s="80">
        <v>12</v>
      </c>
      <c r="C287" s="72" t="s">
        <v>556</v>
      </c>
      <c r="H287" s="133">
        <v>283</v>
      </c>
      <c r="I287" s="134" t="s">
        <v>3079</v>
      </c>
      <c r="J287" s="135" t="s">
        <v>3552</v>
      </c>
    </row>
    <row r="288" spans="2:10">
      <c r="B288" s="80">
        <v>12</v>
      </c>
      <c r="C288" s="72" t="s">
        <v>662</v>
      </c>
      <c r="H288" s="133">
        <v>284</v>
      </c>
      <c r="I288" s="134" t="s">
        <v>3085</v>
      </c>
      <c r="J288" s="135" t="s">
        <v>3553</v>
      </c>
    </row>
    <row r="289" spans="2:10">
      <c r="B289" s="80">
        <v>12</v>
      </c>
      <c r="C289" s="72" t="s">
        <v>700</v>
      </c>
      <c r="H289" s="133">
        <v>285</v>
      </c>
      <c r="I289" s="134" t="s">
        <v>3090</v>
      </c>
      <c r="J289" s="135" t="s">
        <v>3554</v>
      </c>
    </row>
    <row r="290" spans="2:10">
      <c r="B290" s="80">
        <v>12</v>
      </c>
      <c r="C290" s="72">
        <v>0</v>
      </c>
      <c r="H290" s="133">
        <v>286</v>
      </c>
      <c r="I290" s="134" t="s">
        <v>3094</v>
      </c>
      <c r="J290" s="135" t="s">
        <v>3555</v>
      </c>
    </row>
    <row r="291" spans="2:10">
      <c r="B291" s="80">
        <v>12</v>
      </c>
      <c r="C291" s="72">
        <v>0</v>
      </c>
      <c r="H291" s="133">
        <v>287</v>
      </c>
      <c r="I291" s="134" t="s">
        <v>3100</v>
      </c>
      <c r="J291" s="135" t="s">
        <v>3556</v>
      </c>
    </row>
    <row r="292" spans="2:10">
      <c r="B292" s="80">
        <v>12</v>
      </c>
      <c r="C292" s="72" t="s">
        <v>0</v>
      </c>
      <c r="H292" s="133">
        <v>288</v>
      </c>
      <c r="I292" s="134" t="s">
        <v>3104</v>
      </c>
      <c r="J292" s="135" t="s">
        <v>3557</v>
      </c>
    </row>
    <row r="293" spans="2:10">
      <c r="B293" s="80">
        <v>12</v>
      </c>
      <c r="C293" s="72" t="s">
        <v>555</v>
      </c>
      <c r="H293" s="133">
        <v>289</v>
      </c>
      <c r="I293" s="134" t="s">
        <v>3112</v>
      </c>
      <c r="J293" s="135" t="s">
        <v>3558</v>
      </c>
    </row>
    <row r="294" spans="2:10">
      <c r="B294" s="80">
        <v>12</v>
      </c>
      <c r="C294" s="72" t="s">
        <v>554</v>
      </c>
      <c r="H294" s="133">
        <v>290</v>
      </c>
      <c r="I294" s="134" t="s">
        <v>23</v>
      </c>
      <c r="J294" s="135" t="s">
        <v>3559</v>
      </c>
    </row>
    <row r="295" spans="2:10">
      <c r="B295" s="80">
        <v>12</v>
      </c>
      <c r="C295" s="72" t="s">
        <v>553</v>
      </c>
      <c r="H295" s="133">
        <v>291</v>
      </c>
      <c r="I295" s="134" t="s">
        <v>3123</v>
      </c>
      <c r="J295" s="135" t="s">
        <v>3560</v>
      </c>
    </row>
    <row r="296" spans="2:10" ht="24">
      <c r="B296" s="80">
        <v>12</v>
      </c>
      <c r="C296" s="72" t="s">
        <v>552</v>
      </c>
      <c r="H296" s="133">
        <v>292</v>
      </c>
      <c r="I296" s="134" t="s">
        <v>3126</v>
      </c>
      <c r="J296" s="135" t="s">
        <v>3561</v>
      </c>
    </row>
    <row r="297" spans="2:10" ht="25.5">
      <c r="B297" s="80">
        <v>12</v>
      </c>
      <c r="C297" s="72" t="s">
        <v>845</v>
      </c>
      <c r="H297" s="133">
        <v>293</v>
      </c>
      <c r="I297" s="134" t="s">
        <v>3134</v>
      </c>
      <c r="J297" s="135" t="s">
        <v>3562</v>
      </c>
    </row>
    <row r="298" spans="2:10" ht="25.5">
      <c r="B298" s="80">
        <v>12</v>
      </c>
      <c r="C298" s="72" t="s">
        <v>846</v>
      </c>
      <c r="H298" s="133">
        <v>294</v>
      </c>
      <c r="I298" s="134" t="s">
        <v>3138</v>
      </c>
      <c r="J298" s="135" t="s">
        <v>3563</v>
      </c>
    </row>
    <row r="299" spans="2:10">
      <c r="B299" s="80">
        <v>12</v>
      </c>
      <c r="C299" s="72" t="s">
        <v>551</v>
      </c>
      <c r="H299" s="133">
        <v>295</v>
      </c>
      <c r="I299" s="134" t="s">
        <v>3145</v>
      </c>
      <c r="J299" s="135" t="s">
        <v>3564</v>
      </c>
    </row>
    <row r="300" spans="2:10">
      <c r="B300" s="80">
        <v>12</v>
      </c>
      <c r="C300" s="72" t="s">
        <v>550</v>
      </c>
      <c r="H300" s="133">
        <v>296</v>
      </c>
      <c r="I300" s="134" t="s">
        <v>3151</v>
      </c>
      <c r="J300" s="135" t="s">
        <v>3565</v>
      </c>
    </row>
    <row r="301" spans="2:10">
      <c r="B301" s="80">
        <v>12</v>
      </c>
      <c r="C301" s="72">
        <v>0</v>
      </c>
      <c r="H301" s="133">
        <v>297</v>
      </c>
      <c r="I301" s="134" t="s">
        <v>3156</v>
      </c>
      <c r="J301" s="135" t="s">
        <v>3566</v>
      </c>
    </row>
    <row r="302" spans="2:10">
      <c r="B302" s="80">
        <v>12</v>
      </c>
      <c r="C302" s="72">
        <v>0</v>
      </c>
      <c r="H302" s="133">
        <v>298</v>
      </c>
      <c r="I302" s="134" t="s">
        <v>3163</v>
      </c>
      <c r="J302" s="135" t="s">
        <v>3567</v>
      </c>
    </row>
    <row r="303" spans="2:10">
      <c r="B303" s="122">
        <v>12</v>
      </c>
      <c r="C303" s="122">
        <v>0</v>
      </c>
      <c r="H303" s="133">
        <v>299</v>
      </c>
      <c r="I303" s="134" t="s">
        <v>3168</v>
      </c>
      <c r="J303" s="135" t="s">
        <v>3568</v>
      </c>
    </row>
    <row r="304" spans="2:10">
      <c r="B304" s="138">
        <v>13</v>
      </c>
      <c r="C304" s="123">
        <v>0</v>
      </c>
      <c r="H304" s="133">
        <v>300</v>
      </c>
      <c r="I304" s="134" t="s">
        <v>3173</v>
      </c>
      <c r="J304" s="135" t="s">
        <v>3569</v>
      </c>
    </row>
    <row r="305" spans="2:10" ht="20.25">
      <c r="B305" s="137">
        <v>13</v>
      </c>
      <c r="C305" s="48" t="s">
        <v>549</v>
      </c>
      <c r="H305" s="133">
        <v>301</v>
      </c>
      <c r="I305" s="134" t="s">
        <v>3177</v>
      </c>
      <c r="J305" s="135" t="s">
        <v>3570</v>
      </c>
    </row>
    <row r="306" spans="2:10">
      <c r="B306" s="139">
        <v>13</v>
      </c>
      <c r="C306" s="49" t="s">
        <v>847</v>
      </c>
      <c r="H306" s="133">
        <v>302</v>
      </c>
      <c r="I306" s="134" t="s">
        <v>3191</v>
      </c>
      <c r="J306" s="135" t="s">
        <v>3571</v>
      </c>
    </row>
    <row r="307" spans="2:10">
      <c r="B307" s="80">
        <v>13</v>
      </c>
      <c r="C307" s="124">
        <v>0</v>
      </c>
      <c r="H307" s="133">
        <v>303</v>
      </c>
      <c r="I307" s="134" t="s">
        <v>3195</v>
      </c>
      <c r="J307" s="135" t="s">
        <v>3572</v>
      </c>
    </row>
    <row r="308" spans="2:10">
      <c r="B308" s="80">
        <v>13</v>
      </c>
      <c r="C308" s="44" t="s">
        <v>8</v>
      </c>
      <c r="H308" s="133">
        <v>304</v>
      </c>
      <c r="I308" s="134" t="s">
        <v>3199</v>
      </c>
      <c r="J308" s="135" t="s">
        <v>3573</v>
      </c>
    </row>
    <row r="309" spans="2:10" ht="25.5">
      <c r="B309" s="80">
        <v>13</v>
      </c>
      <c r="C309" s="72" t="s">
        <v>15</v>
      </c>
      <c r="H309" s="133">
        <v>305</v>
      </c>
      <c r="I309" s="134" t="s">
        <v>3574</v>
      </c>
      <c r="J309" s="135" t="s">
        <v>3575</v>
      </c>
    </row>
    <row r="310" spans="2:10">
      <c r="B310" s="80">
        <v>13</v>
      </c>
      <c r="C310" s="72" t="s">
        <v>14</v>
      </c>
      <c r="H310" s="133">
        <v>306</v>
      </c>
      <c r="I310" s="134" t="s">
        <v>3207</v>
      </c>
      <c r="J310" s="135" t="s">
        <v>3576</v>
      </c>
    </row>
    <row r="311" spans="2:10">
      <c r="B311" s="80">
        <v>13</v>
      </c>
      <c r="C311" s="72">
        <v>0</v>
      </c>
      <c r="H311" s="133">
        <v>307</v>
      </c>
      <c r="I311" s="134" t="s">
        <v>3577</v>
      </c>
      <c r="J311" s="135" t="s">
        <v>3578</v>
      </c>
    </row>
    <row r="312" spans="2:10" ht="25.5">
      <c r="B312" s="80">
        <v>13</v>
      </c>
      <c r="C312" s="45" t="s">
        <v>2</v>
      </c>
      <c r="H312" s="133">
        <v>308</v>
      </c>
      <c r="I312" s="134" t="s">
        <v>3222</v>
      </c>
      <c r="J312" s="135" t="s">
        <v>3579</v>
      </c>
    </row>
    <row r="313" spans="2:10">
      <c r="B313" s="80">
        <v>13</v>
      </c>
      <c r="C313" s="72" t="s">
        <v>754</v>
      </c>
      <c r="H313" s="133">
        <v>309</v>
      </c>
      <c r="I313" s="134" t="s">
        <v>3237</v>
      </c>
      <c r="J313" s="135" t="s">
        <v>3580</v>
      </c>
    </row>
    <row r="314" spans="2:10">
      <c r="B314" s="80">
        <v>13</v>
      </c>
      <c r="C314" s="72" t="s">
        <v>755</v>
      </c>
      <c r="H314" s="133">
        <v>310</v>
      </c>
      <c r="I314" s="134" t="s">
        <v>3243</v>
      </c>
      <c r="J314" s="135" t="s">
        <v>3580</v>
      </c>
    </row>
    <row r="315" spans="2:10" ht="25.5">
      <c r="B315" s="80">
        <v>13</v>
      </c>
      <c r="C315" s="72" t="s">
        <v>756</v>
      </c>
      <c r="H315" s="133">
        <v>311</v>
      </c>
      <c r="I315" s="134" t="s">
        <v>3222</v>
      </c>
      <c r="J315" s="135" t="s">
        <v>3579</v>
      </c>
    </row>
    <row r="316" spans="2:10">
      <c r="B316" s="80">
        <v>13</v>
      </c>
      <c r="C316" s="72" t="s">
        <v>757</v>
      </c>
      <c r="H316" s="133">
        <v>312</v>
      </c>
      <c r="I316" s="134" t="s">
        <v>3260</v>
      </c>
      <c r="J316" s="135" t="s">
        <v>3581</v>
      </c>
    </row>
    <row r="317" spans="2:10">
      <c r="B317" s="80">
        <v>13</v>
      </c>
      <c r="C317" s="72">
        <v>0</v>
      </c>
    </row>
    <row r="318" spans="2:10">
      <c r="B318" s="80">
        <v>13</v>
      </c>
      <c r="C318" s="72" t="s">
        <v>0</v>
      </c>
    </row>
    <row r="319" spans="2:10">
      <c r="B319" s="80">
        <v>13</v>
      </c>
      <c r="C319" s="72" t="s">
        <v>548</v>
      </c>
    </row>
    <row r="320" spans="2:10" ht="25.5">
      <c r="B320" s="80">
        <v>13</v>
      </c>
      <c r="C320" s="72" t="s">
        <v>547</v>
      </c>
    </row>
    <row r="321" spans="2:3">
      <c r="B321" s="80">
        <v>13</v>
      </c>
      <c r="C321" s="72">
        <v>0</v>
      </c>
    </row>
    <row r="322" spans="2:3">
      <c r="B322" s="122">
        <v>13</v>
      </c>
      <c r="C322" s="122">
        <v>0</v>
      </c>
    </row>
    <row r="323" spans="2:3">
      <c r="B323" s="138">
        <v>14</v>
      </c>
      <c r="C323" s="123">
        <v>0</v>
      </c>
    </row>
    <row r="324" spans="2:3" ht="20.25">
      <c r="B324" s="137">
        <v>14</v>
      </c>
      <c r="C324" s="48" t="s">
        <v>546</v>
      </c>
    </row>
    <row r="325" spans="2:3">
      <c r="B325" s="139">
        <v>14</v>
      </c>
      <c r="C325" s="49" t="s">
        <v>848</v>
      </c>
    </row>
    <row r="326" spans="2:3">
      <c r="B326" s="80">
        <v>14</v>
      </c>
      <c r="C326" s="124">
        <v>0</v>
      </c>
    </row>
    <row r="327" spans="2:3">
      <c r="B327" s="80">
        <v>14</v>
      </c>
      <c r="C327" s="44" t="s">
        <v>5</v>
      </c>
    </row>
    <row r="328" spans="2:3">
      <c r="B328" s="80">
        <v>14</v>
      </c>
      <c r="C328" s="72" t="s">
        <v>12</v>
      </c>
    </row>
    <row r="329" spans="2:3">
      <c r="B329" s="80">
        <v>14</v>
      </c>
      <c r="C329" s="72" t="s">
        <v>17</v>
      </c>
    </row>
    <row r="330" spans="2:3">
      <c r="B330" s="80">
        <v>14</v>
      </c>
      <c r="C330" s="72">
        <v>0</v>
      </c>
    </row>
    <row r="331" spans="2:3">
      <c r="B331" s="80">
        <v>14</v>
      </c>
      <c r="C331" s="45" t="s">
        <v>2</v>
      </c>
    </row>
    <row r="332" spans="2:3">
      <c r="B332" s="80">
        <v>14</v>
      </c>
      <c r="C332" s="72" t="s">
        <v>689</v>
      </c>
    </row>
    <row r="333" spans="2:3">
      <c r="B333" s="80">
        <v>14</v>
      </c>
      <c r="C333" s="72" t="s">
        <v>690</v>
      </c>
    </row>
    <row r="334" spans="2:3">
      <c r="B334" s="80">
        <v>14</v>
      </c>
      <c r="C334" s="72" t="s">
        <v>751</v>
      </c>
    </row>
    <row r="335" spans="2:3">
      <c r="B335" s="80">
        <v>14</v>
      </c>
      <c r="C335" s="72" t="s">
        <v>752</v>
      </c>
    </row>
    <row r="336" spans="2:3">
      <c r="B336" s="80">
        <v>14</v>
      </c>
      <c r="C336" s="72" t="s">
        <v>753</v>
      </c>
    </row>
    <row r="337" spans="2:3">
      <c r="B337" s="80">
        <v>14</v>
      </c>
      <c r="C337" s="72">
        <v>0</v>
      </c>
    </row>
    <row r="338" spans="2:3">
      <c r="B338" s="80">
        <v>14</v>
      </c>
      <c r="C338" s="72" t="s">
        <v>0</v>
      </c>
    </row>
    <row r="339" spans="2:3">
      <c r="B339" s="80">
        <v>14</v>
      </c>
      <c r="C339" s="72" t="s">
        <v>28</v>
      </c>
    </row>
    <row r="340" spans="2:3">
      <c r="B340" s="80">
        <v>14</v>
      </c>
      <c r="C340" s="72" t="s">
        <v>545</v>
      </c>
    </row>
    <row r="341" spans="2:3" ht="38.25">
      <c r="B341" s="80">
        <v>14</v>
      </c>
      <c r="C341" s="72" t="s">
        <v>849</v>
      </c>
    </row>
    <row r="342" spans="2:3" ht="25.5">
      <c r="B342" s="80">
        <v>14</v>
      </c>
      <c r="C342" s="72" t="s">
        <v>45</v>
      </c>
    </row>
    <row r="343" spans="2:3">
      <c r="B343" s="80">
        <v>14</v>
      </c>
      <c r="C343" s="72">
        <v>0</v>
      </c>
    </row>
    <row r="344" spans="2:3">
      <c r="B344" s="122">
        <v>14</v>
      </c>
      <c r="C344" s="122">
        <v>0</v>
      </c>
    </row>
    <row r="345" spans="2:3">
      <c r="B345" s="138">
        <v>15</v>
      </c>
      <c r="C345" s="123">
        <v>0</v>
      </c>
    </row>
    <row r="346" spans="2:3" ht="20.25">
      <c r="B346" s="137">
        <v>15</v>
      </c>
      <c r="C346" s="48" t="s">
        <v>544</v>
      </c>
    </row>
    <row r="347" spans="2:3">
      <c r="B347" s="139">
        <v>15</v>
      </c>
      <c r="C347" s="49" t="s">
        <v>850</v>
      </c>
    </row>
    <row r="348" spans="2:3">
      <c r="B348" s="80">
        <v>15</v>
      </c>
      <c r="C348" s="124">
        <v>0</v>
      </c>
    </row>
    <row r="349" spans="2:3">
      <c r="B349" s="80">
        <v>15</v>
      </c>
      <c r="C349" s="44" t="s">
        <v>8</v>
      </c>
    </row>
    <row r="350" spans="2:3">
      <c r="B350" s="80">
        <v>15</v>
      </c>
      <c r="C350" s="72" t="s">
        <v>15</v>
      </c>
    </row>
    <row r="351" spans="2:3">
      <c r="B351" s="80">
        <v>15</v>
      </c>
      <c r="C351" s="72" t="s">
        <v>17</v>
      </c>
    </row>
    <row r="352" spans="2:3">
      <c r="B352" s="80">
        <v>15</v>
      </c>
      <c r="C352" s="72">
        <v>0</v>
      </c>
    </row>
    <row r="353" spans="2:3">
      <c r="B353" s="80">
        <v>15</v>
      </c>
      <c r="C353" s="45" t="s">
        <v>2</v>
      </c>
    </row>
    <row r="354" spans="2:3">
      <c r="B354" s="80">
        <v>15</v>
      </c>
      <c r="C354" s="72" t="s">
        <v>745</v>
      </c>
    </row>
    <row r="355" spans="2:3">
      <c r="B355" s="80">
        <v>15</v>
      </c>
      <c r="C355" s="72" t="s">
        <v>719</v>
      </c>
    </row>
    <row r="356" spans="2:3">
      <c r="B356" s="80">
        <v>15</v>
      </c>
      <c r="C356" s="72" t="s">
        <v>746</v>
      </c>
    </row>
    <row r="357" spans="2:3">
      <c r="B357" s="80">
        <v>15</v>
      </c>
      <c r="C357" s="72" t="s">
        <v>747</v>
      </c>
    </row>
    <row r="358" spans="2:3">
      <c r="B358" s="80">
        <v>15</v>
      </c>
      <c r="C358" s="72" t="s">
        <v>748</v>
      </c>
    </row>
    <row r="359" spans="2:3">
      <c r="B359" s="80">
        <v>15</v>
      </c>
      <c r="C359" s="72" t="s">
        <v>749</v>
      </c>
    </row>
    <row r="360" spans="2:3">
      <c r="B360" s="80">
        <v>15</v>
      </c>
      <c r="C360" s="72" t="s">
        <v>750</v>
      </c>
    </row>
    <row r="361" spans="2:3">
      <c r="B361" s="80">
        <v>15</v>
      </c>
      <c r="C361" s="72" t="s">
        <v>662</v>
      </c>
    </row>
    <row r="362" spans="2:3">
      <c r="B362" s="80">
        <v>15</v>
      </c>
      <c r="C362" s="72" t="s">
        <v>700</v>
      </c>
    </row>
    <row r="363" spans="2:3">
      <c r="B363" s="80">
        <v>15</v>
      </c>
      <c r="C363" s="72" t="s">
        <v>1767</v>
      </c>
    </row>
    <row r="364" spans="2:3">
      <c r="B364" s="80">
        <v>15</v>
      </c>
      <c r="C364" s="72" t="s">
        <v>0</v>
      </c>
    </row>
    <row r="365" spans="2:3">
      <c r="B365" s="80">
        <v>15</v>
      </c>
      <c r="C365" s="72" t="s">
        <v>851</v>
      </c>
    </row>
    <row r="366" spans="2:3" ht="25.5">
      <c r="B366" s="80">
        <v>15</v>
      </c>
      <c r="C366" s="72" t="s">
        <v>543</v>
      </c>
    </row>
    <row r="367" spans="2:3">
      <c r="B367" s="80">
        <v>15</v>
      </c>
      <c r="C367" s="72" t="s">
        <v>852</v>
      </c>
    </row>
    <row r="368" spans="2:3">
      <c r="B368" s="80">
        <v>15</v>
      </c>
      <c r="C368" s="72" t="s">
        <v>542</v>
      </c>
    </row>
    <row r="369" spans="2:3">
      <c r="B369" s="80">
        <v>15</v>
      </c>
      <c r="C369" s="72">
        <v>0</v>
      </c>
    </row>
    <row r="370" spans="2:3">
      <c r="B370" s="122">
        <v>15</v>
      </c>
      <c r="C370" s="122">
        <v>0</v>
      </c>
    </row>
    <row r="371" spans="2:3">
      <c r="B371" s="138">
        <v>16</v>
      </c>
      <c r="C371" s="123">
        <v>0</v>
      </c>
    </row>
    <row r="372" spans="2:3" ht="20.25">
      <c r="B372" s="137">
        <v>16</v>
      </c>
      <c r="C372" s="48" t="s">
        <v>541</v>
      </c>
    </row>
    <row r="373" spans="2:3">
      <c r="B373" s="139">
        <v>16</v>
      </c>
      <c r="C373" s="49" t="s">
        <v>853</v>
      </c>
    </row>
    <row r="374" spans="2:3">
      <c r="B374" s="80">
        <v>16</v>
      </c>
      <c r="C374" s="124">
        <v>0</v>
      </c>
    </row>
    <row r="375" spans="2:3">
      <c r="B375" s="80">
        <v>16</v>
      </c>
      <c r="C375" s="44" t="s">
        <v>8</v>
      </c>
    </row>
    <row r="376" spans="2:3">
      <c r="B376" s="80">
        <v>16</v>
      </c>
      <c r="C376" s="72" t="s">
        <v>15</v>
      </c>
    </row>
    <row r="377" spans="2:3">
      <c r="B377" s="80">
        <v>16</v>
      </c>
      <c r="C377" s="72" t="s">
        <v>14</v>
      </c>
    </row>
    <row r="378" spans="2:3">
      <c r="B378" s="80">
        <v>16</v>
      </c>
      <c r="C378" s="72">
        <v>0</v>
      </c>
    </row>
    <row r="379" spans="2:3">
      <c r="B379" s="80">
        <v>16</v>
      </c>
      <c r="C379" s="45" t="s">
        <v>2</v>
      </c>
    </row>
    <row r="380" spans="2:3">
      <c r="B380" s="80">
        <v>16</v>
      </c>
      <c r="C380" s="72" t="s">
        <v>738</v>
      </c>
    </row>
    <row r="381" spans="2:3">
      <c r="B381" s="80">
        <v>16</v>
      </c>
      <c r="C381" s="72" t="s">
        <v>739</v>
      </c>
    </row>
    <row r="382" spans="2:3">
      <c r="B382" s="80">
        <v>16</v>
      </c>
      <c r="C382" s="72" t="s">
        <v>705</v>
      </c>
    </row>
    <row r="383" spans="2:3">
      <c r="B383" s="80">
        <v>16</v>
      </c>
      <c r="C383" s="72" t="s">
        <v>740</v>
      </c>
    </row>
    <row r="384" spans="2:3">
      <c r="B384" s="80">
        <v>16</v>
      </c>
      <c r="C384" s="72" t="s">
        <v>741</v>
      </c>
    </row>
    <row r="385" spans="2:3">
      <c r="B385" s="80">
        <v>16</v>
      </c>
      <c r="C385" s="72" t="s">
        <v>719</v>
      </c>
    </row>
    <row r="386" spans="2:3">
      <c r="B386" s="80">
        <v>16</v>
      </c>
      <c r="C386" s="72" t="s">
        <v>742</v>
      </c>
    </row>
    <row r="387" spans="2:3">
      <c r="B387" s="80">
        <v>16</v>
      </c>
      <c r="C387" s="72" t="s">
        <v>743</v>
      </c>
    </row>
    <row r="388" spans="2:3">
      <c r="B388" s="80">
        <v>16</v>
      </c>
      <c r="C388" s="72" t="s">
        <v>744</v>
      </c>
    </row>
    <row r="389" spans="2:3">
      <c r="B389" s="80">
        <v>16</v>
      </c>
      <c r="C389" s="72" t="s">
        <v>686</v>
      </c>
    </row>
    <row r="390" spans="2:3">
      <c r="B390" s="80">
        <v>16</v>
      </c>
      <c r="C390" s="72">
        <v>0</v>
      </c>
    </row>
    <row r="391" spans="2:3">
      <c r="B391" s="80">
        <v>16</v>
      </c>
      <c r="C391" s="72" t="s">
        <v>0</v>
      </c>
    </row>
    <row r="392" spans="2:3">
      <c r="B392" s="80">
        <v>16</v>
      </c>
      <c r="C392" s="72" t="s">
        <v>540</v>
      </c>
    </row>
    <row r="393" spans="2:3" ht="25.5">
      <c r="B393" s="80">
        <v>16</v>
      </c>
      <c r="C393" s="72" t="s">
        <v>854</v>
      </c>
    </row>
    <row r="394" spans="2:3">
      <c r="B394" s="80">
        <v>16</v>
      </c>
      <c r="C394" s="72" t="s">
        <v>539</v>
      </c>
    </row>
    <row r="395" spans="2:3">
      <c r="B395" s="80">
        <v>16</v>
      </c>
      <c r="C395" s="72" t="s">
        <v>538</v>
      </c>
    </row>
    <row r="396" spans="2:3" ht="25.5">
      <c r="B396" s="80">
        <v>16</v>
      </c>
      <c r="C396" s="72" t="s">
        <v>537</v>
      </c>
    </row>
    <row r="397" spans="2:3">
      <c r="B397" s="80">
        <v>16</v>
      </c>
      <c r="C397" s="72" t="s">
        <v>855</v>
      </c>
    </row>
    <row r="398" spans="2:3">
      <c r="B398" s="80">
        <v>16</v>
      </c>
      <c r="C398" s="72">
        <v>0</v>
      </c>
    </row>
    <row r="399" spans="2:3">
      <c r="B399" s="122">
        <v>16</v>
      </c>
      <c r="C399" s="122">
        <v>0</v>
      </c>
    </row>
    <row r="400" spans="2:3">
      <c r="B400" s="138">
        <v>17</v>
      </c>
      <c r="C400" s="123">
        <v>0</v>
      </c>
    </row>
    <row r="401" spans="2:3" ht="20.25">
      <c r="B401" s="137">
        <v>17</v>
      </c>
      <c r="C401" s="48" t="s">
        <v>536</v>
      </c>
    </row>
    <row r="402" spans="2:3">
      <c r="B402" s="139">
        <v>17</v>
      </c>
      <c r="C402" s="49" t="s">
        <v>856</v>
      </c>
    </row>
    <row r="403" spans="2:3">
      <c r="B403" s="80">
        <v>17</v>
      </c>
      <c r="C403" s="124">
        <v>0</v>
      </c>
    </row>
    <row r="404" spans="2:3">
      <c r="B404" s="80">
        <v>17</v>
      </c>
      <c r="C404" s="44" t="s">
        <v>8</v>
      </c>
    </row>
    <row r="405" spans="2:3">
      <c r="B405" s="80">
        <v>17</v>
      </c>
      <c r="C405" s="72" t="s">
        <v>4</v>
      </c>
    </row>
    <row r="406" spans="2:3">
      <c r="B406" s="80">
        <v>17</v>
      </c>
      <c r="C406" s="72" t="s">
        <v>31</v>
      </c>
    </row>
    <row r="407" spans="2:3">
      <c r="B407" s="80">
        <v>17</v>
      </c>
      <c r="C407" s="72">
        <v>0</v>
      </c>
    </row>
    <row r="408" spans="2:3">
      <c r="B408" s="80">
        <v>17</v>
      </c>
      <c r="C408" s="45" t="s">
        <v>2</v>
      </c>
    </row>
    <row r="409" spans="2:3">
      <c r="B409" s="80">
        <v>17</v>
      </c>
      <c r="C409" s="72" t="s">
        <v>734</v>
      </c>
    </row>
    <row r="410" spans="2:3">
      <c r="B410" s="80">
        <v>17</v>
      </c>
      <c r="C410" s="72" t="s">
        <v>735</v>
      </c>
    </row>
    <row r="411" spans="2:3">
      <c r="B411" s="80">
        <v>17</v>
      </c>
      <c r="C411" s="72" t="s">
        <v>736</v>
      </c>
    </row>
    <row r="412" spans="2:3">
      <c r="B412" s="80">
        <v>17</v>
      </c>
      <c r="C412" s="72" t="s">
        <v>719</v>
      </c>
    </row>
    <row r="413" spans="2:3">
      <c r="B413" s="80">
        <v>17</v>
      </c>
      <c r="C413" s="72" t="s">
        <v>737</v>
      </c>
    </row>
    <row r="414" spans="2:3">
      <c r="B414" s="80">
        <v>17</v>
      </c>
      <c r="C414" s="72" t="s">
        <v>670</v>
      </c>
    </row>
    <row r="415" spans="2:3">
      <c r="B415" s="80">
        <v>17</v>
      </c>
      <c r="C415" s="72" t="s">
        <v>686</v>
      </c>
    </row>
    <row r="416" spans="2:3">
      <c r="B416" s="80">
        <v>17</v>
      </c>
      <c r="C416" s="72">
        <v>0</v>
      </c>
    </row>
    <row r="417" spans="2:3">
      <c r="B417" s="80">
        <v>17</v>
      </c>
      <c r="C417" s="72" t="s">
        <v>0</v>
      </c>
    </row>
    <row r="418" spans="2:3">
      <c r="B418" s="80">
        <v>17</v>
      </c>
      <c r="C418" s="72" t="s">
        <v>535</v>
      </c>
    </row>
    <row r="419" spans="2:3">
      <c r="B419" s="80">
        <v>17</v>
      </c>
      <c r="C419" s="72" t="s">
        <v>534</v>
      </c>
    </row>
    <row r="420" spans="2:3" ht="25.5">
      <c r="B420" s="80">
        <v>17</v>
      </c>
      <c r="C420" s="72" t="s">
        <v>533</v>
      </c>
    </row>
    <row r="421" spans="2:3" ht="25.5">
      <c r="B421" s="80">
        <v>17</v>
      </c>
      <c r="C421" s="72" t="s">
        <v>857</v>
      </c>
    </row>
    <row r="422" spans="2:3" ht="25.5">
      <c r="B422" s="80">
        <v>17</v>
      </c>
      <c r="C422" s="72" t="s">
        <v>532</v>
      </c>
    </row>
    <row r="423" spans="2:3" ht="25.5">
      <c r="B423" s="80">
        <v>17</v>
      </c>
      <c r="C423" s="72" t="s">
        <v>858</v>
      </c>
    </row>
    <row r="424" spans="2:3">
      <c r="B424" s="80">
        <v>17</v>
      </c>
      <c r="C424" s="72">
        <v>0</v>
      </c>
    </row>
    <row r="425" spans="2:3">
      <c r="B425" s="122">
        <v>17</v>
      </c>
      <c r="C425" s="122">
        <v>0</v>
      </c>
    </row>
    <row r="426" spans="2:3">
      <c r="B426" s="138">
        <v>18</v>
      </c>
      <c r="C426" s="123">
        <v>0</v>
      </c>
    </row>
    <row r="427" spans="2:3" ht="20.25">
      <c r="B427" s="137">
        <v>18</v>
      </c>
      <c r="C427" s="48" t="s">
        <v>531</v>
      </c>
    </row>
    <row r="428" spans="2:3">
      <c r="B428" s="139">
        <v>18</v>
      </c>
      <c r="C428" s="49" t="s">
        <v>859</v>
      </c>
    </row>
    <row r="429" spans="2:3">
      <c r="B429" s="80">
        <v>18</v>
      </c>
      <c r="C429" s="124">
        <v>0</v>
      </c>
    </row>
    <row r="430" spans="2:3">
      <c r="B430" s="80">
        <v>18</v>
      </c>
      <c r="C430" s="44" t="s">
        <v>8</v>
      </c>
    </row>
    <row r="431" spans="2:3">
      <c r="B431" s="80">
        <v>18</v>
      </c>
      <c r="C431" s="72" t="s">
        <v>15</v>
      </c>
    </row>
    <row r="432" spans="2:3">
      <c r="B432" s="80">
        <v>18</v>
      </c>
      <c r="C432" s="72" t="s">
        <v>17</v>
      </c>
    </row>
    <row r="433" spans="2:3">
      <c r="B433" s="80">
        <v>18</v>
      </c>
      <c r="C433" s="72">
        <v>0</v>
      </c>
    </row>
    <row r="434" spans="2:3">
      <c r="B434" s="80">
        <v>18</v>
      </c>
      <c r="C434" s="45" t="s">
        <v>2</v>
      </c>
    </row>
    <row r="435" spans="2:3">
      <c r="B435" s="80">
        <v>18</v>
      </c>
      <c r="C435" s="72" t="s">
        <v>728</v>
      </c>
    </row>
    <row r="436" spans="2:3">
      <c r="B436" s="80">
        <v>18</v>
      </c>
      <c r="C436" s="72" t="s">
        <v>729</v>
      </c>
    </row>
    <row r="437" spans="2:3">
      <c r="B437" s="80">
        <v>18</v>
      </c>
      <c r="C437" s="72" t="s">
        <v>719</v>
      </c>
    </row>
    <row r="438" spans="2:3">
      <c r="B438" s="80">
        <v>18</v>
      </c>
      <c r="C438" s="72" t="s">
        <v>730</v>
      </c>
    </row>
    <row r="439" spans="2:3">
      <c r="B439" s="80">
        <v>18</v>
      </c>
      <c r="C439" s="72" t="s">
        <v>731</v>
      </c>
    </row>
    <row r="440" spans="2:3">
      <c r="B440" s="80">
        <v>18</v>
      </c>
      <c r="C440" s="72" t="s">
        <v>732</v>
      </c>
    </row>
    <row r="441" spans="2:3">
      <c r="B441" s="80">
        <v>18</v>
      </c>
      <c r="C441" s="72" t="s">
        <v>733</v>
      </c>
    </row>
    <row r="442" spans="2:3">
      <c r="B442" s="80">
        <v>18</v>
      </c>
      <c r="C442" s="72" t="s">
        <v>662</v>
      </c>
    </row>
    <row r="443" spans="2:3">
      <c r="B443" s="80">
        <v>18</v>
      </c>
      <c r="C443" s="72">
        <v>0</v>
      </c>
    </row>
    <row r="444" spans="2:3">
      <c r="B444" s="80">
        <v>18</v>
      </c>
      <c r="C444" s="72" t="s">
        <v>0</v>
      </c>
    </row>
    <row r="445" spans="2:3">
      <c r="B445" s="80">
        <v>18</v>
      </c>
      <c r="C445" s="72" t="s">
        <v>530</v>
      </c>
    </row>
    <row r="446" spans="2:3">
      <c r="B446" s="80">
        <v>18</v>
      </c>
      <c r="C446" s="72" t="s">
        <v>529</v>
      </c>
    </row>
    <row r="447" spans="2:3">
      <c r="B447" s="80">
        <v>18</v>
      </c>
      <c r="C447" s="72" t="s">
        <v>528</v>
      </c>
    </row>
    <row r="448" spans="2:3" ht="25.5">
      <c r="B448" s="80">
        <v>18</v>
      </c>
      <c r="C448" s="72" t="s">
        <v>527</v>
      </c>
    </row>
    <row r="449" spans="2:3" ht="25.5">
      <c r="B449" s="80">
        <v>18</v>
      </c>
      <c r="C449" s="72" t="s">
        <v>526</v>
      </c>
    </row>
    <row r="450" spans="2:3" ht="25.5">
      <c r="B450" s="80">
        <v>18</v>
      </c>
      <c r="C450" s="72" t="s">
        <v>525</v>
      </c>
    </row>
    <row r="451" spans="2:3">
      <c r="B451" s="80">
        <v>18</v>
      </c>
      <c r="C451" s="72" t="s">
        <v>524</v>
      </c>
    </row>
    <row r="452" spans="2:3">
      <c r="B452" s="80">
        <v>18</v>
      </c>
      <c r="C452" s="72">
        <v>0</v>
      </c>
    </row>
    <row r="453" spans="2:3">
      <c r="B453" s="122">
        <v>18</v>
      </c>
      <c r="C453" s="122">
        <v>0</v>
      </c>
    </row>
    <row r="454" spans="2:3">
      <c r="B454" s="138">
        <v>19</v>
      </c>
      <c r="C454" s="123">
        <v>0</v>
      </c>
    </row>
    <row r="455" spans="2:3" ht="20.25">
      <c r="B455" s="137">
        <v>19</v>
      </c>
      <c r="C455" s="48" t="s">
        <v>523</v>
      </c>
    </row>
    <row r="456" spans="2:3">
      <c r="B456" s="139">
        <v>19</v>
      </c>
      <c r="C456" s="49" t="s">
        <v>860</v>
      </c>
    </row>
    <row r="457" spans="2:3">
      <c r="B457" s="80">
        <v>19</v>
      </c>
      <c r="C457" s="124">
        <v>0</v>
      </c>
    </row>
    <row r="458" spans="2:3">
      <c r="B458" s="80">
        <v>19</v>
      </c>
      <c r="C458" s="44" t="s">
        <v>10</v>
      </c>
    </row>
    <row r="459" spans="2:3">
      <c r="B459" s="80">
        <v>19</v>
      </c>
      <c r="C459" s="72" t="s">
        <v>9</v>
      </c>
    </row>
    <row r="460" spans="2:3">
      <c r="B460" s="80">
        <v>19</v>
      </c>
      <c r="C460" s="72" t="s">
        <v>25</v>
      </c>
    </row>
    <row r="461" spans="2:3">
      <c r="B461" s="80">
        <v>19</v>
      </c>
      <c r="C461" s="72">
        <v>0</v>
      </c>
    </row>
    <row r="462" spans="2:3">
      <c r="B462" s="80">
        <v>19</v>
      </c>
      <c r="C462" s="45" t="s">
        <v>2</v>
      </c>
    </row>
    <row r="463" spans="2:3">
      <c r="B463" s="80">
        <v>19</v>
      </c>
      <c r="C463" s="72" t="s">
        <v>718</v>
      </c>
    </row>
    <row r="464" spans="2:3">
      <c r="B464" s="80">
        <v>19</v>
      </c>
      <c r="C464" s="72" t="s">
        <v>719</v>
      </c>
    </row>
    <row r="465" spans="2:3">
      <c r="B465" s="80">
        <v>19</v>
      </c>
      <c r="C465" s="72" t="s">
        <v>720</v>
      </c>
    </row>
    <row r="466" spans="2:3">
      <c r="B466" s="80">
        <v>19</v>
      </c>
      <c r="C466" s="72" t="s">
        <v>721</v>
      </c>
    </row>
    <row r="467" spans="2:3">
      <c r="B467" s="80">
        <v>19</v>
      </c>
      <c r="C467" s="72" t="s">
        <v>722</v>
      </c>
    </row>
    <row r="468" spans="2:3">
      <c r="B468" s="80">
        <v>19</v>
      </c>
      <c r="C468" s="72" t="s">
        <v>723</v>
      </c>
    </row>
    <row r="469" spans="2:3">
      <c r="B469" s="80">
        <v>19</v>
      </c>
      <c r="C469" s="72" t="s">
        <v>724</v>
      </c>
    </row>
    <row r="470" spans="2:3">
      <c r="B470" s="80">
        <v>19</v>
      </c>
      <c r="C470" s="72" t="s">
        <v>725</v>
      </c>
    </row>
    <row r="471" spans="2:3">
      <c r="B471" s="80">
        <v>19</v>
      </c>
      <c r="C471" s="72" t="s">
        <v>726</v>
      </c>
    </row>
    <row r="472" spans="2:3">
      <c r="B472" s="80">
        <v>19</v>
      </c>
      <c r="C472" s="72" t="s">
        <v>727</v>
      </c>
    </row>
    <row r="473" spans="2:3">
      <c r="B473" s="80">
        <v>19</v>
      </c>
      <c r="C473" s="72">
        <v>0</v>
      </c>
    </row>
    <row r="474" spans="2:3">
      <c r="B474" s="80">
        <v>19</v>
      </c>
      <c r="C474" s="72" t="s">
        <v>0</v>
      </c>
    </row>
    <row r="475" spans="2:3" ht="25.5">
      <c r="B475" s="80">
        <v>19</v>
      </c>
      <c r="C475" s="72" t="s">
        <v>522</v>
      </c>
    </row>
    <row r="476" spans="2:3">
      <c r="B476" s="80">
        <v>19</v>
      </c>
      <c r="C476" s="72" t="s">
        <v>521</v>
      </c>
    </row>
    <row r="477" spans="2:3">
      <c r="B477" s="80">
        <v>19</v>
      </c>
      <c r="C477" s="72" t="s">
        <v>520</v>
      </c>
    </row>
    <row r="478" spans="2:3" ht="25.5">
      <c r="B478" s="80">
        <v>19</v>
      </c>
      <c r="C478" s="72" t="s">
        <v>519</v>
      </c>
    </row>
    <row r="479" spans="2:3" ht="25.5">
      <c r="B479" s="80">
        <v>19</v>
      </c>
      <c r="C479" s="72" t="s">
        <v>518</v>
      </c>
    </row>
    <row r="480" spans="2:3" ht="25.5">
      <c r="B480" s="80">
        <v>19</v>
      </c>
      <c r="C480" s="72" t="s">
        <v>517</v>
      </c>
    </row>
    <row r="481" spans="2:3">
      <c r="B481" s="80">
        <v>19</v>
      </c>
      <c r="C481" s="72" t="s">
        <v>516</v>
      </c>
    </row>
    <row r="482" spans="2:3">
      <c r="B482" s="80">
        <v>19</v>
      </c>
      <c r="C482" s="72" t="s">
        <v>515</v>
      </c>
    </row>
    <row r="483" spans="2:3" ht="38.25">
      <c r="B483" s="80">
        <v>19</v>
      </c>
      <c r="C483" s="72" t="s">
        <v>514</v>
      </c>
    </row>
    <row r="484" spans="2:3" ht="25.5">
      <c r="B484" s="80">
        <v>19</v>
      </c>
      <c r="C484" s="72" t="s">
        <v>513</v>
      </c>
    </row>
    <row r="485" spans="2:3">
      <c r="B485" s="80">
        <v>19</v>
      </c>
      <c r="C485" s="72" t="s">
        <v>512</v>
      </c>
    </row>
    <row r="486" spans="2:3">
      <c r="B486" s="80">
        <v>19</v>
      </c>
      <c r="C486" s="72" t="s">
        <v>511</v>
      </c>
    </row>
    <row r="487" spans="2:3">
      <c r="B487" s="80">
        <v>19</v>
      </c>
      <c r="C487" s="72" t="s">
        <v>510</v>
      </c>
    </row>
    <row r="488" spans="2:3">
      <c r="B488" s="80">
        <v>19</v>
      </c>
      <c r="C488" s="72" t="s">
        <v>509</v>
      </c>
    </row>
    <row r="489" spans="2:3">
      <c r="B489" s="80">
        <v>19</v>
      </c>
      <c r="C489" s="72" t="s">
        <v>508</v>
      </c>
    </row>
    <row r="490" spans="2:3">
      <c r="B490" s="80">
        <v>19</v>
      </c>
      <c r="C490" s="72" t="s">
        <v>507</v>
      </c>
    </row>
    <row r="491" spans="2:3" ht="25.5">
      <c r="B491" s="80">
        <v>19</v>
      </c>
      <c r="C491" s="72" t="s">
        <v>506</v>
      </c>
    </row>
    <row r="492" spans="2:3">
      <c r="B492" s="80">
        <v>19</v>
      </c>
      <c r="C492" s="72" t="s">
        <v>505</v>
      </c>
    </row>
    <row r="493" spans="2:3">
      <c r="B493" s="80">
        <v>19</v>
      </c>
      <c r="C493" s="72">
        <v>0</v>
      </c>
    </row>
    <row r="494" spans="2:3">
      <c r="B494" s="122">
        <v>19</v>
      </c>
      <c r="C494" s="122">
        <v>0</v>
      </c>
    </row>
    <row r="495" spans="2:3">
      <c r="B495" s="138">
        <v>20</v>
      </c>
      <c r="C495" s="123">
        <v>0</v>
      </c>
    </row>
    <row r="496" spans="2:3" ht="20.25">
      <c r="B496" s="137">
        <v>20</v>
      </c>
      <c r="C496" s="48" t="s">
        <v>504</v>
      </c>
    </row>
    <row r="497" spans="2:3">
      <c r="B497" s="139">
        <v>20</v>
      </c>
      <c r="C497" s="49" t="s">
        <v>861</v>
      </c>
    </row>
    <row r="498" spans="2:3">
      <c r="B498" s="80">
        <v>20</v>
      </c>
      <c r="C498" s="124">
        <v>0</v>
      </c>
    </row>
    <row r="499" spans="2:3">
      <c r="B499" s="80">
        <v>20</v>
      </c>
      <c r="C499" s="44" t="s">
        <v>8</v>
      </c>
    </row>
    <row r="500" spans="2:3">
      <c r="B500" s="80">
        <v>20</v>
      </c>
      <c r="C500" s="72" t="s">
        <v>12</v>
      </c>
    </row>
    <row r="501" spans="2:3">
      <c r="B501" s="80">
        <v>20</v>
      </c>
      <c r="C501" s="72" t="s">
        <v>17</v>
      </c>
    </row>
    <row r="502" spans="2:3">
      <c r="B502" s="80">
        <v>20</v>
      </c>
      <c r="C502" s="72">
        <v>0</v>
      </c>
    </row>
    <row r="503" spans="2:3">
      <c r="B503" s="80">
        <v>20</v>
      </c>
      <c r="C503" s="45" t="s">
        <v>2</v>
      </c>
    </row>
    <row r="504" spans="2:3">
      <c r="B504" s="80">
        <v>20</v>
      </c>
      <c r="C504" s="72" t="s">
        <v>713</v>
      </c>
    </row>
    <row r="505" spans="2:3">
      <c r="B505" s="80">
        <v>20</v>
      </c>
      <c r="C505" s="72" t="s">
        <v>714</v>
      </c>
    </row>
    <row r="506" spans="2:3">
      <c r="B506" s="80">
        <v>20</v>
      </c>
      <c r="C506" s="72" t="s">
        <v>715</v>
      </c>
    </row>
    <row r="507" spans="2:3">
      <c r="B507" s="80">
        <v>20</v>
      </c>
      <c r="C507" s="72" t="s">
        <v>716</v>
      </c>
    </row>
    <row r="508" spans="2:3">
      <c r="B508" s="80">
        <v>20</v>
      </c>
      <c r="C508" s="72" t="s">
        <v>662</v>
      </c>
    </row>
    <row r="509" spans="2:3">
      <c r="B509" s="80">
        <v>20</v>
      </c>
      <c r="C509" s="72" t="s">
        <v>717</v>
      </c>
    </row>
    <row r="510" spans="2:3">
      <c r="B510" s="80">
        <v>20</v>
      </c>
      <c r="C510" s="72">
        <v>0</v>
      </c>
    </row>
    <row r="511" spans="2:3">
      <c r="B511" s="80">
        <v>20</v>
      </c>
      <c r="C511" s="72">
        <v>0</v>
      </c>
    </row>
    <row r="512" spans="2:3">
      <c r="B512" s="80">
        <v>20</v>
      </c>
      <c r="C512" s="72" t="s">
        <v>0</v>
      </c>
    </row>
    <row r="513" spans="2:3">
      <c r="B513" s="80">
        <v>20</v>
      </c>
      <c r="C513" s="72" t="s">
        <v>22</v>
      </c>
    </row>
    <row r="514" spans="2:3">
      <c r="B514" s="80">
        <v>20</v>
      </c>
      <c r="C514" s="72" t="s">
        <v>862</v>
      </c>
    </row>
    <row r="515" spans="2:3">
      <c r="B515" s="80">
        <v>20</v>
      </c>
      <c r="C515" s="72" t="s">
        <v>503</v>
      </c>
    </row>
    <row r="516" spans="2:3">
      <c r="B516" s="80">
        <v>20</v>
      </c>
      <c r="C516" s="72" t="s">
        <v>502</v>
      </c>
    </row>
    <row r="517" spans="2:3">
      <c r="B517" s="80">
        <v>20</v>
      </c>
      <c r="C517" s="72" t="s">
        <v>501</v>
      </c>
    </row>
    <row r="518" spans="2:3">
      <c r="B518" s="80">
        <v>20</v>
      </c>
      <c r="C518" s="72" t="s">
        <v>500</v>
      </c>
    </row>
    <row r="519" spans="2:3">
      <c r="B519" s="80">
        <v>20</v>
      </c>
      <c r="C519" s="72" t="s">
        <v>863</v>
      </c>
    </row>
    <row r="520" spans="2:3" ht="25.5">
      <c r="B520" s="80">
        <v>20</v>
      </c>
      <c r="C520" s="72" t="s">
        <v>499</v>
      </c>
    </row>
    <row r="521" spans="2:3">
      <c r="B521" s="80">
        <v>20</v>
      </c>
      <c r="C521" s="72">
        <v>0</v>
      </c>
    </row>
    <row r="522" spans="2:3">
      <c r="B522" s="122">
        <v>20</v>
      </c>
      <c r="C522" s="122">
        <v>0</v>
      </c>
    </row>
    <row r="523" spans="2:3">
      <c r="B523" s="138">
        <v>21</v>
      </c>
      <c r="C523" s="123">
        <v>0</v>
      </c>
    </row>
    <row r="524" spans="2:3" ht="20.25">
      <c r="B524" s="137">
        <v>21</v>
      </c>
      <c r="C524" s="48" t="s">
        <v>498</v>
      </c>
    </row>
    <row r="525" spans="2:3">
      <c r="B525" s="139">
        <v>21</v>
      </c>
      <c r="C525" s="49" t="s">
        <v>864</v>
      </c>
    </row>
    <row r="526" spans="2:3">
      <c r="B526" s="80">
        <v>21</v>
      </c>
      <c r="C526" s="124">
        <v>0</v>
      </c>
    </row>
    <row r="527" spans="2:3">
      <c r="B527" s="80">
        <v>21</v>
      </c>
      <c r="C527" s="44" t="s">
        <v>19</v>
      </c>
    </row>
    <row r="528" spans="2:3">
      <c r="B528" s="80">
        <v>21</v>
      </c>
      <c r="C528" s="72" t="s">
        <v>15</v>
      </c>
    </row>
    <row r="529" spans="2:3">
      <c r="B529" s="80">
        <v>21</v>
      </c>
      <c r="C529" s="72" t="s">
        <v>6</v>
      </c>
    </row>
    <row r="530" spans="2:3">
      <c r="B530" s="80">
        <v>21</v>
      </c>
      <c r="C530" s="72">
        <v>0</v>
      </c>
    </row>
    <row r="531" spans="2:3">
      <c r="B531" s="80">
        <v>21</v>
      </c>
      <c r="C531" s="45" t="s">
        <v>2</v>
      </c>
    </row>
    <row r="532" spans="2:3">
      <c r="B532" s="80">
        <v>21</v>
      </c>
      <c r="C532" s="72" t="s">
        <v>703</v>
      </c>
    </row>
    <row r="533" spans="2:3">
      <c r="B533" s="80">
        <v>21</v>
      </c>
      <c r="C533" s="72" t="s">
        <v>704</v>
      </c>
    </row>
    <row r="534" spans="2:3">
      <c r="B534" s="80">
        <v>21</v>
      </c>
      <c r="C534" s="72" t="s">
        <v>705</v>
      </c>
    </row>
    <row r="535" spans="2:3">
      <c r="B535" s="80">
        <v>21</v>
      </c>
      <c r="C535" s="72" t="s">
        <v>706</v>
      </c>
    </row>
    <row r="536" spans="2:3">
      <c r="B536" s="80">
        <v>21</v>
      </c>
      <c r="C536" s="72" t="s">
        <v>707</v>
      </c>
    </row>
    <row r="537" spans="2:3">
      <c r="B537" s="80">
        <v>21</v>
      </c>
      <c r="C537" s="72" t="s">
        <v>708</v>
      </c>
    </row>
    <row r="538" spans="2:3">
      <c r="B538" s="80">
        <v>21</v>
      </c>
      <c r="C538" s="72" t="s">
        <v>709</v>
      </c>
    </row>
    <row r="539" spans="2:3">
      <c r="B539" s="80">
        <v>21</v>
      </c>
      <c r="C539" s="72" t="s">
        <v>710</v>
      </c>
    </row>
    <row r="540" spans="2:3">
      <c r="B540" s="80">
        <v>21</v>
      </c>
      <c r="C540" s="72" t="s">
        <v>711</v>
      </c>
    </row>
    <row r="541" spans="2:3">
      <c r="B541" s="80">
        <v>21</v>
      </c>
      <c r="C541" s="72" t="s">
        <v>712</v>
      </c>
    </row>
    <row r="542" spans="2:3">
      <c r="B542" s="80">
        <v>21</v>
      </c>
      <c r="C542" s="72">
        <v>0</v>
      </c>
    </row>
    <row r="543" spans="2:3">
      <c r="B543" s="80">
        <v>21</v>
      </c>
      <c r="C543" s="72" t="s">
        <v>0</v>
      </c>
    </row>
    <row r="544" spans="2:3" ht="25.5">
      <c r="B544" s="80">
        <v>21</v>
      </c>
      <c r="C544" s="72" t="s">
        <v>497</v>
      </c>
    </row>
    <row r="545" spans="2:3">
      <c r="B545" s="80">
        <v>21</v>
      </c>
      <c r="C545" s="72" t="s">
        <v>496</v>
      </c>
    </row>
    <row r="546" spans="2:3" ht="25.5">
      <c r="B546" s="80">
        <v>21</v>
      </c>
      <c r="C546" s="72" t="s">
        <v>495</v>
      </c>
    </row>
    <row r="547" spans="2:3">
      <c r="B547" s="80">
        <v>21</v>
      </c>
      <c r="C547" s="72" t="s">
        <v>494</v>
      </c>
    </row>
    <row r="548" spans="2:3">
      <c r="B548" s="80">
        <v>21</v>
      </c>
      <c r="C548" s="72" t="s">
        <v>493</v>
      </c>
    </row>
    <row r="549" spans="2:3">
      <c r="B549" s="80">
        <v>21</v>
      </c>
      <c r="C549" s="72">
        <v>0</v>
      </c>
    </row>
    <row r="550" spans="2:3">
      <c r="B550" s="122">
        <v>21</v>
      </c>
      <c r="C550" s="122">
        <v>0</v>
      </c>
    </row>
    <row r="551" spans="2:3">
      <c r="B551" s="138">
        <v>22</v>
      </c>
      <c r="C551" s="123">
        <v>0</v>
      </c>
    </row>
    <row r="552" spans="2:3" ht="20.25">
      <c r="B552" s="137">
        <v>22</v>
      </c>
      <c r="C552" s="48" t="s">
        <v>492</v>
      </c>
    </row>
    <row r="553" spans="2:3">
      <c r="B553" s="139">
        <v>22</v>
      </c>
      <c r="C553" s="49" t="s">
        <v>865</v>
      </c>
    </row>
    <row r="554" spans="2:3">
      <c r="B554" s="80">
        <v>22</v>
      </c>
      <c r="C554" s="124">
        <v>0</v>
      </c>
    </row>
    <row r="555" spans="2:3">
      <c r="B555" s="80">
        <v>22</v>
      </c>
      <c r="C555" s="44" t="s">
        <v>8</v>
      </c>
    </row>
    <row r="556" spans="2:3">
      <c r="B556" s="80">
        <v>22</v>
      </c>
      <c r="C556" s="72" t="s">
        <v>4</v>
      </c>
    </row>
    <row r="557" spans="2:3">
      <c r="B557" s="80">
        <v>22</v>
      </c>
      <c r="C557" s="72" t="s">
        <v>14</v>
      </c>
    </row>
    <row r="558" spans="2:3">
      <c r="B558" s="80">
        <v>22</v>
      </c>
      <c r="C558" s="72">
        <v>0</v>
      </c>
    </row>
    <row r="559" spans="2:3">
      <c r="B559" s="80">
        <v>22</v>
      </c>
      <c r="C559" s="45" t="s">
        <v>2</v>
      </c>
    </row>
    <row r="560" spans="2:3">
      <c r="B560" s="80">
        <v>22</v>
      </c>
      <c r="C560" s="72" t="s">
        <v>701</v>
      </c>
    </row>
    <row r="561" spans="2:3">
      <c r="B561" s="80">
        <v>22</v>
      </c>
      <c r="C561" s="72" t="s">
        <v>702</v>
      </c>
    </row>
    <row r="562" spans="2:3">
      <c r="B562" s="80">
        <v>22</v>
      </c>
      <c r="C562" s="72" t="s">
        <v>662</v>
      </c>
    </row>
    <row r="563" spans="2:3">
      <c r="B563" s="80">
        <v>22</v>
      </c>
      <c r="C563" s="72" t="s">
        <v>700</v>
      </c>
    </row>
    <row r="564" spans="2:3">
      <c r="B564" s="80">
        <v>22</v>
      </c>
      <c r="C564" s="72">
        <v>0</v>
      </c>
    </row>
    <row r="565" spans="2:3">
      <c r="B565" s="80">
        <v>22</v>
      </c>
      <c r="C565" s="72" t="s">
        <v>0</v>
      </c>
    </row>
    <row r="566" spans="2:3">
      <c r="B566" s="80">
        <v>22</v>
      </c>
      <c r="C566" s="72" t="s">
        <v>491</v>
      </c>
    </row>
    <row r="567" spans="2:3">
      <c r="B567" s="80">
        <v>22</v>
      </c>
      <c r="C567" s="72" t="s">
        <v>490</v>
      </c>
    </row>
    <row r="568" spans="2:3">
      <c r="B568" s="80">
        <v>22</v>
      </c>
      <c r="C568" s="72" t="s">
        <v>489</v>
      </c>
    </row>
    <row r="569" spans="2:3">
      <c r="B569" s="80">
        <v>22</v>
      </c>
      <c r="C569" s="72" t="s">
        <v>488</v>
      </c>
    </row>
    <row r="570" spans="2:3">
      <c r="B570" s="80">
        <v>22</v>
      </c>
      <c r="C570" s="72">
        <v>0</v>
      </c>
    </row>
    <row r="571" spans="2:3">
      <c r="B571" s="122">
        <v>22</v>
      </c>
      <c r="C571" s="122">
        <v>0</v>
      </c>
    </row>
    <row r="572" spans="2:3">
      <c r="B572" s="138">
        <v>23</v>
      </c>
      <c r="C572" s="123">
        <v>0</v>
      </c>
    </row>
    <row r="573" spans="2:3" ht="20.25">
      <c r="B573" s="137">
        <v>23</v>
      </c>
      <c r="C573" s="48" t="s">
        <v>866</v>
      </c>
    </row>
    <row r="574" spans="2:3">
      <c r="B574" s="139">
        <v>23</v>
      </c>
      <c r="C574" s="49" t="s">
        <v>867</v>
      </c>
    </row>
    <row r="575" spans="2:3">
      <c r="B575" s="80">
        <v>23</v>
      </c>
      <c r="C575" s="124">
        <v>0</v>
      </c>
    </row>
    <row r="576" spans="2:3">
      <c r="B576" s="80">
        <v>23</v>
      </c>
      <c r="C576" s="44" t="s">
        <v>8</v>
      </c>
    </row>
    <row r="577" spans="2:3">
      <c r="B577" s="80">
        <v>23</v>
      </c>
      <c r="C577" s="72" t="s">
        <v>20</v>
      </c>
    </row>
    <row r="578" spans="2:3">
      <c r="B578" s="80">
        <v>23</v>
      </c>
      <c r="C578" s="72" t="s">
        <v>11</v>
      </c>
    </row>
    <row r="579" spans="2:3">
      <c r="B579" s="80">
        <v>23</v>
      </c>
      <c r="C579" s="72">
        <v>0</v>
      </c>
    </row>
    <row r="580" spans="2:3">
      <c r="B580" s="80">
        <v>23</v>
      </c>
      <c r="C580" s="45" t="s">
        <v>2</v>
      </c>
    </row>
    <row r="581" spans="2:3">
      <c r="B581" s="80">
        <v>23</v>
      </c>
      <c r="C581" s="72" t="s">
        <v>696</v>
      </c>
    </row>
    <row r="582" spans="2:3">
      <c r="B582" s="80">
        <v>23</v>
      </c>
      <c r="C582" s="72" t="s">
        <v>697</v>
      </c>
    </row>
    <row r="583" spans="2:3">
      <c r="B583" s="80">
        <v>23</v>
      </c>
      <c r="C583" s="72" t="s">
        <v>698</v>
      </c>
    </row>
    <row r="584" spans="2:3">
      <c r="B584" s="80">
        <v>23</v>
      </c>
      <c r="C584" s="72" t="s">
        <v>699</v>
      </c>
    </row>
    <row r="585" spans="2:3">
      <c r="B585" s="80">
        <v>23</v>
      </c>
      <c r="C585" s="72" t="s">
        <v>670</v>
      </c>
    </row>
    <row r="586" spans="2:3">
      <c r="B586" s="80">
        <v>23</v>
      </c>
      <c r="C586" s="72" t="s">
        <v>662</v>
      </c>
    </row>
    <row r="587" spans="2:3">
      <c r="B587" s="80">
        <v>23</v>
      </c>
      <c r="C587" s="72" t="s">
        <v>700</v>
      </c>
    </row>
    <row r="588" spans="2:3">
      <c r="B588" s="80">
        <v>23</v>
      </c>
      <c r="C588" s="72">
        <v>0</v>
      </c>
    </row>
    <row r="589" spans="2:3">
      <c r="B589" s="80">
        <v>23</v>
      </c>
      <c r="C589" s="72">
        <v>0</v>
      </c>
    </row>
    <row r="590" spans="2:3">
      <c r="B590" s="80">
        <v>23</v>
      </c>
      <c r="C590" s="72" t="s">
        <v>0</v>
      </c>
    </row>
    <row r="591" spans="2:3">
      <c r="B591" s="80">
        <v>23</v>
      </c>
      <c r="C591" s="72" t="s">
        <v>868</v>
      </c>
    </row>
    <row r="592" spans="2:3" ht="25.5">
      <c r="B592" s="80">
        <v>23</v>
      </c>
      <c r="C592" s="72" t="s">
        <v>487</v>
      </c>
    </row>
    <row r="593" spans="2:3" ht="25.5">
      <c r="B593" s="80">
        <v>23</v>
      </c>
      <c r="C593" s="72" t="s">
        <v>869</v>
      </c>
    </row>
    <row r="594" spans="2:3">
      <c r="B594" s="80">
        <v>23</v>
      </c>
      <c r="C594" s="72" t="s">
        <v>870</v>
      </c>
    </row>
    <row r="595" spans="2:3" ht="25.5">
      <c r="B595" s="80">
        <v>23</v>
      </c>
      <c r="C595" s="72" t="s">
        <v>486</v>
      </c>
    </row>
    <row r="596" spans="2:3">
      <c r="B596" s="80">
        <v>23</v>
      </c>
      <c r="C596" s="72" t="s">
        <v>485</v>
      </c>
    </row>
    <row r="597" spans="2:3">
      <c r="B597" s="80">
        <v>23</v>
      </c>
      <c r="C597" s="72" t="s">
        <v>871</v>
      </c>
    </row>
    <row r="598" spans="2:3">
      <c r="B598" s="80">
        <v>23</v>
      </c>
      <c r="C598" s="72">
        <v>0</v>
      </c>
    </row>
    <row r="599" spans="2:3">
      <c r="B599" s="122">
        <v>23</v>
      </c>
      <c r="C599" s="122">
        <v>0</v>
      </c>
    </row>
    <row r="600" spans="2:3">
      <c r="B600" s="138">
        <v>24</v>
      </c>
      <c r="C600" s="123">
        <v>0</v>
      </c>
    </row>
    <row r="601" spans="2:3" ht="20.25">
      <c r="B601" s="137">
        <v>24</v>
      </c>
      <c r="C601" s="48" t="s">
        <v>1781</v>
      </c>
    </row>
    <row r="602" spans="2:3">
      <c r="B602" s="139">
        <v>24</v>
      </c>
      <c r="C602" s="49" t="s">
        <v>3618</v>
      </c>
    </row>
    <row r="603" spans="2:3">
      <c r="B603" s="80">
        <v>24</v>
      </c>
      <c r="C603" s="124">
        <v>0</v>
      </c>
    </row>
    <row r="604" spans="2:3">
      <c r="B604" s="80">
        <v>24</v>
      </c>
      <c r="C604" s="44" t="s">
        <v>5</v>
      </c>
    </row>
    <row r="605" spans="2:3">
      <c r="B605" s="80">
        <v>24</v>
      </c>
      <c r="C605" s="72" t="s">
        <v>12</v>
      </c>
    </row>
    <row r="606" spans="2:3">
      <c r="B606" s="80">
        <v>24</v>
      </c>
      <c r="C606" s="72" t="s">
        <v>17</v>
      </c>
    </row>
    <row r="607" spans="2:3">
      <c r="B607" s="80">
        <v>24</v>
      </c>
      <c r="C607" s="72">
        <v>0</v>
      </c>
    </row>
    <row r="608" spans="2:3">
      <c r="B608" s="80">
        <v>24</v>
      </c>
      <c r="C608" s="45" t="s">
        <v>2</v>
      </c>
    </row>
    <row r="609" spans="2:3">
      <c r="B609" s="80">
        <v>24</v>
      </c>
      <c r="C609" s="72" t="s">
        <v>689</v>
      </c>
    </row>
    <row r="610" spans="2:3">
      <c r="B610" s="80">
        <v>24</v>
      </c>
      <c r="C610" s="72" t="s">
        <v>693</v>
      </c>
    </row>
    <row r="611" spans="2:3">
      <c r="B611" s="80">
        <v>24</v>
      </c>
      <c r="C611" s="72" t="s">
        <v>690</v>
      </c>
    </row>
    <row r="612" spans="2:3">
      <c r="B612" s="80">
        <v>24</v>
      </c>
      <c r="C612" s="72" t="s">
        <v>694</v>
      </c>
    </row>
    <row r="613" spans="2:3">
      <c r="B613" s="80">
        <v>24</v>
      </c>
      <c r="C613" s="72" t="s">
        <v>695</v>
      </c>
    </row>
    <row r="614" spans="2:3">
      <c r="B614" s="80">
        <v>24</v>
      </c>
      <c r="C614" s="72">
        <v>0</v>
      </c>
    </row>
    <row r="615" spans="2:3">
      <c r="B615" s="80">
        <v>24</v>
      </c>
      <c r="C615" s="72" t="s">
        <v>0</v>
      </c>
    </row>
    <row r="616" spans="2:3">
      <c r="B616" s="80">
        <v>24</v>
      </c>
      <c r="C616" s="72" t="s">
        <v>484</v>
      </c>
    </row>
    <row r="617" spans="2:3">
      <c r="B617" s="80">
        <v>24</v>
      </c>
      <c r="C617" s="72" t="s">
        <v>483</v>
      </c>
    </row>
    <row r="618" spans="2:3">
      <c r="B618" s="80">
        <v>24</v>
      </c>
      <c r="C618" s="72" t="s">
        <v>482</v>
      </c>
    </row>
    <row r="619" spans="2:3">
      <c r="B619" s="80">
        <v>24</v>
      </c>
      <c r="C619" s="72" t="s">
        <v>481</v>
      </c>
    </row>
    <row r="620" spans="2:3">
      <c r="B620" s="80">
        <v>24</v>
      </c>
      <c r="C620" s="72" t="s">
        <v>480</v>
      </c>
    </row>
    <row r="621" spans="2:3">
      <c r="B621" s="80">
        <v>24</v>
      </c>
      <c r="C621" s="72" t="s">
        <v>873</v>
      </c>
    </row>
    <row r="622" spans="2:3">
      <c r="B622" s="80">
        <v>24</v>
      </c>
      <c r="C622" s="72">
        <v>0</v>
      </c>
    </row>
    <row r="623" spans="2:3">
      <c r="B623" s="122">
        <v>24</v>
      </c>
      <c r="C623" s="122">
        <v>0</v>
      </c>
    </row>
    <row r="624" spans="2:3">
      <c r="B624" s="138">
        <v>25</v>
      </c>
      <c r="C624" s="123">
        <v>0</v>
      </c>
    </row>
    <row r="625" spans="2:3" ht="20.25">
      <c r="B625" s="137">
        <v>25</v>
      </c>
      <c r="C625" s="48" t="s">
        <v>479</v>
      </c>
    </row>
    <row r="626" spans="2:3">
      <c r="B626" s="139">
        <v>25</v>
      </c>
      <c r="C626" s="49" t="s">
        <v>874</v>
      </c>
    </row>
    <row r="627" spans="2:3">
      <c r="B627" s="80">
        <v>25</v>
      </c>
      <c r="C627" s="124">
        <v>0</v>
      </c>
    </row>
    <row r="628" spans="2:3">
      <c r="B628" s="80">
        <v>25</v>
      </c>
      <c r="C628" s="44" t="s">
        <v>5</v>
      </c>
    </row>
    <row r="629" spans="2:3">
      <c r="B629" s="80">
        <v>25</v>
      </c>
      <c r="C629" s="72" t="s">
        <v>12</v>
      </c>
    </row>
    <row r="630" spans="2:3">
      <c r="B630" s="80">
        <v>25</v>
      </c>
      <c r="C630" s="72" t="s">
        <v>17</v>
      </c>
    </row>
    <row r="631" spans="2:3">
      <c r="B631" s="80">
        <v>25</v>
      </c>
      <c r="C631" s="72">
        <v>0</v>
      </c>
    </row>
    <row r="632" spans="2:3">
      <c r="B632" s="80">
        <v>25</v>
      </c>
      <c r="C632" s="45" t="s">
        <v>2</v>
      </c>
    </row>
    <row r="633" spans="2:3">
      <c r="B633" s="80">
        <v>25</v>
      </c>
      <c r="C633" s="72" t="s">
        <v>689</v>
      </c>
    </row>
    <row r="634" spans="2:3">
      <c r="B634" s="80">
        <v>25</v>
      </c>
      <c r="C634" s="72" t="s">
        <v>690</v>
      </c>
    </row>
    <row r="635" spans="2:3">
      <c r="B635" s="80">
        <v>25</v>
      </c>
      <c r="C635" s="72" t="s">
        <v>691</v>
      </c>
    </row>
    <row r="636" spans="2:3">
      <c r="B636" s="80">
        <v>25</v>
      </c>
      <c r="C636" s="72" t="s">
        <v>671</v>
      </c>
    </row>
    <row r="637" spans="2:3">
      <c r="B637" s="80">
        <v>25</v>
      </c>
      <c r="C637" s="72" t="s">
        <v>692</v>
      </c>
    </row>
    <row r="638" spans="2:3">
      <c r="B638" s="80">
        <v>25</v>
      </c>
      <c r="C638" s="72">
        <v>0</v>
      </c>
    </row>
    <row r="639" spans="2:3">
      <c r="B639" s="80">
        <v>25</v>
      </c>
      <c r="C639" s="72" t="s">
        <v>0</v>
      </c>
    </row>
    <row r="640" spans="2:3">
      <c r="B640" s="80">
        <v>25</v>
      </c>
      <c r="C640" s="72" t="s">
        <v>28</v>
      </c>
    </row>
    <row r="641" spans="2:3">
      <c r="B641" s="80">
        <v>25</v>
      </c>
      <c r="C641" s="72" t="s">
        <v>27</v>
      </c>
    </row>
    <row r="642" spans="2:3" ht="38.25">
      <c r="B642" s="80">
        <v>25</v>
      </c>
      <c r="C642" s="72" t="s">
        <v>819</v>
      </c>
    </row>
    <row r="643" spans="2:3" ht="25.5">
      <c r="B643" s="80">
        <v>25</v>
      </c>
      <c r="C643" s="72" t="s">
        <v>116</v>
      </c>
    </row>
    <row r="644" spans="2:3">
      <c r="B644" s="80">
        <v>25</v>
      </c>
      <c r="C644" s="72">
        <v>0</v>
      </c>
    </row>
    <row r="645" spans="2:3">
      <c r="B645" s="122">
        <v>25</v>
      </c>
      <c r="C645" s="122">
        <v>0</v>
      </c>
    </row>
    <row r="646" spans="2:3">
      <c r="B646" s="138">
        <v>26</v>
      </c>
      <c r="C646" s="123">
        <v>0</v>
      </c>
    </row>
    <row r="647" spans="2:3" ht="20.25">
      <c r="B647" s="137">
        <v>26</v>
      </c>
      <c r="C647" s="48" t="s">
        <v>478</v>
      </c>
    </row>
    <row r="648" spans="2:3">
      <c r="B648" s="139">
        <v>26</v>
      </c>
      <c r="C648" s="49" t="s">
        <v>875</v>
      </c>
    </row>
    <row r="649" spans="2:3">
      <c r="B649" s="80">
        <v>26</v>
      </c>
      <c r="C649" s="124">
        <v>0</v>
      </c>
    </row>
    <row r="650" spans="2:3">
      <c r="B650" s="80">
        <v>26</v>
      </c>
      <c r="C650" s="44" t="s">
        <v>8</v>
      </c>
    </row>
    <row r="651" spans="2:3">
      <c r="B651" s="80">
        <v>26</v>
      </c>
      <c r="C651" s="72" t="s">
        <v>4</v>
      </c>
    </row>
    <row r="652" spans="2:3">
      <c r="B652" s="80">
        <v>26</v>
      </c>
      <c r="C652" s="72" t="s">
        <v>42</v>
      </c>
    </row>
    <row r="653" spans="2:3">
      <c r="B653" s="80">
        <v>26</v>
      </c>
      <c r="C653" s="72">
        <v>0</v>
      </c>
    </row>
    <row r="654" spans="2:3">
      <c r="B654" s="80">
        <v>26</v>
      </c>
      <c r="C654" s="45" t="s">
        <v>2</v>
      </c>
    </row>
    <row r="655" spans="2:3">
      <c r="B655" s="80">
        <v>26</v>
      </c>
      <c r="C655" s="72" t="s">
        <v>687</v>
      </c>
    </row>
    <row r="656" spans="2:3">
      <c r="B656" s="80">
        <v>26</v>
      </c>
      <c r="C656" s="72" t="s">
        <v>688</v>
      </c>
    </row>
    <row r="657" spans="2:3">
      <c r="B657" s="80">
        <v>26</v>
      </c>
      <c r="C657" s="72">
        <v>0</v>
      </c>
    </row>
    <row r="658" spans="2:3">
      <c r="B658" s="80">
        <v>26</v>
      </c>
      <c r="C658" s="72" t="s">
        <v>0</v>
      </c>
    </row>
    <row r="659" spans="2:3">
      <c r="B659" s="80">
        <v>26</v>
      </c>
      <c r="C659" s="72" t="s">
        <v>477</v>
      </c>
    </row>
    <row r="660" spans="2:3" ht="25.5">
      <c r="B660" s="80">
        <v>26</v>
      </c>
      <c r="C660" s="72" t="s">
        <v>476</v>
      </c>
    </row>
    <row r="661" spans="2:3">
      <c r="B661" s="80">
        <v>26</v>
      </c>
      <c r="C661" s="72" t="s">
        <v>475</v>
      </c>
    </row>
    <row r="662" spans="2:3" ht="25.5">
      <c r="B662" s="80">
        <v>26</v>
      </c>
      <c r="C662" s="72" t="s">
        <v>474</v>
      </c>
    </row>
    <row r="663" spans="2:3">
      <c r="B663" s="80">
        <v>26</v>
      </c>
      <c r="C663" s="72">
        <v>0</v>
      </c>
    </row>
    <row r="664" spans="2:3">
      <c r="B664" s="122">
        <v>26</v>
      </c>
      <c r="C664" s="122">
        <v>0</v>
      </c>
    </row>
    <row r="665" spans="2:3">
      <c r="B665" s="138">
        <v>27</v>
      </c>
      <c r="C665" s="123">
        <v>0</v>
      </c>
    </row>
    <row r="666" spans="2:3" ht="40.5">
      <c r="B666" s="137">
        <v>27</v>
      </c>
      <c r="C666" s="48" t="s">
        <v>473</v>
      </c>
    </row>
    <row r="667" spans="2:3">
      <c r="B667" s="139">
        <v>27</v>
      </c>
      <c r="C667" s="49" t="s">
        <v>876</v>
      </c>
    </row>
    <row r="668" spans="2:3">
      <c r="B668" s="80">
        <v>27</v>
      </c>
      <c r="C668" s="124">
        <v>0</v>
      </c>
    </row>
    <row r="669" spans="2:3">
      <c r="B669" s="80">
        <v>27</v>
      </c>
      <c r="C669" s="44" t="s">
        <v>8</v>
      </c>
    </row>
    <row r="670" spans="2:3">
      <c r="B670" s="80">
        <v>27</v>
      </c>
      <c r="C670" s="72" t="s">
        <v>15</v>
      </c>
    </row>
    <row r="671" spans="2:3">
      <c r="B671" s="80">
        <v>27</v>
      </c>
      <c r="C671" s="72" t="s">
        <v>18</v>
      </c>
    </row>
    <row r="672" spans="2:3">
      <c r="B672" s="80">
        <v>27</v>
      </c>
      <c r="C672" s="72">
        <v>0</v>
      </c>
    </row>
    <row r="673" spans="2:3">
      <c r="B673" s="80">
        <v>27</v>
      </c>
      <c r="C673" s="45" t="s">
        <v>2</v>
      </c>
    </row>
    <row r="674" spans="2:3">
      <c r="B674" s="80">
        <v>27</v>
      </c>
      <c r="C674" s="72" t="s">
        <v>676</v>
      </c>
    </row>
    <row r="675" spans="2:3">
      <c r="B675" s="80">
        <v>27</v>
      </c>
      <c r="C675" s="72" t="s">
        <v>677</v>
      </c>
    </row>
    <row r="676" spans="2:3">
      <c r="B676" s="80">
        <v>27</v>
      </c>
      <c r="C676" s="72" t="s">
        <v>678</v>
      </c>
    </row>
    <row r="677" spans="2:3">
      <c r="B677" s="80">
        <v>27</v>
      </c>
      <c r="C677" s="72" t="s">
        <v>679</v>
      </c>
    </row>
    <row r="678" spans="2:3">
      <c r="B678" s="80">
        <v>27</v>
      </c>
      <c r="C678" s="72" t="s">
        <v>680</v>
      </c>
    </row>
    <row r="679" spans="2:3">
      <c r="B679" s="80">
        <v>27</v>
      </c>
      <c r="C679" s="72" t="s">
        <v>681</v>
      </c>
    </row>
    <row r="680" spans="2:3">
      <c r="B680" s="80">
        <v>27</v>
      </c>
      <c r="C680" s="72" t="s">
        <v>682</v>
      </c>
    </row>
    <row r="681" spans="2:3">
      <c r="B681" s="80">
        <v>27</v>
      </c>
      <c r="C681" s="72" t="s">
        <v>683</v>
      </c>
    </row>
    <row r="682" spans="2:3">
      <c r="B682" s="80">
        <v>27</v>
      </c>
      <c r="C682" s="72" t="s">
        <v>684</v>
      </c>
    </row>
    <row r="683" spans="2:3">
      <c r="B683" s="80">
        <v>27</v>
      </c>
      <c r="C683" s="72" t="s">
        <v>685</v>
      </c>
    </row>
    <row r="684" spans="2:3">
      <c r="B684" s="80">
        <v>27</v>
      </c>
      <c r="C684" s="72" t="s">
        <v>686</v>
      </c>
    </row>
    <row r="685" spans="2:3">
      <c r="B685" s="80">
        <v>27</v>
      </c>
      <c r="C685" s="72">
        <v>0</v>
      </c>
    </row>
    <row r="686" spans="2:3">
      <c r="B686" s="80">
        <v>27</v>
      </c>
      <c r="C686" s="72" t="s">
        <v>0</v>
      </c>
    </row>
    <row r="687" spans="2:3" ht="25.5">
      <c r="B687" s="80">
        <v>27</v>
      </c>
      <c r="C687" s="72" t="s">
        <v>472</v>
      </c>
    </row>
    <row r="688" spans="2:3" ht="38.25">
      <c r="B688" s="80">
        <v>27</v>
      </c>
      <c r="C688" s="72" t="s">
        <v>471</v>
      </c>
    </row>
    <row r="689" spans="2:3">
      <c r="B689" s="80">
        <v>27</v>
      </c>
      <c r="C689" s="72" t="s">
        <v>470</v>
      </c>
    </row>
    <row r="690" spans="2:3" ht="63.75">
      <c r="B690" s="80">
        <v>27</v>
      </c>
      <c r="C690" s="72" t="s">
        <v>877</v>
      </c>
    </row>
    <row r="691" spans="2:3" ht="38.25">
      <c r="B691" s="80">
        <v>27</v>
      </c>
      <c r="C691" s="72" t="s">
        <v>469</v>
      </c>
    </row>
    <row r="692" spans="2:3" ht="76.5">
      <c r="B692" s="80">
        <v>27</v>
      </c>
      <c r="C692" s="72" t="s">
        <v>878</v>
      </c>
    </row>
    <row r="693" spans="2:3">
      <c r="B693" s="80">
        <v>27</v>
      </c>
      <c r="C693" s="72">
        <v>0</v>
      </c>
    </row>
    <row r="694" spans="2:3">
      <c r="B694" s="122">
        <v>27</v>
      </c>
      <c r="C694" s="122">
        <v>0</v>
      </c>
    </row>
    <row r="695" spans="2:3">
      <c r="B695" s="138">
        <v>28</v>
      </c>
      <c r="C695" s="123">
        <v>0</v>
      </c>
    </row>
    <row r="696" spans="2:3" ht="20.25">
      <c r="B696" s="137">
        <v>28</v>
      </c>
      <c r="C696" s="48" t="s">
        <v>468</v>
      </c>
    </row>
    <row r="697" spans="2:3">
      <c r="B697" s="139">
        <v>28</v>
      </c>
      <c r="C697" s="49" t="s">
        <v>879</v>
      </c>
    </row>
    <row r="698" spans="2:3">
      <c r="B698" s="80">
        <v>28</v>
      </c>
      <c r="C698" s="124">
        <v>0</v>
      </c>
    </row>
    <row r="699" spans="2:3">
      <c r="B699" s="80">
        <v>28</v>
      </c>
      <c r="C699" s="44" t="s">
        <v>5</v>
      </c>
    </row>
    <row r="700" spans="2:3">
      <c r="B700" s="80">
        <v>28</v>
      </c>
      <c r="C700" s="72" t="s">
        <v>7</v>
      </c>
    </row>
    <row r="701" spans="2:3">
      <c r="B701" s="80">
        <v>28</v>
      </c>
      <c r="C701" s="72" t="s">
        <v>17</v>
      </c>
    </row>
    <row r="702" spans="2:3">
      <c r="B702" s="80">
        <v>28</v>
      </c>
      <c r="C702" s="72">
        <v>0</v>
      </c>
    </row>
    <row r="703" spans="2:3">
      <c r="B703" s="80">
        <v>28</v>
      </c>
      <c r="C703" s="45" t="s">
        <v>2</v>
      </c>
    </row>
    <row r="704" spans="2:3">
      <c r="B704" s="80">
        <v>28</v>
      </c>
      <c r="C704" s="72" t="s">
        <v>668</v>
      </c>
    </row>
    <row r="705" spans="2:3">
      <c r="B705" s="80">
        <v>28</v>
      </c>
      <c r="C705" s="72" t="s">
        <v>669</v>
      </c>
    </row>
    <row r="706" spans="2:3">
      <c r="B706" s="80">
        <v>28</v>
      </c>
      <c r="C706" s="72" t="s">
        <v>670</v>
      </c>
    </row>
    <row r="707" spans="2:3">
      <c r="B707" s="80">
        <v>28</v>
      </c>
      <c r="C707" s="72" t="s">
        <v>671</v>
      </c>
    </row>
    <row r="708" spans="2:3">
      <c r="B708" s="80">
        <v>28</v>
      </c>
      <c r="C708" s="72" t="s">
        <v>672</v>
      </c>
    </row>
    <row r="709" spans="2:3">
      <c r="B709" s="80">
        <v>28</v>
      </c>
      <c r="C709" s="72" t="s">
        <v>673</v>
      </c>
    </row>
    <row r="710" spans="2:3">
      <c r="B710" s="80">
        <v>28</v>
      </c>
      <c r="C710" s="72" t="s">
        <v>674</v>
      </c>
    </row>
    <row r="711" spans="2:3">
      <c r="B711" s="80">
        <v>28</v>
      </c>
      <c r="C711" s="72" t="s">
        <v>675</v>
      </c>
    </row>
    <row r="712" spans="2:3">
      <c r="B712" s="80">
        <v>28</v>
      </c>
      <c r="C712" s="72">
        <v>0</v>
      </c>
    </row>
    <row r="713" spans="2:3">
      <c r="B713" s="80">
        <v>28</v>
      </c>
      <c r="C713" s="72" t="s">
        <v>0</v>
      </c>
    </row>
    <row r="714" spans="2:3">
      <c r="B714" s="80">
        <v>28</v>
      </c>
      <c r="C714" s="72" t="s">
        <v>467</v>
      </c>
    </row>
    <row r="715" spans="2:3">
      <c r="B715" s="80">
        <v>28</v>
      </c>
      <c r="C715" s="72" t="s">
        <v>466</v>
      </c>
    </row>
    <row r="716" spans="2:3">
      <c r="B716" s="80">
        <v>28</v>
      </c>
      <c r="C716" s="72" t="s">
        <v>465</v>
      </c>
    </row>
    <row r="717" spans="2:3" ht="25.5">
      <c r="B717" s="80">
        <v>28</v>
      </c>
      <c r="C717" s="72" t="s">
        <v>464</v>
      </c>
    </row>
    <row r="718" spans="2:3">
      <c r="B718" s="80">
        <v>28</v>
      </c>
      <c r="C718" s="72" t="s">
        <v>463</v>
      </c>
    </row>
    <row r="719" spans="2:3">
      <c r="B719" s="80">
        <v>28</v>
      </c>
      <c r="C719" s="72" t="s">
        <v>462</v>
      </c>
    </row>
    <row r="720" spans="2:3" ht="25.5">
      <c r="B720" s="80">
        <v>28</v>
      </c>
      <c r="C720" s="72" t="s">
        <v>461</v>
      </c>
    </row>
    <row r="721" spans="2:3">
      <c r="B721" s="80">
        <v>28</v>
      </c>
      <c r="C721" s="72" t="s">
        <v>460</v>
      </c>
    </row>
    <row r="722" spans="2:3">
      <c r="B722" s="80">
        <v>28</v>
      </c>
      <c r="C722" s="72" t="s">
        <v>459</v>
      </c>
    </row>
    <row r="723" spans="2:3">
      <c r="B723" s="80">
        <v>28</v>
      </c>
      <c r="C723" s="72">
        <v>0</v>
      </c>
    </row>
    <row r="724" spans="2:3">
      <c r="B724" s="122">
        <v>28</v>
      </c>
      <c r="C724" s="122">
        <v>0</v>
      </c>
    </row>
    <row r="725" spans="2:3">
      <c r="B725" s="138">
        <v>29</v>
      </c>
      <c r="C725" s="123">
        <v>0</v>
      </c>
    </row>
    <row r="726" spans="2:3" ht="40.5">
      <c r="B726" s="137">
        <v>29</v>
      </c>
      <c r="C726" s="48" t="s">
        <v>458</v>
      </c>
    </row>
    <row r="727" spans="2:3">
      <c r="B727" s="139">
        <v>29</v>
      </c>
      <c r="C727" s="49" t="s">
        <v>880</v>
      </c>
    </row>
    <row r="728" spans="2:3">
      <c r="B728" s="80">
        <v>29</v>
      </c>
      <c r="C728" s="124">
        <v>0</v>
      </c>
    </row>
    <row r="729" spans="2:3">
      <c r="B729" s="80">
        <v>29</v>
      </c>
      <c r="C729" s="44" t="s">
        <v>5</v>
      </c>
    </row>
    <row r="730" spans="2:3">
      <c r="B730" s="80">
        <v>29</v>
      </c>
      <c r="C730" s="72" t="s">
        <v>20</v>
      </c>
    </row>
    <row r="731" spans="2:3">
      <c r="B731" s="80">
        <v>29</v>
      </c>
      <c r="C731" s="72" t="s">
        <v>14</v>
      </c>
    </row>
    <row r="732" spans="2:3">
      <c r="B732" s="80">
        <v>29</v>
      </c>
      <c r="C732" s="72">
        <v>0</v>
      </c>
    </row>
    <row r="733" spans="2:3">
      <c r="B733" s="80">
        <v>29</v>
      </c>
      <c r="C733" s="45" t="s">
        <v>2</v>
      </c>
    </row>
    <row r="734" spans="2:3">
      <c r="B734" s="80">
        <v>29</v>
      </c>
      <c r="C734" s="72" t="s">
        <v>648</v>
      </c>
    </row>
    <row r="735" spans="2:3">
      <c r="B735" s="80">
        <v>29</v>
      </c>
      <c r="C735" s="72" t="s">
        <v>649</v>
      </c>
    </row>
    <row r="736" spans="2:3">
      <c r="B736" s="80">
        <v>29</v>
      </c>
      <c r="C736" s="72" t="s">
        <v>650</v>
      </c>
    </row>
    <row r="737" spans="2:3">
      <c r="B737" s="80">
        <v>29</v>
      </c>
      <c r="C737" s="72" t="s">
        <v>651</v>
      </c>
    </row>
    <row r="738" spans="2:3">
      <c r="B738" s="80">
        <v>29</v>
      </c>
      <c r="C738" s="72" t="s">
        <v>652</v>
      </c>
    </row>
    <row r="739" spans="2:3">
      <c r="B739" s="80">
        <v>29</v>
      </c>
      <c r="C739" s="72" t="s">
        <v>653</v>
      </c>
    </row>
    <row r="740" spans="2:3">
      <c r="B740" s="80">
        <v>29</v>
      </c>
      <c r="C740" s="72" t="s">
        <v>654</v>
      </c>
    </row>
    <row r="741" spans="2:3">
      <c r="B741" s="80">
        <v>29</v>
      </c>
      <c r="C741" s="72" t="s">
        <v>655</v>
      </c>
    </row>
    <row r="742" spans="2:3">
      <c r="B742" s="80">
        <v>29</v>
      </c>
      <c r="C742" s="72" t="s">
        <v>656</v>
      </c>
    </row>
    <row r="743" spans="2:3">
      <c r="B743" s="80">
        <v>29</v>
      </c>
      <c r="C743" s="72" t="s">
        <v>657</v>
      </c>
    </row>
    <row r="744" spans="2:3">
      <c r="B744" s="80">
        <v>29</v>
      </c>
      <c r="C744" s="72" t="s">
        <v>658</v>
      </c>
    </row>
    <row r="745" spans="2:3">
      <c r="B745" s="80">
        <v>29</v>
      </c>
      <c r="C745" s="72" t="s">
        <v>659</v>
      </c>
    </row>
    <row r="746" spans="2:3">
      <c r="B746" s="80">
        <v>29</v>
      </c>
      <c r="C746" s="72" t="s">
        <v>660</v>
      </c>
    </row>
    <row r="747" spans="2:3">
      <c r="B747" s="80">
        <v>29</v>
      </c>
      <c r="C747" s="72" t="s">
        <v>661</v>
      </c>
    </row>
    <row r="748" spans="2:3">
      <c r="B748" s="80">
        <v>29</v>
      </c>
      <c r="C748" s="72" t="s">
        <v>662</v>
      </c>
    </row>
    <row r="749" spans="2:3">
      <c r="B749" s="80">
        <v>29</v>
      </c>
      <c r="C749" s="72" t="s">
        <v>663</v>
      </c>
    </row>
    <row r="750" spans="2:3">
      <c r="B750" s="80">
        <v>29</v>
      </c>
      <c r="C750" s="72">
        <v>0</v>
      </c>
    </row>
    <row r="751" spans="2:3">
      <c r="B751" s="80">
        <v>29</v>
      </c>
      <c r="C751" s="72">
        <v>0</v>
      </c>
    </row>
    <row r="752" spans="2:3">
      <c r="B752" s="80">
        <v>29</v>
      </c>
      <c r="C752" s="72" t="s">
        <v>0</v>
      </c>
    </row>
    <row r="753" spans="2:3" ht="25.5">
      <c r="B753" s="80">
        <v>29</v>
      </c>
      <c r="C753" s="72" t="s">
        <v>457</v>
      </c>
    </row>
    <row r="754" spans="2:3" ht="38.25">
      <c r="B754" s="80">
        <v>29</v>
      </c>
      <c r="C754" s="72" t="s">
        <v>881</v>
      </c>
    </row>
    <row r="755" spans="2:3" ht="38.25">
      <c r="B755" s="80">
        <v>29</v>
      </c>
      <c r="C755" s="72" t="s">
        <v>456</v>
      </c>
    </row>
    <row r="756" spans="2:3">
      <c r="B756" s="80">
        <v>29</v>
      </c>
      <c r="C756" s="72" t="s">
        <v>455</v>
      </c>
    </row>
    <row r="757" spans="2:3" ht="25.5">
      <c r="B757" s="80">
        <v>29</v>
      </c>
      <c r="C757" s="72" t="s">
        <v>882</v>
      </c>
    </row>
    <row r="758" spans="2:3" ht="25.5">
      <c r="B758" s="80">
        <v>29</v>
      </c>
      <c r="C758" s="72" t="s">
        <v>883</v>
      </c>
    </row>
    <row r="759" spans="2:3" ht="51">
      <c r="B759" s="80">
        <v>29</v>
      </c>
      <c r="C759" s="72" t="s">
        <v>884</v>
      </c>
    </row>
    <row r="760" spans="2:3">
      <c r="B760" s="80">
        <v>29</v>
      </c>
      <c r="C760" s="72">
        <v>0</v>
      </c>
    </row>
    <row r="761" spans="2:3">
      <c r="B761" s="122">
        <v>29</v>
      </c>
      <c r="C761" s="122">
        <v>0</v>
      </c>
    </row>
    <row r="762" spans="2:3">
      <c r="B762" s="138">
        <v>30</v>
      </c>
      <c r="C762" s="123">
        <v>0</v>
      </c>
    </row>
    <row r="763" spans="2:3" ht="40.5">
      <c r="B763" s="137">
        <v>30</v>
      </c>
      <c r="C763" s="48" t="s">
        <v>454</v>
      </c>
    </row>
    <row r="764" spans="2:3">
      <c r="B764" s="139">
        <v>30</v>
      </c>
      <c r="C764" s="49" t="s">
        <v>885</v>
      </c>
    </row>
    <row r="765" spans="2:3">
      <c r="B765" s="80">
        <v>30</v>
      </c>
      <c r="C765" s="124">
        <v>0</v>
      </c>
    </row>
    <row r="766" spans="2:3">
      <c r="B766" s="80">
        <v>30</v>
      </c>
      <c r="C766" s="44" t="s">
        <v>8</v>
      </c>
    </row>
    <row r="767" spans="2:3">
      <c r="B767" s="80">
        <v>30</v>
      </c>
      <c r="C767" s="72" t="s">
        <v>7</v>
      </c>
    </row>
    <row r="768" spans="2:3">
      <c r="B768" s="80">
        <v>30</v>
      </c>
      <c r="C768" s="72" t="s">
        <v>14</v>
      </c>
    </row>
    <row r="769" spans="2:3">
      <c r="B769" s="80">
        <v>30</v>
      </c>
      <c r="C769" s="72">
        <v>0</v>
      </c>
    </row>
    <row r="770" spans="2:3">
      <c r="B770" s="80">
        <v>30</v>
      </c>
      <c r="C770" s="45" t="s">
        <v>2</v>
      </c>
    </row>
    <row r="771" spans="2:3">
      <c r="B771" s="80">
        <v>30</v>
      </c>
      <c r="C771" s="72" t="s">
        <v>886</v>
      </c>
    </row>
    <row r="772" spans="2:3">
      <c r="B772" s="80">
        <v>30</v>
      </c>
      <c r="C772" s="72" t="s">
        <v>887</v>
      </c>
    </row>
    <row r="773" spans="2:3">
      <c r="B773" s="80">
        <v>30</v>
      </c>
      <c r="C773" s="72" t="s">
        <v>888</v>
      </c>
    </row>
    <row r="774" spans="2:3">
      <c r="B774" s="80">
        <v>30</v>
      </c>
      <c r="C774" s="72" t="s">
        <v>889</v>
      </c>
    </row>
    <row r="775" spans="2:3">
      <c r="B775" s="80">
        <v>30</v>
      </c>
      <c r="C775" s="72" t="s">
        <v>890</v>
      </c>
    </row>
    <row r="776" spans="2:3">
      <c r="B776" s="80">
        <v>30</v>
      </c>
      <c r="C776" s="72" t="s">
        <v>891</v>
      </c>
    </row>
    <row r="777" spans="2:3">
      <c r="B777" s="80">
        <v>30</v>
      </c>
      <c r="C777" s="72" t="s">
        <v>892</v>
      </c>
    </row>
    <row r="778" spans="2:3">
      <c r="B778" s="80">
        <v>30</v>
      </c>
      <c r="C778" s="72" t="s">
        <v>893</v>
      </c>
    </row>
    <row r="779" spans="2:3">
      <c r="B779" s="80">
        <v>30</v>
      </c>
      <c r="C779" s="72" t="s">
        <v>894</v>
      </c>
    </row>
    <row r="780" spans="2:3">
      <c r="B780" s="80">
        <v>30</v>
      </c>
      <c r="C780" s="72" t="s">
        <v>895</v>
      </c>
    </row>
    <row r="781" spans="2:3">
      <c r="B781" s="80">
        <v>30</v>
      </c>
      <c r="C781" s="72" t="s">
        <v>896</v>
      </c>
    </row>
    <row r="782" spans="2:3">
      <c r="B782" s="80">
        <v>30</v>
      </c>
      <c r="C782" s="72" t="s">
        <v>897</v>
      </c>
    </row>
    <row r="783" spans="2:3">
      <c r="B783" s="80">
        <v>30</v>
      </c>
      <c r="C783" s="72">
        <v>0</v>
      </c>
    </row>
    <row r="784" spans="2:3">
      <c r="B784" s="80">
        <v>30</v>
      </c>
      <c r="C784" s="72" t="s">
        <v>0</v>
      </c>
    </row>
    <row r="785" spans="2:3">
      <c r="B785" s="80">
        <v>30</v>
      </c>
      <c r="C785" s="72" t="s">
        <v>453</v>
      </c>
    </row>
    <row r="786" spans="2:3">
      <c r="B786" s="80">
        <v>30</v>
      </c>
      <c r="C786" s="72" t="s">
        <v>452</v>
      </c>
    </row>
    <row r="787" spans="2:3" ht="25.5">
      <c r="B787" s="80">
        <v>30</v>
      </c>
      <c r="C787" s="72" t="s">
        <v>451</v>
      </c>
    </row>
    <row r="788" spans="2:3">
      <c r="B788" s="80">
        <v>30</v>
      </c>
      <c r="C788" s="72" t="s">
        <v>450</v>
      </c>
    </row>
    <row r="789" spans="2:3">
      <c r="B789" s="80">
        <v>30</v>
      </c>
      <c r="C789" s="72" t="s">
        <v>449</v>
      </c>
    </row>
    <row r="790" spans="2:3" ht="25.5">
      <c r="B790" s="80">
        <v>30</v>
      </c>
      <c r="C790" s="72" t="s">
        <v>448</v>
      </c>
    </row>
    <row r="791" spans="2:3" ht="38.25">
      <c r="B791" s="80">
        <v>30</v>
      </c>
      <c r="C791" s="72" t="s">
        <v>447</v>
      </c>
    </row>
    <row r="792" spans="2:3" ht="25.5">
      <c r="B792" s="80">
        <v>30</v>
      </c>
      <c r="C792" s="72" t="s">
        <v>446</v>
      </c>
    </row>
    <row r="793" spans="2:3" ht="25.5">
      <c r="B793" s="80">
        <v>30</v>
      </c>
      <c r="C793" s="72" t="s">
        <v>898</v>
      </c>
    </row>
    <row r="794" spans="2:3" ht="25.5">
      <c r="B794" s="80">
        <v>30</v>
      </c>
      <c r="C794" s="72" t="s">
        <v>445</v>
      </c>
    </row>
    <row r="795" spans="2:3" ht="25.5">
      <c r="B795" s="80">
        <v>30</v>
      </c>
      <c r="C795" s="72" t="s">
        <v>444</v>
      </c>
    </row>
    <row r="796" spans="2:3">
      <c r="B796" s="80">
        <v>30</v>
      </c>
      <c r="C796" s="72">
        <v>0</v>
      </c>
    </row>
    <row r="797" spans="2:3">
      <c r="B797" s="122">
        <v>30</v>
      </c>
      <c r="C797" s="122">
        <v>0</v>
      </c>
    </row>
    <row r="798" spans="2:3">
      <c r="B798" s="138">
        <v>31</v>
      </c>
      <c r="C798" s="123">
        <v>0</v>
      </c>
    </row>
    <row r="799" spans="2:3" ht="20.25">
      <c r="B799" s="137">
        <v>31</v>
      </c>
      <c r="C799" s="48" t="s">
        <v>443</v>
      </c>
    </row>
    <row r="800" spans="2:3">
      <c r="B800" s="139">
        <v>31</v>
      </c>
      <c r="C800" s="49" t="s">
        <v>899</v>
      </c>
    </row>
    <row r="801" spans="2:3">
      <c r="B801" s="80">
        <v>31</v>
      </c>
      <c r="C801" s="124">
        <v>0</v>
      </c>
    </row>
    <row r="802" spans="2:3">
      <c r="B802" s="80">
        <v>31</v>
      </c>
      <c r="C802" s="44" t="s">
        <v>5</v>
      </c>
    </row>
    <row r="803" spans="2:3">
      <c r="B803" s="80">
        <v>31</v>
      </c>
      <c r="C803" s="72" t="s">
        <v>15</v>
      </c>
    </row>
    <row r="804" spans="2:3">
      <c r="B804" s="80">
        <v>31</v>
      </c>
      <c r="C804" s="72" t="s">
        <v>6</v>
      </c>
    </row>
    <row r="805" spans="2:3">
      <c r="B805" s="80">
        <v>31</v>
      </c>
      <c r="C805" s="72">
        <v>0</v>
      </c>
    </row>
    <row r="806" spans="2:3">
      <c r="B806" s="80">
        <v>31</v>
      </c>
      <c r="C806" s="45" t="s">
        <v>2</v>
      </c>
    </row>
    <row r="807" spans="2:3">
      <c r="B807" s="80">
        <v>31</v>
      </c>
      <c r="C807" s="72" t="s">
        <v>900</v>
      </c>
    </row>
    <row r="808" spans="2:3">
      <c r="B808" s="80">
        <v>31</v>
      </c>
      <c r="C808" s="72" t="s">
        <v>901</v>
      </c>
    </row>
    <row r="809" spans="2:3">
      <c r="B809" s="80">
        <v>31</v>
      </c>
      <c r="C809" s="72" t="s">
        <v>772</v>
      </c>
    </row>
    <row r="810" spans="2:3">
      <c r="B810" s="80">
        <v>31</v>
      </c>
      <c r="C810" s="72" t="s">
        <v>902</v>
      </c>
    </row>
    <row r="811" spans="2:3">
      <c r="B811" s="80">
        <v>31</v>
      </c>
      <c r="C811" s="72" t="s">
        <v>903</v>
      </c>
    </row>
    <row r="812" spans="2:3">
      <c r="B812" s="80">
        <v>31</v>
      </c>
      <c r="C812" s="72" t="s">
        <v>904</v>
      </c>
    </row>
    <row r="813" spans="2:3">
      <c r="B813" s="80">
        <v>31</v>
      </c>
      <c r="C813" s="72" t="s">
        <v>662</v>
      </c>
    </row>
    <row r="814" spans="2:3">
      <c r="B814" s="80">
        <v>31</v>
      </c>
      <c r="C814" s="72" t="s">
        <v>700</v>
      </c>
    </row>
    <row r="815" spans="2:3">
      <c r="B815" s="80">
        <v>31</v>
      </c>
      <c r="C815" s="72">
        <v>0</v>
      </c>
    </row>
    <row r="816" spans="2:3">
      <c r="B816" s="80">
        <v>31</v>
      </c>
      <c r="C816" s="72">
        <v>0</v>
      </c>
    </row>
    <row r="817" spans="2:3">
      <c r="B817" s="80">
        <v>31</v>
      </c>
      <c r="C817" s="72" t="s">
        <v>0</v>
      </c>
    </row>
    <row r="818" spans="2:3">
      <c r="B818" s="80">
        <v>31</v>
      </c>
      <c r="C818" s="72" t="s">
        <v>905</v>
      </c>
    </row>
    <row r="819" spans="2:3" ht="25.5">
      <c r="B819" s="80">
        <v>31</v>
      </c>
      <c r="C819" s="72" t="s">
        <v>442</v>
      </c>
    </row>
    <row r="820" spans="2:3">
      <c r="B820" s="80">
        <v>31</v>
      </c>
      <c r="C820" s="72" t="s">
        <v>906</v>
      </c>
    </row>
    <row r="821" spans="2:3">
      <c r="B821" s="80">
        <v>31</v>
      </c>
      <c r="C821" s="72" t="s">
        <v>441</v>
      </c>
    </row>
    <row r="822" spans="2:3">
      <c r="B822" s="80">
        <v>31</v>
      </c>
      <c r="C822" s="72" t="s">
        <v>440</v>
      </c>
    </row>
    <row r="823" spans="2:3">
      <c r="B823" s="80">
        <v>31</v>
      </c>
      <c r="C823" s="72">
        <v>0</v>
      </c>
    </row>
    <row r="824" spans="2:3">
      <c r="B824" s="122">
        <v>31</v>
      </c>
      <c r="C824" s="122">
        <v>0</v>
      </c>
    </row>
    <row r="825" spans="2:3">
      <c r="B825" s="138">
        <v>32</v>
      </c>
      <c r="C825" s="123">
        <v>0</v>
      </c>
    </row>
    <row r="826" spans="2:3" ht="20.25">
      <c r="B826" s="137">
        <v>32</v>
      </c>
      <c r="C826" s="48" t="s">
        <v>439</v>
      </c>
    </row>
    <row r="827" spans="2:3">
      <c r="B827" s="139">
        <v>32</v>
      </c>
      <c r="C827" s="49" t="s">
        <v>907</v>
      </c>
    </row>
    <row r="828" spans="2:3">
      <c r="B828" s="80">
        <v>32</v>
      </c>
      <c r="C828" s="124">
        <v>0</v>
      </c>
    </row>
    <row r="829" spans="2:3">
      <c r="B829" s="80">
        <v>32</v>
      </c>
      <c r="C829" s="44" t="s">
        <v>8</v>
      </c>
    </row>
    <row r="830" spans="2:3">
      <c r="B830" s="80">
        <v>32</v>
      </c>
      <c r="C830" s="72" t="s">
        <v>7</v>
      </c>
    </row>
    <row r="831" spans="2:3">
      <c r="B831" s="80">
        <v>32</v>
      </c>
      <c r="C831" s="72" t="s">
        <v>3</v>
      </c>
    </row>
    <row r="832" spans="2:3">
      <c r="B832" s="80">
        <v>32</v>
      </c>
      <c r="C832" s="72">
        <v>0</v>
      </c>
    </row>
    <row r="833" spans="2:3">
      <c r="B833" s="80">
        <v>32</v>
      </c>
      <c r="C833" s="45" t="s">
        <v>2</v>
      </c>
    </row>
    <row r="834" spans="2:3">
      <c r="B834" s="80">
        <v>32</v>
      </c>
      <c r="C834" s="72" t="s">
        <v>908</v>
      </c>
    </row>
    <row r="835" spans="2:3">
      <c r="B835" s="80">
        <v>32</v>
      </c>
      <c r="C835" s="72" t="s">
        <v>909</v>
      </c>
    </row>
    <row r="836" spans="2:3">
      <c r="B836" s="80">
        <v>32</v>
      </c>
      <c r="C836" s="72" t="s">
        <v>910</v>
      </c>
    </row>
    <row r="837" spans="2:3">
      <c r="B837" s="80">
        <v>32</v>
      </c>
      <c r="C837" s="72" t="s">
        <v>775</v>
      </c>
    </row>
    <row r="838" spans="2:3">
      <c r="B838" s="80">
        <v>32</v>
      </c>
      <c r="C838" s="72" t="s">
        <v>911</v>
      </c>
    </row>
    <row r="839" spans="2:3">
      <c r="B839" s="80">
        <v>32</v>
      </c>
      <c r="C839" s="72" t="s">
        <v>662</v>
      </c>
    </row>
    <row r="840" spans="2:3">
      <c r="B840" s="80">
        <v>32</v>
      </c>
      <c r="C840" s="72" t="s">
        <v>700</v>
      </c>
    </row>
    <row r="841" spans="2:3">
      <c r="B841" s="80">
        <v>32</v>
      </c>
      <c r="C841" s="72" t="s">
        <v>912</v>
      </c>
    </row>
    <row r="842" spans="2:3">
      <c r="B842" s="80">
        <v>32</v>
      </c>
      <c r="C842" s="72">
        <v>0</v>
      </c>
    </row>
    <row r="843" spans="2:3">
      <c r="B843" s="80">
        <v>32</v>
      </c>
      <c r="C843" s="72" t="s">
        <v>0</v>
      </c>
    </row>
    <row r="844" spans="2:3">
      <c r="B844" s="80">
        <v>32</v>
      </c>
      <c r="C844" s="72" t="s">
        <v>438</v>
      </c>
    </row>
    <row r="845" spans="2:3">
      <c r="B845" s="80">
        <v>32</v>
      </c>
      <c r="C845" s="72" t="s">
        <v>40</v>
      </c>
    </row>
    <row r="846" spans="2:3">
      <c r="B846" s="80">
        <v>32</v>
      </c>
      <c r="C846" s="72" t="s">
        <v>437</v>
      </c>
    </row>
    <row r="847" spans="2:3">
      <c r="B847" s="80">
        <v>32</v>
      </c>
      <c r="C847" s="72" t="s">
        <v>436</v>
      </c>
    </row>
    <row r="848" spans="2:3">
      <c r="B848" s="80">
        <v>32</v>
      </c>
      <c r="C848" s="72" t="s">
        <v>435</v>
      </c>
    </row>
    <row r="849" spans="2:3">
      <c r="B849" s="80">
        <v>32</v>
      </c>
      <c r="C849" s="72" t="s">
        <v>434</v>
      </c>
    </row>
    <row r="850" spans="2:3">
      <c r="B850" s="80">
        <v>32</v>
      </c>
      <c r="C850" s="72" t="s">
        <v>433</v>
      </c>
    </row>
    <row r="851" spans="2:3">
      <c r="B851" s="80">
        <v>32</v>
      </c>
      <c r="C851" s="72" t="s">
        <v>432</v>
      </c>
    </row>
    <row r="852" spans="2:3">
      <c r="B852" s="80">
        <v>32</v>
      </c>
      <c r="C852" s="72">
        <v>0</v>
      </c>
    </row>
    <row r="853" spans="2:3">
      <c r="B853" s="80">
        <v>32</v>
      </c>
      <c r="C853" s="72">
        <v>0</v>
      </c>
    </row>
    <row r="854" spans="2:3">
      <c r="B854" s="122">
        <v>32</v>
      </c>
      <c r="C854" s="122">
        <v>0</v>
      </c>
    </row>
    <row r="855" spans="2:3">
      <c r="B855" s="138">
        <v>33</v>
      </c>
      <c r="C855" s="123">
        <v>0</v>
      </c>
    </row>
    <row r="856" spans="2:3" ht="40.5">
      <c r="B856" s="137">
        <v>33</v>
      </c>
      <c r="C856" s="48" t="s">
        <v>431</v>
      </c>
    </row>
    <row r="857" spans="2:3">
      <c r="B857" s="139">
        <v>33</v>
      </c>
      <c r="C857" s="49" t="s">
        <v>913</v>
      </c>
    </row>
    <row r="858" spans="2:3">
      <c r="B858" s="80">
        <v>33</v>
      </c>
      <c r="C858" s="124">
        <v>0</v>
      </c>
    </row>
    <row r="859" spans="2:3">
      <c r="B859" s="80">
        <v>33</v>
      </c>
      <c r="C859" s="44" t="s">
        <v>5</v>
      </c>
    </row>
    <row r="860" spans="2:3">
      <c r="B860" s="80">
        <v>33</v>
      </c>
      <c r="C860" s="72" t="s">
        <v>20</v>
      </c>
    </row>
    <row r="861" spans="2:3">
      <c r="B861" s="80">
        <v>33</v>
      </c>
      <c r="C861" s="72" t="s">
        <v>6</v>
      </c>
    </row>
    <row r="862" spans="2:3">
      <c r="B862" s="80">
        <v>33</v>
      </c>
      <c r="C862" s="72">
        <v>0</v>
      </c>
    </row>
    <row r="863" spans="2:3">
      <c r="B863" s="80">
        <v>33</v>
      </c>
      <c r="C863" s="45" t="s">
        <v>2</v>
      </c>
    </row>
    <row r="864" spans="2:3">
      <c r="B864" s="80">
        <v>33</v>
      </c>
      <c r="C864" s="72" t="s">
        <v>914</v>
      </c>
    </row>
    <row r="865" spans="2:3">
      <c r="B865" s="80">
        <v>33</v>
      </c>
      <c r="C865" s="72" t="s">
        <v>915</v>
      </c>
    </row>
    <row r="866" spans="2:3">
      <c r="B866" s="80">
        <v>33</v>
      </c>
      <c r="C866" s="72" t="s">
        <v>916</v>
      </c>
    </row>
    <row r="867" spans="2:3">
      <c r="B867" s="80">
        <v>33</v>
      </c>
      <c r="C867" s="72" t="s">
        <v>917</v>
      </c>
    </row>
    <row r="868" spans="2:3">
      <c r="B868" s="80">
        <v>33</v>
      </c>
      <c r="C868" s="72" t="s">
        <v>918</v>
      </c>
    </row>
    <row r="869" spans="2:3">
      <c r="B869" s="80">
        <v>33</v>
      </c>
      <c r="C869" s="72" t="s">
        <v>919</v>
      </c>
    </row>
    <row r="870" spans="2:3">
      <c r="B870" s="80">
        <v>33</v>
      </c>
      <c r="C870" s="72" t="s">
        <v>920</v>
      </c>
    </row>
    <row r="871" spans="2:3">
      <c r="B871" s="80">
        <v>33</v>
      </c>
      <c r="C871" s="72" t="s">
        <v>921</v>
      </c>
    </row>
    <row r="872" spans="2:3">
      <c r="B872" s="80">
        <v>33</v>
      </c>
      <c r="C872" s="72" t="s">
        <v>922</v>
      </c>
    </row>
    <row r="873" spans="2:3">
      <c r="B873" s="80">
        <v>33</v>
      </c>
      <c r="C873" s="72" t="s">
        <v>662</v>
      </c>
    </row>
    <row r="874" spans="2:3">
      <c r="B874" s="80">
        <v>33</v>
      </c>
      <c r="C874" s="72" t="s">
        <v>700</v>
      </c>
    </row>
    <row r="875" spans="2:3">
      <c r="B875" s="80">
        <v>33</v>
      </c>
      <c r="C875" s="72">
        <v>0</v>
      </c>
    </row>
    <row r="876" spans="2:3">
      <c r="B876" s="80">
        <v>33</v>
      </c>
      <c r="C876" s="72" t="s">
        <v>0</v>
      </c>
    </row>
    <row r="877" spans="2:3" ht="25.5">
      <c r="B877" s="80">
        <v>33</v>
      </c>
      <c r="C877" s="72" t="s">
        <v>430</v>
      </c>
    </row>
    <row r="878" spans="2:3">
      <c r="B878" s="80">
        <v>33</v>
      </c>
      <c r="C878" s="72" t="s">
        <v>429</v>
      </c>
    </row>
    <row r="879" spans="2:3">
      <c r="B879" s="80">
        <v>33</v>
      </c>
      <c r="C879" s="72" t="s">
        <v>428</v>
      </c>
    </row>
    <row r="880" spans="2:3" ht="25.5">
      <c r="B880" s="80">
        <v>33</v>
      </c>
      <c r="C880" s="72" t="s">
        <v>427</v>
      </c>
    </row>
    <row r="881" spans="2:3" ht="25.5">
      <c r="B881" s="80">
        <v>33</v>
      </c>
      <c r="C881" s="72" t="s">
        <v>426</v>
      </c>
    </row>
    <row r="882" spans="2:3">
      <c r="B882" s="80">
        <v>33</v>
      </c>
      <c r="C882" s="72" t="s">
        <v>425</v>
      </c>
    </row>
    <row r="883" spans="2:3">
      <c r="B883" s="80">
        <v>33</v>
      </c>
      <c r="C883" s="72" t="s">
        <v>424</v>
      </c>
    </row>
    <row r="884" spans="2:3">
      <c r="B884" s="80">
        <v>33</v>
      </c>
      <c r="C884" s="72">
        <v>0</v>
      </c>
    </row>
    <row r="885" spans="2:3">
      <c r="B885" s="122">
        <v>33</v>
      </c>
      <c r="C885" s="122">
        <v>0</v>
      </c>
    </row>
    <row r="886" spans="2:3">
      <c r="B886" s="138">
        <v>34</v>
      </c>
      <c r="C886" s="123">
        <v>0</v>
      </c>
    </row>
    <row r="887" spans="2:3" ht="20.25">
      <c r="B887" s="137">
        <v>34</v>
      </c>
      <c r="C887" s="48" t="s">
        <v>923</v>
      </c>
    </row>
    <row r="888" spans="2:3">
      <c r="B888" s="139">
        <v>34</v>
      </c>
      <c r="C888" s="49" t="s">
        <v>924</v>
      </c>
    </row>
    <row r="889" spans="2:3">
      <c r="B889" s="80">
        <v>34</v>
      </c>
      <c r="C889" s="124">
        <v>0</v>
      </c>
    </row>
    <row r="890" spans="2:3">
      <c r="B890" s="80">
        <v>34</v>
      </c>
      <c r="C890" s="44" t="s">
        <v>5</v>
      </c>
    </row>
    <row r="891" spans="2:3">
      <c r="B891" s="80">
        <v>34</v>
      </c>
      <c r="C891" s="72" t="s">
        <v>12</v>
      </c>
    </row>
    <row r="892" spans="2:3">
      <c r="B892" s="80">
        <v>34</v>
      </c>
      <c r="C892" s="72" t="s">
        <v>17</v>
      </c>
    </row>
    <row r="893" spans="2:3">
      <c r="B893" s="80">
        <v>34</v>
      </c>
      <c r="C893" s="72">
        <v>0</v>
      </c>
    </row>
    <row r="894" spans="2:3">
      <c r="B894" s="80">
        <v>34</v>
      </c>
      <c r="C894" s="45" t="s">
        <v>2</v>
      </c>
    </row>
    <row r="895" spans="2:3">
      <c r="B895" s="80">
        <v>34</v>
      </c>
      <c r="C895" s="72" t="s">
        <v>925</v>
      </c>
    </row>
    <row r="896" spans="2:3">
      <c r="B896" s="80">
        <v>34</v>
      </c>
      <c r="C896" s="72" t="s">
        <v>926</v>
      </c>
    </row>
    <row r="897" spans="2:3">
      <c r="B897" s="80">
        <v>34</v>
      </c>
      <c r="C897" s="72" t="s">
        <v>690</v>
      </c>
    </row>
    <row r="898" spans="2:3">
      <c r="B898" s="80">
        <v>34</v>
      </c>
      <c r="C898" s="72" t="s">
        <v>691</v>
      </c>
    </row>
    <row r="899" spans="2:3">
      <c r="B899" s="80">
        <v>34</v>
      </c>
      <c r="C899" s="72" t="s">
        <v>671</v>
      </c>
    </row>
    <row r="900" spans="2:3">
      <c r="B900" s="80">
        <v>34</v>
      </c>
      <c r="C900" s="72" t="s">
        <v>692</v>
      </c>
    </row>
    <row r="901" spans="2:3">
      <c r="B901" s="80">
        <v>34</v>
      </c>
      <c r="C901" s="72">
        <v>0</v>
      </c>
    </row>
    <row r="902" spans="2:3">
      <c r="B902" s="80">
        <v>34</v>
      </c>
      <c r="C902" s="72" t="s">
        <v>0</v>
      </c>
    </row>
    <row r="903" spans="2:3">
      <c r="B903" s="80">
        <v>34</v>
      </c>
      <c r="C903" s="72" t="s">
        <v>28</v>
      </c>
    </row>
    <row r="904" spans="2:3" ht="25.5">
      <c r="B904" s="80">
        <v>34</v>
      </c>
      <c r="C904" s="72" t="s">
        <v>423</v>
      </c>
    </row>
    <row r="905" spans="2:3" ht="25.5">
      <c r="B905" s="80">
        <v>34</v>
      </c>
      <c r="C905" s="72" t="s">
        <v>927</v>
      </c>
    </row>
    <row r="906" spans="2:3">
      <c r="B906" s="80">
        <v>34</v>
      </c>
      <c r="C906" s="72" t="s">
        <v>422</v>
      </c>
    </row>
    <row r="907" spans="2:3">
      <c r="B907" s="80">
        <v>34</v>
      </c>
      <c r="C907" s="72" t="s">
        <v>421</v>
      </c>
    </row>
    <row r="908" spans="2:3">
      <c r="B908" s="80">
        <v>34</v>
      </c>
      <c r="C908" s="72">
        <v>0</v>
      </c>
    </row>
    <row r="909" spans="2:3">
      <c r="B909" s="122">
        <v>34</v>
      </c>
      <c r="C909" s="122">
        <v>0</v>
      </c>
    </row>
    <row r="910" spans="2:3">
      <c r="B910" s="138">
        <v>35</v>
      </c>
      <c r="C910" s="123">
        <v>0</v>
      </c>
    </row>
    <row r="911" spans="2:3" ht="20.25">
      <c r="B911" s="137">
        <v>35</v>
      </c>
      <c r="C911" s="48" t="s">
        <v>420</v>
      </c>
    </row>
    <row r="912" spans="2:3">
      <c r="B912" s="139">
        <v>35</v>
      </c>
      <c r="C912" s="49" t="s">
        <v>928</v>
      </c>
    </row>
    <row r="913" spans="2:3">
      <c r="B913" s="80">
        <v>35</v>
      </c>
      <c r="C913" s="124">
        <v>0</v>
      </c>
    </row>
    <row r="914" spans="2:3">
      <c r="B914" s="80">
        <v>35</v>
      </c>
      <c r="C914" s="44" t="s">
        <v>19</v>
      </c>
    </row>
    <row r="915" spans="2:3">
      <c r="B915" s="80">
        <v>35</v>
      </c>
      <c r="C915" s="72" t="s">
        <v>4</v>
      </c>
    </row>
    <row r="916" spans="2:3">
      <c r="B916" s="80">
        <v>35</v>
      </c>
      <c r="C916" s="72" t="s">
        <v>25</v>
      </c>
    </row>
    <row r="917" spans="2:3">
      <c r="B917" s="80">
        <v>35</v>
      </c>
      <c r="C917" s="72">
        <v>0</v>
      </c>
    </row>
    <row r="918" spans="2:3">
      <c r="B918" s="80">
        <v>35</v>
      </c>
      <c r="C918" s="45" t="s">
        <v>2</v>
      </c>
    </row>
    <row r="919" spans="2:3">
      <c r="B919" s="80">
        <v>35</v>
      </c>
      <c r="C919" s="72" t="s">
        <v>929</v>
      </c>
    </row>
    <row r="920" spans="2:3">
      <c r="B920" s="80">
        <v>35</v>
      </c>
      <c r="C920" s="72" t="s">
        <v>930</v>
      </c>
    </row>
    <row r="921" spans="2:3">
      <c r="B921" s="80">
        <v>35</v>
      </c>
      <c r="C921" s="72" t="s">
        <v>931</v>
      </c>
    </row>
    <row r="922" spans="2:3">
      <c r="B922" s="80">
        <v>35</v>
      </c>
      <c r="C922" s="72" t="s">
        <v>651</v>
      </c>
    </row>
    <row r="923" spans="2:3">
      <c r="B923" s="80">
        <v>35</v>
      </c>
      <c r="C923" s="72" t="s">
        <v>932</v>
      </c>
    </row>
    <row r="924" spans="2:3">
      <c r="B924" s="80">
        <v>35</v>
      </c>
      <c r="C924" s="72" t="s">
        <v>662</v>
      </c>
    </row>
    <row r="925" spans="2:3">
      <c r="B925" s="80">
        <v>35</v>
      </c>
      <c r="C925" s="72" t="s">
        <v>663</v>
      </c>
    </row>
    <row r="926" spans="2:3">
      <c r="B926" s="80">
        <v>35</v>
      </c>
      <c r="C926" s="72">
        <v>0</v>
      </c>
    </row>
    <row r="927" spans="2:3">
      <c r="B927" s="80">
        <v>35</v>
      </c>
      <c r="C927" s="72" t="s">
        <v>0</v>
      </c>
    </row>
    <row r="928" spans="2:3" ht="25.5">
      <c r="B928" s="80">
        <v>35</v>
      </c>
      <c r="C928" s="72" t="s">
        <v>419</v>
      </c>
    </row>
    <row r="929" spans="2:3">
      <c r="B929" s="80">
        <v>35</v>
      </c>
      <c r="C929" s="72" t="s">
        <v>418</v>
      </c>
    </row>
    <row r="930" spans="2:3">
      <c r="B930" s="80">
        <v>35</v>
      </c>
      <c r="C930" s="72" t="s">
        <v>417</v>
      </c>
    </row>
    <row r="931" spans="2:3" ht="25.5">
      <c r="B931" s="80">
        <v>35</v>
      </c>
      <c r="C931" s="72" t="s">
        <v>416</v>
      </c>
    </row>
    <row r="932" spans="2:3">
      <c r="B932" s="80">
        <v>35</v>
      </c>
      <c r="C932" s="72" t="s">
        <v>16</v>
      </c>
    </row>
    <row r="933" spans="2:3">
      <c r="B933" s="80">
        <v>35</v>
      </c>
      <c r="C933" s="72">
        <v>0</v>
      </c>
    </row>
    <row r="934" spans="2:3">
      <c r="B934" s="80">
        <v>35</v>
      </c>
      <c r="C934" s="72">
        <v>0</v>
      </c>
    </row>
    <row r="935" spans="2:3">
      <c r="B935" s="122">
        <v>35</v>
      </c>
      <c r="C935" s="122">
        <v>0</v>
      </c>
    </row>
    <row r="936" spans="2:3">
      <c r="B936" s="138">
        <v>36</v>
      </c>
      <c r="C936" s="123">
        <v>0</v>
      </c>
    </row>
    <row r="937" spans="2:3" ht="20.25">
      <c r="B937" s="137">
        <v>36</v>
      </c>
      <c r="C937" s="48" t="s">
        <v>415</v>
      </c>
    </row>
    <row r="938" spans="2:3">
      <c r="B938" s="139">
        <v>36</v>
      </c>
      <c r="C938" s="49" t="s">
        <v>933</v>
      </c>
    </row>
    <row r="939" spans="2:3">
      <c r="B939" s="80">
        <v>36</v>
      </c>
      <c r="C939" s="124">
        <v>0</v>
      </c>
    </row>
    <row r="940" spans="2:3">
      <c r="B940" s="80">
        <v>36</v>
      </c>
      <c r="C940" s="44" t="s">
        <v>8</v>
      </c>
    </row>
    <row r="941" spans="2:3">
      <c r="B941" s="80">
        <v>36</v>
      </c>
      <c r="C941" s="72" t="s">
        <v>12</v>
      </c>
    </row>
    <row r="942" spans="2:3">
      <c r="B942" s="80">
        <v>36</v>
      </c>
      <c r="C942" s="72" t="s">
        <v>6</v>
      </c>
    </row>
    <row r="943" spans="2:3">
      <c r="B943" s="80">
        <v>36</v>
      </c>
      <c r="C943" s="72">
        <v>0</v>
      </c>
    </row>
    <row r="944" spans="2:3">
      <c r="B944" s="80">
        <v>36</v>
      </c>
      <c r="C944" s="45" t="s">
        <v>2</v>
      </c>
    </row>
    <row r="945" spans="2:3">
      <c r="B945" s="80">
        <v>36</v>
      </c>
      <c r="C945" s="72" t="s">
        <v>934</v>
      </c>
    </row>
    <row r="946" spans="2:3">
      <c r="B946" s="80">
        <v>36</v>
      </c>
      <c r="C946" s="72" t="s">
        <v>935</v>
      </c>
    </row>
    <row r="947" spans="2:3">
      <c r="B947" s="80">
        <v>36</v>
      </c>
      <c r="C947" s="72" t="s">
        <v>936</v>
      </c>
    </row>
    <row r="948" spans="2:3">
      <c r="B948" s="80">
        <v>36</v>
      </c>
      <c r="C948" s="72" t="s">
        <v>937</v>
      </c>
    </row>
    <row r="949" spans="2:3">
      <c r="B949" s="80">
        <v>36</v>
      </c>
      <c r="C949" s="72" t="s">
        <v>662</v>
      </c>
    </row>
    <row r="950" spans="2:3">
      <c r="B950" s="80">
        <v>36</v>
      </c>
      <c r="C950" s="72" t="s">
        <v>700</v>
      </c>
    </row>
    <row r="951" spans="2:3">
      <c r="B951" s="80">
        <v>36</v>
      </c>
      <c r="C951" s="72">
        <v>0</v>
      </c>
    </row>
    <row r="952" spans="2:3">
      <c r="B952" s="80">
        <v>36</v>
      </c>
      <c r="C952" s="72" t="s">
        <v>0</v>
      </c>
    </row>
    <row r="953" spans="2:3">
      <c r="B953" s="80">
        <v>36</v>
      </c>
      <c r="C953" s="72" t="s">
        <v>938</v>
      </c>
    </row>
    <row r="954" spans="2:3">
      <c r="B954" s="80">
        <v>36</v>
      </c>
      <c r="C954" s="72" t="s">
        <v>414</v>
      </c>
    </row>
    <row r="955" spans="2:3" ht="25.5">
      <c r="B955" s="80">
        <v>36</v>
      </c>
      <c r="C955" s="72" t="s">
        <v>413</v>
      </c>
    </row>
    <row r="956" spans="2:3">
      <c r="B956" s="80">
        <v>36</v>
      </c>
      <c r="C956" s="72" t="s">
        <v>412</v>
      </c>
    </row>
    <row r="957" spans="2:3">
      <c r="B957" s="80">
        <v>36</v>
      </c>
      <c r="C957" s="72" t="s">
        <v>411</v>
      </c>
    </row>
    <row r="958" spans="2:3" ht="25.5">
      <c r="B958" s="80">
        <v>36</v>
      </c>
      <c r="C958" s="72" t="s">
        <v>410</v>
      </c>
    </row>
    <row r="959" spans="2:3">
      <c r="B959" s="122">
        <v>36</v>
      </c>
      <c r="C959" s="122">
        <v>0</v>
      </c>
    </row>
    <row r="960" spans="2:3">
      <c r="B960" s="138">
        <v>37</v>
      </c>
      <c r="C960" s="123">
        <v>0</v>
      </c>
    </row>
    <row r="961" spans="2:3" ht="20.25">
      <c r="B961" s="137">
        <v>37</v>
      </c>
      <c r="C961" s="48" t="s">
        <v>409</v>
      </c>
    </row>
    <row r="962" spans="2:3">
      <c r="B962" s="139">
        <v>37</v>
      </c>
      <c r="C962" s="49" t="s">
        <v>939</v>
      </c>
    </row>
    <row r="963" spans="2:3">
      <c r="B963" s="80">
        <v>37</v>
      </c>
      <c r="C963" s="124">
        <v>0</v>
      </c>
    </row>
    <row r="964" spans="2:3">
      <c r="B964" s="80">
        <v>37</v>
      </c>
      <c r="C964" s="44" t="s">
        <v>5</v>
      </c>
    </row>
    <row r="965" spans="2:3">
      <c r="B965" s="80">
        <v>37</v>
      </c>
      <c r="C965" s="72" t="s">
        <v>20</v>
      </c>
    </row>
    <row r="966" spans="2:3">
      <c r="B966" s="80">
        <v>37</v>
      </c>
      <c r="C966" s="72" t="s">
        <v>408</v>
      </c>
    </row>
    <row r="967" spans="2:3">
      <c r="B967" s="80">
        <v>37</v>
      </c>
      <c r="C967" s="72">
        <v>0</v>
      </c>
    </row>
    <row r="968" spans="2:3">
      <c r="B968" s="80">
        <v>37</v>
      </c>
      <c r="C968" s="45" t="s">
        <v>2</v>
      </c>
    </row>
    <row r="969" spans="2:3">
      <c r="B969" s="80">
        <v>37</v>
      </c>
      <c r="C969" s="72" t="s">
        <v>940</v>
      </c>
    </row>
    <row r="970" spans="2:3">
      <c r="B970" s="80">
        <v>37</v>
      </c>
      <c r="C970" s="72">
        <v>1</v>
      </c>
    </row>
    <row r="971" spans="2:3">
      <c r="B971" s="80">
        <v>37</v>
      </c>
      <c r="C971" s="72" t="s">
        <v>941</v>
      </c>
    </row>
    <row r="972" spans="2:3">
      <c r="B972" s="80">
        <v>37</v>
      </c>
      <c r="C972" s="72" t="s">
        <v>942</v>
      </c>
    </row>
    <row r="973" spans="2:3">
      <c r="B973" s="80">
        <v>37</v>
      </c>
      <c r="C973" s="72" t="s">
        <v>943</v>
      </c>
    </row>
    <row r="974" spans="2:3">
      <c r="B974" s="80">
        <v>37</v>
      </c>
      <c r="C974" s="72" t="s">
        <v>944</v>
      </c>
    </row>
    <row r="975" spans="2:3">
      <c r="B975" s="80">
        <v>37</v>
      </c>
      <c r="C975" s="72" t="s">
        <v>945</v>
      </c>
    </row>
    <row r="976" spans="2:3">
      <c r="B976" s="80">
        <v>37</v>
      </c>
      <c r="C976" s="72" t="s">
        <v>946</v>
      </c>
    </row>
    <row r="977" spans="2:3">
      <c r="B977" s="80">
        <v>37</v>
      </c>
      <c r="C977" s="72">
        <v>0</v>
      </c>
    </row>
    <row r="978" spans="2:3">
      <c r="B978" s="80">
        <v>37</v>
      </c>
      <c r="C978" s="72" t="s">
        <v>0</v>
      </c>
    </row>
    <row r="979" spans="2:3">
      <c r="B979" s="80">
        <v>37</v>
      </c>
      <c r="C979" s="72" t="s">
        <v>407</v>
      </c>
    </row>
    <row r="980" spans="2:3" ht="25.5">
      <c r="B980" s="80">
        <v>37</v>
      </c>
      <c r="C980" s="72" t="s">
        <v>406</v>
      </c>
    </row>
    <row r="981" spans="2:3" ht="25.5">
      <c r="B981" s="80">
        <v>37</v>
      </c>
      <c r="C981" s="72" t="s">
        <v>405</v>
      </c>
    </row>
    <row r="982" spans="2:3">
      <c r="B982" s="80">
        <v>37</v>
      </c>
      <c r="C982" s="72" t="s">
        <v>404</v>
      </c>
    </row>
    <row r="983" spans="2:3">
      <c r="B983" s="80">
        <v>37</v>
      </c>
      <c r="C983" s="72" t="s">
        <v>403</v>
      </c>
    </row>
    <row r="984" spans="2:3" ht="25.5">
      <c r="B984" s="80">
        <v>37</v>
      </c>
      <c r="C984" s="72" t="s">
        <v>402</v>
      </c>
    </row>
    <row r="985" spans="2:3">
      <c r="B985" s="80">
        <v>37</v>
      </c>
      <c r="C985" s="72" t="s">
        <v>401</v>
      </c>
    </row>
    <row r="986" spans="2:3">
      <c r="B986" s="80">
        <v>37</v>
      </c>
      <c r="C986" s="72">
        <v>0</v>
      </c>
    </row>
    <row r="987" spans="2:3">
      <c r="B987" s="122">
        <v>37</v>
      </c>
      <c r="C987" s="122">
        <v>0</v>
      </c>
    </row>
    <row r="988" spans="2:3">
      <c r="B988" s="138">
        <v>38</v>
      </c>
      <c r="C988" s="123">
        <v>0</v>
      </c>
    </row>
    <row r="989" spans="2:3" ht="20.25">
      <c r="B989" s="137">
        <v>38</v>
      </c>
      <c r="C989" s="48" t="s">
        <v>23</v>
      </c>
    </row>
    <row r="990" spans="2:3">
      <c r="B990" s="139">
        <v>38</v>
      </c>
      <c r="C990" s="49" t="s">
        <v>947</v>
      </c>
    </row>
    <row r="991" spans="2:3">
      <c r="B991" s="80">
        <v>38</v>
      </c>
      <c r="C991" s="124">
        <v>0</v>
      </c>
    </row>
    <row r="992" spans="2:3">
      <c r="B992" s="80">
        <v>38</v>
      </c>
      <c r="C992" s="44" t="s">
        <v>8</v>
      </c>
    </row>
    <row r="993" spans="2:3">
      <c r="B993" s="80">
        <v>38</v>
      </c>
      <c r="C993" s="72" t="s">
        <v>12</v>
      </c>
    </row>
    <row r="994" spans="2:3">
      <c r="B994" s="80">
        <v>38</v>
      </c>
      <c r="C994" s="72" t="s">
        <v>6</v>
      </c>
    </row>
    <row r="995" spans="2:3">
      <c r="B995" s="80">
        <v>38</v>
      </c>
      <c r="C995" s="72">
        <v>0</v>
      </c>
    </row>
    <row r="996" spans="2:3">
      <c r="B996" s="80">
        <v>38</v>
      </c>
      <c r="C996" s="45" t="s">
        <v>2</v>
      </c>
    </row>
    <row r="997" spans="2:3">
      <c r="B997" s="80">
        <v>38</v>
      </c>
      <c r="C997" s="72" t="s">
        <v>948</v>
      </c>
    </row>
    <row r="998" spans="2:3">
      <c r="B998" s="80">
        <v>38</v>
      </c>
      <c r="C998" s="72" t="s">
        <v>949</v>
      </c>
    </row>
    <row r="999" spans="2:3">
      <c r="B999" s="80">
        <v>38</v>
      </c>
      <c r="C999" s="72" t="s">
        <v>950</v>
      </c>
    </row>
    <row r="1000" spans="2:3">
      <c r="B1000" s="80">
        <v>38</v>
      </c>
      <c r="C1000" s="72" t="s">
        <v>951</v>
      </c>
    </row>
    <row r="1001" spans="2:3">
      <c r="B1001" s="80">
        <v>38</v>
      </c>
      <c r="C1001" s="72" t="s">
        <v>952</v>
      </c>
    </row>
    <row r="1002" spans="2:3">
      <c r="B1002" s="80">
        <v>38</v>
      </c>
      <c r="C1002" s="72" t="s">
        <v>700</v>
      </c>
    </row>
    <row r="1003" spans="2:3">
      <c r="B1003" s="80">
        <v>38</v>
      </c>
      <c r="C1003" s="72">
        <v>0</v>
      </c>
    </row>
    <row r="1004" spans="2:3">
      <c r="B1004" s="80">
        <v>38</v>
      </c>
      <c r="C1004" s="72" t="s">
        <v>0</v>
      </c>
    </row>
    <row r="1005" spans="2:3">
      <c r="B1005" s="80">
        <v>38</v>
      </c>
      <c r="C1005" s="72" t="s">
        <v>400</v>
      </c>
    </row>
    <row r="1006" spans="2:3">
      <c r="B1006" s="80">
        <v>38</v>
      </c>
      <c r="C1006" s="72" t="s">
        <v>399</v>
      </c>
    </row>
    <row r="1007" spans="2:3">
      <c r="B1007" s="80">
        <v>38</v>
      </c>
      <c r="C1007" s="72" t="s">
        <v>398</v>
      </c>
    </row>
    <row r="1008" spans="2:3">
      <c r="B1008" s="80">
        <v>38</v>
      </c>
      <c r="C1008" s="72" t="s">
        <v>397</v>
      </c>
    </row>
    <row r="1009" spans="2:3">
      <c r="B1009" s="80">
        <v>38</v>
      </c>
      <c r="C1009" s="72" t="s">
        <v>396</v>
      </c>
    </row>
    <row r="1010" spans="2:3">
      <c r="B1010" s="80">
        <v>38</v>
      </c>
      <c r="C1010" s="72">
        <v>0</v>
      </c>
    </row>
    <row r="1011" spans="2:3">
      <c r="B1011" s="122">
        <v>38</v>
      </c>
      <c r="C1011" s="122">
        <v>0</v>
      </c>
    </row>
    <row r="1012" spans="2:3">
      <c r="B1012" s="138">
        <v>39</v>
      </c>
      <c r="C1012" s="123">
        <v>0</v>
      </c>
    </row>
    <row r="1013" spans="2:3" ht="20.25">
      <c r="B1013" s="137">
        <v>39</v>
      </c>
      <c r="C1013" s="48" t="s">
        <v>395</v>
      </c>
    </row>
    <row r="1014" spans="2:3">
      <c r="B1014" s="139">
        <v>39</v>
      </c>
      <c r="C1014" s="49" t="s">
        <v>953</v>
      </c>
    </row>
    <row r="1015" spans="2:3">
      <c r="B1015" s="80">
        <v>39</v>
      </c>
      <c r="C1015" s="124">
        <v>0</v>
      </c>
    </row>
    <row r="1016" spans="2:3">
      <c r="B1016" s="80">
        <v>39</v>
      </c>
      <c r="C1016" s="44" t="s">
        <v>19</v>
      </c>
    </row>
    <row r="1017" spans="2:3">
      <c r="B1017" s="80">
        <v>39</v>
      </c>
      <c r="C1017" s="72" t="s">
        <v>15</v>
      </c>
    </row>
    <row r="1018" spans="2:3">
      <c r="B1018" s="80">
        <v>39</v>
      </c>
      <c r="C1018" s="72" t="s">
        <v>32</v>
      </c>
    </row>
    <row r="1019" spans="2:3">
      <c r="B1019" s="80">
        <v>39</v>
      </c>
      <c r="C1019" s="72">
        <v>0</v>
      </c>
    </row>
    <row r="1020" spans="2:3">
      <c r="B1020" s="80">
        <v>39</v>
      </c>
      <c r="C1020" s="45" t="s">
        <v>2</v>
      </c>
    </row>
    <row r="1021" spans="2:3">
      <c r="B1021" s="80">
        <v>39</v>
      </c>
      <c r="C1021" s="72" t="s">
        <v>954</v>
      </c>
    </row>
    <row r="1022" spans="2:3">
      <c r="B1022" s="80">
        <v>39</v>
      </c>
      <c r="C1022" s="72" t="s">
        <v>955</v>
      </c>
    </row>
    <row r="1023" spans="2:3">
      <c r="B1023" s="80">
        <v>39</v>
      </c>
      <c r="C1023" s="72" t="s">
        <v>956</v>
      </c>
    </row>
    <row r="1024" spans="2:3">
      <c r="B1024" s="80">
        <v>39</v>
      </c>
      <c r="C1024" s="72" t="s">
        <v>957</v>
      </c>
    </row>
    <row r="1025" spans="2:3">
      <c r="B1025" s="80">
        <v>39</v>
      </c>
      <c r="C1025" s="72" t="s">
        <v>958</v>
      </c>
    </row>
    <row r="1026" spans="2:3">
      <c r="B1026" s="80">
        <v>39</v>
      </c>
      <c r="C1026" s="72" t="s">
        <v>959</v>
      </c>
    </row>
    <row r="1027" spans="2:3">
      <c r="B1027" s="80">
        <v>39</v>
      </c>
      <c r="C1027" s="72">
        <v>0</v>
      </c>
    </row>
    <row r="1028" spans="2:3">
      <c r="B1028" s="80">
        <v>39</v>
      </c>
      <c r="C1028" s="72" t="s">
        <v>0</v>
      </c>
    </row>
    <row r="1029" spans="2:3">
      <c r="B1029" s="80">
        <v>39</v>
      </c>
      <c r="C1029" s="72" t="s">
        <v>394</v>
      </c>
    </row>
    <row r="1030" spans="2:3">
      <c r="B1030" s="80">
        <v>39</v>
      </c>
      <c r="C1030" s="72" t="s">
        <v>393</v>
      </c>
    </row>
    <row r="1031" spans="2:3">
      <c r="B1031" s="80">
        <v>39</v>
      </c>
      <c r="C1031" s="72" t="s">
        <v>392</v>
      </c>
    </row>
    <row r="1032" spans="2:3">
      <c r="B1032" s="80">
        <v>39</v>
      </c>
      <c r="C1032" s="72" t="s">
        <v>391</v>
      </c>
    </row>
    <row r="1033" spans="2:3">
      <c r="B1033" s="80">
        <v>39</v>
      </c>
      <c r="C1033" s="72" t="s">
        <v>390</v>
      </c>
    </row>
    <row r="1034" spans="2:3">
      <c r="B1034" s="80">
        <v>39</v>
      </c>
      <c r="C1034" s="72" t="s">
        <v>389</v>
      </c>
    </row>
    <row r="1035" spans="2:3">
      <c r="B1035" s="80">
        <v>39</v>
      </c>
      <c r="C1035" s="72" t="s">
        <v>960</v>
      </c>
    </row>
    <row r="1036" spans="2:3">
      <c r="B1036" s="80">
        <v>39</v>
      </c>
      <c r="C1036" s="72">
        <v>0</v>
      </c>
    </row>
    <row r="1037" spans="2:3">
      <c r="B1037" s="122">
        <v>39</v>
      </c>
      <c r="C1037" s="122">
        <v>0</v>
      </c>
    </row>
    <row r="1038" spans="2:3">
      <c r="B1038" s="138" t="s">
        <v>4915</v>
      </c>
      <c r="C1038" s="123">
        <v>0</v>
      </c>
    </row>
    <row r="1039" spans="2:3" ht="20.25">
      <c r="B1039" s="137" t="s">
        <v>4915</v>
      </c>
      <c r="C1039" s="48" t="s">
        <v>388</v>
      </c>
    </row>
    <row r="1040" spans="2:3">
      <c r="B1040" s="139" t="s">
        <v>4915</v>
      </c>
      <c r="C1040" s="49" t="s">
        <v>961</v>
      </c>
    </row>
    <row r="1041" spans="2:3">
      <c r="B1041" s="80" t="s">
        <v>4915</v>
      </c>
      <c r="C1041" s="124">
        <v>0</v>
      </c>
    </row>
    <row r="1042" spans="2:3">
      <c r="B1042" s="80" t="s">
        <v>4915</v>
      </c>
      <c r="C1042" s="44" t="s">
        <v>5</v>
      </c>
    </row>
    <row r="1043" spans="2:3">
      <c r="B1043" s="80" t="s">
        <v>4915</v>
      </c>
      <c r="C1043" s="72" t="s">
        <v>4</v>
      </c>
    </row>
    <row r="1044" spans="2:3">
      <c r="B1044" s="80" t="s">
        <v>4915</v>
      </c>
      <c r="C1044" s="72" t="s">
        <v>17</v>
      </c>
    </row>
    <row r="1045" spans="2:3">
      <c r="B1045" s="80" t="s">
        <v>4915</v>
      </c>
      <c r="C1045" s="72">
        <v>0</v>
      </c>
    </row>
    <row r="1046" spans="2:3">
      <c r="B1046" s="80" t="s">
        <v>4915</v>
      </c>
      <c r="C1046" s="45" t="s">
        <v>2</v>
      </c>
    </row>
    <row r="1047" spans="2:3">
      <c r="B1047" s="80" t="s">
        <v>4915</v>
      </c>
      <c r="C1047" s="72" t="s">
        <v>962</v>
      </c>
    </row>
    <row r="1048" spans="2:3">
      <c r="B1048" s="80" t="s">
        <v>4915</v>
      </c>
      <c r="C1048" s="72" t="s">
        <v>917</v>
      </c>
    </row>
    <row r="1049" spans="2:3">
      <c r="B1049" s="80" t="s">
        <v>4915</v>
      </c>
      <c r="C1049" s="72" t="s">
        <v>724</v>
      </c>
    </row>
    <row r="1050" spans="2:3">
      <c r="B1050" s="80" t="s">
        <v>4915</v>
      </c>
      <c r="C1050" s="72" t="s">
        <v>963</v>
      </c>
    </row>
    <row r="1051" spans="2:3">
      <c r="B1051" s="80" t="s">
        <v>4915</v>
      </c>
      <c r="C1051" s="72" t="s">
        <v>964</v>
      </c>
    </row>
    <row r="1052" spans="2:3">
      <c r="B1052" s="80" t="s">
        <v>4915</v>
      </c>
      <c r="C1052" s="72" t="s">
        <v>965</v>
      </c>
    </row>
    <row r="1053" spans="2:3">
      <c r="B1053" s="80" t="s">
        <v>4915</v>
      </c>
      <c r="C1053" s="72" t="s">
        <v>651</v>
      </c>
    </row>
    <row r="1054" spans="2:3">
      <c r="B1054" s="80" t="s">
        <v>4915</v>
      </c>
      <c r="C1054" s="72" t="s">
        <v>716</v>
      </c>
    </row>
    <row r="1055" spans="2:3">
      <c r="B1055" s="80" t="s">
        <v>4915</v>
      </c>
      <c r="C1055" s="72" t="s">
        <v>966</v>
      </c>
    </row>
    <row r="1056" spans="2:3">
      <c r="B1056" s="80" t="s">
        <v>4915</v>
      </c>
      <c r="C1056" s="72" t="s">
        <v>967</v>
      </c>
    </row>
    <row r="1057" spans="2:3">
      <c r="B1057" s="80" t="s">
        <v>4915</v>
      </c>
      <c r="C1057" s="72" t="s">
        <v>968</v>
      </c>
    </row>
    <row r="1058" spans="2:3">
      <c r="B1058" s="80" t="s">
        <v>4915</v>
      </c>
      <c r="C1058" s="72">
        <v>0</v>
      </c>
    </row>
    <row r="1059" spans="2:3">
      <c r="B1059" s="80" t="s">
        <v>4915</v>
      </c>
      <c r="C1059" s="72" t="s">
        <v>0</v>
      </c>
    </row>
    <row r="1060" spans="2:3">
      <c r="B1060" s="80" t="s">
        <v>4915</v>
      </c>
      <c r="C1060" s="72" t="s">
        <v>38</v>
      </c>
    </row>
    <row r="1061" spans="2:3">
      <c r="B1061" s="80" t="s">
        <v>4915</v>
      </c>
      <c r="C1061" s="72" t="s">
        <v>387</v>
      </c>
    </row>
    <row r="1062" spans="2:3">
      <c r="B1062" s="80" t="s">
        <v>4915</v>
      </c>
      <c r="C1062" s="72" t="s">
        <v>386</v>
      </c>
    </row>
    <row r="1063" spans="2:3" ht="25.5">
      <c r="B1063" s="80" t="s">
        <v>4915</v>
      </c>
      <c r="C1063" s="72" t="s">
        <v>385</v>
      </c>
    </row>
    <row r="1064" spans="2:3" ht="25.5">
      <c r="B1064" s="80" t="s">
        <v>4915</v>
      </c>
      <c r="C1064" s="72" t="s">
        <v>969</v>
      </c>
    </row>
    <row r="1065" spans="2:3">
      <c r="B1065" s="80" t="s">
        <v>4915</v>
      </c>
      <c r="C1065" s="72" t="s">
        <v>384</v>
      </c>
    </row>
    <row r="1066" spans="2:3">
      <c r="B1066" s="80" t="s">
        <v>4915</v>
      </c>
      <c r="C1066" s="72">
        <v>0</v>
      </c>
    </row>
    <row r="1067" spans="2:3">
      <c r="B1067" s="122" t="s">
        <v>4915</v>
      </c>
      <c r="C1067" s="122">
        <v>0</v>
      </c>
    </row>
    <row r="1068" spans="2:3">
      <c r="B1068" s="138" t="s">
        <v>4916</v>
      </c>
      <c r="C1068" s="123">
        <v>0</v>
      </c>
    </row>
    <row r="1069" spans="2:3" ht="20.25">
      <c r="B1069" s="137" t="s">
        <v>4916</v>
      </c>
      <c r="C1069" s="48" t="s">
        <v>383</v>
      </c>
    </row>
    <row r="1070" spans="2:3">
      <c r="B1070" s="139" t="s">
        <v>4916</v>
      </c>
      <c r="C1070" s="49" t="s">
        <v>970</v>
      </c>
    </row>
    <row r="1071" spans="2:3">
      <c r="B1071" s="80" t="s">
        <v>4916</v>
      </c>
      <c r="C1071" s="124">
        <v>0</v>
      </c>
    </row>
    <row r="1072" spans="2:3">
      <c r="B1072" s="80" t="s">
        <v>4916</v>
      </c>
      <c r="C1072" s="44" t="s">
        <v>8</v>
      </c>
    </row>
    <row r="1073" spans="2:3">
      <c r="B1073" s="80" t="s">
        <v>4916</v>
      </c>
      <c r="C1073" s="72" t="s">
        <v>7</v>
      </c>
    </row>
    <row r="1074" spans="2:3">
      <c r="B1074" s="80" t="s">
        <v>4916</v>
      </c>
      <c r="C1074" s="72" t="s">
        <v>3</v>
      </c>
    </row>
    <row r="1075" spans="2:3">
      <c r="B1075" s="80" t="s">
        <v>4916</v>
      </c>
      <c r="C1075" s="72">
        <v>0</v>
      </c>
    </row>
    <row r="1076" spans="2:3">
      <c r="B1076" s="80" t="s">
        <v>4916</v>
      </c>
      <c r="C1076" s="45" t="s">
        <v>2</v>
      </c>
    </row>
    <row r="1077" spans="2:3">
      <c r="B1077" s="80" t="s">
        <v>4916</v>
      </c>
      <c r="C1077" s="72" t="s">
        <v>971</v>
      </c>
    </row>
    <row r="1078" spans="2:3">
      <c r="B1078" s="80" t="s">
        <v>4916</v>
      </c>
      <c r="C1078" s="72" t="s">
        <v>972</v>
      </c>
    </row>
    <row r="1079" spans="2:3">
      <c r="B1079" s="80" t="s">
        <v>4916</v>
      </c>
      <c r="C1079" s="72" t="s">
        <v>651</v>
      </c>
    </row>
    <row r="1080" spans="2:3">
      <c r="B1080" s="80" t="s">
        <v>4916</v>
      </c>
      <c r="C1080" s="72" t="s">
        <v>973</v>
      </c>
    </row>
    <row r="1081" spans="2:3">
      <c r="B1081" s="80" t="s">
        <v>4916</v>
      </c>
      <c r="C1081" s="72" t="s">
        <v>707</v>
      </c>
    </row>
    <row r="1082" spans="2:3">
      <c r="B1082" s="80" t="s">
        <v>4916</v>
      </c>
      <c r="C1082" s="72" t="s">
        <v>974</v>
      </c>
    </row>
    <row r="1083" spans="2:3">
      <c r="B1083" s="80" t="s">
        <v>4916</v>
      </c>
      <c r="C1083" s="72" t="s">
        <v>662</v>
      </c>
    </row>
    <row r="1084" spans="2:3">
      <c r="B1084" s="80" t="s">
        <v>4916</v>
      </c>
      <c r="C1084" s="72" t="s">
        <v>700</v>
      </c>
    </row>
    <row r="1085" spans="2:3">
      <c r="B1085" s="80" t="s">
        <v>4916</v>
      </c>
      <c r="C1085" s="72" t="s">
        <v>975</v>
      </c>
    </row>
    <row r="1086" spans="2:3">
      <c r="B1086" s="80" t="s">
        <v>4916</v>
      </c>
      <c r="C1086" s="72" t="s">
        <v>976</v>
      </c>
    </row>
    <row r="1087" spans="2:3">
      <c r="B1087" s="80" t="s">
        <v>4916</v>
      </c>
      <c r="C1087" s="72">
        <v>0</v>
      </c>
    </row>
    <row r="1088" spans="2:3">
      <c r="B1088" s="80" t="s">
        <v>4916</v>
      </c>
      <c r="C1088" s="72" t="s">
        <v>0</v>
      </c>
    </row>
    <row r="1089" spans="2:3">
      <c r="B1089" s="80" t="s">
        <v>4916</v>
      </c>
      <c r="C1089" s="72" t="s">
        <v>382</v>
      </c>
    </row>
    <row r="1090" spans="2:3">
      <c r="B1090" s="80" t="s">
        <v>4916</v>
      </c>
      <c r="C1090" s="72" t="s">
        <v>381</v>
      </c>
    </row>
    <row r="1091" spans="2:3">
      <c r="B1091" s="80" t="s">
        <v>4916</v>
      </c>
      <c r="C1091" s="72" t="s">
        <v>380</v>
      </c>
    </row>
    <row r="1092" spans="2:3">
      <c r="B1092" s="80" t="s">
        <v>4916</v>
      </c>
      <c r="C1092" s="72" t="s">
        <v>379</v>
      </c>
    </row>
    <row r="1093" spans="2:3">
      <c r="B1093" s="80" t="s">
        <v>4916</v>
      </c>
      <c r="C1093" s="72" t="s">
        <v>378</v>
      </c>
    </row>
    <row r="1094" spans="2:3">
      <c r="B1094" s="80" t="s">
        <v>4916</v>
      </c>
      <c r="C1094" s="72" t="s">
        <v>377</v>
      </c>
    </row>
    <row r="1095" spans="2:3">
      <c r="B1095" s="80" t="s">
        <v>4916</v>
      </c>
      <c r="C1095" s="72" t="s">
        <v>376</v>
      </c>
    </row>
    <row r="1096" spans="2:3">
      <c r="B1096" s="80" t="s">
        <v>4916</v>
      </c>
      <c r="C1096" s="72" t="s">
        <v>375</v>
      </c>
    </row>
    <row r="1097" spans="2:3">
      <c r="B1097" s="80" t="s">
        <v>4916</v>
      </c>
      <c r="C1097" s="72" t="s">
        <v>374</v>
      </c>
    </row>
    <row r="1098" spans="2:3">
      <c r="B1098" s="80" t="s">
        <v>4916</v>
      </c>
      <c r="C1098" s="72">
        <v>0</v>
      </c>
    </row>
    <row r="1099" spans="2:3">
      <c r="B1099" s="80" t="s">
        <v>4916</v>
      </c>
      <c r="C1099" s="72">
        <v>0</v>
      </c>
    </row>
    <row r="1100" spans="2:3">
      <c r="B1100" s="122" t="s">
        <v>4916</v>
      </c>
      <c r="C1100" s="122">
        <v>0</v>
      </c>
    </row>
    <row r="1101" spans="2:3">
      <c r="B1101" s="138" t="s">
        <v>4917</v>
      </c>
      <c r="C1101" s="123">
        <v>0</v>
      </c>
    </row>
    <row r="1102" spans="2:3" ht="40.5">
      <c r="B1102" s="137" t="s">
        <v>4917</v>
      </c>
      <c r="C1102" s="48" t="s">
        <v>373</v>
      </c>
    </row>
    <row r="1103" spans="2:3">
      <c r="B1103" s="139" t="s">
        <v>4917</v>
      </c>
      <c r="C1103" s="49" t="s">
        <v>977</v>
      </c>
    </row>
    <row r="1104" spans="2:3">
      <c r="B1104" s="80" t="s">
        <v>4917</v>
      </c>
      <c r="C1104" s="124">
        <v>0</v>
      </c>
    </row>
    <row r="1105" spans="2:3">
      <c r="B1105" s="80" t="s">
        <v>4917</v>
      </c>
      <c r="C1105" s="44" t="s">
        <v>8</v>
      </c>
    </row>
    <row r="1106" spans="2:3">
      <c r="B1106" s="80" t="s">
        <v>4917</v>
      </c>
      <c r="C1106" s="72" t="s">
        <v>20</v>
      </c>
    </row>
    <row r="1107" spans="2:3">
      <c r="B1107" s="80" t="s">
        <v>4917</v>
      </c>
      <c r="C1107" s="72" t="s">
        <v>14</v>
      </c>
    </row>
    <row r="1108" spans="2:3">
      <c r="B1108" s="80" t="s">
        <v>4917</v>
      </c>
      <c r="C1108" s="72">
        <v>0</v>
      </c>
    </row>
    <row r="1109" spans="2:3">
      <c r="B1109" s="80" t="s">
        <v>4917</v>
      </c>
      <c r="C1109" s="45" t="s">
        <v>2</v>
      </c>
    </row>
    <row r="1110" spans="2:3">
      <c r="B1110" s="80" t="s">
        <v>4917</v>
      </c>
      <c r="C1110" s="72" t="s">
        <v>978</v>
      </c>
    </row>
    <row r="1111" spans="2:3">
      <c r="B1111" s="80" t="s">
        <v>4917</v>
      </c>
      <c r="C1111" s="72" t="s">
        <v>979</v>
      </c>
    </row>
    <row r="1112" spans="2:3">
      <c r="B1112" s="80" t="s">
        <v>4917</v>
      </c>
      <c r="C1112" s="72" t="s">
        <v>980</v>
      </c>
    </row>
    <row r="1113" spans="2:3">
      <c r="B1113" s="80" t="s">
        <v>4917</v>
      </c>
      <c r="C1113" s="72" t="s">
        <v>981</v>
      </c>
    </row>
    <row r="1114" spans="2:3">
      <c r="B1114" s="80" t="s">
        <v>4917</v>
      </c>
      <c r="C1114" s="72" t="s">
        <v>982</v>
      </c>
    </row>
    <row r="1115" spans="2:3">
      <c r="B1115" s="80" t="s">
        <v>4917</v>
      </c>
      <c r="C1115" s="72" t="s">
        <v>983</v>
      </c>
    </row>
    <row r="1116" spans="2:3">
      <c r="B1116" s="80" t="s">
        <v>4917</v>
      </c>
      <c r="C1116" s="72" t="s">
        <v>700</v>
      </c>
    </row>
    <row r="1117" spans="2:3">
      <c r="B1117" s="80" t="s">
        <v>4917</v>
      </c>
      <c r="C1117" s="72">
        <v>0</v>
      </c>
    </row>
    <row r="1118" spans="2:3">
      <c r="B1118" s="80" t="s">
        <v>4917</v>
      </c>
      <c r="C1118" s="72">
        <v>0</v>
      </c>
    </row>
    <row r="1119" spans="2:3">
      <c r="B1119" s="80" t="s">
        <v>4917</v>
      </c>
      <c r="C1119" s="72" t="s">
        <v>0</v>
      </c>
    </row>
    <row r="1120" spans="2:3">
      <c r="B1120" s="80" t="s">
        <v>4917</v>
      </c>
      <c r="C1120" s="72" t="s">
        <v>372</v>
      </c>
    </row>
    <row r="1121" spans="2:3" ht="25.5">
      <c r="B1121" s="80" t="s">
        <v>4917</v>
      </c>
      <c r="C1121" s="72" t="s">
        <v>984</v>
      </c>
    </row>
    <row r="1122" spans="2:3">
      <c r="B1122" s="80" t="s">
        <v>4917</v>
      </c>
      <c r="C1122" s="72" t="s">
        <v>371</v>
      </c>
    </row>
    <row r="1123" spans="2:3" ht="25.5">
      <c r="B1123" s="80" t="s">
        <v>4917</v>
      </c>
      <c r="C1123" s="72" t="s">
        <v>370</v>
      </c>
    </row>
    <row r="1124" spans="2:3" ht="25.5">
      <c r="B1124" s="80" t="s">
        <v>4917</v>
      </c>
      <c r="C1124" s="72" t="s">
        <v>985</v>
      </c>
    </row>
    <row r="1125" spans="2:3">
      <c r="B1125" s="80" t="s">
        <v>4917</v>
      </c>
      <c r="C1125" s="72" t="s">
        <v>369</v>
      </c>
    </row>
    <row r="1126" spans="2:3" ht="25.5">
      <c r="B1126" s="80" t="s">
        <v>4917</v>
      </c>
      <c r="C1126" s="72" t="s">
        <v>368</v>
      </c>
    </row>
    <row r="1127" spans="2:3">
      <c r="B1127" s="80" t="s">
        <v>4917</v>
      </c>
      <c r="C1127" s="72" t="s">
        <v>986</v>
      </c>
    </row>
    <row r="1128" spans="2:3">
      <c r="B1128" s="80" t="s">
        <v>4917</v>
      </c>
      <c r="C1128" s="72" t="s">
        <v>367</v>
      </c>
    </row>
    <row r="1129" spans="2:3">
      <c r="B1129" s="80" t="s">
        <v>4917</v>
      </c>
      <c r="C1129" s="72" t="s">
        <v>355</v>
      </c>
    </row>
    <row r="1130" spans="2:3">
      <c r="B1130" s="80" t="s">
        <v>4917</v>
      </c>
      <c r="C1130" s="72">
        <v>0</v>
      </c>
    </row>
    <row r="1131" spans="2:3">
      <c r="B1131" s="122" t="s">
        <v>4917</v>
      </c>
      <c r="C1131" s="122">
        <v>0</v>
      </c>
    </row>
    <row r="1132" spans="2:3">
      <c r="B1132" s="138" t="s">
        <v>4918</v>
      </c>
      <c r="C1132" s="123">
        <v>0</v>
      </c>
    </row>
    <row r="1133" spans="2:3" ht="20.25">
      <c r="B1133" s="137" t="s">
        <v>4918</v>
      </c>
      <c r="C1133" s="48" t="s">
        <v>366</v>
      </c>
    </row>
    <row r="1134" spans="2:3">
      <c r="B1134" s="139" t="s">
        <v>4918</v>
      </c>
      <c r="C1134" s="49" t="s">
        <v>987</v>
      </c>
    </row>
    <row r="1135" spans="2:3">
      <c r="B1135" s="80" t="s">
        <v>4918</v>
      </c>
      <c r="C1135" s="124">
        <v>0</v>
      </c>
    </row>
    <row r="1136" spans="2:3">
      <c r="B1136" s="80" t="s">
        <v>4918</v>
      </c>
      <c r="C1136" s="44" t="s">
        <v>8</v>
      </c>
    </row>
    <row r="1137" spans="2:3">
      <c r="B1137" s="80" t="s">
        <v>4918</v>
      </c>
      <c r="C1137" s="72" t="s">
        <v>15</v>
      </c>
    </row>
    <row r="1138" spans="2:3">
      <c r="B1138" s="80" t="s">
        <v>4918</v>
      </c>
      <c r="C1138" s="72" t="s">
        <v>14</v>
      </c>
    </row>
    <row r="1139" spans="2:3">
      <c r="B1139" s="80" t="s">
        <v>4918</v>
      </c>
      <c r="C1139" s="72">
        <v>0</v>
      </c>
    </row>
    <row r="1140" spans="2:3">
      <c r="B1140" s="80" t="s">
        <v>4918</v>
      </c>
      <c r="C1140" s="45" t="s">
        <v>2</v>
      </c>
    </row>
    <row r="1141" spans="2:3">
      <c r="B1141" s="80" t="s">
        <v>4918</v>
      </c>
      <c r="C1141" s="72" t="s">
        <v>988</v>
      </c>
    </row>
    <row r="1142" spans="2:3">
      <c r="B1142" s="80" t="s">
        <v>4918</v>
      </c>
      <c r="C1142" s="72" t="s">
        <v>989</v>
      </c>
    </row>
    <row r="1143" spans="2:3">
      <c r="B1143" s="80" t="s">
        <v>4918</v>
      </c>
      <c r="C1143" s="72" t="s">
        <v>990</v>
      </c>
    </row>
    <row r="1144" spans="2:3">
      <c r="B1144" s="80" t="s">
        <v>4918</v>
      </c>
      <c r="C1144" s="72" t="s">
        <v>991</v>
      </c>
    </row>
    <row r="1145" spans="2:3">
      <c r="B1145" s="80" t="s">
        <v>4918</v>
      </c>
      <c r="C1145" s="72" t="s">
        <v>992</v>
      </c>
    </row>
    <row r="1146" spans="2:3">
      <c r="B1146" s="80" t="s">
        <v>4918</v>
      </c>
      <c r="C1146" s="72"/>
    </row>
    <row r="1147" spans="2:3">
      <c r="B1147" s="80" t="s">
        <v>4918</v>
      </c>
      <c r="C1147" s="72" t="s">
        <v>365</v>
      </c>
    </row>
    <row r="1148" spans="2:3">
      <c r="B1148" s="80" t="s">
        <v>4918</v>
      </c>
      <c r="C1148" s="72" t="s">
        <v>993</v>
      </c>
    </row>
    <row r="1149" spans="2:3">
      <c r="B1149" s="80" t="s">
        <v>4918</v>
      </c>
      <c r="C1149" s="72">
        <v>0</v>
      </c>
    </row>
    <row r="1150" spans="2:3">
      <c r="B1150" s="80" t="s">
        <v>4918</v>
      </c>
      <c r="C1150" s="72">
        <v>0</v>
      </c>
    </row>
    <row r="1151" spans="2:3">
      <c r="B1151" s="80" t="s">
        <v>4918</v>
      </c>
      <c r="C1151" s="72" t="s">
        <v>0</v>
      </c>
    </row>
    <row r="1152" spans="2:3" ht="25.5">
      <c r="B1152" s="80" t="s">
        <v>4918</v>
      </c>
      <c r="C1152" s="72" t="s">
        <v>364</v>
      </c>
    </row>
    <row r="1153" spans="2:3">
      <c r="B1153" s="80" t="s">
        <v>4918</v>
      </c>
      <c r="C1153" s="72" t="s">
        <v>363</v>
      </c>
    </row>
    <row r="1154" spans="2:3">
      <c r="B1154" s="80" t="s">
        <v>4918</v>
      </c>
      <c r="C1154" s="72" t="s">
        <v>362</v>
      </c>
    </row>
    <row r="1155" spans="2:3" ht="25.5">
      <c r="B1155" s="80" t="s">
        <v>4918</v>
      </c>
      <c r="C1155" s="72" t="s">
        <v>361</v>
      </c>
    </row>
    <row r="1156" spans="2:3">
      <c r="B1156" s="80" t="s">
        <v>4918</v>
      </c>
      <c r="C1156" s="72" t="s">
        <v>360</v>
      </c>
    </row>
    <row r="1157" spans="2:3">
      <c r="B1157" s="80" t="s">
        <v>4918</v>
      </c>
      <c r="C1157" s="72" t="s">
        <v>359</v>
      </c>
    </row>
    <row r="1158" spans="2:3" ht="25.5">
      <c r="B1158" s="80" t="s">
        <v>4918</v>
      </c>
      <c r="C1158" s="72" t="s">
        <v>358</v>
      </c>
    </row>
    <row r="1159" spans="2:3">
      <c r="B1159" s="80" t="s">
        <v>4918</v>
      </c>
      <c r="C1159" s="72" t="s">
        <v>357</v>
      </c>
    </row>
    <row r="1160" spans="2:3">
      <c r="B1160" s="80" t="s">
        <v>4918</v>
      </c>
      <c r="C1160" s="72" t="s">
        <v>356</v>
      </c>
    </row>
    <row r="1161" spans="2:3">
      <c r="B1161" s="80" t="s">
        <v>4918</v>
      </c>
      <c r="C1161" s="72" t="s">
        <v>355</v>
      </c>
    </row>
    <row r="1162" spans="2:3">
      <c r="B1162" s="80" t="s">
        <v>4918</v>
      </c>
      <c r="C1162" s="72">
        <v>0</v>
      </c>
    </row>
    <row r="1163" spans="2:3">
      <c r="B1163" s="122" t="s">
        <v>4918</v>
      </c>
      <c r="C1163" s="122">
        <v>0</v>
      </c>
    </row>
    <row r="1164" spans="2:3">
      <c r="B1164" s="138" t="s">
        <v>4919</v>
      </c>
      <c r="C1164" s="123">
        <v>0</v>
      </c>
    </row>
    <row r="1165" spans="2:3" ht="20.25">
      <c r="B1165" s="137" t="s">
        <v>4919</v>
      </c>
      <c r="C1165" s="48" t="s">
        <v>354</v>
      </c>
    </row>
    <row r="1166" spans="2:3">
      <c r="B1166" s="139" t="s">
        <v>4919</v>
      </c>
      <c r="C1166" s="49" t="s">
        <v>994</v>
      </c>
    </row>
    <row r="1167" spans="2:3">
      <c r="B1167" s="80" t="s">
        <v>4919</v>
      </c>
      <c r="C1167" s="124">
        <v>0</v>
      </c>
    </row>
    <row r="1168" spans="2:3">
      <c r="B1168" s="80" t="s">
        <v>4919</v>
      </c>
      <c r="C1168" s="44" t="s">
        <v>5</v>
      </c>
    </row>
    <row r="1169" spans="2:3">
      <c r="B1169" s="80" t="s">
        <v>4919</v>
      </c>
      <c r="C1169" s="72" t="s">
        <v>12</v>
      </c>
    </row>
    <row r="1170" spans="2:3">
      <c r="B1170" s="80" t="s">
        <v>4919</v>
      </c>
      <c r="C1170" s="72" t="s">
        <v>17</v>
      </c>
    </row>
    <row r="1171" spans="2:3">
      <c r="B1171" s="80" t="s">
        <v>4919</v>
      </c>
      <c r="C1171" s="72">
        <v>0</v>
      </c>
    </row>
    <row r="1172" spans="2:3">
      <c r="B1172" s="80" t="s">
        <v>4919</v>
      </c>
      <c r="C1172" s="45" t="s">
        <v>2</v>
      </c>
    </row>
    <row r="1173" spans="2:3">
      <c r="B1173" s="80" t="s">
        <v>4919</v>
      </c>
      <c r="C1173" s="72" t="s">
        <v>689</v>
      </c>
    </row>
    <row r="1174" spans="2:3">
      <c r="B1174" s="80" t="s">
        <v>4919</v>
      </c>
      <c r="C1174" s="72" t="s">
        <v>995</v>
      </c>
    </row>
    <row r="1175" spans="2:3">
      <c r="B1175" s="80" t="s">
        <v>4919</v>
      </c>
      <c r="C1175" s="72" t="s">
        <v>690</v>
      </c>
    </row>
    <row r="1176" spans="2:3">
      <c r="B1176" s="80" t="s">
        <v>4919</v>
      </c>
      <c r="C1176" s="72" t="s">
        <v>691</v>
      </c>
    </row>
    <row r="1177" spans="2:3">
      <c r="B1177" s="80" t="s">
        <v>4919</v>
      </c>
      <c r="C1177" s="72" t="s">
        <v>671</v>
      </c>
    </row>
    <row r="1178" spans="2:3">
      <c r="B1178" s="80" t="s">
        <v>4919</v>
      </c>
      <c r="C1178" s="72" t="s">
        <v>692</v>
      </c>
    </row>
    <row r="1179" spans="2:3">
      <c r="B1179" s="80" t="s">
        <v>4919</v>
      </c>
      <c r="C1179" s="72">
        <v>0</v>
      </c>
    </row>
    <row r="1180" spans="2:3">
      <c r="B1180" s="80" t="s">
        <v>4919</v>
      </c>
      <c r="C1180" s="72">
        <v>0</v>
      </c>
    </row>
    <row r="1181" spans="2:3">
      <c r="B1181" s="80" t="s">
        <v>4919</v>
      </c>
      <c r="C1181" s="72">
        <v>0</v>
      </c>
    </row>
    <row r="1182" spans="2:3">
      <c r="B1182" s="80" t="s">
        <v>4919</v>
      </c>
      <c r="C1182" s="72" t="s">
        <v>0</v>
      </c>
    </row>
    <row r="1183" spans="2:3">
      <c r="B1183" s="80" t="s">
        <v>4919</v>
      </c>
      <c r="C1183" s="72" t="s">
        <v>28</v>
      </c>
    </row>
    <row r="1184" spans="2:3">
      <c r="B1184" s="80" t="s">
        <v>4919</v>
      </c>
      <c r="C1184" s="72" t="s">
        <v>27</v>
      </c>
    </row>
    <row r="1185" spans="2:3" ht="25.5">
      <c r="B1185" s="80" t="s">
        <v>4919</v>
      </c>
      <c r="C1185" s="72" t="s">
        <v>353</v>
      </c>
    </row>
    <row r="1186" spans="2:3">
      <c r="B1186" s="80" t="s">
        <v>4919</v>
      </c>
      <c r="C1186" s="72" t="s">
        <v>834</v>
      </c>
    </row>
    <row r="1187" spans="2:3" ht="25.5">
      <c r="B1187" s="80" t="s">
        <v>4919</v>
      </c>
      <c r="C1187" s="72" t="s">
        <v>44</v>
      </c>
    </row>
    <row r="1188" spans="2:3">
      <c r="B1188" s="80" t="s">
        <v>4919</v>
      </c>
      <c r="C1188" s="72">
        <v>0</v>
      </c>
    </row>
    <row r="1189" spans="2:3">
      <c r="B1189" s="122" t="s">
        <v>4919</v>
      </c>
      <c r="C1189" s="122">
        <v>0</v>
      </c>
    </row>
    <row r="1190" spans="2:3">
      <c r="B1190" s="138" t="s">
        <v>4920</v>
      </c>
      <c r="C1190" s="123">
        <v>0</v>
      </c>
    </row>
    <row r="1191" spans="2:3" ht="20.25">
      <c r="B1191" s="137" t="s">
        <v>4920</v>
      </c>
      <c r="C1191" s="48" t="s">
        <v>352</v>
      </c>
    </row>
    <row r="1192" spans="2:3">
      <c r="B1192" s="139" t="s">
        <v>4920</v>
      </c>
      <c r="C1192" s="49" t="s">
        <v>996</v>
      </c>
    </row>
    <row r="1193" spans="2:3">
      <c r="B1193" s="80" t="s">
        <v>4920</v>
      </c>
      <c r="C1193" s="124">
        <v>0</v>
      </c>
    </row>
    <row r="1194" spans="2:3">
      <c r="B1194" s="80" t="s">
        <v>4920</v>
      </c>
      <c r="C1194" s="44" t="s">
        <v>5</v>
      </c>
    </row>
    <row r="1195" spans="2:3">
      <c r="B1195" s="80" t="s">
        <v>4920</v>
      </c>
      <c r="C1195" s="72" t="s">
        <v>12</v>
      </c>
    </row>
    <row r="1196" spans="2:3">
      <c r="B1196" s="80" t="s">
        <v>4920</v>
      </c>
      <c r="C1196" s="72" t="s">
        <v>17</v>
      </c>
    </row>
    <row r="1197" spans="2:3">
      <c r="B1197" s="80" t="s">
        <v>4920</v>
      </c>
      <c r="C1197" s="72">
        <v>0</v>
      </c>
    </row>
    <row r="1198" spans="2:3">
      <c r="B1198" s="80" t="s">
        <v>4920</v>
      </c>
      <c r="C1198" s="45" t="s">
        <v>2</v>
      </c>
    </row>
    <row r="1199" spans="2:3">
      <c r="B1199" s="80" t="s">
        <v>4920</v>
      </c>
      <c r="C1199" s="72" t="s">
        <v>689</v>
      </c>
    </row>
    <row r="1200" spans="2:3">
      <c r="B1200" s="80" t="s">
        <v>4920</v>
      </c>
      <c r="C1200" s="72" t="s">
        <v>690</v>
      </c>
    </row>
    <row r="1201" spans="2:3">
      <c r="B1201" s="80" t="s">
        <v>4920</v>
      </c>
      <c r="C1201" s="72" t="s">
        <v>691</v>
      </c>
    </row>
    <row r="1202" spans="2:3">
      <c r="B1202" s="80" t="s">
        <v>4920</v>
      </c>
      <c r="C1202" s="72" t="s">
        <v>671</v>
      </c>
    </row>
    <row r="1203" spans="2:3">
      <c r="B1203" s="80" t="s">
        <v>4920</v>
      </c>
      <c r="C1203" s="72" t="s">
        <v>768</v>
      </c>
    </row>
    <row r="1204" spans="2:3">
      <c r="B1204" s="80" t="s">
        <v>4920</v>
      </c>
      <c r="C1204" s="72">
        <v>0</v>
      </c>
    </row>
    <row r="1205" spans="2:3">
      <c r="B1205" s="80" t="s">
        <v>4920</v>
      </c>
      <c r="C1205" s="72" t="s">
        <v>0</v>
      </c>
    </row>
    <row r="1206" spans="2:3">
      <c r="B1206" s="80" t="s">
        <v>4920</v>
      </c>
      <c r="C1206" s="72" t="s">
        <v>28</v>
      </c>
    </row>
    <row r="1207" spans="2:3">
      <c r="B1207" s="80" t="s">
        <v>4920</v>
      </c>
      <c r="C1207" s="72" t="s">
        <v>351</v>
      </c>
    </row>
    <row r="1208" spans="2:3">
      <c r="B1208" s="80" t="s">
        <v>4920</v>
      </c>
      <c r="C1208" s="72" t="s">
        <v>350</v>
      </c>
    </row>
    <row r="1209" spans="2:3" ht="25.5">
      <c r="B1209" s="80" t="s">
        <v>4920</v>
      </c>
      <c r="C1209" s="72" t="s">
        <v>349</v>
      </c>
    </row>
    <row r="1210" spans="2:3">
      <c r="B1210" s="80" t="s">
        <v>4920</v>
      </c>
      <c r="C1210" s="72">
        <v>0</v>
      </c>
    </row>
    <row r="1211" spans="2:3">
      <c r="B1211" s="122" t="s">
        <v>4920</v>
      </c>
      <c r="C1211" s="122">
        <v>0</v>
      </c>
    </row>
    <row r="1212" spans="2:3">
      <c r="B1212" s="138" t="s">
        <v>4921</v>
      </c>
      <c r="C1212" s="123">
        <v>0</v>
      </c>
    </row>
    <row r="1213" spans="2:3" ht="20.25">
      <c r="B1213" s="137" t="s">
        <v>4921</v>
      </c>
      <c r="C1213" s="48" t="s">
        <v>348</v>
      </c>
    </row>
    <row r="1214" spans="2:3">
      <c r="B1214" s="139" t="s">
        <v>4921</v>
      </c>
      <c r="C1214" s="49" t="s">
        <v>997</v>
      </c>
    </row>
    <row r="1215" spans="2:3">
      <c r="B1215" s="80" t="s">
        <v>4921</v>
      </c>
      <c r="C1215" s="124">
        <v>0</v>
      </c>
    </row>
    <row r="1216" spans="2:3">
      <c r="B1216" s="80" t="s">
        <v>4921</v>
      </c>
      <c r="C1216" s="44" t="s">
        <v>8</v>
      </c>
    </row>
    <row r="1217" spans="2:3">
      <c r="B1217" s="80" t="s">
        <v>4921</v>
      </c>
      <c r="C1217" s="72" t="s">
        <v>4</v>
      </c>
    </row>
    <row r="1218" spans="2:3">
      <c r="B1218" s="80" t="s">
        <v>4921</v>
      </c>
      <c r="C1218" s="72" t="s">
        <v>32</v>
      </c>
    </row>
    <row r="1219" spans="2:3">
      <c r="B1219" s="80" t="s">
        <v>4921</v>
      </c>
      <c r="C1219" s="72">
        <v>0</v>
      </c>
    </row>
    <row r="1220" spans="2:3">
      <c r="B1220" s="80" t="s">
        <v>4921</v>
      </c>
      <c r="C1220" s="45" t="s">
        <v>2</v>
      </c>
    </row>
    <row r="1221" spans="2:3">
      <c r="B1221" s="80" t="s">
        <v>4921</v>
      </c>
      <c r="C1221" s="72" t="s">
        <v>998</v>
      </c>
    </row>
    <row r="1222" spans="2:3">
      <c r="B1222" s="80" t="s">
        <v>4921</v>
      </c>
      <c r="C1222" s="72" t="s">
        <v>999</v>
      </c>
    </row>
    <row r="1223" spans="2:3">
      <c r="B1223" s="80" t="s">
        <v>4921</v>
      </c>
      <c r="C1223" s="72" t="s">
        <v>1000</v>
      </c>
    </row>
    <row r="1224" spans="2:3">
      <c r="B1224" s="80" t="s">
        <v>4921</v>
      </c>
      <c r="C1224" s="72" t="s">
        <v>1001</v>
      </c>
    </row>
    <row r="1225" spans="2:3">
      <c r="B1225" s="80" t="s">
        <v>4921</v>
      </c>
      <c r="C1225" s="72" t="s">
        <v>1002</v>
      </c>
    </row>
    <row r="1226" spans="2:3">
      <c r="B1226" s="80" t="s">
        <v>4921</v>
      </c>
      <c r="C1226" s="72" t="s">
        <v>1003</v>
      </c>
    </row>
    <row r="1227" spans="2:3">
      <c r="B1227" s="80" t="s">
        <v>4921</v>
      </c>
      <c r="C1227" s="72" t="s">
        <v>1004</v>
      </c>
    </row>
    <row r="1228" spans="2:3">
      <c r="B1228" s="80" t="s">
        <v>4921</v>
      </c>
      <c r="C1228" s="72" t="s">
        <v>662</v>
      </c>
    </row>
    <row r="1229" spans="2:3">
      <c r="B1229" s="80" t="s">
        <v>4921</v>
      </c>
      <c r="C1229" s="72" t="s">
        <v>700</v>
      </c>
    </row>
    <row r="1230" spans="2:3">
      <c r="B1230" s="80" t="s">
        <v>4921</v>
      </c>
      <c r="C1230" s="72" t="s">
        <v>1005</v>
      </c>
    </row>
    <row r="1231" spans="2:3">
      <c r="B1231" s="80" t="s">
        <v>4921</v>
      </c>
      <c r="C1231" s="72" t="s">
        <v>1006</v>
      </c>
    </row>
    <row r="1232" spans="2:3">
      <c r="B1232" s="80" t="s">
        <v>4921</v>
      </c>
      <c r="C1232" s="72" t="s">
        <v>1007</v>
      </c>
    </row>
    <row r="1233" spans="2:3">
      <c r="B1233" s="80" t="s">
        <v>4921</v>
      </c>
      <c r="C1233" s="72">
        <v>0</v>
      </c>
    </row>
    <row r="1234" spans="2:3">
      <c r="B1234" s="80" t="s">
        <v>4921</v>
      </c>
      <c r="C1234" s="72" t="s">
        <v>0</v>
      </c>
    </row>
    <row r="1235" spans="2:3" ht="25.5">
      <c r="B1235" s="80" t="s">
        <v>4921</v>
      </c>
      <c r="C1235" s="72" t="s">
        <v>347</v>
      </c>
    </row>
    <row r="1236" spans="2:3" ht="25.5">
      <c r="B1236" s="80" t="s">
        <v>4921</v>
      </c>
      <c r="C1236" s="72" t="s">
        <v>346</v>
      </c>
    </row>
    <row r="1237" spans="2:3">
      <c r="B1237" s="80" t="s">
        <v>4921</v>
      </c>
      <c r="C1237" s="72" t="s">
        <v>345</v>
      </c>
    </row>
    <row r="1238" spans="2:3">
      <c r="B1238" s="80" t="s">
        <v>4921</v>
      </c>
      <c r="C1238" s="72" t="s">
        <v>344</v>
      </c>
    </row>
    <row r="1239" spans="2:3">
      <c r="B1239" s="80" t="s">
        <v>4921</v>
      </c>
      <c r="C1239" s="72" t="s">
        <v>343</v>
      </c>
    </row>
    <row r="1240" spans="2:3">
      <c r="B1240" s="80" t="s">
        <v>4921</v>
      </c>
      <c r="C1240" s="72" t="s">
        <v>342</v>
      </c>
    </row>
    <row r="1241" spans="2:3">
      <c r="B1241" s="80" t="s">
        <v>4921</v>
      </c>
      <c r="C1241" s="72">
        <v>0</v>
      </c>
    </row>
    <row r="1242" spans="2:3">
      <c r="B1242" s="122" t="s">
        <v>4921</v>
      </c>
      <c r="C1242" s="122">
        <v>0</v>
      </c>
    </row>
    <row r="1243" spans="2:3">
      <c r="B1243" s="138" t="s">
        <v>4922</v>
      </c>
      <c r="C1243" s="123">
        <v>0</v>
      </c>
    </row>
    <row r="1244" spans="2:3" ht="20.25">
      <c r="B1244" s="137" t="s">
        <v>4922</v>
      </c>
      <c r="C1244" s="48" t="s">
        <v>341</v>
      </c>
    </row>
    <row r="1245" spans="2:3">
      <c r="B1245" s="139" t="s">
        <v>4922</v>
      </c>
      <c r="C1245" s="49" t="s">
        <v>1008</v>
      </c>
    </row>
    <row r="1246" spans="2:3">
      <c r="B1246" s="80" t="s">
        <v>4922</v>
      </c>
      <c r="C1246" s="124">
        <v>0</v>
      </c>
    </row>
    <row r="1247" spans="2:3">
      <c r="B1247" s="80" t="s">
        <v>4922</v>
      </c>
      <c r="C1247" s="44" t="s">
        <v>5</v>
      </c>
    </row>
    <row r="1248" spans="2:3">
      <c r="B1248" s="80" t="s">
        <v>4922</v>
      </c>
      <c r="C1248" s="72" t="s">
        <v>12</v>
      </c>
    </row>
    <row r="1249" spans="2:3">
      <c r="B1249" s="80" t="s">
        <v>4922</v>
      </c>
      <c r="C1249" s="72" t="s">
        <v>17</v>
      </c>
    </row>
    <row r="1250" spans="2:3">
      <c r="B1250" s="80" t="s">
        <v>4922</v>
      </c>
      <c r="C1250" s="72">
        <v>0</v>
      </c>
    </row>
    <row r="1251" spans="2:3">
      <c r="B1251" s="80" t="s">
        <v>4922</v>
      </c>
      <c r="C1251" s="45" t="s">
        <v>2</v>
      </c>
    </row>
    <row r="1252" spans="2:3">
      <c r="B1252" s="80" t="s">
        <v>4922</v>
      </c>
      <c r="C1252" s="72" t="s">
        <v>689</v>
      </c>
    </row>
    <row r="1253" spans="2:3">
      <c r="B1253" s="80" t="s">
        <v>4922</v>
      </c>
      <c r="C1253" s="72" t="s">
        <v>1009</v>
      </c>
    </row>
    <row r="1254" spans="2:3">
      <c r="B1254" s="80" t="s">
        <v>4922</v>
      </c>
      <c r="C1254" s="72" t="s">
        <v>691</v>
      </c>
    </row>
    <row r="1255" spans="2:3">
      <c r="B1255" s="80" t="s">
        <v>4922</v>
      </c>
      <c r="C1255" s="72" t="s">
        <v>671</v>
      </c>
    </row>
    <row r="1256" spans="2:3">
      <c r="B1256" s="80" t="s">
        <v>4922</v>
      </c>
      <c r="C1256" s="72" t="s">
        <v>768</v>
      </c>
    </row>
    <row r="1257" spans="2:3">
      <c r="B1257" s="80" t="s">
        <v>4922</v>
      </c>
      <c r="C1257" s="72">
        <v>0</v>
      </c>
    </row>
    <row r="1258" spans="2:3">
      <c r="B1258" s="80" t="s">
        <v>4922</v>
      </c>
      <c r="C1258" s="72" t="s">
        <v>0</v>
      </c>
    </row>
    <row r="1259" spans="2:3">
      <c r="B1259" s="80" t="s">
        <v>4922</v>
      </c>
      <c r="C1259" s="72" t="s">
        <v>28</v>
      </c>
    </row>
    <row r="1260" spans="2:3">
      <c r="B1260" s="80" t="s">
        <v>4922</v>
      </c>
      <c r="C1260" s="72" t="s">
        <v>27</v>
      </c>
    </row>
    <row r="1261" spans="2:3">
      <c r="B1261" s="80" t="s">
        <v>4922</v>
      </c>
      <c r="C1261" s="72" t="s">
        <v>340</v>
      </c>
    </row>
    <row r="1262" spans="2:3" ht="25.5">
      <c r="B1262" s="80" t="s">
        <v>4922</v>
      </c>
      <c r="C1262" s="72" t="s">
        <v>116</v>
      </c>
    </row>
    <row r="1263" spans="2:3">
      <c r="B1263" s="80" t="s">
        <v>4922</v>
      </c>
      <c r="C1263" s="72">
        <v>0</v>
      </c>
    </row>
    <row r="1264" spans="2:3">
      <c r="B1264" s="122" t="s">
        <v>4922</v>
      </c>
      <c r="C1264" s="122">
        <v>0</v>
      </c>
    </row>
    <row r="1265" spans="2:3">
      <c r="B1265" s="138" t="s">
        <v>4923</v>
      </c>
      <c r="C1265" s="123">
        <v>0</v>
      </c>
    </row>
    <row r="1266" spans="2:3" ht="20.25">
      <c r="B1266" s="137" t="s">
        <v>4923</v>
      </c>
      <c r="C1266" s="48" t="s">
        <v>339</v>
      </c>
    </row>
    <row r="1267" spans="2:3">
      <c r="B1267" s="139" t="s">
        <v>4923</v>
      </c>
      <c r="C1267" s="49" t="s">
        <v>1010</v>
      </c>
    </row>
    <row r="1268" spans="2:3">
      <c r="B1268" s="80" t="s">
        <v>4923</v>
      </c>
      <c r="C1268" s="124">
        <v>0</v>
      </c>
    </row>
    <row r="1269" spans="2:3">
      <c r="B1269" s="80" t="s">
        <v>4923</v>
      </c>
      <c r="C1269" s="44" t="s">
        <v>8</v>
      </c>
    </row>
    <row r="1270" spans="2:3">
      <c r="B1270" s="80" t="s">
        <v>4923</v>
      </c>
      <c r="C1270" s="72" t="s">
        <v>15</v>
      </c>
    </row>
    <row r="1271" spans="2:3">
      <c r="B1271" s="80" t="s">
        <v>4923</v>
      </c>
      <c r="C1271" s="72" t="s">
        <v>36</v>
      </c>
    </row>
    <row r="1272" spans="2:3">
      <c r="B1272" s="80" t="s">
        <v>4923</v>
      </c>
      <c r="C1272" s="72">
        <v>0</v>
      </c>
    </row>
    <row r="1273" spans="2:3">
      <c r="B1273" s="80" t="s">
        <v>4923</v>
      </c>
      <c r="C1273" s="45" t="s">
        <v>2</v>
      </c>
    </row>
    <row r="1274" spans="2:3">
      <c r="B1274" s="80" t="s">
        <v>4923</v>
      </c>
      <c r="C1274" s="72" t="s">
        <v>1011</v>
      </c>
    </row>
    <row r="1275" spans="2:3">
      <c r="B1275" s="80" t="s">
        <v>4923</v>
      </c>
      <c r="C1275" s="72" t="s">
        <v>1012</v>
      </c>
    </row>
    <row r="1276" spans="2:3">
      <c r="B1276" s="80" t="s">
        <v>4923</v>
      </c>
      <c r="C1276" s="72" t="s">
        <v>1013</v>
      </c>
    </row>
    <row r="1277" spans="2:3">
      <c r="B1277" s="80" t="s">
        <v>4923</v>
      </c>
      <c r="C1277" s="72" t="s">
        <v>1014</v>
      </c>
    </row>
    <row r="1278" spans="2:3">
      <c r="B1278" s="80" t="s">
        <v>4923</v>
      </c>
      <c r="C1278" s="72" t="s">
        <v>1015</v>
      </c>
    </row>
    <row r="1279" spans="2:3">
      <c r="B1279" s="80" t="s">
        <v>4923</v>
      </c>
      <c r="C1279" s="72" t="s">
        <v>1016</v>
      </c>
    </row>
    <row r="1280" spans="2:3">
      <c r="B1280" s="80" t="s">
        <v>4923</v>
      </c>
      <c r="C1280" s="72" t="s">
        <v>1017</v>
      </c>
    </row>
    <row r="1281" spans="2:3">
      <c r="B1281" s="80" t="s">
        <v>4923</v>
      </c>
      <c r="C1281" s="72">
        <v>0</v>
      </c>
    </row>
    <row r="1282" spans="2:3">
      <c r="B1282" s="80" t="s">
        <v>4923</v>
      </c>
      <c r="C1282" s="72" t="s">
        <v>0</v>
      </c>
    </row>
    <row r="1283" spans="2:3">
      <c r="B1283" s="80" t="s">
        <v>4923</v>
      </c>
      <c r="C1283" s="72" t="s">
        <v>338</v>
      </c>
    </row>
    <row r="1284" spans="2:3" ht="25.5">
      <c r="B1284" s="80" t="s">
        <v>4923</v>
      </c>
      <c r="C1284" s="72" t="s">
        <v>337</v>
      </c>
    </row>
    <row r="1285" spans="2:3">
      <c r="B1285" s="80" t="s">
        <v>4923</v>
      </c>
      <c r="C1285" s="72">
        <v>0</v>
      </c>
    </row>
    <row r="1286" spans="2:3">
      <c r="B1286" s="122" t="s">
        <v>4923</v>
      </c>
      <c r="C1286" s="122">
        <v>0</v>
      </c>
    </row>
    <row r="1287" spans="2:3">
      <c r="B1287" s="138" t="s">
        <v>4924</v>
      </c>
      <c r="C1287" s="123">
        <v>0</v>
      </c>
    </row>
    <row r="1288" spans="2:3" ht="20.25">
      <c r="B1288" s="137" t="s">
        <v>4924</v>
      </c>
      <c r="C1288" s="48" t="s">
        <v>336</v>
      </c>
    </row>
    <row r="1289" spans="2:3">
      <c r="B1289" s="139" t="s">
        <v>4924</v>
      </c>
      <c r="C1289" s="49" t="s">
        <v>1018</v>
      </c>
    </row>
    <row r="1290" spans="2:3">
      <c r="B1290" s="80" t="s">
        <v>4924</v>
      </c>
      <c r="C1290" s="124">
        <v>0</v>
      </c>
    </row>
    <row r="1291" spans="2:3">
      <c r="B1291" s="80" t="s">
        <v>4924</v>
      </c>
      <c r="C1291" s="44" t="s">
        <v>5</v>
      </c>
    </row>
    <row r="1292" spans="2:3">
      <c r="B1292" s="80" t="s">
        <v>4924</v>
      </c>
      <c r="C1292" s="72" t="s">
        <v>12</v>
      </c>
    </row>
    <row r="1293" spans="2:3">
      <c r="B1293" s="80" t="s">
        <v>4924</v>
      </c>
      <c r="C1293" s="72" t="s">
        <v>36</v>
      </c>
    </row>
    <row r="1294" spans="2:3">
      <c r="B1294" s="80" t="s">
        <v>4924</v>
      </c>
      <c r="C1294" s="72">
        <v>0</v>
      </c>
    </row>
    <row r="1295" spans="2:3">
      <c r="B1295" s="80" t="s">
        <v>4924</v>
      </c>
      <c r="C1295" s="45" t="s">
        <v>2</v>
      </c>
    </row>
    <row r="1296" spans="2:3">
      <c r="B1296" s="80" t="s">
        <v>4924</v>
      </c>
      <c r="C1296" s="72" t="s">
        <v>689</v>
      </c>
    </row>
    <row r="1297" spans="2:3">
      <c r="B1297" s="80" t="s">
        <v>4924</v>
      </c>
      <c r="C1297" s="72" t="s">
        <v>917</v>
      </c>
    </row>
    <row r="1298" spans="2:3">
      <c r="B1298" s="80" t="s">
        <v>4924</v>
      </c>
      <c r="C1298" s="72" t="s">
        <v>1019</v>
      </c>
    </row>
    <row r="1299" spans="2:3">
      <c r="B1299" s="80" t="s">
        <v>4924</v>
      </c>
      <c r="C1299" s="72" t="s">
        <v>1020</v>
      </c>
    </row>
    <row r="1300" spans="2:3">
      <c r="B1300" s="80" t="s">
        <v>4924</v>
      </c>
      <c r="C1300" s="72" t="s">
        <v>768</v>
      </c>
    </row>
    <row r="1301" spans="2:3">
      <c r="B1301" s="80" t="s">
        <v>4924</v>
      </c>
      <c r="C1301" s="72" t="s">
        <v>1021</v>
      </c>
    </row>
    <row r="1302" spans="2:3">
      <c r="B1302" s="80" t="s">
        <v>4924</v>
      </c>
      <c r="C1302" s="72">
        <v>0</v>
      </c>
    </row>
    <row r="1303" spans="2:3">
      <c r="B1303" s="80" t="s">
        <v>4924</v>
      </c>
      <c r="C1303" s="72" t="s">
        <v>0</v>
      </c>
    </row>
    <row r="1304" spans="2:3">
      <c r="B1304" s="80" t="s">
        <v>4924</v>
      </c>
      <c r="C1304" s="72" t="s">
        <v>28</v>
      </c>
    </row>
    <row r="1305" spans="2:3">
      <c r="B1305" s="80" t="s">
        <v>4924</v>
      </c>
      <c r="C1305" s="72" t="s">
        <v>27</v>
      </c>
    </row>
    <row r="1306" spans="2:3" ht="38.25">
      <c r="B1306" s="80" t="s">
        <v>4924</v>
      </c>
      <c r="C1306" s="72" t="s">
        <v>1022</v>
      </c>
    </row>
    <row r="1307" spans="2:3">
      <c r="B1307" s="80" t="s">
        <v>4924</v>
      </c>
      <c r="C1307" s="72" t="s">
        <v>335</v>
      </c>
    </row>
    <row r="1308" spans="2:3" ht="25.5">
      <c r="B1308" s="80" t="s">
        <v>4924</v>
      </c>
      <c r="C1308" s="72" t="s">
        <v>334</v>
      </c>
    </row>
    <row r="1309" spans="2:3">
      <c r="B1309" s="80" t="s">
        <v>4924</v>
      </c>
      <c r="C1309" s="72" t="s">
        <v>333</v>
      </c>
    </row>
    <row r="1310" spans="2:3">
      <c r="B1310" s="80" t="s">
        <v>4924</v>
      </c>
      <c r="C1310" s="72">
        <v>0</v>
      </c>
    </row>
    <row r="1311" spans="2:3">
      <c r="B1311" s="122" t="s">
        <v>4924</v>
      </c>
      <c r="C1311" s="122">
        <v>0</v>
      </c>
    </row>
    <row r="1312" spans="2:3">
      <c r="B1312" s="138" t="s">
        <v>4925</v>
      </c>
      <c r="C1312" s="123">
        <v>0</v>
      </c>
    </row>
    <row r="1313" spans="2:3" ht="20.25">
      <c r="B1313" s="137" t="s">
        <v>4925</v>
      </c>
      <c r="C1313" s="48" t="s">
        <v>332</v>
      </c>
    </row>
    <row r="1314" spans="2:3">
      <c r="B1314" s="139" t="s">
        <v>4925</v>
      </c>
      <c r="C1314" s="49" t="s">
        <v>1033</v>
      </c>
    </row>
    <row r="1315" spans="2:3">
      <c r="B1315" s="80" t="s">
        <v>4925</v>
      </c>
      <c r="C1315" s="124">
        <v>0</v>
      </c>
    </row>
    <row r="1316" spans="2:3">
      <c r="B1316" s="80" t="s">
        <v>4925</v>
      </c>
      <c r="C1316" s="44" t="s">
        <v>8</v>
      </c>
    </row>
    <row r="1317" spans="2:3">
      <c r="B1317" s="80" t="s">
        <v>4925</v>
      </c>
      <c r="C1317" s="72" t="s">
        <v>12</v>
      </c>
    </row>
    <row r="1318" spans="2:3">
      <c r="B1318" s="80" t="s">
        <v>4925</v>
      </c>
      <c r="C1318" s="72" t="s">
        <v>31</v>
      </c>
    </row>
    <row r="1319" spans="2:3">
      <c r="B1319" s="80" t="s">
        <v>4925</v>
      </c>
      <c r="C1319" s="72">
        <v>0</v>
      </c>
    </row>
    <row r="1320" spans="2:3">
      <c r="B1320" s="80" t="s">
        <v>4925</v>
      </c>
      <c r="C1320" s="45" t="s">
        <v>2</v>
      </c>
    </row>
    <row r="1321" spans="2:3">
      <c r="B1321" s="80" t="s">
        <v>4925</v>
      </c>
      <c r="C1321" s="72" t="s">
        <v>821</v>
      </c>
    </row>
    <row r="1322" spans="2:3">
      <c r="B1322" s="80" t="s">
        <v>4925</v>
      </c>
      <c r="C1322" s="72" t="s">
        <v>1023</v>
      </c>
    </row>
    <row r="1323" spans="2:3">
      <c r="B1323" s="80" t="s">
        <v>4925</v>
      </c>
      <c r="C1323" s="72" t="s">
        <v>1024</v>
      </c>
    </row>
    <row r="1324" spans="2:3">
      <c r="B1324" s="80" t="s">
        <v>4925</v>
      </c>
      <c r="C1324" s="72" t="s">
        <v>1025</v>
      </c>
    </row>
    <row r="1325" spans="2:3">
      <c r="B1325" s="80" t="s">
        <v>4925</v>
      </c>
      <c r="C1325" s="72" t="s">
        <v>671</v>
      </c>
    </row>
    <row r="1326" spans="2:3">
      <c r="B1326" s="80" t="s">
        <v>4925</v>
      </c>
      <c r="C1326" s="72">
        <v>0</v>
      </c>
    </row>
    <row r="1327" spans="2:3">
      <c r="B1327" s="80" t="s">
        <v>4925</v>
      </c>
      <c r="C1327" s="72" t="s">
        <v>0</v>
      </c>
    </row>
    <row r="1328" spans="2:3">
      <c r="B1328" s="80" t="s">
        <v>4925</v>
      </c>
      <c r="C1328" s="72" t="s">
        <v>22</v>
      </c>
    </row>
    <row r="1329" spans="2:3" ht="25.5">
      <c r="B1329" s="80" t="s">
        <v>4925</v>
      </c>
      <c r="C1329" s="72" t="s">
        <v>331</v>
      </c>
    </row>
    <row r="1330" spans="2:3">
      <c r="B1330" s="80" t="s">
        <v>4925</v>
      </c>
      <c r="C1330" s="72" t="s">
        <v>29</v>
      </c>
    </row>
    <row r="1331" spans="2:3" ht="25.5">
      <c r="B1331" s="80" t="s">
        <v>4925</v>
      </c>
      <c r="C1331" s="72" t="s">
        <v>330</v>
      </c>
    </row>
    <row r="1332" spans="2:3">
      <c r="B1332" s="80" t="s">
        <v>4925</v>
      </c>
      <c r="C1332" s="72">
        <v>0</v>
      </c>
    </row>
    <row r="1333" spans="2:3">
      <c r="B1333" s="122" t="s">
        <v>4925</v>
      </c>
      <c r="C1333" s="122">
        <v>0</v>
      </c>
    </row>
    <row r="1334" spans="2:3">
      <c r="B1334" s="138" t="s">
        <v>4926</v>
      </c>
      <c r="C1334" s="123">
        <v>0</v>
      </c>
    </row>
    <row r="1335" spans="2:3" ht="20.25">
      <c r="B1335" s="137" t="s">
        <v>4926</v>
      </c>
      <c r="C1335" s="48" t="s">
        <v>329</v>
      </c>
    </row>
    <row r="1336" spans="2:3">
      <c r="B1336" s="139" t="s">
        <v>4926</v>
      </c>
      <c r="C1336" s="49" t="s">
        <v>1034</v>
      </c>
    </row>
    <row r="1337" spans="2:3">
      <c r="B1337" s="80" t="s">
        <v>4926</v>
      </c>
      <c r="C1337" s="124">
        <v>0</v>
      </c>
    </row>
    <row r="1338" spans="2:3">
      <c r="B1338" s="80" t="s">
        <v>4926</v>
      </c>
      <c r="C1338" s="44" t="s">
        <v>8</v>
      </c>
    </row>
    <row r="1339" spans="2:3">
      <c r="B1339" s="80" t="s">
        <v>4926</v>
      </c>
      <c r="C1339" s="72" t="s">
        <v>15</v>
      </c>
    </row>
    <row r="1340" spans="2:3">
      <c r="B1340" s="80" t="s">
        <v>4926</v>
      </c>
      <c r="C1340" s="72" t="s">
        <v>11</v>
      </c>
    </row>
    <row r="1341" spans="2:3">
      <c r="B1341" s="80" t="s">
        <v>4926</v>
      </c>
      <c r="C1341" s="72">
        <v>0</v>
      </c>
    </row>
    <row r="1342" spans="2:3">
      <c r="B1342" s="80" t="s">
        <v>4926</v>
      </c>
      <c r="C1342" s="45" t="s">
        <v>2</v>
      </c>
    </row>
    <row r="1343" spans="2:3">
      <c r="B1343" s="80" t="s">
        <v>4926</v>
      </c>
      <c r="C1343" s="72" t="s">
        <v>1032</v>
      </c>
    </row>
    <row r="1344" spans="2:3">
      <c r="B1344" s="80" t="s">
        <v>4926</v>
      </c>
      <c r="C1344" s="72" t="s">
        <v>1026</v>
      </c>
    </row>
    <row r="1345" spans="2:3">
      <c r="B1345" s="80" t="s">
        <v>4926</v>
      </c>
      <c r="C1345" s="72" t="s">
        <v>1027</v>
      </c>
    </row>
    <row r="1346" spans="2:3">
      <c r="B1346" s="80" t="s">
        <v>4926</v>
      </c>
      <c r="C1346" s="72" t="s">
        <v>1028</v>
      </c>
    </row>
    <row r="1347" spans="2:3">
      <c r="B1347" s="80" t="s">
        <v>4926</v>
      </c>
      <c r="C1347" s="72" t="s">
        <v>1029</v>
      </c>
    </row>
    <row r="1348" spans="2:3">
      <c r="B1348" s="80" t="s">
        <v>4926</v>
      </c>
      <c r="C1348" s="72" t="s">
        <v>1030</v>
      </c>
    </row>
    <row r="1349" spans="2:3">
      <c r="B1349" s="80" t="s">
        <v>4926</v>
      </c>
      <c r="C1349" s="72" t="s">
        <v>1031</v>
      </c>
    </row>
    <row r="1350" spans="2:3">
      <c r="B1350" s="80" t="s">
        <v>4926</v>
      </c>
      <c r="C1350" s="72" t="s">
        <v>662</v>
      </c>
    </row>
    <row r="1351" spans="2:3">
      <c r="B1351" s="80" t="s">
        <v>4926</v>
      </c>
      <c r="C1351" s="72" t="s">
        <v>663</v>
      </c>
    </row>
    <row r="1352" spans="2:3">
      <c r="B1352" s="80" t="s">
        <v>4926</v>
      </c>
      <c r="C1352" s="72">
        <v>0</v>
      </c>
    </row>
    <row r="1353" spans="2:3">
      <c r="B1353" s="80" t="s">
        <v>4926</v>
      </c>
      <c r="C1353" s="72">
        <v>0</v>
      </c>
    </row>
    <row r="1354" spans="2:3">
      <c r="B1354" s="80" t="s">
        <v>4926</v>
      </c>
      <c r="C1354" s="72" t="s">
        <v>0</v>
      </c>
    </row>
    <row r="1355" spans="2:3" ht="25.5">
      <c r="B1355" s="80" t="s">
        <v>4926</v>
      </c>
      <c r="C1355" s="72" t="s">
        <v>1035</v>
      </c>
    </row>
    <row r="1356" spans="2:3">
      <c r="B1356" s="80" t="s">
        <v>4926</v>
      </c>
      <c r="C1356" s="72" t="s">
        <v>328</v>
      </c>
    </row>
    <row r="1357" spans="2:3" ht="25.5">
      <c r="B1357" s="80" t="s">
        <v>4926</v>
      </c>
      <c r="C1357" s="72" t="s">
        <v>327</v>
      </c>
    </row>
    <row r="1358" spans="2:3">
      <c r="B1358" s="80" t="s">
        <v>4926</v>
      </c>
      <c r="C1358" s="72" t="s">
        <v>326</v>
      </c>
    </row>
    <row r="1359" spans="2:3" ht="25.5">
      <c r="B1359" s="80" t="s">
        <v>4926</v>
      </c>
      <c r="C1359" s="72" t="s">
        <v>1036</v>
      </c>
    </row>
    <row r="1360" spans="2:3" ht="25.5">
      <c r="B1360" s="80" t="s">
        <v>4926</v>
      </c>
      <c r="C1360" s="72" t="s">
        <v>325</v>
      </c>
    </row>
    <row r="1361" spans="2:3">
      <c r="B1361" s="80" t="s">
        <v>4926</v>
      </c>
      <c r="C1361" s="72">
        <v>0</v>
      </c>
    </row>
    <row r="1362" spans="2:3">
      <c r="B1362" s="122" t="s">
        <v>4926</v>
      </c>
      <c r="C1362" s="122">
        <v>0</v>
      </c>
    </row>
    <row r="1363" spans="2:3">
      <c r="B1363" s="138" t="s">
        <v>4927</v>
      </c>
      <c r="C1363" s="123">
        <v>0</v>
      </c>
    </row>
    <row r="1364" spans="2:3" ht="20.25">
      <c r="B1364" s="137" t="s">
        <v>4927</v>
      </c>
      <c r="C1364" s="48" t="s">
        <v>324</v>
      </c>
    </row>
    <row r="1365" spans="2:3">
      <c r="B1365" s="139" t="s">
        <v>4927</v>
      </c>
      <c r="C1365" s="49" t="s">
        <v>1037</v>
      </c>
    </row>
    <row r="1366" spans="2:3">
      <c r="B1366" s="80" t="s">
        <v>4927</v>
      </c>
      <c r="C1366" s="124">
        <v>0</v>
      </c>
    </row>
    <row r="1367" spans="2:3">
      <c r="B1367" s="80" t="s">
        <v>4927</v>
      </c>
      <c r="C1367" s="44" t="s">
        <v>19</v>
      </c>
    </row>
    <row r="1368" spans="2:3">
      <c r="B1368" s="80" t="s">
        <v>4927</v>
      </c>
      <c r="C1368" s="72" t="s">
        <v>15</v>
      </c>
    </row>
    <row r="1369" spans="2:3">
      <c r="B1369" s="80" t="s">
        <v>4927</v>
      </c>
      <c r="C1369" s="72" t="s">
        <v>25</v>
      </c>
    </row>
    <row r="1370" spans="2:3">
      <c r="B1370" s="80" t="s">
        <v>4927</v>
      </c>
      <c r="C1370" s="72">
        <v>0</v>
      </c>
    </row>
    <row r="1371" spans="2:3">
      <c r="B1371" s="80" t="s">
        <v>4927</v>
      </c>
      <c r="C1371" s="45" t="s">
        <v>2</v>
      </c>
    </row>
    <row r="1372" spans="2:3">
      <c r="B1372" s="80" t="s">
        <v>4927</v>
      </c>
      <c r="C1372" s="72" t="s">
        <v>1038</v>
      </c>
    </row>
    <row r="1373" spans="2:3">
      <c r="B1373" s="80" t="s">
        <v>4927</v>
      </c>
      <c r="C1373" s="72" t="s">
        <v>1039</v>
      </c>
    </row>
    <row r="1374" spans="2:3">
      <c r="B1374" s="80" t="s">
        <v>4927</v>
      </c>
      <c r="C1374" s="72" t="s">
        <v>932</v>
      </c>
    </row>
    <row r="1375" spans="2:3">
      <c r="B1375" s="80" t="s">
        <v>4927</v>
      </c>
      <c r="C1375" s="72" t="s">
        <v>708</v>
      </c>
    </row>
    <row r="1376" spans="2:3">
      <c r="B1376" s="80" t="s">
        <v>4927</v>
      </c>
      <c r="C1376" s="72" t="s">
        <v>711</v>
      </c>
    </row>
    <row r="1377" spans="2:3">
      <c r="B1377" s="80" t="s">
        <v>4927</v>
      </c>
      <c r="C1377" s="72" t="s">
        <v>912</v>
      </c>
    </row>
    <row r="1378" spans="2:3">
      <c r="B1378" s="80" t="s">
        <v>4927</v>
      </c>
      <c r="C1378" s="72">
        <v>0</v>
      </c>
    </row>
    <row r="1379" spans="2:3">
      <c r="B1379" s="80" t="s">
        <v>4927</v>
      </c>
      <c r="C1379" s="72" t="s">
        <v>0</v>
      </c>
    </row>
    <row r="1380" spans="2:3">
      <c r="B1380" s="80" t="s">
        <v>4927</v>
      </c>
      <c r="C1380" s="72" t="s">
        <v>323</v>
      </c>
    </row>
    <row r="1381" spans="2:3">
      <c r="B1381" s="80" t="s">
        <v>4927</v>
      </c>
      <c r="C1381" s="72" t="s">
        <v>322</v>
      </c>
    </row>
    <row r="1382" spans="2:3" ht="25.5">
      <c r="B1382" s="80" t="s">
        <v>4927</v>
      </c>
      <c r="C1382" s="72" t="s">
        <v>321</v>
      </c>
    </row>
    <row r="1383" spans="2:3">
      <c r="B1383" s="80" t="s">
        <v>4927</v>
      </c>
      <c r="C1383" s="72" t="s">
        <v>320</v>
      </c>
    </row>
    <row r="1384" spans="2:3">
      <c r="B1384" s="80" t="s">
        <v>4927</v>
      </c>
      <c r="C1384" s="72">
        <v>0</v>
      </c>
    </row>
    <row r="1385" spans="2:3">
      <c r="B1385" s="122" t="s">
        <v>4927</v>
      </c>
      <c r="C1385" s="122">
        <v>0</v>
      </c>
    </row>
    <row r="1386" spans="2:3">
      <c r="B1386" s="138" t="s">
        <v>4928</v>
      </c>
      <c r="C1386" s="123">
        <v>0</v>
      </c>
    </row>
    <row r="1387" spans="2:3" ht="40.5">
      <c r="B1387" s="137" t="s">
        <v>4928</v>
      </c>
      <c r="C1387" s="48" t="s">
        <v>319</v>
      </c>
    </row>
    <row r="1388" spans="2:3">
      <c r="B1388" s="139" t="s">
        <v>4928</v>
      </c>
      <c r="C1388" s="49" t="s">
        <v>1040</v>
      </c>
    </row>
    <row r="1389" spans="2:3">
      <c r="B1389" s="80" t="s">
        <v>4928</v>
      </c>
      <c r="C1389" s="124">
        <v>0</v>
      </c>
    </row>
    <row r="1390" spans="2:3">
      <c r="B1390" s="80" t="s">
        <v>4928</v>
      </c>
      <c r="C1390" s="44" t="s">
        <v>8</v>
      </c>
    </row>
    <row r="1391" spans="2:3">
      <c r="B1391" s="80" t="s">
        <v>4928</v>
      </c>
      <c r="C1391" s="72" t="s">
        <v>24</v>
      </c>
    </row>
    <row r="1392" spans="2:3">
      <c r="B1392" s="80" t="s">
        <v>4928</v>
      </c>
      <c r="C1392" s="72" t="s">
        <v>34</v>
      </c>
    </row>
    <row r="1393" spans="2:3">
      <c r="B1393" s="80" t="s">
        <v>4928</v>
      </c>
      <c r="C1393" s="72">
        <v>0</v>
      </c>
    </row>
    <row r="1394" spans="2:3">
      <c r="B1394" s="80" t="s">
        <v>4928</v>
      </c>
      <c r="C1394" s="45" t="s">
        <v>2</v>
      </c>
    </row>
    <row r="1395" spans="2:3">
      <c r="B1395" s="80" t="s">
        <v>4928</v>
      </c>
      <c r="C1395" s="72" t="s">
        <v>978</v>
      </c>
    </row>
    <row r="1396" spans="2:3">
      <c r="B1396" s="80" t="s">
        <v>4928</v>
      </c>
      <c r="C1396" s="72" t="s">
        <v>1041</v>
      </c>
    </row>
    <row r="1397" spans="2:3">
      <c r="B1397" s="80" t="s">
        <v>4928</v>
      </c>
      <c r="C1397" s="72" t="s">
        <v>1042</v>
      </c>
    </row>
    <row r="1398" spans="2:3">
      <c r="B1398" s="80" t="s">
        <v>4928</v>
      </c>
      <c r="C1398" s="72" t="s">
        <v>1043</v>
      </c>
    </row>
    <row r="1399" spans="2:3">
      <c r="B1399" s="80" t="s">
        <v>4928</v>
      </c>
      <c r="C1399" s="72" t="s">
        <v>1044</v>
      </c>
    </row>
    <row r="1400" spans="2:3">
      <c r="B1400" s="80" t="s">
        <v>4928</v>
      </c>
      <c r="C1400" s="72" t="s">
        <v>662</v>
      </c>
    </row>
    <row r="1401" spans="2:3">
      <c r="B1401" s="80" t="s">
        <v>4928</v>
      </c>
      <c r="C1401" s="72" t="s">
        <v>700</v>
      </c>
    </row>
    <row r="1402" spans="2:3">
      <c r="B1402" s="80" t="s">
        <v>4928</v>
      </c>
      <c r="C1402" s="72" t="s">
        <v>1045</v>
      </c>
    </row>
    <row r="1403" spans="2:3">
      <c r="B1403" s="80" t="s">
        <v>4928</v>
      </c>
      <c r="C1403" s="72" t="s">
        <v>700</v>
      </c>
    </row>
    <row r="1404" spans="2:3">
      <c r="B1404" s="80" t="s">
        <v>4928</v>
      </c>
      <c r="C1404" s="72">
        <v>0</v>
      </c>
    </row>
    <row r="1405" spans="2:3">
      <c r="B1405" s="80" t="s">
        <v>4928</v>
      </c>
      <c r="C1405" s="72">
        <v>0</v>
      </c>
    </row>
    <row r="1406" spans="2:3">
      <c r="B1406" s="80" t="s">
        <v>4928</v>
      </c>
      <c r="C1406" s="72">
        <v>0</v>
      </c>
    </row>
    <row r="1407" spans="2:3">
      <c r="B1407" s="80" t="s">
        <v>4928</v>
      </c>
      <c r="C1407" s="72" t="s">
        <v>0</v>
      </c>
    </row>
    <row r="1408" spans="2:3" ht="25.5">
      <c r="B1408" s="80" t="s">
        <v>4928</v>
      </c>
      <c r="C1408" s="72" t="s">
        <v>318</v>
      </c>
    </row>
    <row r="1409" spans="2:3" ht="38.25">
      <c r="B1409" s="80" t="s">
        <v>4928</v>
      </c>
      <c r="C1409" s="72" t="s">
        <v>1046</v>
      </c>
    </row>
    <row r="1410" spans="2:3" ht="38.25">
      <c r="B1410" s="80" t="s">
        <v>4928</v>
      </c>
      <c r="C1410" s="72" t="s">
        <v>1047</v>
      </c>
    </row>
    <row r="1411" spans="2:3" ht="25.5">
      <c r="B1411" s="80" t="s">
        <v>4928</v>
      </c>
      <c r="C1411" s="72" t="s">
        <v>317</v>
      </c>
    </row>
    <row r="1412" spans="2:3" ht="25.5">
      <c r="B1412" s="80" t="s">
        <v>4928</v>
      </c>
      <c r="C1412" s="72" t="s">
        <v>1048</v>
      </c>
    </row>
    <row r="1413" spans="2:3" ht="25.5">
      <c r="B1413" s="80" t="s">
        <v>4928</v>
      </c>
      <c r="C1413" s="72" t="s">
        <v>316</v>
      </c>
    </row>
    <row r="1414" spans="2:3" ht="38.25">
      <c r="B1414" s="80" t="s">
        <v>4928</v>
      </c>
      <c r="C1414" s="72" t="s">
        <v>1049</v>
      </c>
    </row>
    <row r="1415" spans="2:3">
      <c r="B1415" s="80" t="s">
        <v>4928</v>
      </c>
      <c r="C1415" s="72" t="s">
        <v>315</v>
      </c>
    </row>
    <row r="1416" spans="2:3">
      <c r="B1416" s="80" t="s">
        <v>4928</v>
      </c>
      <c r="C1416" s="72" t="s">
        <v>314</v>
      </c>
    </row>
    <row r="1417" spans="2:3">
      <c r="B1417" s="80" t="s">
        <v>4928</v>
      </c>
      <c r="C1417" s="72">
        <v>0</v>
      </c>
    </row>
    <row r="1418" spans="2:3">
      <c r="B1418" s="122" t="s">
        <v>4928</v>
      </c>
      <c r="C1418" s="122">
        <v>0</v>
      </c>
    </row>
    <row r="1419" spans="2:3">
      <c r="B1419" s="138" t="s">
        <v>4929</v>
      </c>
      <c r="C1419" s="123">
        <v>0</v>
      </c>
    </row>
    <row r="1420" spans="2:3" ht="20.25">
      <c r="B1420" s="137" t="s">
        <v>4929</v>
      </c>
      <c r="C1420" s="48" t="s">
        <v>313</v>
      </c>
    </row>
    <row r="1421" spans="2:3">
      <c r="B1421" s="139" t="s">
        <v>4929</v>
      </c>
      <c r="C1421" s="49" t="s">
        <v>1050</v>
      </c>
    </row>
    <row r="1422" spans="2:3">
      <c r="B1422" s="80" t="s">
        <v>4929</v>
      </c>
      <c r="C1422" s="124">
        <v>0</v>
      </c>
    </row>
    <row r="1423" spans="2:3">
      <c r="B1423" s="80" t="s">
        <v>4929</v>
      </c>
      <c r="C1423" s="44" t="s">
        <v>5</v>
      </c>
    </row>
    <row r="1424" spans="2:3">
      <c r="B1424" s="80" t="s">
        <v>4929</v>
      </c>
      <c r="C1424" s="72" t="s">
        <v>7</v>
      </c>
    </row>
    <row r="1425" spans="2:3">
      <c r="B1425" s="80" t="s">
        <v>4929</v>
      </c>
      <c r="C1425" s="72" t="s">
        <v>18</v>
      </c>
    </row>
    <row r="1426" spans="2:3">
      <c r="B1426" s="80" t="s">
        <v>4929</v>
      </c>
      <c r="C1426" s="72">
        <v>0</v>
      </c>
    </row>
    <row r="1427" spans="2:3">
      <c r="B1427" s="80" t="s">
        <v>4929</v>
      </c>
      <c r="C1427" s="45" t="s">
        <v>2</v>
      </c>
    </row>
    <row r="1428" spans="2:3">
      <c r="B1428" s="80" t="s">
        <v>4929</v>
      </c>
      <c r="C1428" s="72" t="s">
        <v>1051</v>
      </c>
    </row>
    <row r="1429" spans="2:3">
      <c r="B1429" s="80" t="s">
        <v>4929</v>
      </c>
      <c r="C1429" s="72" t="s">
        <v>1052</v>
      </c>
    </row>
    <row r="1430" spans="2:3">
      <c r="B1430" s="80" t="s">
        <v>4929</v>
      </c>
      <c r="C1430" s="72" t="s">
        <v>1053</v>
      </c>
    </row>
    <row r="1431" spans="2:3">
      <c r="B1431" s="80" t="s">
        <v>4929</v>
      </c>
      <c r="C1431" s="72" t="s">
        <v>1054</v>
      </c>
    </row>
    <row r="1432" spans="2:3">
      <c r="B1432" s="80" t="s">
        <v>4929</v>
      </c>
      <c r="C1432" s="72" t="s">
        <v>662</v>
      </c>
    </row>
    <row r="1433" spans="2:3">
      <c r="B1433" s="80" t="s">
        <v>4929</v>
      </c>
      <c r="C1433" s="72" t="s">
        <v>700</v>
      </c>
    </row>
    <row r="1434" spans="2:3">
      <c r="B1434" s="80" t="s">
        <v>4929</v>
      </c>
      <c r="C1434" s="72" t="s">
        <v>651</v>
      </c>
    </row>
    <row r="1435" spans="2:3">
      <c r="B1435" s="80" t="s">
        <v>4929</v>
      </c>
      <c r="C1435" s="72" t="s">
        <v>1055</v>
      </c>
    </row>
    <row r="1436" spans="2:3">
      <c r="B1436" s="80" t="s">
        <v>4929</v>
      </c>
      <c r="C1436" s="72">
        <v>0</v>
      </c>
    </row>
    <row r="1437" spans="2:3">
      <c r="B1437" s="80" t="s">
        <v>4929</v>
      </c>
      <c r="C1437" s="72" t="s">
        <v>0</v>
      </c>
    </row>
    <row r="1438" spans="2:3" ht="25.5">
      <c r="B1438" s="80" t="s">
        <v>4929</v>
      </c>
      <c r="C1438" s="72" t="s">
        <v>312</v>
      </c>
    </row>
    <row r="1439" spans="2:3">
      <c r="B1439" s="80" t="s">
        <v>4929</v>
      </c>
      <c r="C1439" s="72" t="s">
        <v>311</v>
      </c>
    </row>
    <row r="1440" spans="2:3">
      <c r="B1440" s="80" t="s">
        <v>4929</v>
      </c>
      <c r="C1440" s="72" t="s">
        <v>310</v>
      </c>
    </row>
    <row r="1441" spans="2:3">
      <c r="B1441" s="80" t="s">
        <v>4929</v>
      </c>
      <c r="C1441" s="72" t="s">
        <v>309</v>
      </c>
    </row>
    <row r="1442" spans="2:3">
      <c r="B1442" s="80" t="s">
        <v>4929</v>
      </c>
      <c r="C1442" s="72" t="s">
        <v>308</v>
      </c>
    </row>
    <row r="1443" spans="2:3">
      <c r="B1443" s="80" t="s">
        <v>4929</v>
      </c>
      <c r="C1443" s="72">
        <v>0</v>
      </c>
    </row>
    <row r="1444" spans="2:3">
      <c r="B1444" s="80" t="s">
        <v>4929</v>
      </c>
      <c r="C1444" s="72">
        <v>0</v>
      </c>
    </row>
    <row r="1445" spans="2:3">
      <c r="B1445" s="122" t="s">
        <v>4929</v>
      </c>
      <c r="C1445" s="122">
        <v>0</v>
      </c>
    </row>
    <row r="1446" spans="2:3">
      <c r="B1446" s="138" t="s">
        <v>4930</v>
      </c>
      <c r="C1446" s="123">
        <v>0</v>
      </c>
    </row>
    <row r="1447" spans="2:3" ht="20.25">
      <c r="B1447" s="137" t="s">
        <v>4930</v>
      </c>
      <c r="C1447" s="48" t="s">
        <v>307</v>
      </c>
    </row>
    <row r="1448" spans="2:3">
      <c r="B1448" s="139" t="s">
        <v>4930</v>
      </c>
      <c r="C1448" s="49" t="s">
        <v>1056</v>
      </c>
    </row>
    <row r="1449" spans="2:3">
      <c r="B1449" s="80" t="s">
        <v>4930</v>
      </c>
      <c r="C1449" s="124">
        <v>0</v>
      </c>
    </row>
    <row r="1450" spans="2:3">
      <c r="B1450" s="80" t="s">
        <v>4930</v>
      </c>
      <c r="C1450" s="44" t="s">
        <v>8</v>
      </c>
    </row>
    <row r="1451" spans="2:3">
      <c r="B1451" s="80" t="s">
        <v>4930</v>
      </c>
      <c r="C1451" s="72" t="s">
        <v>12</v>
      </c>
    </row>
    <row r="1452" spans="2:3">
      <c r="B1452" s="80" t="s">
        <v>4930</v>
      </c>
      <c r="C1452" s="72" t="s">
        <v>18</v>
      </c>
    </row>
    <row r="1453" spans="2:3">
      <c r="B1453" s="80" t="s">
        <v>4930</v>
      </c>
      <c r="C1453" s="72">
        <v>0</v>
      </c>
    </row>
    <row r="1454" spans="2:3">
      <c r="B1454" s="80" t="s">
        <v>4930</v>
      </c>
      <c r="C1454" s="45" t="s">
        <v>2</v>
      </c>
    </row>
    <row r="1455" spans="2:3">
      <c r="B1455" s="80" t="s">
        <v>4930</v>
      </c>
      <c r="C1455" s="72" t="s">
        <v>1057</v>
      </c>
    </row>
    <row r="1456" spans="2:3">
      <c r="B1456" s="80" t="s">
        <v>4930</v>
      </c>
      <c r="C1456" s="72" t="s">
        <v>1058</v>
      </c>
    </row>
    <row r="1457" spans="2:3">
      <c r="B1457" s="80" t="s">
        <v>4930</v>
      </c>
      <c r="C1457" s="72" t="s">
        <v>1059</v>
      </c>
    </row>
    <row r="1458" spans="2:3">
      <c r="B1458" s="80" t="s">
        <v>4930</v>
      </c>
      <c r="C1458" s="72" t="s">
        <v>1060</v>
      </c>
    </row>
    <row r="1459" spans="2:3">
      <c r="B1459" s="80" t="s">
        <v>4930</v>
      </c>
      <c r="C1459" s="72" t="s">
        <v>1061</v>
      </c>
    </row>
    <row r="1460" spans="2:3">
      <c r="B1460" s="80" t="s">
        <v>4930</v>
      </c>
      <c r="C1460" s="72">
        <v>0</v>
      </c>
    </row>
    <row r="1461" spans="2:3">
      <c r="B1461" s="80" t="s">
        <v>4930</v>
      </c>
      <c r="C1461" s="72" t="s">
        <v>0</v>
      </c>
    </row>
    <row r="1462" spans="2:3">
      <c r="B1462" s="80" t="s">
        <v>4930</v>
      </c>
      <c r="C1462" s="72" t="s">
        <v>1062</v>
      </c>
    </row>
    <row r="1463" spans="2:3" ht="25.5">
      <c r="B1463" s="80" t="s">
        <v>4930</v>
      </c>
      <c r="C1463" s="72" t="s">
        <v>3619</v>
      </c>
    </row>
    <row r="1464" spans="2:3">
      <c r="B1464" s="80" t="s">
        <v>4930</v>
      </c>
      <c r="C1464" s="72" t="s">
        <v>306</v>
      </c>
    </row>
    <row r="1465" spans="2:3">
      <c r="B1465" s="80" t="s">
        <v>4930</v>
      </c>
      <c r="C1465" s="72" t="s">
        <v>305</v>
      </c>
    </row>
    <row r="1466" spans="2:3">
      <c r="B1466" s="80" t="s">
        <v>4930</v>
      </c>
      <c r="C1466" s="72">
        <v>0</v>
      </c>
    </row>
    <row r="1467" spans="2:3">
      <c r="B1467" s="122" t="s">
        <v>4930</v>
      </c>
      <c r="C1467" s="122">
        <v>0</v>
      </c>
    </row>
    <row r="1468" spans="2:3">
      <c r="B1468" s="138" t="s">
        <v>4931</v>
      </c>
      <c r="C1468" s="123">
        <v>0</v>
      </c>
    </row>
    <row r="1469" spans="2:3" ht="20.25">
      <c r="B1469" s="137" t="s">
        <v>4931</v>
      </c>
      <c r="C1469" s="48" t="s">
        <v>304</v>
      </c>
    </row>
    <row r="1470" spans="2:3">
      <c r="B1470" s="139" t="s">
        <v>4931</v>
      </c>
      <c r="C1470" s="49" t="s">
        <v>1063</v>
      </c>
    </row>
    <row r="1471" spans="2:3">
      <c r="B1471" s="80" t="s">
        <v>4931</v>
      </c>
      <c r="C1471" s="124">
        <v>0</v>
      </c>
    </row>
    <row r="1472" spans="2:3">
      <c r="B1472" s="80" t="s">
        <v>4931</v>
      </c>
      <c r="C1472" s="44" t="s">
        <v>8</v>
      </c>
    </row>
    <row r="1473" spans="2:3">
      <c r="B1473" s="80" t="s">
        <v>4931</v>
      </c>
      <c r="C1473" s="72" t="s">
        <v>7</v>
      </c>
    </row>
    <row r="1474" spans="2:3">
      <c r="B1474" s="80" t="s">
        <v>4931</v>
      </c>
      <c r="C1474" s="72" t="s">
        <v>11</v>
      </c>
    </row>
    <row r="1475" spans="2:3">
      <c r="B1475" s="80" t="s">
        <v>4931</v>
      </c>
      <c r="C1475" s="72">
        <v>0</v>
      </c>
    </row>
    <row r="1476" spans="2:3">
      <c r="B1476" s="80" t="s">
        <v>4931</v>
      </c>
      <c r="C1476" s="45" t="s">
        <v>2</v>
      </c>
    </row>
    <row r="1477" spans="2:3">
      <c r="B1477" s="80" t="s">
        <v>4931</v>
      </c>
      <c r="C1477" s="72" t="s">
        <v>1064</v>
      </c>
    </row>
    <row r="1478" spans="2:3">
      <c r="B1478" s="80" t="s">
        <v>4931</v>
      </c>
      <c r="C1478" s="72" t="s">
        <v>1065</v>
      </c>
    </row>
    <row r="1479" spans="2:3">
      <c r="B1479" s="80" t="s">
        <v>4931</v>
      </c>
      <c r="C1479" s="72" t="s">
        <v>1066</v>
      </c>
    </row>
    <row r="1480" spans="2:3">
      <c r="B1480" s="80" t="s">
        <v>4931</v>
      </c>
      <c r="C1480" s="72" t="s">
        <v>1067</v>
      </c>
    </row>
    <row r="1481" spans="2:3">
      <c r="B1481" s="80" t="s">
        <v>4931</v>
      </c>
      <c r="C1481" s="72" t="s">
        <v>1068</v>
      </c>
    </row>
    <row r="1482" spans="2:3">
      <c r="B1482" s="80" t="s">
        <v>4931</v>
      </c>
      <c r="C1482" s="72" t="s">
        <v>1069</v>
      </c>
    </row>
    <row r="1483" spans="2:3">
      <c r="B1483" s="80" t="s">
        <v>4931</v>
      </c>
      <c r="C1483" s="72" t="s">
        <v>1070</v>
      </c>
    </row>
    <row r="1484" spans="2:3">
      <c r="B1484" s="80" t="s">
        <v>4931</v>
      </c>
      <c r="C1484" s="72">
        <v>0</v>
      </c>
    </row>
    <row r="1485" spans="2:3">
      <c r="B1485" s="80" t="s">
        <v>4931</v>
      </c>
      <c r="C1485" s="72" t="s">
        <v>0</v>
      </c>
    </row>
    <row r="1486" spans="2:3">
      <c r="B1486" s="80" t="s">
        <v>4931</v>
      </c>
      <c r="C1486" s="72" t="s">
        <v>303</v>
      </c>
    </row>
    <row r="1487" spans="2:3">
      <c r="B1487" s="80" t="s">
        <v>4931</v>
      </c>
      <c r="C1487" s="72" t="s">
        <v>302</v>
      </c>
    </row>
    <row r="1488" spans="2:3">
      <c r="B1488" s="80" t="s">
        <v>4931</v>
      </c>
      <c r="C1488" s="72" t="s">
        <v>301</v>
      </c>
    </row>
    <row r="1489" spans="2:3">
      <c r="B1489" s="80" t="s">
        <v>4931</v>
      </c>
      <c r="C1489" s="72" t="s">
        <v>300</v>
      </c>
    </row>
    <row r="1490" spans="2:3">
      <c r="B1490" s="80" t="s">
        <v>4931</v>
      </c>
      <c r="C1490" s="72" t="s">
        <v>299</v>
      </c>
    </row>
    <row r="1491" spans="2:3">
      <c r="B1491" s="80" t="s">
        <v>4931</v>
      </c>
      <c r="C1491" s="72" t="s">
        <v>298</v>
      </c>
    </row>
    <row r="1492" spans="2:3" ht="25.5">
      <c r="B1492" s="80" t="s">
        <v>4931</v>
      </c>
      <c r="C1492" s="72" t="s">
        <v>297</v>
      </c>
    </row>
    <row r="1493" spans="2:3">
      <c r="B1493" s="80" t="s">
        <v>4931</v>
      </c>
      <c r="C1493" s="72" t="s">
        <v>296</v>
      </c>
    </row>
    <row r="1494" spans="2:3">
      <c r="B1494" s="80" t="s">
        <v>4931</v>
      </c>
      <c r="C1494" s="72" t="s">
        <v>295</v>
      </c>
    </row>
    <row r="1495" spans="2:3">
      <c r="B1495" s="80" t="s">
        <v>4931</v>
      </c>
      <c r="C1495" s="72" t="s">
        <v>294</v>
      </c>
    </row>
    <row r="1496" spans="2:3">
      <c r="B1496" s="80" t="s">
        <v>4931</v>
      </c>
      <c r="C1496" s="72" t="s">
        <v>293</v>
      </c>
    </row>
    <row r="1497" spans="2:3">
      <c r="B1497" s="80" t="s">
        <v>4931</v>
      </c>
      <c r="C1497" s="72">
        <v>0</v>
      </c>
    </row>
    <row r="1498" spans="2:3">
      <c r="B1498" s="122" t="s">
        <v>4931</v>
      </c>
      <c r="C1498" s="122">
        <v>0</v>
      </c>
    </row>
    <row r="1499" spans="2:3">
      <c r="B1499" s="138" t="s">
        <v>4932</v>
      </c>
      <c r="C1499" s="123">
        <v>0</v>
      </c>
    </row>
    <row r="1500" spans="2:3" ht="20.25">
      <c r="B1500" s="137" t="s">
        <v>4932</v>
      </c>
      <c r="C1500" s="48" t="s">
        <v>292</v>
      </c>
    </row>
    <row r="1501" spans="2:3">
      <c r="B1501" s="139" t="s">
        <v>4932</v>
      </c>
      <c r="C1501" s="49" t="s">
        <v>1071</v>
      </c>
    </row>
    <row r="1502" spans="2:3">
      <c r="B1502" s="80" t="s">
        <v>4932</v>
      </c>
      <c r="C1502" s="124">
        <v>0</v>
      </c>
    </row>
    <row r="1503" spans="2:3">
      <c r="B1503" s="80" t="s">
        <v>4932</v>
      </c>
      <c r="C1503" s="44" t="s">
        <v>5</v>
      </c>
    </row>
    <row r="1504" spans="2:3">
      <c r="B1504" s="80" t="s">
        <v>4932</v>
      </c>
      <c r="C1504" s="72" t="s">
        <v>24</v>
      </c>
    </row>
    <row r="1505" spans="2:3">
      <c r="B1505" s="80" t="s">
        <v>4932</v>
      </c>
      <c r="C1505" s="72" t="s">
        <v>25</v>
      </c>
    </row>
    <row r="1506" spans="2:3">
      <c r="B1506" s="80" t="s">
        <v>4932</v>
      </c>
      <c r="C1506" s="72">
        <v>0</v>
      </c>
    </row>
    <row r="1507" spans="2:3">
      <c r="B1507" s="80" t="s">
        <v>4932</v>
      </c>
      <c r="C1507" s="45" t="s">
        <v>2</v>
      </c>
    </row>
    <row r="1508" spans="2:3">
      <c r="B1508" s="80" t="s">
        <v>4932</v>
      </c>
      <c r="C1508" s="72" t="s">
        <v>908</v>
      </c>
    </row>
    <row r="1509" spans="2:3">
      <c r="B1509" s="80" t="s">
        <v>4932</v>
      </c>
      <c r="C1509" s="72" t="s">
        <v>1072</v>
      </c>
    </row>
    <row r="1510" spans="2:3">
      <c r="B1510" s="80" t="s">
        <v>4932</v>
      </c>
      <c r="C1510" s="72" t="s">
        <v>1073</v>
      </c>
    </row>
    <row r="1511" spans="2:3">
      <c r="B1511" s="80" t="s">
        <v>4932</v>
      </c>
      <c r="C1511" s="72" t="s">
        <v>1074</v>
      </c>
    </row>
    <row r="1512" spans="2:3">
      <c r="B1512" s="80" t="s">
        <v>4932</v>
      </c>
      <c r="C1512" s="72" t="s">
        <v>1075</v>
      </c>
    </row>
    <row r="1513" spans="2:3">
      <c r="B1513" s="80" t="s">
        <v>4932</v>
      </c>
      <c r="C1513" s="72" t="s">
        <v>1076</v>
      </c>
    </row>
    <row r="1514" spans="2:3">
      <c r="B1514" s="80" t="s">
        <v>4932</v>
      </c>
      <c r="C1514" s="72" t="s">
        <v>1077</v>
      </c>
    </row>
    <row r="1515" spans="2:3">
      <c r="B1515" s="80" t="s">
        <v>4932</v>
      </c>
      <c r="C1515" s="72" t="s">
        <v>1078</v>
      </c>
    </row>
    <row r="1516" spans="2:3">
      <c r="B1516" s="80" t="s">
        <v>4932</v>
      </c>
      <c r="C1516" s="72" t="s">
        <v>1079</v>
      </c>
    </row>
    <row r="1517" spans="2:3">
      <c r="B1517" s="80" t="s">
        <v>4932</v>
      </c>
      <c r="C1517" s="72" t="s">
        <v>681</v>
      </c>
    </row>
    <row r="1518" spans="2:3">
      <c r="B1518" s="80" t="s">
        <v>4932</v>
      </c>
      <c r="C1518" s="72" t="s">
        <v>1080</v>
      </c>
    </row>
    <row r="1519" spans="2:3">
      <c r="B1519" s="80" t="s">
        <v>4932</v>
      </c>
      <c r="C1519" s="72" t="s">
        <v>1081</v>
      </c>
    </row>
    <row r="1520" spans="2:3">
      <c r="B1520" s="80" t="s">
        <v>4932</v>
      </c>
      <c r="C1520" s="72" t="s">
        <v>675</v>
      </c>
    </row>
    <row r="1521" spans="2:3">
      <c r="B1521" s="80" t="s">
        <v>4932</v>
      </c>
      <c r="C1521" s="72">
        <v>0</v>
      </c>
    </row>
    <row r="1522" spans="2:3">
      <c r="B1522" s="80" t="s">
        <v>4932</v>
      </c>
      <c r="C1522" s="72" t="s">
        <v>0</v>
      </c>
    </row>
    <row r="1523" spans="2:3">
      <c r="B1523" s="80" t="s">
        <v>4932</v>
      </c>
      <c r="C1523" s="72" t="s">
        <v>291</v>
      </c>
    </row>
    <row r="1524" spans="2:3" ht="25.5">
      <c r="B1524" s="80" t="s">
        <v>4932</v>
      </c>
      <c r="C1524" s="72" t="s">
        <v>290</v>
      </c>
    </row>
    <row r="1525" spans="2:3" ht="25.5">
      <c r="B1525" s="80" t="s">
        <v>4932</v>
      </c>
      <c r="C1525" s="72" t="s">
        <v>289</v>
      </c>
    </row>
    <row r="1526" spans="2:3">
      <c r="B1526" s="80" t="s">
        <v>4932</v>
      </c>
      <c r="C1526" s="72" t="s">
        <v>1783</v>
      </c>
    </row>
    <row r="1527" spans="2:3">
      <c r="B1527" s="80" t="s">
        <v>4932</v>
      </c>
      <c r="C1527" s="72" t="s">
        <v>288</v>
      </c>
    </row>
    <row r="1528" spans="2:3" ht="38.25">
      <c r="B1528" s="80" t="s">
        <v>4932</v>
      </c>
      <c r="C1528" s="72" t="s">
        <v>287</v>
      </c>
    </row>
    <row r="1529" spans="2:3" ht="25.5">
      <c r="B1529" s="80" t="s">
        <v>4932</v>
      </c>
      <c r="C1529" s="72" t="s">
        <v>286</v>
      </c>
    </row>
    <row r="1530" spans="2:3">
      <c r="B1530" s="80" t="s">
        <v>4932</v>
      </c>
      <c r="C1530" s="72" t="s">
        <v>1082</v>
      </c>
    </row>
    <row r="1531" spans="2:3">
      <c r="B1531" s="80" t="s">
        <v>4932</v>
      </c>
      <c r="C1531" s="72" t="s">
        <v>285</v>
      </c>
    </row>
    <row r="1532" spans="2:3">
      <c r="B1532" s="80" t="s">
        <v>4932</v>
      </c>
      <c r="C1532" s="72" t="s">
        <v>284</v>
      </c>
    </row>
    <row r="1533" spans="2:3">
      <c r="B1533" s="80" t="s">
        <v>4932</v>
      </c>
      <c r="C1533" s="72" t="s">
        <v>283</v>
      </c>
    </row>
    <row r="1534" spans="2:3">
      <c r="B1534" s="80" t="s">
        <v>4932</v>
      </c>
      <c r="C1534" s="72" t="s">
        <v>282</v>
      </c>
    </row>
    <row r="1535" spans="2:3">
      <c r="B1535" s="80" t="s">
        <v>4932</v>
      </c>
      <c r="C1535" s="72" t="s">
        <v>281</v>
      </c>
    </row>
    <row r="1536" spans="2:3">
      <c r="B1536" s="80" t="s">
        <v>4932</v>
      </c>
      <c r="C1536" s="72" t="s">
        <v>280</v>
      </c>
    </row>
    <row r="1537" spans="2:3">
      <c r="B1537" s="80" t="s">
        <v>4932</v>
      </c>
      <c r="C1537" s="72" t="s">
        <v>279</v>
      </c>
    </row>
    <row r="1538" spans="2:3">
      <c r="B1538" s="80" t="s">
        <v>4932</v>
      </c>
      <c r="C1538" s="72" t="s">
        <v>278</v>
      </c>
    </row>
    <row r="1539" spans="2:3">
      <c r="B1539" s="80" t="s">
        <v>4932</v>
      </c>
      <c r="C1539" s="72">
        <v>0</v>
      </c>
    </row>
    <row r="1540" spans="2:3">
      <c r="B1540" s="122" t="s">
        <v>4932</v>
      </c>
      <c r="C1540" s="122">
        <v>0</v>
      </c>
    </row>
    <row r="1541" spans="2:3">
      <c r="B1541" s="138" t="s">
        <v>4933</v>
      </c>
      <c r="C1541" s="123">
        <v>0</v>
      </c>
    </row>
    <row r="1542" spans="2:3" ht="20.25">
      <c r="B1542" s="137" t="s">
        <v>4933</v>
      </c>
      <c r="C1542" s="48" t="s">
        <v>277</v>
      </c>
    </row>
    <row r="1543" spans="2:3">
      <c r="B1543" s="139" t="s">
        <v>4933</v>
      </c>
      <c r="C1543" s="49" t="s">
        <v>1083</v>
      </c>
    </row>
    <row r="1544" spans="2:3">
      <c r="B1544" s="80" t="s">
        <v>4933</v>
      </c>
      <c r="C1544" s="124">
        <v>0</v>
      </c>
    </row>
    <row r="1545" spans="2:3">
      <c r="B1545" s="80" t="s">
        <v>4933</v>
      </c>
      <c r="C1545" s="44" t="s">
        <v>35</v>
      </c>
    </row>
    <row r="1546" spans="2:3">
      <c r="B1546" s="80" t="s">
        <v>4933</v>
      </c>
      <c r="C1546" s="72" t="s">
        <v>43</v>
      </c>
    </row>
    <row r="1547" spans="2:3">
      <c r="B1547" s="80" t="s">
        <v>4933</v>
      </c>
      <c r="C1547" s="72" t="s">
        <v>18</v>
      </c>
    </row>
    <row r="1548" spans="2:3">
      <c r="B1548" s="80" t="s">
        <v>4933</v>
      </c>
      <c r="C1548" s="72">
        <v>0</v>
      </c>
    </row>
    <row r="1549" spans="2:3">
      <c r="B1549" s="80" t="s">
        <v>4933</v>
      </c>
      <c r="C1549" s="45" t="s">
        <v>2</v>
      </c>
    </row>
    <row r="1550" spans="2:3">
      <c r="B1550" s="80" t="s">
        <v>4933</v>
      </c>
      <c r="C1550" s="72" t="s">
        <v>1084</v>
      </c>
    </row>
    <row r="1551" spans="2:3">
      <c r="B1551" s="80" t="s">
        <v>4933</v>
      </c>
      <c r="C1551" s="72" t="s">
        <v>1085</v>
      </c>
    </row>
    <row r="1552" spans="2:3">
      <c r="B1552" s="80" t="s">
        <v>4933</v>
      </c>
      <c r="C1552" s="72" t="s">
        <v>1086</v>
      </c>
    </row>
    <row r="1553" spans="2:3">
      <c r="B1553" s="80" t="s">
        <v>4933</v>
      </c>
      <c r="C1553" s="72" t="s">
        <v>1087</v>
      </c>
    </row>
    <row r="1554" spans="2:3">
      <c r="B1554" s="80" t="s">
        <v>4933</v>
      </c>
      <c r="C1554" s="72">
        <v>0</v>
      </c>
    </row>
    <row r="1555" spans="2:3">
      <c r="B1555" s="80" t="s">
        <v>4933</v>
      </c>
      <c r="C1555" s="72" t="s">
        <v>0</v>
      </c>
    </row>
    <row r="1556" spans="2:3">
      <c r="B1556" s="80" t="s">
        <v>4933</v>
      </c>
      <c r="C1556" s="72" t="s">
        <v>276</v>
      </c>
    </row>
    <row r="1557" spans="2:3" ht="25.5">
      <c r="B1557" s="80" t="s">
        <v>4933</v>
      </c>
      <c r="C1557" s="72" t="s">
        <v>275</v>
      </c>
    </row>
    <row r="1558" spans="2:3">
      <c r="B1558" s="80" t="s">
        <v>4933</v>
      </c>
      <c r="C1558" s="72" t="s">
        <v>274</v>
      </c>
    </row>
    <row r="1559" spans="2:3" ht="25.5">
      <c r="B1559" s="80" t="s">
        <v>4933</v>
      </c>
      <c r="C1559" s="72" t="s">
        <v>273</v>
      </c>
    </row>
    <row r="1560" spans="2:3">
      <c r="B1560" s="80" t="s">
        <v>4933</v>
      </c>
      <c r="C1560" s="72" t="s">
        <v>272</v>
      </c>
    </row>
    <row r="1561" spans="2:3">
      <c r="B1561" s="80" t="s">
        <v>4933</v>
      </c>
      <c r="C1561" s="72">
        <v>0</v>
      </c>
    </row>
    <row r="1562" spans="2:3">
      <c r="B1562" s="122" t="s">
        <v>4933</v>
      </c>
      <c r="C1562" s="122">
        <v>0</v>
      </c>
    </row>
    <row r="1563" spans="2:3">
      <c r="B1563" s="138" t="s">
        <v>4934</v>
      </c>
      <c r="C1563" s="123">
        <v>0</v>
      </c>
    </row>
    <row r="1564" spans="2:3" ht="20.25">
      <c r="B1564" s="137" t="s">
        <v>4934</v>
      </c>
      <c r="C1564" s="48" t="s">
        <v>271</v>
      </c>
    </row>
    <row r="1565" spans="2:3">
      <c r="B1565" s="139" t="s">
        <v>4934</v>
      </c>
      <c r="C1565" s="49" t="s">
        <v>1088</v>
      </c>
    </row>
    <row r="1566" spans="2:3">
      <c r="B1566" s="80" t="s">
        <v>4934</v>
      </c>
      <c r="C1566" s="124">
        <v>0</v>
      </c>
    </row>
    <row r="1567" spans="2:3">
      <c r="B1567" s="80" t="s">
        <v>4934</v>
      </c>
      <c r="C1567" s="44" t="s">
        <v>19</v>
      </c>
    </row>
    <row r="1568" spans="2:3">
      <c r="B1568" s="80" t="s">
        <v>4934</v>
      </c>
      <c r="C1568" s="72" t="s">
        <v>4</v>
      </c>
    </row>
    <row r="1569" spans="2:3">
      <c r="B1569" s="80" t="s">
        <v>4934</v>
      </c>
      <c r="C1569" s="72" t="s">
        <v>32</v>
      </c>
    </row>
    <row r="1570" spans="2:3">
      <c r="B1570" s="80" t="s">
        <v>4934</v>
      </c>
      <c r="C1570" s="72">
        <v>0</v>
      </c>
    </row>
    <row r="1571" spans="2:3">
      <c r="B1571" s="80" t="s">
        <v>4934</v>
      </c>
      <c r="C1571" s="45" t="s">
        <v>2</v>
      </c>
    </row>
    <row r="1572" spans="2:3">
      <c r="B1572" s="80" t="s">
        <v>4934</v>
      </c>
      <c r="C1572" s="72" t="s">
        <v>1089</v>
      </c>
    </row>
    <row r="1573" spans="2:3">
      <c r="B1573" s="80" t="s">
        <v>4934</v>
      </c>
      <c r="C1573" s="72" t="s">
        <v>1090</v>
      </c>
    </row>
    <row r="1574" spans="2:3">
      <c r="B1574" s="80" t="s">
        <v>4934</v>
      </c>
      <c r="C1574" s="72" t="s">
        <v>1091</v>
      </c>
    </row>
    <row r="1575" spans="2:3">
      <c r="B1575" s="80" t="s">
        <v>4934</v>
      </c>
      <c r="C1575" s="72" t="s">
        <v>1092</v>
      </c>
    </row>
    <row r="1576" spans="2:3">
      <c r="B1576" s="80" t="s">
        <v>4934</v>
      </c>
      <c r="C1576" s="72" t="s">
        <v>651</v>
      </c>
    </row>
    <row r="1577" spans="2:3">
      <c r="B1577" s="80" t="s">
        <v>4934</v>
      </c>
      <c r="C1577" s="72" t="s">
        <v>740</v>
      </c>
    </row>
    <row r="1578" spans="2:3">
      <c r="B1578" s="80" t="s">
        <v>4934</v>
      </c>
      <c r="C1578" s="72" t="s">
        <v>652</v>
      </c>
    </row>
    <row r="1579" spans="2:3">
      <c r="B1579" s="80" t="s">
        <v>4934</v>
      </c>
      <c r="C1579" s="72" t="s">
        <v>1093</v>
      </c>
    </row>
    <row r="1580" spans="2:3">
      <c r="B1580" s="80" t="s">
        <v>4934</v>
      </c>
      <c r="C1580" s="72" t="s">
        <v>1094</v>
      </c>
    </row>
    <row r="1581" spans="2:3">
      <c r="B1581" s="80" t="s">
        <v>4934</v>
      </c>
      <c r="C1581" s="72" t="s">
        <v>1095</v>
      </c>
    </row>
    <row r="1582" spans="2:3">
      <c r="B1582" s="80" t="s">
        <v>4934</v>
      </c>
      <c r="C1582" s="72" t="s">
        <v>1096</v>
      </c>
    </row>
    <row r="1583" spans="2:3">
      <c r="B1583" s="80" t="s">
        <v>4934</v>
      </c>
      <c r="C1583" s="72" t="s">
        <v>1097</v>
      </c>
    </row>
    <row r="1584" spans="2:3">
      <c r="B1584" s="80" t="s">
        <v>4934</v>
      </c>
      <c r="C1584" s="72" t="s">
        <v>1098</v>
      </c>
    </row>
    <row r="1585" spans="2:3">
      <c r="B1585" s="80" t="s">
        <v>4934</v>
      </c>
      <c r="C1585" s="72" t="s">
        <v>1099</v>
      </c>
    </row>
    <row r="1586" spans="2:3">
      <c r="B1586" s="80" t="s">
        <v>4934</v>
      </c>
      <c r="C1586" s="72" t="s">
        <v>1100</v>
      </c>
    </row>
    <row r="1587" spans="2:3">
      <c r="B1587" s="80" t="s">
        <v>4934</v>
      </c>
      <c r="C1587" s="72" t="s">
        <v>1101</v>
      </c>
    </row>
    <row r="1588" spans="2:3">
      <c r="B1588" s="80" t="s">
        <v>4934</v>
      </c>
      <c r="C1588" s="72">
        <v>0</v>
      </c>
    </row>
    <row r="1589" spans="2:3">
      <c r="B1589" s="80" t="s">
        <v>4934</v>
      </c>
      <c r="C1589" s="72">
        <v>0</v>
      </c>
    </row>
    <row r="1590" spans="2:3">
      <c r="B1590" s="80" t="s">
        <v>4934</v>
      </c>
      <c r="C1590" s="72" t="s">
        <v>0</v>
      </c>
    </row>
    <row r="1591" spans="2:3">
      <c r="B1591" s="80" t="s">
        <v>4934</v>
      </c>
      <c r="C1591" s="72" t="s">
        <v>270</v>
      </c>
    </row>
    <row r="1592" spans="2:3" ht="25.5">
      <c r="B1592" s="80" t="s">
        <v>4934</v>
      </c>
      <c r="C1592" s="72" t="s">
        <v>269</v>
      </c>
    </row>
    <row r="1593" spans="2:3" ht="51">
      <c r="B1593" s="80" t="s">
        <v>4934</v>
      </c>
      <c r="C1593" s="72" t="s">
        <v>268</v>
      </c>
    </row>
    <row r="1594" spans="2:3">
      <c r="B1594" s="80" t="s">
        <v>4934</v>
      </c>
      <c r="C1594" s="72" t="s">
        <v>267</v>
      </c>
    </row>
    <row r="1595" spans="2:3">
      <c r="B1595" s="80" t="s">
        <v>4934</v>
      </c>
      <c r="C1595" s="72" t="s">
        <v>266</v>
      </c>
    </row>
    <row r="1596" spans="2:3">
      <c r="B1596" s="80" t="s">
        <v>4934</v>
      </c>
      <c r="C1596" s="72" t="s">
        <v>265</v>
      </c>
    </row>
    <row r="1597" spans="2:3" ht="25.5">
      <c r="B1597" s="80" t="s">
        <v>4934</v>
      </c>
      <c r="C1597" s="72" t="s">
        <v>1102</v>
      </c>
    </row>
    <row r="1598" spans="2:3">
      <c r="B1598" s="80" t="s">
        <v>4934</v>
      </c>
      <c r="C1598" s="72" t="s">
        <v>264</v>
      </c>
    </row>
    <row r="1599" spans="2:3">
      <c r="B1599" s="80" t="s">
        <v>4934</v>
      </c>
      <c r="C1599" s="72">
        <v>0</v>
      </c>
    </row>
    <row r="1600" spans="2:3">
      <c r="B1600" s="122" t="s">
        <v>4934</v>
      </c>
      <c r="C1600" s="122">
        <v>0</v>
      </c>
    </row>
    <row r="1601" spans="2:3">
      <c r="B1601" s="138" t="s">
        <v>4935</v>
      </c>
      <c r="C1601" s="123">
        <v>0</v>
      </c>
    </row>
    <row r="1602" spans="2:3" ht="20.25">
      <c r="B1602" s="137" t="s">
        <v>4935</v>
      </c>
      <c r="C1602" s="48" t="s">
        <v>263</v>
      </c>
    </row>
    <row r="1603" spans="2:3">
      <c r="B1603" s="139" t="s">
        <v>4935</v>
      </c>
      <c r="C1603" s="49" t="s">
        <v>1103</v>
      </c>
    </row>
    <row r="1604" spans="2:3">
      <c r="B1604" s="80" t="s">
        <v>4935</v>
      </c>
      <c r="C1604" s="124">
        <v>0</v>
      </c>
    </row>
    <row r="1605" spans="2:3">
      <c r="B1605" s="80" t="s">
        <v>4935</v>
      </c>
      <c r="C1605" s="44" t="s">
        <v>5</v>
      </c>
    </row>
    <row r="1606" spans="2:3">
      <c r="B1606" s="80" t="s">
        <v>4935</v>
      </c>
      <c r="C1606" s="72" t="s">
        <v>7</v>
      </c>
    </row>
    <row r="1607" spans="2:3">
      <c r="B1607" s="80" t="s">
        <v>4935</v>
      </c>
      <c r="C1607" s="72" t="s">
        <v>11</v>
      </c>
    </row>
    <row r="1608" spans="2:3">
      <c r="B1608" s="80" t="s">
        <v>4935</v>
      </c>
      <c r="C1608" s="72">
        <v>0</v>
      </c>
    </row>
    <row r="1609" spans="2:3">
      <c r="B1609" s="80" t="s">
        <v>4935</v>
      </c>
      <c r="C1609" s="45" t="s">
        <v>2</v>
      </c>
    </row>
    <row r="1610" spans="2:3">
      <c r="B1610" s="80" t="s">
        <v>4935</v>
      </c>
      <c r="C1610" s="72" t="s">
        <v>1104</v>
      </c>
    </row>
    <row r="1611" spans="2:3">
      <c r="B1611" s="80" t="s">
        <v>4935</v>
      </c>
      <c r="C1611" s="72" t="s">
        <v>1105</v>
      </c>
    </row>
    <row r="1612" spans="2:3">
      <c r="B1612" s="80" t="s">
        <v>4935</v>
      </c>
      <c r="C1612" s="72" t="s">
        <v>904</v>
      </c>
    </row>
    <row r="1613" spans="2:3">
      <c r="B1613" s="80" t="s">
        <v>4935</v>
      </c>
      <c r="C1613" s="72" t="s">
        <v>1106</v>
      </c>
    </row>
    <row r="1614" spans="2:3">
      <c r="B1614" s="80" t="s">
        <v>4935</v>
      </c>
      <c r="C1614" s="72" t="s">
        <v>1107</v>
      </c>
    </row>
    <row r="1615" spans="2:3">
      <c r="B1615" s="80" t="s">
        <v>4935</v>
      </c>
      <c r="C1615" s="72"/>
    </row>
    <row r="1616" spans="2:3">
      <c r="B1616" s="80" t="s">
        <v>4935</v>
      </c>
      <c r="C1616" s="72" t="s">
        <v>262</v>
      </c>
    </row>
    <row r="1617" spans="2:3">
      <c r="B1617" s="80" t="s">
        <v>4935</v>
      </c>
      <c r="C1617" s="72" t="s">
        <v>744</v>
      </c>
    </row>
    <row r="1618" spans="2:3">
      <c r="B1618" s="80" t="s">
        <v>4935</v>
      </c>
      <c r="C1618" s="72" t="s">
        <v>1108</v>
      </c>
    </row>
    <row r="1619" spans="2:3">
      <c r="B1619" s="80" t="s">
        <v>4935</v>
      </c>
      <c r="C1619" s="72" t="s">
        <v>1109</v>
      </c>
    </row>
    <row r="1620" spans="2:3">
      <c r="B1620" s="80" t="s">
        <v>4935</v>
      </c>
      <c r="C1620" s="72">
        <v>0</v>
      </c>
    </row>
    <row r="1621" spans="2:3">
      <c r="B1621" s="80" t="s">
        <v>4935</v>
      </c>
      <c r="C1621" s="72">
        <v>0</v>
      </c>
    </row>
    <row r="1622" spans="2:3">
      <c r="B1622" s="80" t="s">
        <v>4935</v>
      </c>
      <c r="C1622" s="72" t="s">
        <v>0</v>
      </c>
    </row>
    <row r="1623" spans="2:3">
      <c r="B1623" s="80" t="s">
        <v>4935</v>
      </c>
      <c r="C1623" s="72" t="s">
        <v>30</v>
      </c>
    </row>
    <row r="1624" spans="2:3" ht="25.5">
      <c r="B1624" s="80" t="s">
        <v>4935</v>
      </c>
      <c r="C1624" s="72" t="s">
        <v>261</v>
      </c>
    </row>
    <row r="1625" spans="2:3">
      <c r="B1625" s="80" t="s">
        <v>4935</v>
      </c>
      <c r="C1625" s="72" t="s">
        <v>260</v>
      </c>
    </row>
    <row r="1626" spans="2:3">
      <c r="B1626" s="80" t="s">
        <v>4935</v>
      </c>
      <c r="C1626" s="72" t="s">
        <v>259</v>
      </c>
    </row>
    <row r="1627" spans="2:3">
      <c r="B1627" s="80" t="s">
        <v>4935</v>
      </c>
      <c r="C1627" s="72">
        <v>0</v>
      </c>
    </row>
    <row r="1628" spans="2:3">
      <c r="B1628" s="122" t="s">
        <v>4935</v>
      </c>
      <c r="C1628" s="122">
        <v>0</v>
      </c>
    </row>
    <row r="1629" spans="2:3">
      <c r="B1629" s="138" t="s">
        <v>4936</v>
      </c>
      <c r="C1629" s="123">
        <v>0</v>
      </c>
    </row>
    <row r="1630" spans="2:3" ht="20.25">
      <c r="B1630" s="137" t="s">
        <v>4936</v>
      </c>
      <c r="C1630" s="48" t="s">
        <v>258</v>
      </c>
    </row>
    <row r="1631" spans="2:3">
      <c r="B1631" s="139" t="s">
        <v>4936</v>
      </c>
      <c r="C1631" s="49" t="s">
        <v>1110</v>
      </c>
    </row>
    <row r="1632" spans="2:3">
      <c r="B1632" s="80" t="s">
        <v>4936</v>
      </c>
      <c r="C1632" s="124">
        <v>0</v>
      </c>
    </row>
    <row r="1633" spans="2:3">
      <c r="B1633" s="80" t="s">
        <v>4936</v>
      </c>
      <c r="C1633" s="44" t="s">
        <v>37</v>
      </c>
    </row>
    <row r="1634" spans="2:3">
      <c r="B1634" s="80" t="s">
        <v>4936</v>
      </c>
      <c r="C1634" s="72" t="s">
        <v>12</v>
      </c>
    </row>
    <row r="1635" spans="2:3">
      <c r="B1635" s="80" t="s">
        <v>4936</v>
      </c>
      <c r="C1635" s="72" t="s">
        <v>257</v>
      </c>
    </row>
    <row r="1636" spans="2:3">
      <c r="B1636" s="80" t="s">
        <v>4936</v>
      </c>
      <c r="C1636" s="72">
        <v>0</v>
      </c>
    </row>
    <row r="1637" spans="2:3">
      <c r="B1637" s="80" t="s">
        <v>4936</v>
      </c>
      <c r="C1637" s="45" t="s">
        <v>2</v>
      </c>
    </row>
    <row r="1638" spans="2:3">
      <c r="B1638" s="80" t="s">
        <v>4936</v>
      </c>
      <c r="C1638" s="72" t="s">
        <v>1111</v>
      </c>
    </row>
    <row r="1639" spans="2:3">
      <c r="B1639" s="80" t="s">
        <v>4936</v>
      </c>
      <c r="C1639" s="72" t="s">
        <v>1112</v>
      </c>
    </row>
    <row r="1640" spans="2:3">
      <c r="B1640" s="80" t="s">
        <v>4936</v>
      </c>
      <c r="C1640" s="72">
        <v>0</v>
      </c>
    </row>
    <row r="1641" spans="2:3">
      <c r="B1641" s="80" t="s">
        <v>4936</v>
      </c>
      <c r="C1641" s="72" t="s">
        <v>0</v>
      </c>
    </row>
    <row r="1642" spans="2:3">
      <c r="B1642" s="80" t="s">
        <v>4936</v>
      </c>
      <c r="C1642" s="72" t="s">
        <v>256</v>
      </c>
    </row>
    <row r="1643" spans="2:3">
      <c r="B1643" s="80" t="s">
        <v>4936</v>
      </c>
      <c r="C1643" s="72" t="s">
        <v>255</v>
      </c>
    </row>
    <row r="1644" spans="2:3">
      <c r="B1644" s="80" t="s">
        <v>4936</v>
      </c>
      <c r="C1644" s="72">
        <v>0</v>
      </c>
    </row>
    <row r="1645" spans="2:3">
      <c r="B1645" s="122" t="s">
        <v>4936</v>
      </c>
      <c r="C1645" s="122">
        <v>0</v>
      </c>
    </row>
    <row r="1646" spans="2:3">
      <c r="B1646" s="138" t="s">
        <v>4937</v>
      </c>
      <c r="C1646" s="123">
        <v>0</v>
      </c>
    </row>
    <row r="1647" spans="2:3" ht="20.25">
      <c r="B1647" s="137" t="s">
        <v>4937</v>
      </c>
      <c r="C1647" s="48" t="s">
        <v>254</v>
      </c>
    </row>
    <row r="1648" spans="2:3">
      <c r="B1648" s="139" t="s">
        <v>4937</v>
      </c>
      <c r="C1648" s="49" t="s">
        <v>1113</v>
      </c>
    </row>
    <row r="1649" spans="2:3">
      <c r="B1649" s="80" t="s">
        <v>4937</v>
      </c>
      <c r="C1649" s="124">
        <v>0</v>
      </c>
    </row>
    <row r="1650" spans="2:3">
      <c r="B1650" s="80" t="s">
        <v>4937</v>
      </c>
      <c r="C1650" s="44" t="s">
        <v>5</v>
      </c>
    </row>
    <row r="1651" spans="2:3">
      <c r="B1651" s="80" t="s">
        <v>4937</v>
      </c>
      <c r="C1651" s="72" t="s">
        <v>4</v>
      </c>
    </row>
    <row r="1652" spans="2:3">
      <c r="B1652" s="80" t="s">
        <v>4937</v>
      </c>
      <c r="C1652" s="72" t="s">
        <v>6</v>
      </c>
    </row>
    <row r="1653" spans="2:3">
      <c r="B1653" s="80" t="s">
        <v>4937</v>
      </c>
      <c r="C1653" s="72">
        <v>0</v>
      </c>
    </row>
    <row r="1654" spans="2:3">
      <c r="B1654" s="80" t="s">
        <v>4937</v>
      </c>
      <c r="C1654" s="45" t="s">
        <v>2</v>
      </c>
    </row>
    <row r="1655" spans="2:3">
      <c r="B1655" s="80" t="s">
        <v>4937</v>
      </c>
      <c r="C1655" s="72" t="s">
        <v>1114</v>
      </c>
    </row>
    <row r="1656" spans="2:3">
      <c r="B1656" s="80" t="s">
        <v>4937</v>
      </c>
      <c r="C1656" s="72" t="s">
        <v>1115</v>
      </c>
    </row>
    <row r="1657" spans="2:3">
      <c r="B1657" s="80" t="s">
        <v>4937</v>
      </c>
      <c r="C1657" s="72" t="s">
        <v>764</v>
      </c>
    </row>
    <row r="1658" spans="2:3">
      <c r="B1658" s="80" t="s">
        <v>4937</v>
      </c>
      <c r="C1658" s="72" t="s">
        <v>1116</v>
      </c>
    </row>
    <row r="1659" spans="2:3">
      <c r="B1659" s="80" t="s">
        <v>4937</v>
      </c>
      <c r="C1659" s="72" t="s">
        <v>1117</v>
      </c>
    </row>
    <row r="1660" spans="2:3">
      <c r="B1660" s="80" t="s">
        <v>4937</v>
      </c>
      <c r="C1660" s="72" t="s">
        <v>1118</v>
      </c>
    </row>
    <row r="1661" spans="2:3">
      <c r="B1661" s="80" t="s">
        <v>4937</v>
      </c>
      <c r="C1661" s="72">
        <v>0</v>
      </c>
    </row>
    <row r="1662" spans="2:3">
      <c r="B1662" s="80" t="s">
        <v>4937</v>
      </c>
      <c r="C1662" s="72" t="s">
        <v>0</v>
      </c>
    </row>
    <row r="1663" spans="2:3">
      <c r="B1663" s="80" t="s">
        <v>4937</v>
      </c>
      <c r="C1663" s="72" t="s">
        <v>253</v>
      </c>
    </row>
    <row r="1664" spans="2:3">
      <c r="B1664" s="80" t="s">
        <v>4937</v>
      </c>
      <c r="C1664" s="72" t="s">
        <v>252</v>
      </c>
    </row>
    <row r="1665" spans="2:3">
      <c r="B1665" s="80" t="s">
        <v>4937</v>
      </c>
      <c r="C1665" s="72" t="s">
        <v>251</v>
      </c>
    </row>
    <row r="1666" spans="2:3">
      <c r="B1666" s="80" t="s">
        <v>4937</v>
      </c>
      <c r="C1666" s="72" t="s">
        <v>250</v>
      </c>
    </row>
    <row r="1667" spans="2:3">
      <c r="B1667" s="80" t="s">
        <v>4937</v>
      </c>
      <c r="C1667" s="72">
        <v>0</v>
      </c>
    </row>
    <row r="1668" spans="2:3">
      <c r="B1668" s="122" t="s">
        <v>4937</v>
      </c>
      <c r="C1668" s="122">
        <v>0</v>
      </c>
    </row>
    <row r="1669" spans="2:3">
      <c r="B1669" s="138" t="s">
        <v>4938</v>
      </c>
      <c r="C1669" s="123">
        <v>0</v>
      </c>
    </row>
    <row r="1670" spans="2:3" ht="20.25">
      <c r="B1670" s="137" t="s">
        <v>4938</v>
      </c>
      <c r="C1670" s="48" t="s">
        <v>249</v>
      </c>
    </row>
    <row r="1671" spans="2:3">
      <c r="B1671" s="139" t="s">
        <v>4938</v>
      </c>
      <c r="C1671" s="49" t="s">
        <v>1119</v>
      </c>
    </row>
    <row r="1672" spans="2:3">
      <c r="B1672" s="80" t="s">
        <v>4938</v>
      </c>
      <c r="C1672" s="124">
        <v>0</v>
      </c>
    </row>
    <row r="1673" spans="2:3">
      <c r="B1673" s="80" t="s">
        <v>4938</v>
      </c>
      <c r="C1673" s="44" t="s">
        <v>5</v>
      </c>
    </row>
    <row r="1674" spans="2:3">
      <c r="B1674" s="80" t="s">
        <v>4938</v>
      </c>
      <c r="C1674" s="72" t="s">
        <v>15</v>
      </c>
    </row>
    <row r="1675" spans="2:3">
      <c r="B1675" s="80" t="s">
        <v>4938</v>
      </c>
      <c r="C1675" s="72" t="s">
        <v>6</v>
      </c>
    </row>
    <row r="1676" spans="2:3">
      <c r="B1676" s="80" t="s">
        <v>4938</v>
      </c>
      <c r="C1676" s="72">
        <v>0</v>
      </c>
    </row>
    <row r="1677" spans="2:3">
      <c r="B1677" s="80" t="s">
        <v>4938</v>
      </c>
      <c r="C1677" s="45" t="s">
        <v>2</v>
      </c>
    </row>
    <row r="1678" spans="2:3">
      <c r="B1678" s="80" t="s">
        <v>4938</v>
      </c>
      <c r="C1678" s="72" t="s">
        <v>1120</v>
      </c>
    </row>
    <row r="1679" spans="2:3">
      <c r="B1679" s="80" t="s">
        <v>4938</v>
      </c>
      <c r="C1679" s="72" t="s">
        <v>1121</v>
      </c>
    </row>
    <row r="1680" spans="2:3">
      <c r="B1680" s="80" t="s">
        <v>4938</v>
      </c>
      <c r="C1680" s="72" t="s">
        <v>681</v>
      </c>
    </row>
    <row r="1681" spans="2:3">
      <c r="B1681" s="80" t="s">
        <v>4938</v>
      </c>
      <c r="C1681" s="72" t="s">
        <v>651</v>
      </c>
    </row>
    <row r="1682" spans="2:3">
      <c r="B1682" s="80" t="s">
        <v>4938</v>
      </c>
      <c r="C1682" s="72" t="s">
        <v>1122</v>
      </c>
    </row>
    <row r="1683" spans="2:3">
      <c r="B1683" s="80" t="s">
        <v>4938</v>
      </c>
      <c r="C1683" s="72" t="s">
        <v>1123</v>
      </c>
    </row>
    <row r="1684" spans="2:3">
      <c r="B1684" s="80" t="s">
        <v>4938</v>
      </c>
      <c r="C1684" s="72" t="s">
        <v>1124</v>
      </c>
    </row>
    <row r="1685" spans="2:3">
      <c r="B1685" s="80" t="s">
        <v>4938</v>
      </c>
      <c r="C1685" s="72" t="s">
        <v>662</v>
      </c>
    </row>
    <row r="1686" spans="2:3">
      <c r="B1686" s="80" t="s">
        <v>4938</v>
      </c>
      <c r="C1686" s="72" t="s">
        <v>700</v>
      </c>
    </row>
    <row r="1687" spans="2:3">
      <c r="B1687" s="80" t="s">
        <v>4938</v>
      </c>
      <c r="C1687" s="72" t="s">
        <v>1125</v>
      </c>
    </row>
    <row r="1688" spans="2:3">
      <c r="B1688" s="80" t="s">
        <v>4938</v>
      </c>
      <c r="C1688" s="72">
        <v>0</v>
      </c>
    </row>
    <row r="1689" spans="2:3">
      <c r="B1689" s="80" t="s">
        <v>4938</v>
      </c>
      <c r="C1689" s="72" t="s">
        <v>0</v>
      </c>
    </row>
    <row r="1690" spans="2:3" ht="25.5">
      <c r="B1690" s="80" t="s">
        <v>4938</v>
      </c>
      <c r="C1690" s="72" t="s">
        <v>248</v>
      </c>
    </row>
    <row r="1691" spans="2:3">
      <c r="B1691" s="80" t="s">
        <v>4938</v>
      </c>
      <c r="C1691" s="72" t="s">
        <v>247</v>
      </c>
    </row>
    <row r="1692" spans="2:3">
      <c r="B1692" s="80" t="s">
        <v>4938</v>
      </c>
      <c r="C1692" s="72" t="s">
        <v>246</v>
      </c>
    </row>
    <row r="1693" spans="2:3" ht="25.5">
      <c r="B1693" s="80" t="s">
        <v>4938</v>
      </c>
      <c r="C1693" s="72" t="s">
        <v>245</v>
      </c>
    </row>
    <row r="1694" spans="2:3">
      <c r="B1694" s="80" t="s">
        <v>4938</v>
      </c>
      <c r="C1694" s="72" t="s">
        <v>244</v>
      </c>
    </row>
    <row r="1695" spans="2:3">
      <c r="B1695" s="80" t="s">
        <v>4938</v>
      </c>
      <c r="C1695" s="72" t="s">
        <v>243</v>
      </c>
    </row>
    <row r="1696" spans="2:3">
      <c r="B1696" s="80" t="s">
        <v>4938</v>
      </c>
      <c r="C1696" s="72" t="s">
        <v>242</v>
      </c>
    </row>
    <row r="1697" spans="2:3">
      <c r="B1697" s="80" t="s">
        <v>4938</v>
      </c>
      <c r="C1697" s="72">
        <v>0</v>
      </c>
    </row>
    <row r="1698" spans="2:3">
      <c r="B1698" s="122" t="s">
        <v>4938</v>
      </c>
      <c r="C1698" s="122">
        <v>0</v>
      </c>
    </row>
    <row r="1699" spans="2:3">
      <c r="B1699" s="138" t="s">
        <v>4939</v>
      </c>
      <c r="C1699" s="123">
        <v>0</v>
      </c>
    </row>
    <row r="1700" spans="2:3" ht="20.25">
      <c r="B1700" s="137" t="s">
        <v>4939</v>
      </c>
      <c r="C1700" s="48" t="s">
        <v>241</v>
      </c>
    </row>
    <row r="1701" spans="2:3">
      <c r="B1701" s="139" t="s">
        <v>4939</v>
      </c>
      <c r="C1701" s="49" t="s">
        <v>1126</v>
      </c>
    </row>
    <row r="1702" spans="2:3">
      <c r="B1702" s="80" t="s">
        <v>4939</v>
      </c>
      <c r="C1702" s="124">
        <v>0</v>
      </c>
    </row>
    <row r="1703" spans="2:3">
      <c r="B1703" s="80" t="s">
        <v>4939</v>
      </c>
      <c r="C1703" s="44" t="s">
        <v>19</v>
      </c>
    </row>
    <row r="1704" spans="2:3">
      <c r="B1704" s="80" t="s">
        <v>4939</v>
      </c>
      <c r="C1704" s="72" t="s">
        <v>4</v>
      </c>
    </row>
    <row r="1705" spans="2:3">
      <c r="B1705" s="80" t="s">
        <v>4939</v>
      </c>
      <c r="C1705" s="72" t="s">
        <v>21</v>
      </c>
    </row>
    <row r="1706" spans="2:3">
      <c r="B1706" s="80" t="s">
        <v>4939</v>
      </c>
      <c r="C1706" s="72">
        <v>0</v>
      </c>
    </row>
    <row r="1707" spans="2:3">
      <c r="B1707" s="80" t="s">
        <v>4939</v>
      </c>
      <c r="C1707" s="45" t="s">
        <v>2</v>
      </c>
    </row>
    <row r="1708" spans="2:3">
      <c r="B1708" s="80" t="s">
        <v>4939</v>
      </c>
      <c r="C1708" s="72" t="s">
        <v>1127</v>
      </c>
    </row>
    <row r="1709" spans="2:3">
      <c r="B1709" s="80" t="s">
        <v>4939</v>
      </c>
      <c r="C1709" s="72" t="s">
        <v>1128</v>
      </c>
    </row>
    <row r="1710" spans="2:3">
      <c r="B1710" s="80" t="s">
        <v>4939</v>
      </c>
      <c r="C1710" s="72" t="s">
        <v>1129</v>
      </c>
    </row>
    <row r="1711" spans="2:3">
      <c r="B1711" s="80" t="s">
        <v>4939</v>
      </c>
      <c r="C1711" s="72" t="s">
        <v>1130</v>
      </c>
    </row>
    <row r="1712" spans="2:3">
      <c r="B1712" s="80" t="s">
        <v>4939</v>
      </c>
      <c r="C1712" s="72" t="s">
        <v>1131</v>
      </c>
    </row>
    <row r="1713" spans="2:3">
      <c r="B1713" s="80" t="s">
        <v>4939</v>
      </c>
      <c r="C1713" s="72">
        <v>0</v>
      </c>
    </row>
    <row r="1714" spans="2:3">
      <c r="B1714" s="80" t="s">
        <v>4939</v>
      </c>
      <c r="C1714" s="72" t="s">
        <v>0</v>
      </c>
    </row>
    <row r="1715" spans="2:3">
      <c r="B1715" s="80" t="s">
        <v>4939</v>
      </c>
      <c r="C1715" s="72" t="s">
        <v>240</v>
      </c>
    </row>
    <row r="1716" spans="2:3" ht="25.5">
      <c r="B1716" s="80" t="s">
        <v>4939</v>
      </c>
      <c r="C1716" s="72" t="s">
        <v>239</v>
      </c>
    </row>
    <row r="1717" spans="2:3">
      <c r="B1717" s="80" t="s">
        <v>4939</v>
      </c>
      <c r="C1717" s="72" t="s">
        <v>238</v>
      </c>
    </row>
    <row r="1718" spans="2:3">
      <c r="B1718" s="80" t="s">
        <v>4939</v>
      </c>
      <c r="C1718" s="72" t="s">
        <v>237</v>
      </c>
    </row>
    <row r="1719" spans="2:3">
      <c r="B1719" s="80" t="s">
        <v>4939</v>
      </c>
      <c r="C1719" s="72" t="s">
        <v>236</v>
      </c>
    </row>
    <row r="1720" spans="2:3">
      <c r="B1720" s="80" t="s">
        <v>4939</v>
      </c>
      <c r="C1720" s="72">
        <v>0</v>
      </c>
    </row>
    <row r="1721" spans="2:3">
      <c r="B1721" s="122" t="s">
        <v>4939</v>
      </c>
      <c r="C1721" s="122">
        <v>0</v>
      </c>
    </row>
    <row r="1722" spans="2:3">
      <c r="B1722" s="138" t="s">
        <v>4940</v>
      </c>
      <c r="C1722" s="123">
        <v>0</v>
      </c>
    </row>
    <row r="1723" spans="2:3" ht="20.25">
      <c r="B1723" s="137" t="s">
        <v>4940</v>
      </c>
      <c r="C1723" s="48" t="s">
        <v>235</v>
      </c>
    </row>
    <row r="1724" spans="2:3">
      <c r="B1724" s="139" t="s">
        <v>4940</v>
      </c>
      <c r="C1724" s="49" t="s">
        <v>1132</v>
      </c>
    </row>
    <row r="1725" spans="2:3">
      <c r="B1725" s="80" t="s">
        <v>4940</v>
      </c>
      <c r="C1725" s="124">
        <v>0</v>
      </c>
    </row>
    <row r="1726" spans="2:3">
      <c r="B1726" s="80" t="s">
        <v>4940</v>
      </c>
      <c r="C1726" s="44" t="s">
        <v>19</v>
      </c>
    </row>
    <row r="1727" spans="2:3">
      <c r="B1727" s="80" t="s">
        <v>4940</v>
      </c>
      <c r="C1727" s="72" t="s">
        <v>4</v>
      </c>
    </row>
    <row r="1728" spans="2:3">
      <c r="B1728" s="80" t="s">
        <v>4940</v>
      </c>
      <c r="C1728" s="72" t="s">
        <v>32</v>
      </c>
    </row>
    <row r="1729" spans="2:3">
      <c r="B1729" s="80" t="s">
        <v>4940</v>
      </c>
      <c r="C1729" s="72">
        <v>0</v>
      </c>
    </row>
    <row r="1730" spans="2:3">
      <c r="B1730" s="80" t="s">
        <v>4940</v>
      </c>
      <c r="C1730" s="45" t="s">
        <v>2</v>
      </c>
    </row>
    <row r="1731" spans="2:3">
      <c r="B1731" s="80" t="s">
        <v>4940</v>
      </c>
      <c r="C1731" s="72" t="s">
        <v>1133</v>
      </c>
    </row>
    <row r="1732" spans="2:3">
      <c r="B1732" s="80" t="s">
        <v>4940</v>
      </c>
      <c r="C1732" s="72" t="s">
        <v>1134</v>
      </c>
    </row>
    <row r="1733" spans="2:3">
      <c r="B1733" s="80" t="s">
        <v>4940</v>
      </c>
      <c r="C1733" s="72" t="s">
        <v>1135</v>
      </c>
    </row>
    <row r="1734" spans="2:3">
      <c r="B1734" s="80" t="s">
        <v>4940</v>
      </c>
      <c r="C1734" s="72" t="s">
        <v>1136</v>
      </c>
    </row>
    <row r="1735" spans="2:3">
      <c r="B1735" s="80" t="s">
        <v>4940</v>
      </c>
      <c r="C1735" s="72" t="s">
        <v>1137</v>
      </c>
    </row>
    <row r="1736" spans="2:3">
      <c r="B1736" s="80" t="s">
        <v>4940</v>
      </c>
      <c r="C1736" s="72" t="s">
        <v>1138</v>
      </c>
    </row>
    <row r="1737" spans="2:3">
      <c r="B1737" s="80" t="s">
        <v>4940</v>
      </c>
      <c r="C1737" s="72">
        <v>0</v>
      </c>
    </row>
    <row r="1738" spans="2:3">
      <c r="B1738" s="80" t="s">
        <v>4940</v>
      </c>
      <c r="C1738" s="72" t="s">
        <v>0</v>
      </c>
    </row>
    <row r="1739" spans="2:3">
      <c r="B1739" s="80" t="s">
        <v>4940</v>
      </c>
      <c r="C1739" s="72" t="s">
        <v>234</v>
      </c>
    </row>
    <row r="1740" spans="2:3">
      <c r="B1740" s="80" t="s">
        <v>4940</v>
      </c>
      <c r="C1740" s="72" t="s">
        <v>233</v>
      </c>
    </row>
    <row r="1741" spans="2:3">
      <c r="B1741" s="80" t="s">
        <v>4940</v>
      </c>
      <c r="C1741" s="72" t="s">
        <v>232</v>
      </c>
    </row>
    <row r="1742" spans="2:3">
      <c r="B1742" s="80" t="s">
        <v>4940</v>
      </c>
      <c r="C1742" s="72">
        <v>0</v>
      </c>
    </row>
    <row r="1743" spans="2:3">
      <c r="B1743" s="122" t="s">
        <v>4940</v>
      </c>
      <c r="C1743" s="122">
        <v>0</v>
      </c>
    </row>
    <row r="1744" spans="2:3">
      <c r="B1744" s="138" t="s">
        <v>4941</v>
      </c>
      <c r="C1744" s="123">
        <v>0</v>
      </c>
    </row>
    <row r="1745" spans="2:3" ht="20.25">
      <c r="B1745" s="137" t="s">
        <v>4941</v>
      </c>
      <c r="C1745" s="48" t="s">
        <v>231</v>
      </c>
    </row>
    <row r="1746" spans="2:3">
      <c r="B1746" s="139" t="s">
        <v>4941</v>
      </c>
      <c r="C1746" s="49" t="s">
        <v>1139</v>
      </c>
    </row>
    <row r="1747" spans="2:3">
      <c r="B1747" s="80" t="s">
        <v>4941</v>
      </c>
      <c r="C1747" s="124">
        <v>0</v>
      </c>
    </row>
    <row r="1748" spans="2:3">
      <c r="B1748" s="80" t="s">
        <v>4941</v>
      </c>
      <c r="C1748" s="44" t="s">
        <v>8</v>
      </c>
    </row>
    <row r="1749" spans="2:3">
      <c r="B1749" s="80" t="s">
        <v>4941</v>
      </c>
      <c r="C1749" s="72" t="s">
        <v>4</v>
      </c>
    </row>
    <row r="1750" spans="2:3">
      <c r="B1750" s="80" t="s">
        <v>4941</v>
      </c>
      <c r="C1750" s="72" t="s">
        <v>25</v>
      </c>
    </row>
    <row r="1751" spans="2:3">
      <c r="B1751" s="80" t="s">
        <v>4941</v>
      </c>
      <c r="C1751" s="72">
        <v>0</v>
      </c>
    </row>
    <row r="1752" spans="2:3">
      <c r="B1752" s="80" t="s">
        <v>4941</v>
      </c>
      <c r="C1752" s="45" t="s">
        <v>2</v>
      </c>
    </row>
    <row r="1753" spans="2:3">
      <c r="B1753" s="80" t="s">
        <v>4941</v>
      </c>
      <c r="C1753" s="72" t="s">
        <v>1140</v>
      </c>
    </row>
    <row r="1754" spans="2:3">
      <c r="B1754" s="80" t="s">
        <v>4941</v>
      </c>
      <c r="C1754" s="72" t="s">
        <v>1141</v>
      </c>
    </row>
    <row r="1755" spans="2:3">
      <c r="B1755" s="80" t="s">
        <v>4941</v>
      </c>
      <c r="C1755" s="72" t="s">
        <v>1142</v>
      </c>
    </row>
    <row r="1756" spans="2:3">
      <c r="B1756" s="80" t="s">
        <v>4941</v>
      </c>
      <c r="C1756" s="72" t="s">
        <v>1143</v>
      </c>
    </row>
    <row r="1757" spans="2:3">
      <c r="B1757" s="80" t="s">
        <v>4941</v>
      </c>
      <c r="C1757" s="72" t="s">
        <v>1144</v>
      </c>
    </row>
    <row r="1758" spans="2:3">
      <c r="B1758" s="80" t="s">
        <v>4941</v>
      </c>
      <c r="C1758" s="72">
        <v>0</v>
      </c>
    </row>
    <row r="1759" spans="2:3">
      <c r="B1759" s="80" t="s">
        <v>4941</v>
      </c>
      <c r="C1759" s="72" t="s">
        <v>0</v>
      </c>
    </row>
    <row r="1760" spans="2:3" ht="38.25">
      <c r="B1760" s="80" t="s">
        <v>4941</v>
      </c>
      <c r="C1760" s="72" t="s">
        <v>1784</v>
      </c>
    </row>
    <row r="1761" spans="2:3" ht="25.5">
      <c r="B1761" s="80" t="s">
        <v>4941</v>
      </c>
      <c r="C1761" s="72" t="s">
        <v>3620</v>
      </c>
    </row>
    <row r="1762" spans="2:3">
      <c r="B1762" s="80" t="s">
        <v>4941</v>
      </c>
      <c r="C1762" s="72" t="s">
        <v>1785</v>
      </c>
    </row>
    <row r="1763" spans="2:3" ht="25.5">
      <c r="B1763" s="80" t="s">
        <v>4941</v>
      </c>
      <c r="C1763" s="72" t="s">
        <v>1786</v>
      </c>
    </row>
    <row r="1764" spans="2:3">
      <c r="B1764" s="80" t="s">
        <v>4941</v>
      </c>
      <c r="C1764" s="72" t="s">
        <v>1787</v>
      </c>
    </row>
    <row r="1765" spans="2:3">
      <c r="B1765" s="80" t="s">
        <v>4941</v>
      </c>
      <c r="C1765" s="72">
        <v>0</v>
      </c>
    </row>
    <row r="1766" spans="2:3">
      <c r="B1766" s="122" t="s">
        <v>4941</v>
      </c>
      <c r="C1766" s="122">
        <v>0</v>
      </c>
    </row>
    <row r="1767" spans="2:3">
      <c r="B1767" s="138" t="s">
        <v>4942</v>
      </c>
      <c r="C1767" s="123">
        <v>0</v>
      </c>
    </row>
    <row r="1768" spans="2:3" ht="20.25">
      <c r="B1768" s="137" t="s">
        <v>4942</v>
      </c>
      <c r="C1768" s="48" t="s">
        <v>1788</v>
      </c>
    </row>
    <row r="1769" spans="2:3">
      <c r="B1769" s="139" t="s">
        <v>4942</v>
      </c>
      <c r="C1769" s="49" t="s">
        <v>3621</v>
      </c>
    </row>
    <row r="1770" spans="2:3">
      <c r="B1770" s="80" t="s">
        <v>4942</v>
      </c>
      <c r="C1770" s="124">
        <v>0</v>
      </c>
    </row>
    <row r="1771" spans="2:3">
      <c r="B1771" s="80" t="s">
        <v>4942</v>
      </c>
      <c r="C1771" s="44" t="s">
        <v>5</v>
      </c>
    </row>
    <row r="1772" spans="2:3">
      <c r="B1772" s="80" t="s">
        <v>4942</v>
      </c>
      <c r="C1772" s="72" t="s">
        <v>15</v>
      </c>
    </row>
    <row r="1773" spans="2:3">
      <c r="B1773" s="80" t="s">
        <v>4942</v>
      </c>
      <c r="C1773" s="72" t="s">
        <v>31</v>
      </c>
    </row>
    <row r="1774" spans="2:3">
      <c r="B1774" s="80" t="s">
        <v>4942</v>
      </c>
      <c r="C1774" s="72">
        <v>0</v>
      </c>
    </row>
    <row r="1775" spans="2:3">
      <c r="B1775" s="80" t="s">
        <v>4942</v>
      </c>
      <c r="C1775" s="45" t="s">
        <v>2</v>
      </c>
    </row>
    <row r="1776" spans="2:3">
      <c r="B1776" s="80" t="s">
        <v>4942</v>
      </c>
      <c r="C1776" s="72" t="s">
        <v>3622</v>
      </c>
    </row>
    <row r="1777" spans="2:3">
      <c r="B1777" s="80" t="s">
        <v>4942</v>
      </c>
      <c r="C1777" s="72" t="s">
        <v>3623</v>
      </c>
    </row>
    <row r="1778" spans="2:3">
      <c r="B1778" s="80" t="s">
        <v>4942</v>
      </c>
      <c r="C1778" s="72" t="s">
        <v>3624</v>
      </c>
    </row>
    <row r="1779" spans="2:3">
      <c r="B1779" s="80" t="s">
        <v>4942</v>
      </c>
      <c r="C1779" s="72" t="s">
        <v>3625</v>
      </c>
    </row>
    <row r="1780" spans="2:3">
      <c r="B1780" s="80" t="s">
        <v>4942</v>
      </c>
      <c r="C1780" s="72" t="s">
        <v>3626</v>
      </c>
    </row>
    <row r="1781" spans="2:3">
      <c r="B1781" s="80" t="s">
        <v>4942</v>
      </c>
      <c r="C1781" s="72" t="s">
        <v>3627</v>
      </c>
    </row>
    <row r="1782" spans="2:3">
      <c r="B1782" s="80" t="s">
        <v>4942</v>
      </c>
      <c r="C1782" s="72">
        <v>0</v>
      </c>
    </row>
    <row r="1783" spans="2:3">
      <c r="B1783" s="80" t="s">
        <v>4942</v>
      </c>
      <c r="C1783" s="72" t="s">
        <v>0</v>
      </c>
    </row>
    <row r="1784" spans="2:3">
      <c r="B1784" s="80" t="s">
        <v>4942</v>
      </c>
      <c r="C1784" s="72" t="s">
        <v>230</v>
      </c>
    </row>
    <row r="1785" spans="2:3" ht="25.5">
      <c r="B1785" s="80" t="s">
        <v>4942</v>
      </c>
      <c r="C1785" s="72" t="s">
        <v>229</v>
      </c>
    </row>
    <row r="1786" spans="2:3">
      <c r="B1786" s="80" t="s">
        <v>4942</v>
      </c>
      <c r="C1786" s="72" t="s">
        <v>228</v>
      </c>
    </row>
    <row r="1787" spans="2:3">
      <c r="B1787" s="80" t="s">
        <v>4942</v>
      </c>
      <c r="C1787" s="72" t="s">
        <v>227</v>
      </c>
    </row>
    <row r="1788" spans="2:3">
      <c r="B1788" s="80" t="s">
        <v>4942</v>
      </c>
      <c r="C1788" s="72" t="s">
        <v>226</v>
      </c>
    </row>
    <row r="1789" spans="2:3">
      <c r="B1789" s="80" t="s">
        <v>4942</v>
      </c>
      <c r="C1789" s="72" t="s">
        <v>225</v>
      </c>
    </row>
    <row r="1790" spans="2:3">
      <c r="B1790" s="80" t="s">
        <v>4942</v>
      </c>
      <c r="C1790" s="72">
        <v>0</v>
      </c>
    </row>
    <row r="1791" spans="2:3">
      <c r="B1791" s="122" t="s">
        <v>4942</v>
      </c>
      <c r="C1791" s="122">
        <v>0</v>
      </c>
    </row>
    <row r="1792" spans="2:3">
      <c r="B1792" s="138" t="s">
        <v>4943</v>
      </c>
      <c r="C1792" s="123">
        <v>0</v>
      </c>
    </row>
    <row r="1793" spans="2:3" ht="20.25">
      <c r="B1793" s="137" t="s">
        <v>4943</v>
      </c>
      <c r="C1793" s="48" t="s">
        <v>224</v>
      </c>
    </row>
    <row r="1794" spans="2:3">
      <c r="B1794" s="139" t="s">
        <v>4943</v>
      </c>
      <c r="C1794" s="49" t="s">
        <v>1145</v>
      </c>
    </row>
    <row r="1795" spans="2:3">
      <c r="B1795" s="80" t="s">
        <v>4943</v>
      </c>
      <c r="C1795" s="124">
        <v>0</v>
      </c>
    </row>
    <row r="1796" spans="2:3">
      <c r="B1796" s="80" t="s">
        <v>4943</v>
      </c>
      <c r="C1796" s="44" t="s">
        <v>19</v>
      </c>
    </row>
    <row r="1797" spans="2:3">
      <c r="B1797" s="80" t="s">
        <v>4943</v>
      </c>
      <c r="C1797" s="72" t="s">
        <v>4</v>
      </c>
    </row>
    <row r="1798" spans="2:3">
      <c r="B1798" s="80" t="s">
        <v>4943</v>
      </c>
      <c r="C1798" s="72" t="s">
        <v>25</v>
      </c>
    </row>
    <row r="1799" spans="2:3">
      <c r="B1799" s="80" t="s">
        <v>4943</v>
      </c>
      <c r="C1799" s="72">
        <v>0</v>
      </c>
    </row>
    <row r="1800" spans="2:3">
      <c r="B1800" s="80" t="s">
        <v>4943</v>
      </c>
      <c r="C1800" s="45" t="s">
        <v>2</v>
      </c>
    </row>
    <row r="1801" spans="2:3">
      <c r="B1801" s="80" t="s">
        <v>4943</v>
      </c>
      <c r="C1801" s="72" t="s">
        <v>1146</v>
      </c>
    </row>
    <row r="1802" spans="2:3">
      <c r="B1802" s="80" t="s">
        <v>4943</v>
      </c>
      <c r="C1802" s="72" t="s">
        <v>1147</v>
      </c>
    </row>
    <row r="1803" spans="2:3">
      <c r="B1803" s="80" t="s">
        <v>4943</v>
      </c>
      <c r="C1803" s="72" t="s">
        <v>1148</v>
      </c>
    </row>
    <row r="1804" spans="2:3">
      <c r="B1804" s="80" t="s">
        <v>4943</v>
      </c>
      <c r="C1804" s="72" t="s">
        <v>1149</v>
      </c>
    </row>
    <row r="1805" spans="2:3">
      <c r="B1805" s="80" t="s">
        <v>4943</v>
      </c>
      <c r="C1805" s="72" t="s">
        <v>662</v>
      </c>
    </row>
    <row r="1806" spans="2:3">
      <c r="B1806" s="80" t="s">
        <v>4943</v>
      </c>
      <c r="C1806" s="72" t="s">
        <v>700</v>
      </c>
    </row>
    <row r="1807" spans="2:3">
      <c r="B1807" s="80" t="s">
        <v>4943</v>
      </c>
      <c r="C1807" s="72" t="s">
        <v>1150</v>
      </c>
    </row>
    <row r="1808" spans="2:3">
      <c r="B1808" s="80" t="s">
        <v>4943</v>
      </c>
      <c r="C1808" s="72">
        <v>0</v>
      </c>
    </row>
    <row r="1809" spans="2:3">
      <c r="B1809" s="80" t="s">
        <v>4943</v>
      </c>
      <c r="C1809" s="72" t="s">
        <v>0</v>
      </c>
    </row>
    <row r="1810" spans="2:3" ht="25.5">
      <c r="B1810" s="80" t="s">
        <v>4943</v>
      </c>
      <c r="C1810" s="72" t="s">
        <v>223</v>
      </c>
    </row>
    <row r="1811" spans="2:3" ht="25.5">
      <c r="B1811" s="80" t="s">
        <v>4943</v>
      </c>
      <c r="C1811" s="72" t="s">
        <v>222</v>
      </c>
    </row>
    <row r="1812" spans="2:3">
      <c r="B1812" s="80" t="s">
        <v>4943</v>
      </c>
      <c r="C1812" s="72" t="s">
        <v>221</v>
      </c>
    </row>
    <row r="1813" spans="2:3">
      <c r="B1813" s="80" t="s">
        <v>4943</v>
      </c>
      <c r="C1813" s="72" t="s">
        <v>220</v>
      </c>
    </row>
    <row r="1814" spans="2:3">
      <c r="B1814" s="80" t="s">
        <v>4943</v>
      </c>
      <c r="C1814" s="72">
        <v>0</v>
      </c>
    </row>
    <row r="1815" spans="2:3">
      <c r="B1815" s="122" t="s">
        <v>4943</v>
      </c>
      <c r="C1815" s="122">
        <v>0</v>
      </c>
    </row>
    <row r="1816" spans="2:3">
      <c r="B1816" s="138" t="s">
        <v>4944</v>
      </c>
      <c r="C1816" s="123">
        <v>0</v>
      </c>
    </row>
    <row r="1817" spans="2:3" ht="20.25">
      <c r="B1817" s="137" t="s">
        <v>4944</v>
      </c>
      <c r="C1817" s="48" t="s">
        <v>219</v>
      </c>
    </row>
    <row r="1818" spans="2:3">
      <c r="B1818" s="139" t="s">
        <v>4944</v>
      </c>
      <c r="C1818" s="49" t="s">
        <v>1151</v>
      </c>
    </row>
    <row r="1819" spans="2:3">
      <c r="B1819" s="80" t="s">
        <v>4944</v>
      </c>
      <c r="C1819" s="124">
        <v>0</v>
      </c>
    </row>
    <row r="1820" spans="2:3">
      <c r="B1820" s="80" t="s">
        <v>4944</v>
      </c>
      <c r="C1820" s="44" t="s">
        <v>5</v>
      </c>
    </row>
    <row r="1821" spans="2:3">
      <c r="B1821" s="80" t="s">
        <v>4944</v>
      </c>
      <c r="C1821" s="72" t="s">
        <v>4</v>
      </c>
    </row>
    <row r="1822" spans="2:3">
      <c r="B1822" s="80" t="s">
        <v>4944</v>
      </c>
      <c r="C1822" s="72" t="s">
        <v>17</v>
      </c>
    </row>
    <row r="1823" spans="2:3">
      <c r="B1823" s="80" t="s">
        <v>4944</v>
      </c>
      <c r="C1823" s="72">
        <v>0</v>
      </c>
    </row>
    <row r="1824" spans="2:3">
      <c r="B1824" s="80" t="s">
        <v>4944</v>
      </c>
      <c r="C1824" s="45" t="s">
        <v>2</v>
      </c>
    </row>
    <row r="1825" spans="2:3">
      <c r="B1825" s="80" t="s">
        <v>4944</v>
      </c>
      <c r="C1825" s="72" t="s">
        <v>1152</v>
      </c>
    </row>
    <row r="1826" spans="2:3">
      <c r="B1826" s="80" t="s">
        <v>4944</v>
      </c>
      <c r="C1826" s="72" t="s">
        <v>1153</v>
      </c>
    </row>
    <row r="1827" spans="2:3">
      <c r="B1827" s="80" t="s">
        <v>4944</v>
      </c>
      <c r="C1827" s="72" t="s">
        <v>719</v>
      </c>
    </row>
    <row r="1828" spans="2:3">
      <c r="B1828" s="80" t="s">
        <v>4944</v>
      </c>
      <c r="C1828" s="72" t="s">
        <v>1154</v>
      </c>
    </row>
    <row r="1829" spans="2:3">
      <c r="B1829" s="80" t="s">
        <v>4944</v>
      </c>
      <c r="C1829" s="72" t="s">
        <v>1155</v>
      </c>
    </row>
    <row r="1830" spans="2:3">
      <c r="B1830" s="80" t="s">
        <v>4944</v>
      </c>
      <c r="C1830" s="72" t="s">
        <v>686</v>
      </c>
    </row>
    <row r="1831" spans="2:3">
      <c r="B1831" s="80" t="s">
        <v>4944</v>
      </c>
      <c r="C1831" s="72">
        <v>0</v>
      </c>
    </row>
    <row r="1832" spans="2:3">
      <c r="B1832" s="80" t="s">
        <v>4944</v>
      </c>
      <c r="C1832" s="72">
        <v>0</v>
      </c>
    </row>
    <row r="1833" spans="2:3">
      <c r="B1833" s="80" t="s">
        <v>4944</v>
      </c>
      <c r="C1833" s="72" t="s">
        <v>0</v>
      </c>
    </row>
    <row r="1834" spans="2:3">
      <c r="B1834" s="80" t="s">
        <v>4944</v>
      </c>
      <c r="C1834" s="72" t="s">
        <v>218</v>
      </c>
    </row>
    <row r="1835" spans="2:3" ht="25.5">
      <c r="B1835" s="80" t="s">
        <v>4944</v>
      </c>
      <c r="C1835" s="72" t="s">
        <v>217</v>
      </c>
    </row>
    <row r="1836" spans="2:3">
      <c r="B1836" s="80" t="s">
        <v>4944</v>
      </c>
      <c r="C1836" s="72" t="s">
        <v>216</v>
      </c>
    </row>
    <row r="1837" spans="2:3">
      <c r="B1837" s="80" t="s">
        <v>4944</v>
      </c>
      <c r="C1837" s="72" t="s">
        <v>215</v>
      </c>
    </row>
    <row r="1838" spans="2:3">
      <c r="B1838" s="80" t="s">
        <v>4944</v>
      </c>
      <c r="C1838" s="72" t="s">
        <v>214</v>
      </c>
    </row>
    <row r="1839" spans="2:3">
      <c r="B1839" s="80" t="s">
        <v>4944</v>
      </c>
      <c r="C1839" s="72" t="s">
        <v>213</v>
      </c>
    </row>
    <row r="1840" spans="2:3">
      <c r="B1840" s="80" t="s">
        <v>4944</v>
      </c>
      <c r="C1840" s="72">
        <v>0</v>
      </c>
    </row>
    <row r="1841" spans="2:3">
      <c r="B1841" s="122" t="s">
        <v>4944</v>
      </c>
      <c r="C1841" s="122">
        <v>0</v>
      </c>
    </row>
    <row r="1842" spans="2:3">
      <c r="B1842" s="138" t="s">
        <v>4945</v>
      </c>
      <c r="C1842" s="123">
        <v>0</v>
      </c>
    </row>
    <row r="1843" spans="2:3" ht="40.5">
      <c r="B1843" s="137" t="s">
        <v>4945</v>
      </c>
      <c r="C1843" s="48" t="s">
        <v>1156</v>
      </c>
    </row>
    <row r="1844" spans="2:3">
      <c r="B1844" s="139" t="s">
        <v>4945</v>
      </c>
      <c r="C1844" s="49" t="s">
        <v>1157</v>
      </c>
    </row>
    <row r="1845" spans="2:3">
      <c r="B1845" s="80" t="s">
        <v>4945</v>
      </c>
      <c r="C1845" s="124">
        <v>0</v>
      </c>
    </row>
    <row r="1846" spans="2:3">
      <c r="B1846" s="80" t="s">
        <v>4945</v>
      </c>
      <c r="C1846" s="44" t="s">
        <v>10</v>
      </c>
    </row>
    <row r="1847" spans="2:3">
      <c r="B1847" s="80" t="s">
        <v>4945</v>
      </c>
      <c r="C1847" s="72" t="s">
        <v>26</v>
      </c>
    </row>
    <row r="1848" spans="2:3">
      <c r="B1848" s="80" t="s">
        <v>4945</v>
      </c>
      <c r="C1848" s="72" t="s">
        <v>34</v>
      </c>
    </row>
    <row r="1849" spans="2:3">
      <c r="B1849" s="80" t="s">
        <v>4945</v>
      </c>
      <c r="C1849" s="72">
        <v>0</v>
      </c>
    </row>
    <row r="1850" spans="2:3">
      <c r="B1850" s="80" t="s">
        <v>4945</v>
      </c>
      <c r="C1850" s="45" t="s">
        <v>2</v>
      </c>
    </row>
    <row r="1851" spans="2:3">
      <c r="B1851" s="80" t="s">
        <v>4945</v>
      </c>
      <c r="C1851" s="72" t="s">
        <v>1158</v>
      </c>
    </row>
    <row r="1852" spans="2:3">
      <c r="B1852" s="80" t="s">
        <v>4945</v>
      </c>
      <c r="C1852" s="72" t="s">
        <v>1159</v>
      </c>
    </row>
    <row r="1853" spans="2:3">
      <c r="B1853" s="80" t="s">
        <v>4945</v>
      </c>
      <c r="C1853" s="72" t="s">
        <v>1160</v>
      </c>
    </row>
    <row r="1854" spans="2:3">
      <c r="B1854" s="80" t="s">
        <v>4945</v>
      </c>
      <c r="C1854" s="72" t="s">
        <v>1161</v>
      </c>
    </row>
    <row r="1855" spans="2:3">
      <c r="B1855" s="80" t="s">
        <v>4945</v>
      </c>
      <c r="C1855" s="72" t="s">
        <v>1162</v>
      </c>
    </row>
    <row r="1856" spans="2:3">
      <c r="B1856" s="80" t="s">
        <v>4945</v>
      </c>
      <c r="C1856" s="72" t="s">
        <v>1163</v>
      </c>
    </row>
    <row r="1857" spans="2:3">
      <c r="B1857" s="80" t="s">
        <v>4945</v>
      </c>
      <c r="C1857" s="72" t="s">
        <v>669</v>
      </c>
    </row>
    <row r="1858" spans="2:3">
      <c r="B1858" s="80" t="s">
        <v>4945</v>
      </c>
      <c r="C1858" s="72" t="s">
        <v>1164</v>
      </c>
    </row>
    <row r="1859" spans="2:3">
      <c r="B1859" s="80" t="s">
        <v>4945</v>
      </c>
      <c r="C1859" s="72" t="s">
        <v>1165</v>
      </c>
    </row>
    <row r="1860" spans="2:3">
      <c r="B1860" s="80" t="s">
        <v>4945</v>
      </c>
      <c r="C1860" s="72" t="s">
        <v>1166</v>
      </c>
    </row>
    <row r="1861" spans="2:3">
      <c r="B1861" s="80" t="s">
        <v>4945</v>
      </c>
      <c r="C1861" s="72" t="s">
        <v>662</v>
      </c>
    </row>
    <row r="1862" spans="2:3">
      <c r="B1862" s="80" t="s">
        <v>4945</v>
      </c>
      <c r="C1862" s="72" t="s">
        <v>700</v>
      </c>
    </row>
    <row r="1863" spans="2:3">
      <c r="B1863" s="80" t="s">
        <v>4945</v>
      </c>
      <c r="C1863" s="72">
        <v>0</v>
      </c>
    </row>
    <row r="1864" spans="2:3">
      <c r="B1864" s="80" t="s">
        <v>4945</v>
      </c>
      <c r="C1864" s="72">
        <v>0</v>
      </c>
    </row>
    <row r="1865" spans="2:3">
      <c r="B1865" s="80" t="s">
        <v>4945</v>
      </c>
      <c r="C1865" s="72" t="s">
        <v>0</v>
      </c>
    </row>
    <row r="1866" spans="2:3">
      <c r="B1866" s="80" t="s">
        <v>4945</v>
      </c>
      <c r="C1866" s="72" t="s">
        <v>212</v>
      </c>
    </row>
    <row r="1867" spans="2:3" ht="38.25">
      <c r="B1867" s="80" t="s">
        <v>4945</v>
      </c>
      <c r="C1867" s="72" t="s">
        <v>211</v>
      </c>
    </row>
    <row r="1868" spans="2:3" ht="25.5">
      <c r="B1868" s="80" t="s">
        <v>4945</v>
      </c>
      <c r="C1868" s="72" t="s">
        <v>1167</v>
      </c>
    </row>
    <row r="1869" spans="2:3">
      <c r="B1869" s="80" t="s">
        <v>4945</v>
      </c>
      <c r="C1869" s="72" t="s">
        <v>210</v>
      </c>
    </row>
    <row r="1870" spans="2:3">
      <c r="B1870" s="80" t="s">
        <v>4945</v>
      </c>
      <c r="C1870" s="72" t="s">
        <v>209</v>
      </c>
    </row>
    <row r="1871" spans="2:3">
      <c r="B1871" s="80" t="s">
        <v>4945</v>
      </c>
      <c r="C1871" s="72" t="s">
        <v>208</v>
      </c>
    </row>
    <row r="1872" spans="2:3" ht="25.5">
      <c r="B1872" s="80" t="s">
        <v>4945</v>
      </c>
      <c r="C1872" s="72" t="s">
        <v>207</v>
      </c>
    </row>
    <row r="1873" spans="2:3">
      <c r="B1873" s="80" t="s">
        <v>4945</v>
      </c>
      <c r="C1873" s="72" t="s">
        <v>1168</v>
      </c>
    </row>
    <row r="1874" spans="2:3">
      <c r="B1874" s="80" t="s">
        <v>4945</v>
      </c>
      <c r="C1874" s="72" t="s">
        <v>206</v>
      </c>
    </row>
    <row r="1875" spans="2:3">
      <c r="B1875" s="80" t="s">
        <v>4945</v>
      </c>
      <c r="C1875" s="72" t="s">
        <v>205</v>
      </c>
    </row>
    <row r="1876" spans="2:3">
      <c r="B1876" s="80" t="s">
        <v>4945</v>
      </c>
      <c r="C1876" s="72" t="s">
        <v>1169</v>
      </c>
    </row>
    <row r="1877" spans="2:3" ht="25.5">
      <c r="B1877" s="80" t="s">
        <v>4945</v>
      </c>
      <c r="C1877" s="72" t="s">
        <v>3628</v>
      </c>
    </row>
    <row r="1878" spans="2:3">
      <c r="B1878" s="80" t="s">
        <v>4945</v>
      </c>
      <c r="C1878" s="72" t="s">
        <v>204</v>
      </c>
    </row>
    <row r="1879" spans="2:3">
      <c r="B1879" s="80" t="s">
        <v>4945</v>
      </c>
      <c r="C1879" s="72" t="s">
        <v>1170</v>
      </c>
    </row>
    <row r="1880" spans="2:3">
      <c r="B1880" s="80" t="s">
        <v>4945</v>
      </c>
      <c r="C1880" s="72" t="s">
        <v>203</v>
      </c>
    </row>
    <row r="1881" spans="2:3">
      <c r="B1881" s="80" t="s">
        <v>4945</v>
      </c>
      <c r="C1881" s="72" t="s">
        <v>1171</v>
      </c>
    </row>
    <row r="1882" spans="2:3">
      <c r="B1882" s="80" t="s">
        <v>4945</v>
      </c>
      <c r="C1882" s="72">
        <v>0</v>
      </c>
    </row>
    <row r="1883" spans="2:3">
      <c r="B1883" s="122" t="s">
        <v>4945</v>
      </c>
      <c r="C1883" s="122">
        <v>0</v>
      </c>
    </row>
    <row r="1884" spans="2:3">
      <c r="B1884" s="138" t="s">
        <v>4946</v>
      </c>
      <c r="C1884" s="123">
        <v>0</v>
      </c>
    </row>
    <row r="1885" spans="2:3" ht="40.5">
      <c r="B1885" s="137" t="s">
        <v>4946</v>
      </c>
      <c r="C1885" s="48" t="s">
        <v>202</v>
      </c>
    </row>
    <row r="1886" spans="2:3">
      <c r="B1886" s="139" t="s">
        <v>4946</v>
      </c>
      <c r="C1886" s="49" t="s">
        <v>1172</v>
      </c>
    </row>
    <row r="1887" spans="2:3">
      <c r="B1887" s="80" t="s">
        <v>4946</v>
      </c>
      <c r="C1887" s="124">
        <v>0</v>
      </c>
    </row>
    <row r="1888" spans="2:3">
      <c r="B1888" s="80" t="s">
        <v>4946</v>
      </c>
      <c r="C1888" s="44" t="s">
        <v>8</v>
      </c>
    </row>
    <row r="1889" spans="2:3">
      <c r="B1889" s="80" t="s">
        <v>4946</v>
      </c>
      <c r="C1889" s="72" t="s">
        <v>20</v>
      </c>
    </row>
    <row r="1890" spans="2:3">
      <c r="B1890" s="80" t="s">
        <v>4946</v>
      </c>
      <c r="C1890" s="72" t="s">
        <v>14</v>
      </c>
    </row>
    <row r="1891" spans="2:3">
      <c r="B1891" s="80" t="s">
        <v>4946</v>
      </c>
      <c r="C1891" s="72">
        <v>0</v>
      </c>
    </row>
    <row r="1892" spans="2:3">
      <c r="B1892" s="80" t="s">
        <v>4946</v>
      </c>
      <c r="C1892" s="45" t="s">
        <v>2</v>
      </c>
    </row>
    <row r="1893" spans="2:3">
      <c r="B1893" s="80" t="s">
        <v>4946</v>
      </c>
      <c r="C1893" s="72" t="s">
        <v>1173</v>
      </c>
    </row>
    <row r="1894" spans="2:3">
      <c r="B1894" s="80" t="s">
        <v>4946</v>
      </c>
      <c r="C1894" s="72" t="s">
        <v>729</v>
      </c>
    </row>
    <row r="1895" spans="2:3">
      <c r="B1895" s="80" t="s">
        <v>4946</v>
      </c>
      <c r="C1895" s="72" t="s">
        <v>1174</v>
      </c>
    </row>
    <row r="1896" spans="2:3">
      <c r="B1896" s="80" t="s">
        <v>4946</v>
      </c>
      <c r="C1896" s="72" t="s">
        <v>1175</v>
      </c>
    </row>
    <row r="1897" spans="2:3">
      <c r="B1897" s="80" t="s">
        <v>4946</v>
      </c>
      <c r="C1897" s="72" t="s">
        <v>1176</v>
      </c>
    </row>
    <row r="1898" spans="2:3">
      <c r="B1898" s="80" t="s">
        <v>4946</v>
      </c>
      <c r="C1898" s="72" t="s">
        <v>1177</v>
      </c>
    </row>
    <row r="1899" spans="2:3">
      <c r="B1899" s="80" t="s">
        <v>4946</v>
      </c>
      <c r="C1899" s="72" t="s">
        <v>1178</v>
      </c>
    </row>
    <row r="1900" spans="2:3">
      <c r="B1900" s="80" t="s">
        <v>4946</v>
      </c>
      <c r="C1900" s="72" t="s">
        <v>1179</v>
      </c>
    </row>
    <row r="1901" spans="2:3">
      <c r="B1901" s="80" t="s">
        <v>4946</v>
      </c>
      <c r="C1901" s="72" t="s">
        <v>959</v>
      </c>
    </row>
    <row r="1902" spans="2:3">
      <c r="B1902" s="80" t="s">
        <v>4946</v>
      </c>
      <c r="C1902" s="72">
        <v>0</v>
      </c>
    </row>
    <row r="1903" spans="2:3">
      <c r="B1903" s="80" t="s">
        <v>4946</v>
      </c>
      <c r="C1903" s="72" t="s">
        <v>0</v>
      </c>
    </row>
    <row r="1904" spans="2:3" ht="38.25">
      <c r="B1904" s="80" t="s">
        <v>4946</v>
      </c>
      <c r="C1904" s="72" t="s">
        <v>1180</v>
      </c>
    </row>
    <row r="1905" spans="2:3">
      <c r="B1905" s="80" t="s">
        <v>4946</v>
      </c>
      <c r="C1905" s="72" t="s">
        <v>201</v>
      </c>
    </row>
    <row r="1906" spans="2:3">
      <c r="B1906" s="80" t="s">
        <v>4946</v>
      </c>
      <c r="C1906" s="72" t="s">
        <v>200</v>
      </c>
    </row>
    <row r="1907" spans="2:3" ht="25.5">
      <c r="B1907" s="80" t="s">
        <v>4946</v>
      </c>
      <c r="C1907" s="72" t="s">
        <v>1181</v>
      </c>
    </row>
    <row r="1908" spans="2:3">
      <c r="B1908" s="80" t="s">
        <v>4946</v>
      </c>
      <c r="C1908" s="72" t="s">
        <v>199</v>
      </c>
    </row>
    <row r="1909" spans="2:3">
      <c r="B1909" s="80" t="s">
        <v>4946</v>
      </c>
      <c r="C1909" s="72" t="s">
        <v>198</v>
      </c>
    </row>
    <row r="1910" spans="2:3" ht="25.5">
      <c r="B1910" s="80" t="s">
        <v>4946</v>
      </c>
      <c r="C1910" s="72" t="s">
        <v>197</v>
      </c>
    </row>
    <row r="1911" spans="2:3" ht="25.5">
      <c r="B1911" s="80" t="s">
        <v>4946</v>
      </c>
      <c r="C1911" s="72" t="s">
        <v>1182</v>
      </c>
    </row>
    <row r="1912" spans="2:3">
      <c r="B1912" s="80" t="s">
        <v>4946</v>
      </c>
      <c r="C1912" s="72" t="s">
        <v>1790</v>
      </c>
    </row>
    <row r="1913" spans="2:3">
      <c r="B1913" s="80" t="s">
        <v>4946</v>
      </c>
      <c r="C1913" s="72">
        <v>0</v>
      </c>
    </row>
    <row r="1914" spans="2:3">
      <c r="B1914" s="122" t="s">
        <v>4946</v>
      </c>
      <c r="C1914" s="122">
        <v>0</v>
      </c>
    </row>
    <row r="1915" spans="2:3">
      <c r="B1915" s="138" t="s">
        <v>4947</v>
      </c>
      <c r="C1915" s="123">
        <v>0</v>
      </c>
    </row>
    <row r="1916" spans="2:3" ht="20.25">
      <c r="B1916" s="137" t="s">
        <v>4947</v>
      </c>
      <c r="C1916" s="48" t="s">
        <v>1791</v>
      </c>
    </row>
    <row r="1917" spans="2:3">
      <c r="B1917" s="139" t="s">
        <v>4947</v>
      </c>
      <c r="C1917" s="49" t="s">
        <v>3629</v>
      </c>
    </row>
    <row r="1918" spans="2:3">
      <c r="B1918" s="80" t="s">
        <v>4947</v>
      </c>
      <c r="C1918" s="124">
        <v>0</v>
      </c>
    </row>
    <row r="1919" spans="2:3">
      <c r="B1919" s="80" t="s">
        <v>4947</v>
      </c>
      <c r="C1919" s="44" t="s">
        <v>8</v>
      </c>
    </row>
    <row r="1920" spans="2:3">
      <c r="B1920" s="80" t="s">
        <v>4947</v>
      </c>
      <c r="C1920" s="72" t="s">
        <v>20</v>
      </c>
    </row>
    <row r="1921" spans="2:3">
      <c r="B1921" s="80" t="s">
        <v>4947</v>
      </c>
      <c r="C1921" s="72" t="s">
        <v>25</v>
      </c>
    </row>
    <row r="1922" spans="2:3">
      <c r="B1922" s="80" t="s">
        <v>4947</v>
      </c>
      <c r="C1922" s="72">
        <v>0</v>
      </c>
    </row>
    <row r="1923" spans="2:3">
      <c r="B1923" s="80" t="s">
        <v>4947</v>
      </c>
      <c r="C1923" s="45" t="s">
        <v>2</v>
      </c>
    </row>
    <row r="1924" spans="2:3">
      <c r="B1924" s="80" t="s">
        <v>4947</v>
      </c>
      <c r="C1924" s="72" t="s">
        <v>3630</v>
      </c>
    </row>
    <row r="1925" spans="2:3">
      <c r="B1925" s="80" t="s">
        <v>4947</v>
      </c>
      <c r="C1925" s="72" t="s">
        <v>3631</v>
      </c>
    </row>
    <row r="1926" spans="2:3">
      <c r="B1926" s="80" t="s">
        <v>4947</v>
      </c>
      <c r="C1926" s="72" t="s">
        <v>3632</v>
      </c>
    </row>
    <row r="1927" spans="2:3">
      <c r="B1927" s="80" t="s">
        <v>4947</v>
      </c>
      <c r="C1927" s="72" t="s">
        <v>652</v>
      </c>
    </row>
    <row r="1928" spans="2:3">
      <c r="B1928" s="80" t="s">
        <v>4947</v>
      </c>
      <c r="C1928" s="72" t="s">
        <v>3633</v>
      </c>
    </row>
    <row r="1929" spans="2:3">
      <c r="B1929" s="80" t="s">
        <v>4947</v>
      </c>
      <c r="C1929" s="72" t="s">
        <v>3634</v>
      </c>
    </row>
    <row r="1930" spans="2:3">
      <c r="B1930" s="80" t="s">
        <v>4947</v>
      </c>
      <c r="C1930" s="72" t="s">
        <v>3635</v>
      </c>
    </row>
    <row r="1931" spans="2:3">
      <c r="B1931" s="80" t="s">
        <v>4947</v>
      </c>
      <c r="C1931" s="72" t="s">
        <v>3636</v>
      </c>
    </row>
    <row r="1932" spans="2:3">
      <c r="B1932" s="80" t="s">
        <v>4947</v>
      </c>
      <c r="C1932" s="72">
        <v>0</v>
      </c>
    </row>
    <row r="1933" spans="2:3">
      <c r="B1933" s="80" t="s">
        <v>4947</v>
      </c>
      <c r="C1933" s="72" t="s">
        <v>0</v>
      </c>
    </row>
    <row r="1934" spans="2:3" ht="25.5">
      <c r="B1934" s="80" t="s">
        <v>4947</v>
      </c>
      <c r="C1934" s="72" t="s">
        <v>1792</v>
      </c>
    </row>
    <row r="1935" spans="2:3">
      <c r="B1935" s="80" t="s">
        <v>4947</v>
      </c>
      <c r="C1935" s="72" t="s">
        <v>3637</v>
      </c>
    </row>
    <row r="1936" spans="2:3" ht="25.5">
      <c r="B1936" s="80" t="s">
        <v>4947</v>
      </c>
      <c r="C1936" s="72" t="s">
        <v>1793</v>
      </c>
    </row>
    <row r="1937" spans="2:3">
      <c r="B1937" s="80" t="s">
        <v>4947</v>
      </c>
      <c r="C1937" s="72" t="s">
        <v>1794</v>
      </c>
    </row>
    <row r="1938" spans="2:3">
      <c r="B1938" s="80" t="s">
        <v>4947</v>
      </c>
      <c r="C1938" s="72" t="s">
        <v>1795</v>
      </c>
    </row>
    <row r="1939" spans="2:3">
      <c r="B1939" s="80" t="s">
        <v>4947</v>
      </c>
      <c r="C1939" s="72">
        <v>0</v>
      </c>
    </row>
    <row r="1940" spans="2:3">
      <c r="B1940" s="122" t="s">
        <v>4947</v>
      </c>
      <c r="C1940" s="122">
        <v>0</v>
      </c>
    </row>
    <row r="1941" spans="2:3">
      <c r="B1941" s="138" t="s">
        <v>4948</v>
      </c>
      <c r="C1941" s="123">
        <v>0</v>
      </c>
    </row>
    <row r="1942" spans="2:3" ht="20.25">
      <c r="B1942" s="137" t="s">
        <v>4948</v>
      </c>
      <c r="C1942" s="48" t="s">
        <v>196</v>
      </c>
    </row>
    <row r="1943" spans="2:3">
      <c r="B1943" s="139" t="s">
        <v>4948</v>
      </c>
      <c r="C1943" s="49" t="s">
        <v>1183</v>
      </c>
    </row>
    <row r="1944" spans="2:3">
      <c r="B1944" s="80" t="s">
        <v>4948</v>
      </c>
      <c r="C1944" s="124">
        <v>0</v>
      </c>
    </row>
    <row r="1945" spans="2:3">
      <c r="B1945" s="80" t="s">
        <v>4948</v>
      </c>
      <c r="C1945" s="44" t="s">
        <v>8</v>
      </c>
    </row>
    <row r="1946" spans="2:3">
      <c r="B1946" s="80" t="s">
        <v>4948</v>
      </c>
      <c r="C1946" s="72" t="s">
        <v>4</v>
      </c>
    </row>
    <row r="1947" spans="2:3">
      <c r="B1947" s="80" t="s">
        <v>4948</v>
      </c>
      <c r="C1947" s="72" t="s">
        <v>17</v>
      </c>
    </row>
    <row r="1948" spans="2:3">
      <c r="B1948" s="80" t="s">
        <v>4948</v>
      </c>
      <c r="C1948" s="72">
        <v>0</v>
      </c>
    </row>
    <row r="1949" spans="2:3">
      <c r="B1949" s="80" t="s">
        <v>4948</v>
      </c>
      <c r="C1949" s="45" t="s">
        <v>2</v>
      </c>
    </row>
    <row r="1950" spans="2:3">
      <c r="B1950" s="80" t="s">
        <v>4948</v>
      </c>
      <c r="C1950" s="72" t="s">
        <v>1184</v>
      </c>
    </row>
    <row r="1951" spans="2:3">
      <c r="B1951" s="80" t="s">
        <v>4948</v>
      </c>
      <c r="C1951" s="72" t="s">
        <v>669</v>
      </c>
    </row>
    <row r="1952" spans="2:3">
      <c r="B1952" s="80" t="s">
        <v>4948</v>
      </c>
      <c r="C1952" s="72" t="s">
        <v>1078</v>
      </c>
    </row>
    <row r="1953" spans="2:3">
      <c r="B1953" s="80" t="s">
        <v>4948</v>
      </c>
      <c r="C1953" s="72" t="s">
        <v>1185</v>
      </c>
    </row>
    <row r="1954" spans="2:3">
      <c r="B1954" s="80" t="s">
        <v>4948</v>
      </c>
      <c r="C1954" s="72" t="s">
        <v>662</v>
      </c>
    </row>
    <row r="1955" spans="2:3">
      <c r="B1955" s="80" t="s">
        <v>4948</v>
      </c>
      <c r="C1955" s="72" t="s">
        <v>700</v>
      </c>
    </row>
    <row r="1956" spans="2:3">
      <c r="B1956" s="80" t="s">
        <v>4948</v>
      </c>
      <c r="C1956" s="72" t="s">
        <v>1186</v>
      </c>
    </row>
    <row r="1957" spans="2:3">
      <c r="B1957" s="80" t="s">
        <v>4948</v>
      </c>
      <c r="C1957" s="72" t="s">
        <v>1187</v>
      </c>
    </row>
    <row r="1958" spans="2:3">
      <c r="B1958" s="80" t="s">
        <v>4948</v>
      </c>
      <c r="C1958" s="72">
        <v>0</v>
      </c>
    </row>
    <row r="1959" spans="2:3">
      <c r="B1959" s="80" t="s">
        <v>4948</v>
      </c>
      <c r="C1959" s="72" t="s">
        <v>0</v>
      </c>
    </row>
    <row r="1960" spans="2:3">
      <c r="B1960" s="80" t="s">
        <v>4948</v>
      </c>
      <c r="C1960" s="72" t="s">
        <v>195</v>
      </c>
    </row>
    <row r="1961" spans="2:3">
      <c r="B1961" s="80" t="s">
        <v>4948</v>
      </c>
      <c r="C1961" s="72" t="s">
        <v>194</v>
      </c>
    </row>
    <row r="1962" spans="2:3">
      <c r="B1962" s="80" t="s">
        <v>4948</v>
      </c>
      <c r="C1962" s="72" t="s">
        <v>193</v>
      </c>
    </row>
    <row r="1963" spans="2:3">
      <c r="B1963" s="80" t="s">
        <v>4948</v>
      </c>
      <c r="C1963" s="72" t="s">
        <v>192</v>
      </c>
    </row>
    <row r="1964" spans="2:3">
      <c r="B1964" s="80" t="s">
        <v>4948</v>
      </c>
      <c r="C1964" s="72" t="s">
        <v>39</v>
      </c>
    </row>
    <row r="1965" spans="2:3">
      <c r="B1965" s="80" t="s">
        <v>4948</v>
      </c>
      <c r="C1965" s="72" t="s">
        <v>191</v>
      </c>
    </row>
    <row r="1966" spans="2:3">
      <c r="B1966" s="80" t="s">
        <v>4948</v>
      </c>
      <c r="C1966" s="72" t="s">
        <v>190</v>
      </c>
    </row>
    <row r="1967" spans="2:3">
      <c r="B1967" s="80" t="s">
        <v>4948</v>
      </c>
      <c r="C1967" s="72" t="s">
        <v>189</v>
      </c>
    </row>
    <row r="1968" spans="2:3">
      <c r="B1968" s="80" t="s">
        <v>4948</v>
      </c>
      <c r="C1968" s="72" t="s">
        <v>188</v>
      </c>
    </row>
    <row r="1969" spans="2:3">
      <c r="B1969" s="80" t="s">
        <v>4948</v>
      </c>
      <c r="C1969" s="72" t="s">
        <v>187</v>
      </c>
    </row>
    <row r="1970" spans="2:3">
      <c r="B1970" s="80" t="s">
        <v>4948</v>
      </c>
      <c r="C1970" s="72" t="s">
        <v>186</v>
      </c>
    </row>
    <row r="1971" spans="2:3">
      <c r="B1971" s="80" t="s">
        <v>4948</v>
      </c>
      <c r="C1971" s="72">
        <v>0</v>
      </c>
    </row>
    <row r="1972" spans="2:3">
      <c r="B1972" s="122" t="s">
        <v>4948</v>
      </c>
      <c r="C1972" s="122">
        <v>0</v>
      </c>
    </row>
    <row r="1973" spans="2:3">
      <c r="B1973" s="138" t="s">
        <v>4949</v>
      </c>
      <c r="C1973" s="123">
        <v>0</v>
      </c>
    </row>
    <row r="1974" spans="2:3" ht="20.25">
      <c r="B1974" s="137" t="s">
        <v>4949</v>
      </c>
      <c r="C1974" s="48" t="s">
        <v>185</v>
      </c>
    </row>
    <row r="1975" spans="2:3">
      <c r="B1975" s="139" t="s">
        <v>4949</v>
      </c>
      <c r="C1975" s="49" t="s">
        <v>1188</v>
      </c>
    </row>
    <row r="1976" spans="2:3">
      <c r="B1976" s="80" t="s">
        <v>4949</v>
      </c>
      <c r="C1976" s="124">
        <v>0</v>
      </c>
    </row>
    <row r="1977" spans="2:3">
      <c r="B1977" s="80" t="s">
        <v>4949</v>
      </c>
      <c r="C1977" s="44" t="s">
        <v>8</v>
      </c>
    </row>
    <row r="1978" spans="2:3">
      <c r="B1978" s="80" t="s">
        <v>4949</v>
      </c>
      <c r="C1978" s="72" t="s">
        <v>7</v>
      </c>
    </row>
    <row r="1979" spans="2:3">
      <c r="B1979" s="80" t="s">
        <v>4949</v>
      </c>
      <c r="C1979" s="72" t="s">
        <v>6</v>
      </c>
    </row>
    <row r="1980" spans="2:3">
      <c r="B1980" s="80" t="s">
        <v>4949</v>
      </c>
      <c r="C1980" s="72">
        <v>0</v>
      </c>
    </row>
    <row r="1981" spans="2:3">
      <c r="B1981" s="80" t="s">
        <v>4949</v>
      </c>
      <c r="C1981" s="45" t="s">
        <v>2</v>
      </c>
    </row>
    <row r="1982" spans="2:3">
      <c r="B1982" s="80" t="s">
        <v>4949</v>
      </c>
      <c r="C1982" s="72" t="s">
        <v>1189</v>
      </c>
    </row>
    <row r="1983" spans="2:3">
      <c r="B1983" s="80" t="s">
        <v>4949</v>
      </c>
      <c r="C1983" s="72" t="s">
        <v>1190</v>
      </c>
    </row>
    <row r="1984" spans="2:3">
      <c r="B1984" s="80" t="s">
        <v>4949</v>
      </c>
      <c r="C1984" s="72" t="s">
        <v>1191</v>
      </c>
    </row>
    <row r="1985" spans="2:3">
      <c r="B1985" s="80" t="s">
        <v>4949</v>
      </c>
      <c r="C1985" s="72" t="s">
        <v>1192</v>
      </c>
    </row>
    <row r="1986" spans="2:3">
      <c r="B1986" s="80" t="s">
        <v>4949</v>
      </c>
      <c r="C1986" s="72" t="s">
        <v>1193</v>
      </c>
    </row>
    <row r="1987" spans="2:3">
      <c r="B1987" s="80" t="s">
        <v>4949</v>
      </c>
      <c r="C1987" s="72" t="s">
        <v>1194</v>
      </c>
    </row>
    <row r="1988" spans="2:3">
      <c r="B1988" s="80" t="s">
        <v>4949</v>
      </c>
      <c r="C1988" s="72" t="s">
        <v>1195</v>
      </c>
    </row>
    <row r="1989" spans="2:3">
      <c r="B1989" s="80" t="s">
        <v>4949</v>
      </c>
      <c r="C1989" s="72" t="s">
        <v>1196</v>
      </c>
    </row>
    <row r="1990" spans="2:3">
      <c r="B1990" s="80" t="s">
        <v>4949</v>
      </c>
      <c r="C1990" s="72">
        <v>0</v>
      </c>
    </row>
    <row r="1991" spans="2:3">
      <c r="B1991" s="80" t="s">
        <v>4949</v>
      </c>
      <c r="C1991" s="72" t="s">
        <v>0</v>
      </c>
    </row>
    <row r="1992" spans="2:3" ht="25.5">
      <c r="B1992" s="80" t="s">
        <v>4949</v>
      </c>
      <c r="C1992" s="72" t="s">
        <v>184</v>
      </c>
    </row>
    <row r="1993" spans="2:3">
      <c r="B1993" s="80" t="s">
        <v>4949</v>
      </c>
      <c r="C1993" s="72" t="s">
        <v>183</v>
      </c>
    </row>
    <row r="1994" spans="2:3">
      <c r="B1994" s="80" t="s">
        <v>4949</v>
      </c>
      <c r="C1994" s="72" t="s">
        <v>182</v>
      </c>
    </row>
    <row r="1995" spans="2:3">
      <c r="B1995" s="80" t="s">
        <v>4949</v>
      </c>
      <c r="C1995" s="72" t="s">
        <v>181</v>
      </c>
    </row>
    <row r="1996" spans="2:3">
      <c r="B1996" s="80" t="s">
        <v>4949</v>
      </c>
      <c r="C1996" s="72" t="s">
        <v>180</v>
      </c>
    </row>
    <row r="1997" spans="2:3">
      <c r="B1997" s="80" t="s">
        <v>4949</v>
      </c>
      <c r="C1997" s="72">
        <v>0</v>
      </c>
    </row>
    <row r="1998" spans="2:3">
      <c r="B1998" s="122" t="s">
        <v>4949</v>
      </c>
      <c r="C1998" s="122">
        <v>0</v>
      </c>
    </row>
    <row r="1999" spans="2:3">
      <c r="B1999" s="138" t="s">
        <v>4950</v>
      </c>
      <c r="C1999" s="123">
        <v>0</v>
      </c>
    </row>
    <row r="2000" spans="2:3" ht="20.25">
      <c r="B2000" s="137" t="s">
        <v>4950</v>
      </c>
      <c r="C2000" s="48" t="s">
        <v>179</v>
      </c>
    </row>
    <row r="2001" spans="2:3">
      <c r="B2001" s="139" t="s">
        <v>4950</v>
      </c>
      <c r="C2001" s="49" t="s">
        <v>1197</v>
      </c>
    </row>
    <row r="2002" spans="2:3">
      <c r="B2002" s="80" t="s">
        <v>4950</v>
      </c>
      <c r="C2002" s="124">
        <v>0</v>
      </c>
    </row>
    <row r="2003" spans="2:3">
      <c r="B2003" s="80" t="s">
        <v>4950</v>
      </c>
      <c r="C2003" s="44" t="s">
        <v>178</v>
      </c>
    </row>
    <row r="2004" spans="2:3">
      <c r="B2004" s="80" t="s">
        <v>4950</v>
      </c>
      <c r="C2004" s="72" t="s">
        <v>177</v>
      </c>
    </row>
    <row r="2005" spans="2:3">
      <c r="B2005" s="80" t="s">
        <v>4950</v>
      </c>
      <c r="C2005" s="72" t="s">
        <v>13</v>
      </c>
    </row>
    <row r="2006" spans="2:3">
      <c r="B2006" s="80" t="s">
        <v>4950</v>
      </c>
      <c r="C2006" s="72">
        <v>0</v>
      </c>
    </row>
    <row r="2007" spans="2:3">
      <c r="B2007" s="80" t="s">
        <v>4950</v>
      </c>
      <c r="C2007" s="45" t="s">
        <v>2</v>
      </c>
    </row>
    <row r="2008" spans="2:3">
      <c r="B2008" s="80" t="s">
        <v>4950</v>
      </c>
      <c r="C2008" s="72" t="s">
        <v>1198</v>
      </c>
    </row>
    <row r="2009" spans="2:3">
      <c r="B2009" s="80" t="s">
        <v>4950</v>
      </c>
      <c r="C2009" s="72" t="s">
        <v>1199</v>
      </c>
    </row>
    <row r="2010" spans="2:3">
      <c r="B2010" s="80" t="s">
        <v>4950</v>
      </c>
      <c r="C2010" s="72" t="s">
        <v>1200</v>
      </c>
    </row>
    <row r="2011" spans="2:3">
      <c r="B2011" s="80" t="s">
        <v>4950</v>
      </c>
      <c r="C2011" s="72" t="s">
        <v>1201</v>
      </c>
    </row>
    <row r="2012" spans="2:3">
      <c r="B2012" s="80" t="s">
        <v>4950</v>
      </c>
      <c r="C2012" s="72" t="s">
        <v>1202</v>
      </c>
    </row>
    <row r="2013" spans="2:3">
      <c r="B2013" s="80" t="s">
        <v>4950</v>
      </c>
      <c r="C2013" s="72" t="s">
        <v>1203</v>
      </c>
    </row>
    <row r="2014" spans="2:3">
      <c r="B2014" s="80" t="s">
        <v>4950</v>
      </c>
      <c r="C2014" s="72" t="s">
        <v>681</v>
      </c>
    </row>
    <row r="2015" spans="2:3">
      <c r="B2015" s="80" t="s">
        <v>4950</v>
      </c>
      <c r="C2015" s="72" t="s">
        <v>1204</v>
      </c>
    </row>
    <row r="2016" spans="2:3">
      <c r="B2016" s="80" t="s">
        <v>4950</v>
      </c>
      <c r="C2016" s="72" t="s">
        <v>1205</v>
      </c>
    </row>
    <row r="2017" spans="2:3">
      <c r="B2017" s="80" t="s">
        <v>4950</v>
      </c>
      <c r="C2017" s="72" t="s">
        <v>1206</v>
      </c>
    </row>
    <row r="2018" spans="2:3">
      <c r="B2018" s="80" t="s">
        <v>4950</v>
      </c>
      <c r="C2018" s="72" t="s">
        <v>675</v>
      </c>
    </row>
    <row r="2019" spans="2:3">
      <c r="B2019" s="80" t="s">
        <v>4950</v>
      </c>
      <c r="C2019" s="72" t="s">
        <v>1207</v>
      </c>
    </row>
    <row r="2020" spans="2:3">
      <c r="B2020" s="80" t="s">
        <v>4950</v>
      </c>
      <c r="C2020" s="72" t="s">
        <v>740</v>
      </c>
    </row>
    <row r="2021" spans="2:3">
      <c r="B2021" s="80" t="s">
        <v>4950</v>
      </c>
      <c r="C2021" s="72" t="s">
        <v>1208</v>
      </c>
    </row>
    <row r="2022" spans="2:3">
      <c r="B2022" s="80" t="s">
        <v>4950</v>
      </c>
      <c r="C2022" s="72" t="s">
        <v>1209</v>
      </c>
    </row>
    <row r="2023" spans="2:3">
      <c r="B2023" s="80" t="s">
        <v>4950</v>
      </c>
      <c r="C2023" s="72" t="s">
        <v>1210</v>
      </c>
    </row>
    <row r="2024" spans="2:3">
      <c r="B2024" s="80" t="s">
        <v>4950</v>
      </c>
      <c r="C2024" s="72" t="s">
        <v>675</v>
      </c>
    </row>
    <row r="2025" spans="2:3">
      <c r="B2025" s="80" t="s">
        <v>4950</v>
      </c>
      <c r="C2025" s="72">
        <v>0</v>
      </c>
    </row>
    <row r="2026" spans="2:3">
      <c r="B2026" s="80" t="s">
        <v>4950</v>
      </c>
      <c r="C2026" s="72" t="s">
        <v>0</v>
      </c>
    </row>
    <row r="2027" spans="2:3" ht="25.5">
      <c r="B2027" s="80" t="s">
        <v>4950</v>
      </c>
      <c r="C2027" s="72" t="s">
        <v>176</v>
      </c>
    </row>
    <row r="2028" spans="2:3" ht="76.5">
      <c r="B2028" s="80" t="s">
        <v>4950</v>
      </c>
      <c r="C2028" s="72" t="s">
        <v>175</v>
      </c>
    </row>
    <row r="2029" spans="2:3" ht="63.75">
      <c r="B2029" s="80" t="s">
        <v>4950</v>
      </c>
      <c r="C2029" s="72" t="s">
        <v>1211</v>
      </c>
    </row>
    <row r="2030" spans="2:3" ht="51">
      <c r="B2030" s="80" t="s">
        <v>4950</v>
      </c>
      <c r="C2030" s="72" t="s">
        <v>174</v>
      </c>
    </row>
    <row r="2031" spans="2:3" ht="38.25">
      <c r="B2031" s="80" t="s">
        <v>4950</v>
      </c>
      <c r="C2031" s="72" t="s">
        <v>1212</v>
      </c>
    </row>
    <row r="2032" spans="2:3">
      <c r="B2032" s="80" t="s">
        <v>4950</v>
      </c>
      <c r="C2032" s="72" t="s">
        <v>1213</v>
      </c>
    </row>
    <row r="2033" spans="2:3" ht="25.5">
      <c r="B2033" s="80" t="s">
        <v>4950</v>
      </c>
      <c r="C2033" s="72" t="s">
        <v>173</v>
      </c>
    </row>
    <row r="2034" spans="2:3">
      <c r="B2034" s="80" t="s">
        <v>4950</v>
      </c>
      <c r="C2034" s="72">
        <v>0</v>
      </c>
    </row>
    <row r="2035" spans="2:3">
      <c r="B2035" s="122" t="s">
        <v>4950</v>
      </c>
      <c r="C2035" s="122">
        <v>0</v>
      </c>
    </row>
    <row r="2036" spans="2:3">
      <c r="B2036" s="138">
        <v>0</v>
      </c>
      <c r="C2036" s="123">
        <v>0</v>
      </c>
    </row>
    <row r="2037" spans="2:3" ht="20.25">
      <c r="B2037" s="137" t="s">
        <v>4951</v>
      </c>
      <c r="C2037" s="48" t="s">
        <v>172</v>
      </c>
    </row>
    <row r="2038" spans="2:3">
      <c r="B2038" s="139" t="s">
        <v>4951</v>
      </c>
      <c r="C2038" s="49" t="s">
        <v>1214</v>
      </c>
    </row>
    <row r="2039" spans="2:3">
      <c r="B2039" s="80" t="s">
        <v>4951</v>
      </c>
      <c r="C2039" s="124">
        <v>0</v>
      </c>
    </row>
    <row r="2040" spans="2:3">
      <c r="B2040" s="80" t="s">
        <v>4951</v>
      </c>
      <c r="C2040" s="44" t="s">
        <v>8</v>
      </c>
    </row>
    <row r="2041" spans="2:3">
      <c r="B2041" s="80" t="s">
        <v>4951</v>
      </c>
      <c r="C2041" s="72" t="s">
        <v>15</v>
      </c>
    </row>
    <row r="2042" spans="2:3">
      <c r="B2042" s="80" t="s">
        <v>4951</v>
      </c>
      <c r="C2042" s="72" t="s">
        <v>25</v>
      </c>
    </row>
    <row r="2043" spans="2:3">
      <c r="B2043" s="80" t="s">
        <v>4951</v>
      </c>
      <c r="C2043" s="72">
        <v>0</v>
      </c>
    </row>
    <row r="2044" spans="2:3">
      <c r="B2044" s="80" t="s">
        <v>4951</v>
      </c>
      <c r="C2044" s="45" t="s">
        <v>2</v>
      </c>
    </row>
    <row r="2045" spans="2:3">
      <c r="B2045" s="80" t="s">
        <v>4951</v>
      </c>
      <c r="C2045" s="72" t="s">
        <v>1215</v>
      </c>
    </row>
    <row r="2046" spans="2:3">
      <c r="B2046" s="80" t="s">
        <v>4951</v>
      </c>
      <c r="C2046" s="72" t="s">
        <v>1216</v>
      </c>
    </row>
    <row r="2047" spans="2:3">
      <c r="B2047" s="80" t="s">
        <v>4951</v>
      </c>
      <c r="C2047" s="72" t="s">
        <v>1217</v>
      </c>
    </row>
    <row r="2048" spans="2:3">
      <c r="B2048" s="80" t="s">
        <v>4951</v>
      </c>
      <c r="C2048" s="72" t="s">
        <v>1218</v>
      </c>
    </row>
    <row r="2049" spans="2:3">
      <c r="B2049" s="80" t="s">
        <v>4951</v>
      </c>
      <c r="C2049" s="72" t="s">
        <v>1219</v>
      </c>
    </row>
    <row r="2050" spans="2:3">
      <c r="B2050" s="80" t="s">
        <v>4951</v>
      </c>
      <c r="C2050" s="72">
        <v>0</v>
      </c>
    </row>
    <row r="2051" spans="2:3">
      <c r="B2051" s="80" t="s">
        <v>4951</v>
      </c>
      <c r="C2051" s="72" t="s">
        <v>0</v>
      </c>
    </row>
    <row r="2052" spans="2:3">
      <c r="B2052" s="80" t="s">
        <v>4951</v>
      </c>
      <c r="C2052" s="72" t="s">
        <v>171</v>
      </c>
    </row>
    <row r="2053" spans="2:3">
      <c r="B2053" s="80" t="s">
        <v>4951</v>
      </c>
      <c r="C2053" s="72" t="s">
        <v>170</v>
      </c>
    </row>
    <row r="2054" spans="2:3">
      <c r="B2054" s="80" t="s">
        <v>4951</v>
      </c>
      <c r="C2054" s="72" t="s">
        <v>169</v>
      </c>
    </row>
    <row r="2055" spans="2:3">
      <c r="B2055" s="80" t="s">
        <v>4951</v>
      </c>
      <c r="C2055" s="72" t="s">
        <v>168</v>
      </c>
    </row>
    <row r="2056" spans="2:3">
      <c r="B2056" s="80" t="s">
        <v>4951</v>
      </c>
      <c r="C2056" s="72">
        <v>0</v>
      </c>
    </row>
    <row r="2057" spans="2:3">
      <c r="B2057" s="122" t="s">
        <v>4951</v>
      </c>
      <c r="C2057" s="122">
        <v>0</v>
      </c>
    </row>
    <row r="2058" spans="2:3">
      <c r="B2058" s="138" t="s">
        <v>1708</v>
      </c>
      <c r="C2058" s="123">
        <v>0</v>
      </c>
    </row>
    <row r="2059" spans="2:3" ht="20.25">
      <c r="B2059" s="137" t="s">
        <v>1708</v>
      </c>
      <c r="C2059" s="48" t="s">
        <v>1796</v>
      </c>
    </row>
    <row r="2060" spans="2:3">
      <c r="B2060" s="139" t="s">
        <v>1708</v>
      </c>
      <c r="C2060" s="49" t="s">
        <v>3638</v>
      </c>
    </row>
    <row r="2061" spans="2:3">
      <c r="B2061" s="80" t="s">
        <v>1708</v>
      </c>
      <c r="C2061" s="124">
        <v>0</v>
      </c>
    </row>
    <row r="2062" spans="2:3">
      <c r="B2062" s="80" t="s">
        <v>1708</v>
      </c>
      <c r="C2062" s="44" t="s">
        <v>1797</v>
      </c>
    </row>
    <row r="2063" spans="2:3">
      <c r="B2063" s="80" t="s">
        <v>1708</v>
      </c>
      <c r="C2063" s="72" t="s">
        <v>1798</v>
      </c>
    </row>
    <row r="2064" spans="2:3">
      <c r="B2064" s="80" t="s">
        <v>1708</v>
      </c>
      <c r="C2064" s="72" t="s">
        <v>13</v>
      </c>
    </row>
    <row r="2065" spans="2:3">
      <c r="B2065" s="80" t="s">
        <v>1708</v>
      </c>
      <c r="C2065" s="72">
        <v>0</v>
      </c>
    </row>
    <row r="2066" spans="2:3">
      <c r="B2066" s="80" t="s">
        <v>1708</v>
      </c>
      <c r="C2066" s="45" t="s">
        <v>2</v>
      </c>
    </row>
    <row r="2067" spans="2:3">
      <c r="B2067" s="80" t="s">
        <v>1708</v>
      </c>
      <c r="C2067" s="72" t="s">
        <v>3639</v>
      </c>
    </row>
    <row r="2068" spans="2:3">
      <c r="B2068" s="80" t="s">
        <v>1708</v>
      </c>
      <c r="C2068" s="72" t="s">
        <v>1220</v>
      </c>
    </row>
    <row r="2069" spans="2:3">
      <c r="B2069" s="80" t="s">
        <v>1708</v>
      </c>
      <c r="C2069" s="72" t="s">
        <v>3640</v>
      </c>
    </row>
    <row r="2070" spans="2:3">
      <c r="B2070" s="80" t="s">
        <v>1708</v>
      </c>
      <c r="C2070" s="72" t="s">
        <v>3641</v>
      </c>
    </row>
    <row r="2071" spans="2:3">
      <c r="B2071" s="80" t="s">
        <v>1708</v>
      </c>
      <c r="C2071" s="72" t="s">
        <v>3642</v>
      </c>
    </row>
    <row r="2072" spans="2:3">
      <c r="B2072" s="80" t="s">
        <v>1708</v>
      </c>
      <c r="C2072" s="72" t="s">
        <v>3643</v>
      </c>
    </row>
    <row r="2073" spans="2:3">
      <c r="B2073" s="80" t="s">
        <v>1708</v>
      </c>
      <c r="C2073" s="72" t="s">
        <v>912</v>
      </c>
    </row>
    <row r="2074" spans="2:3">
      <c r="B2074" s="80" t="s">
        <v>1708</v>
      </c>
      <c r="C2074" s="72" t="s">
        <v>709</v>
      </c>
    </row>
    <row r="2075" spans="2:3">
      <c r="B2075" s="80" t="s">
        <v>1708</v>
      </c>
      <c r="C2075" s="72" t="s">
        <v>3644</v>
      </c>
    </row>
    <row r="2076" spans="2:3">
      <c r="B2076" s="80" t="s">
        <v>1708</v>
      </c>
      <c r="C2076" s="72" t="s">
        <v>3645</v>
      </c>
    </row>
    <row r="2077" spans="2:3">
      <c r="B2077" s="80" t="s">
        <v>1708</v>
      </c>
      <c r="C2077" s="72" t="s">
        <v>662</v>
      </c>
    </row>
    <row r="2078" spans="2:3">
      <c r="B2078" s="80" t="s">
        <v>1708</v>
      </c>
      <c r="C2078" s="72" t="s">
        <v>700</v>
      </c>
    </row>
    <row r="2079" spans="2:3">
      <c r="B2079" s="80" t="s">
        <v>1708</v>
      </c>
      <c r="C2079" s="72">
        <v>0</v>
      </c>
    </row>
    <row r="2080" spans="2:3">
      <c r="B2080" s="80" t="s">
        <v>1708</v>
      </c>
      <c r="C2080" s="72" t="s">
        <v>0</v>
      </c>
    </row>
    <row r="2081" spans="2:3">
      <c r="B2081" s="80" t="s">
        <v>1708</v>
      </c>
      <c r="C2081" s="72" t="s">
        <v>1799</v>
      </c>
    </row>
    <row r="2082" spans="2:3">
      <c r="B2082" s="80" t="s">
        <v>1708</v>
      </c>
      <c r="C2082" s="72" t="s">
        <v>1800</v>
      </c>
    </row>
    <row r="2083" spans="2:3">
      <c r="B2083" s="80" t="s">
        <v>1708</v>
      </c>
      <c r="C2083" s="72" t="s">
        <v>1801</v>
      </c>
    </row>
    <row r="2084" spans="2:3">
      <c r="B2084" s="80" t="s">
        <v>1708</v>
      </c>
      <c r="C2084" s="72">
        <v>0</v>
      </c>
    </row>
    <row r="2085" spans="2:3">
      <c r="B2085" s="122" t="s">
        <v>1708</v>
      </c>
      <c r="C2085" s="122">
        <v>0</v>
      </c>
    </row>
    <row r="2086" spans="2:3">
      <c r="B2086" s="138" t="s">
        <v>4952</v>
      </c>
      <c r="C2086" s="123">
        <v>0</v>
      </c>
    </row>
    <row r="2087" spans="2:3" ht="20.25">
      <c r="B2087" s="137" t="s">
        <v>4952</v>
      </c>
      <c r="C2087" s="48" t="s">
        <v>167</v>
      </c>
    </row>
    <row r="2088" spans="2:3">
      <c r="B2088" s="139" t="s">
        <v>4952</v>
      </c>
      <c r="C2088" s="49" t="s">
        <v>1221</v>
      </c>
    </row>
    <row r="2089" spans="2:3">
      <c r="B2089" s="80" t="s">
        <v>4952</v>
      </c>
      <c r="C2089" s="124">
        <v>0</v>
      </c>
    </row>
    <row r="2090" spans="2:3">
      <c r="B2090" s="80" t="s">
        <v>4952</v>
      </c>
      <c r="C2090" s="44" t="s">
        <v>8</v>
      </c>
    </row>
    <row r="2091" spans="2:3">
      <c r="B2091" s="80" t="s">
        <v>4952</v>
      </c>
      <c r="C2091" s="72" t="s">
        <v>7</v>
      </c>
    </row>
    <row r="2092" spans="2:3">
      <c r="B2092" s="80" t="s">
        <v>4952</v>
      </c>
      <c r="C2092" s="72" t="s">
        <v>17</v>
      </c>
    </row>
    <row r="2093" spans="2:3">
      <c r="B2093" s="80" t="s">
        <v>4952</v>
      </c>
      <c r="C2093" s="72">
        <v>0</v>
      </c>
    </row>
    <row r="2094" spans="2:3">
      <c r="B2094" s="80" t="s">
        <v>4952</v>
      </c>
      <c r="C2094" s="45" t="s">
        <v>2</v>
      </c>
    </row>
    <row r="2095" spans="2:3">
      <c r="B2095" s="80" t="s">
        <v>4952</v>
      </c>
      <c r="C2095" s="72" t="s">
        <v>696</v>
      </c>
    </row>
    <row r="2096" spans="2:3">
      <c r="B2096" s="80" t="s">
        <v>4952</v>
      </c>
      <c r="C2096" s="72" t="s">
        <v>1222</v>
      </c>
    </row>
    <row r="2097" spans="2:3">
      <c r="B2097" s="80" t="s">
        <v>4952</v>
      </c>
      <c r="C2097" s="72" t="s">
        <v>1223</v>
      </c>
    </row>
    <row r="2098" spans="2:3">
      <c r="B2098" s="80" t="s">
        <v>4952</v>
      </c>
      <c r="C2098" s="72" t="s">
        <v>1224</v>
      </c>
    </row>
    <row r="2099" spans="2:3">
      <c r="B2099" s="80" t="s">
        <v>4952</v>
      </c>
      <c r="C2099" s="72" t="s">
        <v>1225</v>
      </c>
    </row>
    <row r="2100" spans="2:3">
      <c r="B2100" s="80" t="s">
        <v>4952</v>
      </c>
      <c r="C2100" s="72" t="s">
        <v>662</v>
      </c>
    </row>
    <row r="2101" spans="2:3">
      <c r="B2101" s="80" t="s">
        <v>4952</v>
      </c>
      <c r="C2101" s="72" t="s">
        <v>700</v>
      </c>
    </row>
    <row r="2102" spans="2:3">
      <c r="B2102" s="80" t="s">
        <v>4952</v>
      </c>
      <c r="C2102" s="72" t="s">
        <v>740</v>
      </c>
    </row>
    <row r="2103" spans="2:3">
      <c r="B2103" s="80" t="s">
        <v>4952</v>
      </c>
      <c r="C2103" s="72" t="s">
        <v>681</v>
      </c>
    </row>
    <row r="2104" spans="2:3">
      <c r="B2104" s="80" t="s">
        <v>4952</v>
      </c>
      <c r="C2104" s="72">
        <v>0</v>
      </c>
    </row>
    <row r="2105" spans="2:3">
      <c r="B2105" s="80" t="s">
        <v>4952</v>
      </c>
      <c r="C2105" s="72" t="s">
        <v>0</v>
      </c>
    </row>
    <row r="2106" spans="2:3" ht="25.5">
      <c r="B2106" s="80" t="s">
        <v>4952</v>
      </c>
      <c r="C2106" s="72" t="s">
        <v>166</v>
      </c>
    </row>
    <row r="2107" spans="2:3" ht="25.5">
      <c r="B2107" s="80" t="s">
        <v>4952</v>
      </c>
      <c r="C2107" s="72" t="s">
        <v>165</v>
      </c>
    </row>
    <row r="2108" spans="2:3">
      <c r="B2108" s="80" t="s">
        <v>4952</v>
      </c>
      <c r="C2108" s="72" t="s">
        <v>164</v>
      </c>
    </row>
    <row r="2109" spans="2:3">
      <c r="B2109" s="80" t="s">
        <v>4952</v>
      </c>
      <c r="C2109" s="72" t="s">
        <v>163</v>
      </c>
    </row>
    <row r="2110" spans="2:3">
      <c r="B2110" s="80" t="s">
        <v>4952</v>
      </c>
      <c r="C2110" s="72" t="s">
        <v>162</v>
      </c>
    </row>
    <row r="2111" spans="2:3">
      <c r="B2111" s="80" t="s">
        <v>4952</v>
      </c>
      <c r="C2111" s="72">
        <v>0</v>
      </c>
    </row>
    <row r="2112" spans="2:3">
      <c r="B2112" s="122" t="s">
        <v>4952</v>
      </c>
      <c r="C2112" s="122">
        <v>0</v>
      </c>
    </row>
    <row r="2113" spans="2:3">
      <c r="B2113" s="138" t="s">
        <v>4953</v>
      </c>
      <c r="C2113" s="123">
        <v>0</v>
      </c>
    </row>
    <row r="2114" spans="2:3" ht="20.25">
      <c r="B2114" s="137" t="s">
        <v>4953</v>
      </c>
      <c r="C2114" s="48" t="s">
        <v>161</v>
      </c>
    </row>
    <row r="2115" spans="2:3">
      <c r="B2115" s="139" t="s">
        <v>4953</v>
      </c>
      <c r="C2115" s="49" t="s">
        <v>1226</v>
      </c>
    </row>
    <row r="2116" spans="2:3">
      <c r="B2116" s="80" t="s">
        <v>4953</v>
      </c>
      <c r="C2116" s="124">
        <v>0</v>
      </c>
    </row>
    <row r="2117" spans="2:3">
      <c r="B2117" s="80" t="s">
        <v>4953</v>
      </c>
      <c r="C2117" s="44" t="s">
        <v>5</v>
      </c>
    </row>
    <row r="2118" spans="2:3">
      <c r="B2118" s="80" t="s">
        <v>4953</v>
      </c>
      <c r="C2118" s="72" t="s">
        <v>7</v>
      </c>
    </row>
    <row r="2119" spans="2:3">
      <c r="B2119" s="80" t="s">
        <v>4953</v>
      </c>
      <c r="C2119" s="72" t="s">
        <v>160</v>
      </c>
    </row>
    <row r="2120" spans="2:3">
      <c r="B2120" s="80" t="s">
        <v>4953</v>
      </c>
      <c r="C2120" s="72">
        <v>0</v>
      </c>
    </row>
    <row r="2121" spans="2:3">
      <c r="B2121" s="80" t="s">
        <v>4953</v>
      </c>
      <c r="C2121" s="45" t="s">
        <v>2</v>
      </c>
    </row>
    <row r="2122" spans="2:3">
      <c r="B2122" s="80" t="s">
        <v>4953</v>
      </c>
      <c r="C2122" s="72" t="s">
        <v>1227</v>
      </c>
    </row>
    <row r="2123" spans="2:3">
      <c r="B2123" s="80" t="s">
        <v>4953</v>
      </c>
      <c r="C2123" s="72" t="s">
        <v>1228</v>
      </c>
    </row>
    <row r="2124" spans="2:3">
      <c r="B2124" s="80" t="s">
        <v>4953</v>
      </c>
      <c r="C2124" s="72" t="s">
        <v>3646</v>
      </c>
    </row>
    <row r="2125" spans="2:3">
      <c r="B2125" s="80" t="s">
        <v>4953</v>
      </c>
      <c r="C2125" s="72" t="s">
        <v>1229</v>
      </c>
    </row>
    <row r="2126" spans="2:3">
      <c r="B2126" s="80" t="s">
        <v>4953</v>
      </c>
      <c r="C2126" s="72" t="s">
        <v>1230</v>
      </c>
    </row>
    <row r="2127" spans="2:3">
      <c r="B2127" s="80" t="s">
        <v>4953</v>
      </c>
      <c r="C2127" s="72" t="s">
        <v>1231</v>
      </c>
    </row>
    <row r="2128" spans="2:3">
      <c r="B2128" s="80" t="s">
        <v>4953</v>
      </c>
      <c r="C2128" s="72" t="s">
        <v>1232</v>
      </c>
    </row>
    <row r="2129" spans="2:3">
      <c r="B2129" s="80" t="s">
        <v>4953</v>
      </c>
      <c r="C2129" s="72" t="s">
        <v>1233</v>
      </c>
    </row>
    <row r="2130" spans="2:3">
      <c r="B2130" s="80" t="s">
        <v>4953</v>
      </c>
      <c r="C2130" s="72" t="s">
        <v>662</v>
      </c>
    </row>
    <row r="2131" spans="2:3">
      <c r="B2131" s="80" t="s">
        <v>4953</v>
      </c>
      <c r="C2131" s="72" t="s">
        <v>700</v>
      </c>
    </row>
    <row r="2132" spans="2:3">
      <c r="B2132" s="80" t="s">
        <v>4953</v>
      </c>
      <c r="C2132" s="72">
        <v>0</v>
      </c>
    </row>
    <row r="2133" spans="2:3">
      <c r="B2133" s="80" t="s">
        <v>4953</v>
      </c>
      <c r="C2133" s="72" t="s">
        <v>0</v>
      </c>
    </row>
    <row r="2134" spans="2:3">
      <c r="B2134" s="80" t="s">
        <v>4953</v>
      </c>
      <c r="C2134" s="72" t="s">
        <v>159</v>
      </c>
    </row>
    <row r="2135" spans="2:3" ht="25.5">
      <c r="B2135" s="80" t="s">
        <v>4953</v>
      </c>
      <c r="C2135" s="72" t="s">
        <v>158</v>
      </c>
    </row>
    <row r="2136" spans="2:3" ht="25.5">
      <c r="B2136" s="80" t="s">
        <v>4953</v>
      </c>
      <c r="C2136" s="72" t="s">
        <v>1234</v>
      </c>
    </row>
    <row r="2137" spans="2:3" ht="25.5">
      <c r="B2137" s="80" t="s">
        <v>4953</v>
      </c>
      <c r="C2137" s="72" t="s">
        <v>157</v>
      </c>
    </row>
    <row r="2138" spans="2:3" ht="38.25">
      <c r="B2138" s="80" t="s">
        <v>4953</v>
      </c>
      <c r="C2138" s="72" t="s">
        <v>156</v>
      </c>
    </row>
    <row r="2139" spans="2:3" ht="25.5">
      <c r="B2139" s="80" t="s">
        <v>4953</v>
      </c>
      <c r="C2139" s="72" t="s">
        <v>155</v>
      </c>
    </row>
    <row r="2140" spans="2:3">
      <c r="B2140" s="80" t="s">
        <v>4953</v>
      </c>
      <c r="C2140" s="72">
        <v>0</v>
      </c>
    </row>
    <row r="2141" spans="2:3">
      <c r="B2141" s="122" t="s">
        <v>4953</v>
      </c>
      <c r="C2141" s="122">
        <v>0</v>
      </c>
    </row>
    <row r="2142" spans="2:3">
      <c r="B2142" s="138" t="s">
        <v>4954</v>
      </c>
      <c r="C2142" s="123">
        <v>0</v>
      </c>
    </row>
    <row r="2143" spans="2:3" ht="20.25">
      <c r="B2143" s="137" t="s">
        <v>4954</v>
      </c>
      <c r="C2143" s="48" t="s">
        <v>1802</v>
      </c>
    </row>
    <row r="2144" spans="2:3">
      <c r="B2144" s="139" t="s">
        <v>4954</v>
      </c>
      <c r="C2144" s="49" t="s">
        <v>3647</v>
      </c>
    </row>
    <row r="2145" spans="2:3">
      <c r="B2145" s="80" t="s">
        <v>4954</v>
      </c>
      <c r="C2145" s="124">
        <v>0</v>
      </c>
    </row>
    <row r="2146" spans="2:3">
      <c r="B2146" s="80" t="s">
        <v>4954</v>
      </c>
      <c r="C2146" s="44" t="s">
        <v>5</v>
      </c>
    </row>
    <row r="2147" spans="2:3">
      <c r="B2147" s="80" t="s">
        <v>4954</v>
      </c>
      <c r="C2147" s="72" t="s">
        <v>15</v>
      </c>
    </row>
    <row r="2148" spans="2:3">
      <c r="B2148" s="80" t="s">
        <v>4954</v>
      </c>
      <c r="C2148" s="72" t="s">
        <v>11</v>
      </c>
    </row>
    <row r="2149" spans="2:3">
      <c r="B2149" s="80" t="s">
        <v>4954</v>
      </c>
      <c r="C2149" s="72">
        <v>0</v>
      </c>
    </row>
    <row r="2150" spans="2:3">
      <c r="B2150" s="80" t="s">
        <v>4954</v>
      </c>
      <c r="C2150" s="45" t="s">
        <v>2</v>
      </c>
    </row>
    <row r="2151" spans="2:3">
      <c r="B2151" s="80" t="s">
        <v>4954</v>
      </c>
      <c r="C2151" s="72" t="s">
        <v>696</v>
      </c>
    </row>
    <row r="2152" spans="2:3">
      <c r="B2152" s="80" t="s">
        <v>4954</v>
      </c>
      <c r="C2152" s="72" t="s">
        <v>3648</v>
      </c>
    </row>
    <row r="2153" spans="2:3">
      <c r="B2153" s="80" t="s">
        <v>4954</v>
      </c>
      <c r="C2153" s="72" t="s">
        <v>3649</v>
      </c>
    </row>
    <row r="2154" spans="2:3">
      <c r="B2154" s="80" t="s">
        <v>4954</v>
      </c>
      <c r="C2154" s="72" t="s">
        <v>3650</v>
      </c>
    </row>
    <row r="2155" spans="2:3">
      <c r="B2155" s="80" t="s">
        <v>4954</v>
      </c>
      <c r="C2155" s="72">
        <v>0</v>
      </c>
    </row>
    <row r="2156" spans="2:3">
      <c r="B2156" s="80" t="s">
        <v>4954</v>
      </c>
      <c r="C2156" s="72" t="s">
        <v>0</v>
      </c>
    </row>
    <row r="2157" spans="2:3" ht="25.5">
      <c r="B2157" s="80" t="s">
        <v>4954</v>
      </c>
      <c r="C2157" s="72" t="s">
        <v>1803</v>
      </c>
    </row>
    <row r="2158" spans="2:3">
      <c r="B2158" s="80" t="s">
        <v>4954</v>
      </c>
      <c r="C2158" s="72">
        <v>0</v>
      </c>
    </row>
    <row r="2159" spans="2:3">
      <c r="B2159" s="122" t="s">
        <v>4954</v>
      </c>
      <c r="C2159" s="122">
        <v>0</v>
      </c>
    </row>
    <row r="2160" spans="2:3">
      <c r="B2160" s="138" t="s">
        <v>4955</v>
      </c>
      <c r="C2160" s="123">
        <v>0</v>
      </c>
    </row>
    <row r="2161" spans="2:3" ht="20.25">
      <c r="B2161" s="137" t="s">
        <v>4955</v>
      </c>
      <c r="C2161" s="48" t="s">
        <v>136</v>
      </c>
    </row>
    <row r="2162" spans="2:3">
      <c r="B2162" s="139" t="s">
        <v>4955</v>
      </c>
      <c r="C2162" s="49" t="s">
        <v>1235</v>
      </c>
    </row>
    <row r="2163" spans="2:3">
      <c r="B2163" s="80" t="s">
        <v>4955</v>
      </c>
      <c r="C2163" s="124">
        <v>0</v>
      </c>
    </row>
    <row r="2164" spans="2:3">
      <c r="B2164" s="80" t="s">
        <v>4955</v>
      </c>
      <c r="C2164" s="44" t="s">
        <v>5</v>
      </c>
    </row>
    <row r="2165" spans="2:3">
      <c r="B2165" s="80" t="s">
        <v>4955</v>
      </c>
      <c r="C2165" s="72" t="s">
        <v>20</v>
      </c>
    </row>
    <row r="2166" spans="2:3">
      <c r="B2166" s="80" t="s">
        <v>4955</v>
      </c>
      <c r="C2166" s="72" t="s">
        <v>17</v>
      </c>
    </row>
    <row r="2167" spans="2:3">
      <c r="B2167" s="80" t="s">
        <v>4955</v>
      </c>
      <c r="C2167" s="72">
        <v>0</v>
      </c>
    </row>
    <row r="2168" spans="2:3">
      <c r="B2168" s="80" t="s">
        <v>4955</v>
      </c>
      <c r="C2168" s="45" t="s">
        <v>2</v>
      </c>
    </row>
    <row r="2169" spans="2:3">
      <c r="B2169" s="80" t="s">
        <v>4955</v>
      </c>
      <c r="C2169" s="72" t="s">
        <v>1236</v>
      </c>
    </row>
    <row r="2170" spans="2:3">
      <c r="B2170" s="80" t="s">
        <v>4955</v>
      </c>
      <c r="C2170" s="72" t="s">
        <v>1237</v>
      </c>
    </row>
    <row r="2171" spans="2:3">
      <c r="B2171" s="80" t="s">
        <v>4955</v>
      </c>
      <c r="C2171" s="72" t="s">
        <v>1238</v>
      </c>
    </row>
    <row r="2172" spans="2:3">
      <c r="B2172" s="80" t="s">
        <v>4955</v>
      </c>
      <c r="C2172" s="72" t="s">
        <v>1239</v>
      </c>
    </row>
    <row r="2173" spans="2:3">
      <c r="B2173" s="80" t="s">
        <v>4955</v>
      </c>
      <c r="C2173" s="72" t="s">
        <v>1240</v>
      </c>
    </row>
    <row r="2174" spans="2:3">
      <c r="B2174" s="80" t="s">
        <v>4955</v>
      </c>
      <c r="C2174" s="72" t="s">
        <v>1241</v>
      </c>
    </row>
    <row r="2175" spans="2:3">
      <c r="B2175" s="80" t="s">
        <v>4955</v>
      </c>
      <c r="C2175" s="72" t="s">
        <v>1242</v>
      </c>
    </row>
    <row r="2176" spans="2:3">
      <c r="B2176" s="80" t="s">
        <v>4955</v>
      </c>
      <c r="C2176" s="72" t="s">
        <v>1243</v>
      </c>
    </row>
    <row r="2177" spans="2:3">
      <c r="B2177" s="80" t="s">
        <v>4955</v>
      </c>
      <c r="C2177" s="72">
        <v>0</v>
      </c>
    </row>
    <row r="2178" spans="2:3">
      <c r="B2178" s="80" t="s">
        <v>4955</v>
      </c>
      <c r="C2178" s="72" t="s">
        <v>0</v>
      </c>
    </row>
    <row r="2179" spans="2:3">
      <c r="B2179" s="80" t="s">
        <v>4955</v>
      </c>
      <c r="C2179" s="72" t="s">
        <v>135</v>
      </c>
    </row>
    <row r="2180" spans="2:3" ht="38.25">
      <c r="B2180" s="80" t="s">
        <v>4955</v>
      </c>
      <c r="C2180" s="72" t="s">
        <v>134</v>
      </c>
    </row>
    <row r="2181" spans="2:3" ht="102">
      <c r="B2181" s="80" t="s">
        <v>4955</v>
      </c>
      <c r="C2181" s="72" t="s">
        <v>1804</v>
      </c>
    </row>
    <row r="2182" spans="2:3">
      <c r="B2182" s="80" t="s">
        <v>4955</v>
      </c>
      <c r="C2182" s="72" t="s">
        <v>154</v>
      </c>
    </row>
    <row r="2183" spans="2:3" ht="25.5">
      <c r="B2183" s="80" t="s">
        <v>4955</v>
      </c>
      <c r="C2183" s="72" t="s">
        <v>153</v>
      </c>
    </row>
    <row r="2184" spans="2:3">
      <c r="B2184" s="80" t="s">
        <v>4955</v>
      </c>
      <c r="C2184" s="72">
        <v>0</v>
      </c>
    </row>
    <row r="2185" spans="2:3">
      <c r="B2185" s="122" t="s">
        <v>4955</v>
      </c>
      <c r="C2185" s="122">
        <v>0</v>
      </c>
    </row>
    <row r="2186" spans="2:3">
      <c r="B2186" s="138" t="s">
        <v>4956</v>
      </c>
      <c r="C2186" s="123">
        <v>0</v>
      </c>
    </row>
    <row r="2187" spans="2:3" ht="20.25">
      <c r="B2187" s="137" t="s">
        <v>4956</v>
      </c>
      <c r="C2187" s="48" t="s">
        <v>152</v>
      </c>
    </row>
    <row r="2188" spans="2:3">
      <c r="B2188" s="139" t="s">
        <v>4956</v>
      </c>
      <c r="C2188" s="49" t="s">
        <v>1244</v>
      </c>
    </row>
    <row r="2189" spans="2:3">
      <c r="B2189" s="80" t="s">
        <v>4956</v>
      </c>
      <c r="C2189" s="124">
        <v>0</v>
      </c>
    </row>
    <row r="2190" spans="2:3">
      <c r="B2190" s="80" t="s">
        <v>4956</v>
      </c>
      <c r="C2190" s="44" t="s">
        <v>8</v>
      </c>
    </row>
    <row r="2191" spans="2:3">
      <c r="B2191" s="80" t="s">
        <v>4956</v>
      </c>
      <c r="C2191" s="72" t="s">
        <v>7</v>
      </c>
    </row>
    <row r="2192" spans="2:3">
      <c r="B2192" s="80" t="s">
        <v>4956</v>
      </c>
      <c r="C2192" s="72" t="s">
        <v>25</v>
      </c>
    </row>
    <row r="2193" spans="2:3">
      <c r="B2193" s="80" t="s">
        <v>4956</v>
      </c>
      <c r="C2193" s="72">
        <v>0</v>
      </c>
    </row>
    <row r="2194" spans="2:3">
      <c r="B2194" s="80" t="s">
        <v>4956</v>
      </c>
      <c r="C2194" s="45" t="s">
        <v>2</v>
      </c>
    </row>
    <row r="2195" spans="2:3">
      <c r="B2195" s="80" t="s">
        <v>4956</v>
      </c>
      <c r="C2195" s="72" t="s">
        <v>1245</v>
      </c>
    </row>
    <row r="2196" spans="2:3">
      <c r="B2196" s="80" t="s">
        <v>4956</v>
      </c>
      <c r="C2196" s="72" t="s">
        <v>1246</v>
      </c>
    </row>
    <row r="2197" spans="2:3">
      <c r="B2197" s="80" t="s">
        <v>4956</v>
      </c>
      <c r="C2197" s="72" t="s">
        <v>1247</v>
      </c>
    </row>
    <row r="2198" spans="2:3">
      <c r="B2198" s="80" t="s">
        <v>4956</v>
      </c>
      <c r="C2198" s="72" t="s">
        <v>932</v>
      </c>
    </row>
    <row r="2199" spans="2:3">
      <c r="B2199" s="80" t="s">
        <v>4956</v>
      </c>
      <c r="C2199" s="72" t="s">
        <v>662</v>
      </c>
    </row>
    <row r="2200" spans="2:3">
      <c r="B2200" s="80" t="s">
        <v>4956</v>
      </c>
      <c r="C2200" s="72" t="s">
        <v>700</v>
      </c>
    </row>
    <row r="2201" spans="2:3">
      <c r="B2201" s="80" t="s">
        <v>4956</v>
      </c>
      <c r="C2201" s="72">
        <v>0</v>
      </c>
    </row>
    <row r="2202" spans="2:3">
      <c r="B2202" s="80" t="s">
        <v>4956</v>
      </c>
      <c r="C2202" s="72" t="s">
        <v>0</v>
      </c>
    </row>
    <row r="2203" spans="2:3" ht="25.5">
      <c r="B2203" s="80" t="s">
        <v>4956</v>
      </c>
      <c r="C2203" s="72" t="s">
        <v>151</v>
      </c>
    </row>
    <row r="2204" spans="2:3">
      <c r="B2204" s="80" t="s">
        <v>4956</v>
      </c>
      <c r="C2204" s="72" t="s">
        <v>150</v>
      </c>
    </row>
    <row r="2205" spans="2:3">
      <c r="B2205" s="80" t="s">
        <v>4956</v>
      </c>
      <c r="C2205" s="72" t="s">
        <v>149</v>
      </c>
    </row>
    <row r="2206" spans="2:3">
      <c r="B2206" s="80" t="s">
        <v>4956</v>
      </c>
      <c r="C2206" s="72" t="s">
        <v>148</v>
      </c>
    </row>
    <row r="2207" spans="2:3">
      <c r="B2207" s="80" t="s">
        <v>4956</v>
      </c>
      <c r="C2207" s="72" t="s">
        <v>147</v>
      </c>
    </row>
    <row r="2208" spans="2:3">
      <c r="B2208" s="80" t="s">
        <v>4956</v>
      </c>
      <c r="C2208" s="72">
        <v>0</v>
      </c>
    </row>
    <row r="2209" spans="2:3">
      <c r="B2209" s="122" t="s">
        <v>4956</v>
      </c>
      <c r="C2209" s="122">
        <v>0</v>
      </c>
    </row>
    <row r="2210" spans="2:3">
      <c r="B2210" s="138" t="s">
        <v>4957</v>
      </c>
      <c r="C2210" s="123">
        <v>0</v>
      </c>
    </row>
    <row r="2211" spans="2:3" ht="20.25">
      <c r="B2211" s="137" t="s">
        <v>4957</v>
      </c>
      <c r="C2211" s="48" t="s">
        <v>146</v>
      </c>
    </row>
    <row r="2212" spans="2:3">
      <c r="B2212" s="139" t="s">
        <v>4957</v>
      </c>
      <c r="C2212" s="49" t="s">
        <v>1248</v>
      </c>
    </row>
    <row r="2213" spans="2:3">
      <c r="B2213" s="80" t="s">
        <v>4957</v>
      </c>
      <c r="C2213" s="124">
        <v>0</v>
      </c>
    </row>
    <row r="2214" spans="2:3">
      <c r="B2214" s="80" t="s">
        <v>4957</v>
      </c>
      <c r="C2214" s="44" t="s">
        <v>8</v>
      </c>
    </row>
    <row r="2215" spans="2:3">
      <c r="B2215" s="80" t="s">
        <v>4957</v>
      </c>
      <c r="C2215" s="72" t="s">
        <v>4</v>
      </c>
    </row>
    <row r="2216" spans="2:3">
      <c r="B2216" s="80" t="s">
        <v>4957</v>
      </c>
      <c r="C2216" s="72" t="s">
        <v>25</v>
      </c>
    </row>
    <row r="2217" spans="2:3">
      <c r="B2217" s="80" t="s">
        <v>4957</v>
      </c>
      <c r="C2217" s="72">
        <v>0</v>
      </c>
    </row>
    <row r="2218" spans="2:3">
      <c r="B2218" s="80" t="s">
        <v>4957</v>
      </c>
      <c r="C2218" s="45" t="s">
        <v>2</v>
      </c>
    </row>
    <row r="2219" spans="2:3">
      <c r="B2219" s="80" t="s">
        <v>4957</v>
      </c>
      <c r="C2219" s="72" t="s">
        <v>1249</v>
      </c>
    </row>
    <row r="2220" spans="2:3">
      <c r="B2220" s="80" t="s">
        <v>4957</v>
      </c>
      <c r="C2220" s="72" t="s">
        <v>1250</v>
      </c>
    </row>
    <row r="2221" spans="2:3">
      <c r="B2221" s="80" t="s">
        <v>4957</v>
      </c>
      <c r="C2221" s="72" t="s">
        <v>775</v>
      </c>
    </row>
    <row r="2222" spans="2:3">
      <c r="B2222" s="80" t="s">
        <v>4957</v>
      </c>
      <c r="C2222" s="72" t="s">
        <v>1251</v>
      </c>
    </row>
    <row r="2223" spans="2:3">
      <c r="B2223" s="80" t="s">
        <v>4957</v>
      </c>
      <c r="C2223" s="72" t="s">
        <v>1252</v>
      </c>
    </row>
    <row r="2224" spans="2:3">
      <c r="B2224" s="80" t="s">
        <v>4957</v>
      </c>
      <c r="C2224" s="72" t="s">
        <v>1253</v>
      </c>
    </row>
    <row r="2225" spans="2:3">
      <c r="B2225" s="80" t="s">
        <v>4957</v>
      </c>
      <c r="C2225" s="72" t="s">
        <v>1254</v>
      </c>
    </row>
    <row r="2226" spans="2:3">
      <c r="B2226" s="80" t="s">
        <v>4957</v>
      </c>
      <c r="C2226" s="72" t="s">
        <v>1107</v>
      </c>
    </row>
    <row r="2227" spans="2:3">
      <c r="B2227" s="80" t="s">
        <v>4957</v>
      </c>
      <c r="C2227" s="72" t="s">
        <v>1255</v>
      </c>
    </row>
    <row r="2228" spans="2:3">
      <c r="B2228" s="80" t="s">
        <v>4957</v>
      </c>
      <c r="C2228" s="72">
        <v>0</v>
      </c>
    </row>
    <row r="2229" spans="2:3">
      <c r="B2229" s="80" t="s">
        <v>4957</v>
      </c>
      <c r="C2229" s="72" t="s">
        <v>0</v>
      </c>
    </row>
    <row r="2230" spans="2:3">
      <c r="B2230" s="80" t="s">
        <v>4957</v>
      </c>
      <c r="C2230" s="72" t="s">
        <v>145</v>
      </c>
    </row>
    <row r="2231" spans="2:3">
      <c r="B2231" s="80" t="s">
        <v>4957</v>
      </c>
      <c r="C2231" s="72" t="s">
        <v>144</v>
      </c>
    </row>
    <row r="2232" spans="2:3">
      <c r="B2232" s="80" t="s">
        <v>4957</v>
      </c>
      <c r="C2232" s="72" t="s">
        <v>143</v>
      </c>
    </row>
    <row r="2233" spans="2:3">
      <c r="B2233" s="80" t="s">
        <v>4957</v>
      </c>
      <c r="C2233" s="72" t="s">
        <v>142</v>
      </c>
    </row>
    <row r="2234" spans="2:3">
      <c r="B2234" s="80" t="s">
        <v>4957</v>
      </c>
      <c r="C2234" s="72">
        <v>0</v>
      </c>
    </row>
    <row r="2235" spans="2:3">
      <c r="B2235" s="122" t="s">
        <v>4957</v>
      </c>
      <c r="C2235" s="122">
        <v>0</v>
      </c>
    </row>
    <row r="2236" spans="2:3">
      <c r="B2236" s="138" t="s">
        <v>4958</v>
      </c>
      <c r="C2236" s="123">
        <v>0</v>
      </c>
    </row>
    <row r="2237" spans="2:3" ht="20.25">
      <c r="B2237" s="137" t="s">
        <v>4958</v>
      </c>
      <c r="C2237" s="48" t="s">
        <v>141</v>
      </c>
    </row>
    <row r="2238" spans="2:3">
      <c r="B2238" s="139" t="s">
        <v>4958</v>
      </c>
      <c r="C2238" s="49" t="s">
        <v>1256</v>
      </c>
    </row>
    <row r="2239" spans="2:3">
      <c r="B2239" s="80" t="s">
        <v>4958</v>
      </c>
      <c r="C2239" s="124">
        <v>0</v>
      </c>
    </row>
    <row r="2240" spans="2:3">
      <c r="B2240" s="80" t="s">
        <v>4958</v>
      </c>
      <c r="C2240" s="44" t="s">
        <v>8</v>
      </c>
    </row>
    <row r="2241" spans="2:3">
      <c r="B2241" s="80" t="s">
        <v>4958</v>
      </c>
      <c r="C2241" s="72" t="s">
        <v>15</v>
      </c>
    </row>
    <row r="2242" spans="2:3">
      <c r="B2242" s="80" t="s">
        <v>4958</v>
      </c>
      <c r="C2242" s="72" t="s">
        <v>14</v>
      </c>
    </row>
    <row r="2243" spans="2:3">
      <c r="B2243" s="80" t="s">
        <v>4958</v>
      </c>
      <c r="C2243" s="72">
        <v>0</v>
      </c>
    </row>
    <row r="2244" spans="2:3">
      <c r="B2244" s="80" t="s">
        <v>4958</v>
      </c>
      <c r="C2244" s="45" t="s">
        <v>2</v>
      </c>
    </row>
    <row r="2245" spans="2:3">
      <c r="B2245" s="80" t="s">
        <v>4958</v>
      </c>
      <c r="C2245" s="72" t="s">
        <v>1257</v>
      </c>
    </row>
    <row r="2246" spans="2:3">
      <c r="B2246" s="80" t="s">
        <v>4958</v>
      </c>
      <c r="C2246" s="72" t="s">
        <v>1258</v>
      </c>
    </row>
    <row r="2247" spans="2:3">
      <c r="B2247" s="80" t="s">
        <v>4958</v>
      </c>
      <c r="C2247" s="72" t="s">
        <v>1259</v>
      </c>
    </row>
    <row r="2248" spans="2:3">
      <c r="B2248" s="80" t="s">
        <v>4958</v>
      </c>
      <c r="C2248" s="72" t="s">
        <v>1260</v>
      </c>
    </row>
    <row r="2249" spans="2:3">
      <c r="B2249" s="80" t="s">
        <v>4958</v>
      </c>
      <c r="C2249" s="72" t="s">
        <v>1261</v>
      </c>
    </row>
    <row r="2250" spans="2:3">
      <c r="B2250" s="80" t="s">
        <v>4958</v>
      </c>
      <c r="C2250" s="72" t="s">
        <v>651</v>
      </c>
    </row>
    <row r="2251" spans="2:3">
      <c r="B2251" s="80" t="s">
        <v>4958</v>
      </c>
      <c r="C2251" s="72" t="s">
        <v>1262</v>
      </c>
    </row>
    <row r="2252" spans="2:3">
      <c r="B2252" s="80" t="s">
        <v>4958</v>
      </c>
      <c r="C2252" s="72" t="s">
        <v>662</v>
      </c>
    </row>
    <row r="2253" spans="2:3">
      <c r="B2253" s="80" t="s">
        <v>4958</v>
      </c>
      <c r="C2253" s="72" t="s">
        <v>700</v>
      </c>
    </row>
    <row r="2254" spans="2:3">
      <c r="B2254" s="80" t="s">
        <v>4958</v>
      </c>
      <c r="C2254" s="72" t="s">
        <v>1263</v>
      </c>
    </row>
    <row r="2255" spans="2:3">
      <c r="B2255" s="80" t="s">
        <v>4958</v>
      </c>
      <c r="C2255" s="72" t="s">
        <v>1264</v>
      </c>
    </row>
    <row r="2256" spans="2:3">
      <c r="B2256" s="80" t="s">
        <v>4958</v>
      </c>
      <c r="C2256" s="72" t="s">
        <v>1265</v>
      </c>
    </row>
    <row r="2257" spans="2:3">
      <c r="B2257" s="80" t="s">
        <v>4958</v>
      </c>
      <c r="C2257" s="72">
        <v>0</v>
      </c>
    </row>
    <row r="2258" spans="2:3">
      <c r="B2258" s="80" t="s">
        <v>4958</v>
      </c>
      <c r="C2258" s="72" t="s">
        <v>0</v>
      </c>
    </row>
    <row r="2259" spans="2:3">
      <c r="B2259" s="80" t="s">
        <v>4958</v>
      </c>
      <c r="C2259" s="72" t="s">
        <v>140</v>
      </c>
    </row>
    <row r="2260" spans="2:3" ht="38.25">
      <c r="B2260" s="80" t="s">
        <v>4958</v>
      </c>
      <c r="C2260" s="72" t="s">
        <v>139</v>
      </c>
    </row>
    <row r="2261" spans="2:3">
      <c r="B2261" s="80" t="s">
        <v>4958</v>
      </c>
      <c r="C2261" s="72" t="s">
        <v>138</v>
      </c>
    </row>
    <row r="2262" spans="2:3">
      <c r="B2262" s="80" t="s">
        <v>4958</v>
      </c>
      <c r="C2262" s="72" t="s">
        <v>137</v>
      </c>
    </row>
    <row r="2263" spans="2:3">
      <c r="B2263" s="80" t="s">
        <v>4958</v>
      </c>
      <c r="C2263" s="72">
        <v>0</v>
      </c>
    </row>
    <row r="2264" spans="2:3">
      <c r="B2264" s="122" t="s">
        <v>4958</v>
      </c>
      <c r="C2264" s="122">
        <v>0</v>
      </c>
    </row>
    <row r="2265" spans="2:3">
      <c r="B2265" s="138" t="s">
        <v>4959</v>
      </c>
      <c r="C2265" s="123">
        <v>0</v>
      </c>
    </row>
    <row r="2266" spans="2:3" ht="20.25">
      <c r="B2266" s="137" t="s">
        <v>4959</v>
      </c>
      <c r="C2266" s="48" t="s">
        <v>136</v>
      </c>
    </row>
    <row r="2267" spans="2:3">
      <c r="B2267" s="139" t="s">
        <v>4959</v>
      </c>
      <c r="C2267" s="49" t="s">
        <v>3651</v>
      </c>
    </row>
    <row r="2268" spans="2:3">
      <c r="B2268" s="80" t="s">
        <v>4959</v>
      </c>
      <c r="C2268" s="124">
        <v>0</v>
      </c>
    </row>
    <row r="2269" spans="2:3">
      <c r="B2269" s="80" t="s">
        <v>4959</v>
      </c>
      <c r="C2269" s="44" t="s">
        <v>5</v>
      </c>
    </row>
    <row r="2270" spans="2:3">
      <c r="B2270" s="80" t="s">
        <v>4959</v>
      </c>
      <c r="C2270" s="72" t="s">
        <v>20</v>
      </c>
    </row>
    <row r="2271" spans="2:3">
      <c r="B2271" s="80" t="s">
        <v>4959</v>
      </c>
      <c r="C2271" s="72" t="s">
        <v>17</v>
      </c>
    </row>
    <row r="2272" spans="2:3">
      <c r="B2272" s="80" t="s">
        <v>4959</v>
      </c>
      <c r="C2272" s="72">
        <v>0</v>
      </c>
    </row>
    <row r="2273" spans="2:3">
      <c r="B2273" s="80" t="s">
        <v>4959</v>
      </c>
      <c r="C2273" s="45" t="s">
        <v>2</v>
      </c>
    </row>
    <row r="2274" spans="2:3">
      <c r="B2274" s="80" t="s">
        <v>4959</v>
      </c>
      <c r="C2274" s="72" t="s">
        <v>1236</v>
      </c>
    </row>
    <row r="2275" spans="2:3">
      <c r="B2275" s="80" t="s">
        <v>4959</v>
      </c>
      <c r="C2275" s="72" t="s">
        <v>1237</v>
      </c>
    </row>
    <row r="2276" spans="2:3">
      <c r="B2276" s="80" t="s">
        <v>4959</v>
      </c>
      <c r="C2276" s="72" t="s">
        <v>1238</v>
      </c>
    </row>
    <row r="2277" spans="2:3">
      <c r="B2277" s="80" t="s">
        <v>4959</v>
      </c>
      <c r="C2277" s="72" t="s">
        <v>1239</v>
      </c>
    </row>
    <row r="2278" spans="2:3">
      <c r="B2278" s="80" t="s">
        <v>4959</v>
      </c>
      <c r="C2278" s="72" t="s">
        <v>1240</v>
      </c>
    </row>
    <row r="2279" spans="2:3">
      <c r="B2279" s="80" t="s">
        <v>4959</v>
      </c>
      <c r="C2279" s="72" t="s">
        <v>1241</v>
      </c>
    </row>
    <row r="2280" spans="2:3">
      <c r="B2280" s="80" t="s">
        <v>4959</v>
      </c>
      <c r="C2280" s="72" t="s">
        <v>1242</v>
      </c>
    </row>
    <row r="2281" spans="2:3">
      <c r="B2281" s="80" t="s">
        <v>4959</v>
      </c>
      <c r="C2281" s="72" t="s">
        <v>1243</v>
      </c>
    </row>
    <row r="2282" spans="2:3">
      <c r="B2282" s="80" t="s">
        <v>4959</v>
      </c>
      <c r="C2282" s="72">
        <v>0</v>
      </c>
    </row>
    <row r="2283" spans="2:3">
      <c r="B2283" s="80" t="s">
        <v>4959</v>
      </c>
      <c r="C2283" s="72" t="s">
        <v>0</v>
      </c>
    </row>
    <row r="2284" spans="2:3">
      <c r="B2284" s="80" t="s">
        <v>4959</v>
      </c>
      <c r="C2284" s="72" t="s">
        <v>135</v>
      </c>
    </row>
    <row r="2285" spans="2:3" ht="38.25">
      <c r="B2285" s="80" t="s">
        <v>4959</v>
      </c>
      <c r="C2285" s="72" t="s">
        <v>134</v>
      </c>
    </row>
    <row r="2286" spans="2:3" ht="51">
      <c r="B2286" s="80" t="s">
        <v>4959</v>
      </c>
      <c r="C2286" s="72" t="s">
        <v>1805</v>
      </c>
    </row>
    <row r="2287" spans="2:3" ht="51">
      <c r="B2287" s="80" t="s">
        <v>4959</v>
      </c>
      <c r="C2287" s="72" t="s">
        <v>1806</v>
      </c>
    </row>
    <row r="2288" spans="2:3" ht="25.5">
      <c r="B2288" s="80" t="s">
        <v>4959</v>
      </c>
      <c r="C2288" s="72" t="s">
        <v>1807</v>
      </c>
    </row>
    <row r="2289" spans="2:3">
      <c r="B2289" s="80" t="s">
        <v>4959</v>
      </c>
      <c r="C2289" s="72" t="s">
        <v>1808</v>
      </c>
    </row>
    <row r="2290" spans="2:3">
      <c r="B2290" s="80" t="s">
        <v>4959</v>
      </c>
      <c r="C2290" s="72">
        <v>0</v>
      </c>
    </row>
    <row r="2291" spans="2:3">
      <c r="B2291" s="122" t="s">
        <v>4959</v>
      </c>
      <c r="C2291" s="122">
        <v>0</v>
      </c>
    </row>
    <row r="2292" spans="2:3">
      <c r="B2292" s="138" t="s">
        <v>4960</v>
      </c>
      <c r="C2292" s="123">
        <v>0</v>
      </c>
    </row>
    <row r="2293" spans="2:3" ht="20.25">
      <c r="B2293" s="137" t="s">
        <v>4960</v>
      </c>
      <c r="C2293" s="48" t="s">
        <v>133</v>
      </c>
    </row>
    <row r="2294" spans="2:3">
      <c r="B2294" s="139" t="s">
        <v>4960</v>
      </c>
      <c r="C2294" s="49" t="s">
        <v>1266</v>
      </c>
    </row>
    <row r="2295" spans="2:3">
      <c r="B2295" s="80" t="s">
        <v>4960</v>
      </c>
      <c r="C2295" s="124">
        <v>0</v>
      </c>
    </row>
    <row r="2296" spans="2:3">
      <c r="B2296" s="80" t="s">
        <v>4960</v>
      </c>
      <c r="C2296" s="44" t="s">
        <v>8</v>
      </c>
    </row>
    <row r="2297" spans="2:3">
      <c r="B2297" s="80" t="s">
        <v>4960</v>
      </c>
      <c r="C2297" s="72" t="s">
        <v>4</v>
      </c>
    </row>
    <row r="2298" spans="2:3">
      <c r="B2298" s="80" t="s">
        <v>4960</v>
      </c>
      <c r="C2298" s="72" t="s">
        <v>18</v>
      </c>
    </row>
    <row r="2299" spans="2:3">
      <c r="B2299" s="80" t="s">
        <v>4960</v>
      </c>
      <c r="C2299" s="72">
        <v>0</v>
      </c>
    </row>
    <row r="2300" spans="2:3">
      <c r="B2300" s="80" t="s">
        <v>4960</v>
      </c>
      <c r="C2300" s="45" t="s">
        <v>2</v>
      </c>
    </row>
    <row r="2301" spans="2:3">
      <c r="B2301" s="80" t="s">
        <v>4960</v>
      </c>
      <c r="C2301" s="72" t="s">
        <v>1267</v>
      </c>
    </row>
    <row r="2302" spans="2:3">
      <c r="B2302" s="80" t="s">
        <v>4960</v>
      </c>
      <c r="C2302" s="72" t="s">
        <v>1268</v>
      </c>
    </row>
    <row r="2303" spans="2:3">
      <c r="B2303" s="80" t="s">
        <v>4960</v>
      </c>
      <c r="C2303" s="72" t="s">
        <v>1137</v>
      </c>
    </row>
    <row r="2304" spans="2:3">
      <c r="B2304" s="80" t="s">
        <v>4960</v>
      </c>
      <c r="C2304" s="72" t="s">
        <v>1269</v>
      </c>
    </row>
    <row r="2305" spans="2:3">
      <c r="B2305" s="80" t="s">
        <v>4960</v>
      </c>
      <c r="C2305" s="72" t="s">
        <v>1015</v>
      </c>
    </row>
    <row r="2306" spans="2:3">
      <c r="B2306" s="80" t="s">
        <v>4960</v>
      </c>
      <c r="C2306" s="72">
        <v>0</v>
      </c>
    </row>
    <row r="2307" spans="2:3">
      <c r="B2307" s="80" t="s">
        <v>4960</v>
      </c>
      <c r="C2307" s="72" t="s">
        <v>0</v>
      </c>
    </row>
    <row r="2308" spans="2:3">
      <c r="B2308" s="80" t="s">
        <v>4960</v>
      </c>
      <c r="C2308" s="72" t="s">
        <v>132</v>
      </c>
    </row>
    <row r="2309" spans="2:3">
      <c r="B2309" s="80" t="s">
        <v>4960</v>
      </c>
      <c r="C2309" s="72" t="s">
        <v>131</v>
      </c>
    </row>
    <row r="2310" spans="2:3">
      <c r="B2310" s="80" t="s">
        <v>4960</v>
      </c>
      <c r="C2310" s="72" t="s">
        <v>130</v>
      </c>
    </row>
    <row r="2311" spans="2:3">
      <c r="B2311" s="80" t="s">
        <v>4960</v>
      </c>
      <c r="C2311" s="72" t="s">
        <v>129</v>
      </c>
    </row>
    <row r="2312" spans="2:3">
      <c r="B2312" s="80" t="s">
        <v>4960</v>
      </c>
      <c r="C2312" s="72" t="s">
        <v>128</v>
      </c>
    </row>
    <row r="2313" spans="2:3">
      <c r="B2313" s="80" t="s">
        <v>4960</v>
      </c>
      <c r="C2313" s="72" t="s">
        <v>127</v>
      </c>
    </row>
    <row r="2314" spans="2:3">
      <c r="B2314" s="80" t="s">
        <v>4960</v>
      </c>
      <c r="C2314" s="72" t="s">
        <v>126</v>
      </c>
    </row>
    <row r="2315" spans="2:3">
      <c r="B2315" s="80" t="s">
        <v>4960</v>
      </c>
      <c r="C2315" s="72" t="s">
        <v>125</v>
      </c>
    </row>
    <row r="2316" spans="2:3">
      <c r="B2316" s="80" t="s">
        <v>4960</v>
      </c>
      <c r="C2316" s="72" t="s">
        <v>124</v>
      </c>
    </row>
    <row r="2317" spans="2:3">
      <c r="B2317" s="80" t="s">
        <v>4960</v>
      </c>
      <c r="C2317" s="72">
        <v>0</v>
      </c>
    </row>
    <row r="2318" spans="2:3">
      <c r="B2318" s="122" t="s">
        <v>4960</v>
      </c>
      <c r="C2318" s="122">
        <v>0</v>
      </c>
    </row>
    <row r="2319" spans="2:3">
      <c r="B2319" s="138" t="s">
        <v>4961</v>
      </c>
      <c r="C2319" s="123">
        <v>0</v>
      </c>
    </row>
    <row r="2320" spans="2:3" ht="20.25">
      <c r="B2320" s="137" t="s">
        <v>4961</v>
      </c>
      <c r="C2320" s="48" t="s">
        <v>123</v>
      </c>
    </row>
    <row r="2321" spans="2:3">
      <c r="B2321" s="139" t="s">
        <v>4961</v>
      </c>
      <c r="C2321" s="49" t="s">
        <v>1270</v>
      </c>
    </row>
    <row r="2322" spans="2:3">
      <c r="B2322" s="80" t="s">
        <v>4961</v>
      </c>
      <c r="C2322" s="124">
        <v>0</v>
      </c>
    </row>
    <row r="2323" spans="2:3">
      <c r="B2323" s="80" t="s">
        <v>4961</v>
      </c>
      <c r="C2323" s="44" t="s">
        <v>33</v>
      </c>
    </row>
    <row r="2324" spans="2:3">
      <c r="B2324" s="80" t="s">
        <v>4961</v>
      </c>
      <c r="C2324" s="72" t="s">
        <v>7</v>
      </c>
    </row>
    <row r="2325" spans="2:3">
      <c r="B2325" s="80" t="s">
        <v>4961</v>
      </c>
      <c r="C2325" s="72" t="s">
        <v>3</v>
      </c>
    </row>
    <row r="2326" spans="2:3">
      <c r="B2326" s="80" t="s">
        <v>4961</v>
      </c>
      <c r="C2326" s="72">
        <v>0</v>
      </c>
    </row>
    <row r="2327" spans="2:3">
      <c r="B2327" s="80" t="s">
        <v>4961</v>
      </c>
      <c r="C2327" s="45" t="s">
        <v>2</v>
      </c>
    </row>
    <row r="2328" spans="2:3">
      <c r="B2328" s="80" t="s">
        <v>4961</v>
      </c>
      <c r="C2328" s="72" t="s">
        <v>1271</v>
      </c>
    </row>
    <row r="2329" spans="2:3">
      <c r="B2329" s="80" t="s">
        <v>4961</v>
      </c>
      <c r="C2329" s="72" t="s">
        <v>1272</v>
      </c>
    </row>
    <row r="2330" spans="2:3">
      <c r="B2330" s="80" t="s">
        <v>4961</v>
      </c>
      <c r="C2330" s="72" t="s">
        <v>1273</v>
      </c>
    </row>
    <row r="2331" spans="2:3">
      <c r="B2331" s="80" t="s">
        <v>4961</v>
      </c>
      <c r="C2331" s="72" t="s">
        <v>1274</v>
      </c>
    </row>
    <row r="2332" spans="2:3">
      <c r="B2332" s="80" t="s">
        <v>4961</v>
      </c>
      <c r="C2332" s="72" t="s">
        <v>1275</v>
      </c>
    </row>
    <row r="2333" spans="2:3">
      <c r="B2333" s="80" t="s">
        <v>4961</v>
      </c>
      <c r="C2333" s="72" t="s">
        <v>1276</v>
      </c>
    </row>
    <row r="2334" spans="2:3">
      <c r="B2334" s="80" t="s">
        <v>4961</v>
      </c>
      <c r="C2334" s="72" t="s">
        <v>1277</v>
      </c>
    </row>
    <row r="2335" spans="2:3">
      <c r="B2335" s="80" t="s">
        <v>4961</v>
      </c>
      <c r="C2335" s="72" t="s">
        <v>1278</v>
      </c>
    </row>
    <row r="2336" spans="2:3">
      <c r="B2336" s="80" t="s">
        <v>4961</v>
      </c>
      <c r="C2336" s="72" t="s">
        <v>1279</v>
      </c>
    </row>
    <row r="2337" spans="2:3">
      <c r="B2337" s="80" t="s">
        <v>4961</v>
      </c>
      <c r="C2337" s="72" t="s">
        <v>1280</v>
      </c>
    </row>
    <row r="2338" spans="2:3">
      <c r="B2338" s="80" t="s">
        <v>4961</v>
      </c>
      <c r="C2338" s="72" t="s">
        <v>1281</v>
      </c>
    </row>
    <row r="2339" spans="2:3">
      <c r="B2339" s="80" t="s">
        <v>4961</v>
      </c>
      <c r="C2339" s="72" t="s">
        <v>1282</v>
      </c>
    </row>
    <row r="2340" spans="2:3">
      <c r="B2340" s="80" t="s">
        <v>4961</v>
      </c>
      <c r="C2340" s="72" t="s">
        <v>1283</v>
      </c>
    </row>
    <row r="2341" spans="2:3">
      <c r="B2341" s="80" t="s">
        <v>4961</v>
      </c>
      <c r="C2341" s="72" t="s">
        <v>1284</v>
      </c>
    </row>
    <row r="2342" spans="2:3">
      <c r="B2342" s="80" t="s">
        <v>4961</v>
      </c>
      <c r="C2342" s="72" t="s">
        <v>1285</v>
      </c>
    </row>
    <row r="2343" spans="2:3">
      <c r="B2343" s="80" t="s">
        <v>4961</v>
      </c>
      <c r="C2343" s="72" t="s">
        <v>1286</v>
      </c>
    </row>
    <row r="2344" spans="2:3">
      <c r="B2344" s="80" t="s">
        <v>4961</v>
      </c>
      <c r="C2344" s="72" t="s">
        <v>1287</v>
      </c>
    </row>
    <row r="2345" spans="2:3">
      <c r="B2345" s="80" t="s">
        <v>4961</v>
      </c>
      <c r="C2345" s="72" t="s">
        <v>662</v>
      </c>
    </row>
    <row r="2346" spans="2:3">
      <c r="B2346" s="80" t="s">
        <v>4961</v>
      </c>
      <c r="C2346" s="72" t="s">
        <v>1288</v>
      </c>
    </row>
    <row r="2347" spans="2:3">
      <c r="B2347" s="80" t="s">
        <v>4961</v>
      </c>
      <c r="C2347" s="72">
        <v>0</v>
      </c>
    </row>
    <row r="2348" spans="2:3">
      <c r="B2348" s="80" t="s">
        <v>4961</v>
      </c>
      <c r="C2348" s="72" t="s">
        <v>0</v>
      </c>
    </row>
    <row r="2349" spans="2:3" ht="25.5">
      <c r="B2349" s="80" t="s">
        <v>4961</v>
      </c>
      <c r="C2349" s="72" t="s">
        <v>122</v>
      </c>
    </row>
    <row r="2350" spans="2:3" ht="25.5">
      <c r="B2350" s="80" t="s">
        <v>4961</v>
      </c>
      <c r="C2350" s="72" t="s">
        <v>1289</v>
      </c>
    </row>
    <row r="2351" spans="2:3" ht="25.5">
      <c r="B2351" s="80" t="s">
        <v>4961</v>
      </c>
      <c r="C2351" s="72" t="s">
        <v>121</v>
      </c>
    </row>
    <row r="2352" spans="2:3">
      <c r="B2352" s="80" t="s">
        <v>4961</v>
      </c>
      <c r="C2352" s="72" t="s">
        <v>120</v>
      </c>
    </row>
    <row r="2353" spans="2:3">
      <c r="B2353" s="80" t="s">
        <v>4961</v>
      </c>
      <c r="C2353" s="72" t="s">
        <v>119</v>
      </c>
    </row>
    <row r="2354" spans="2:3">
      <c r="B2354" s="80" t="s">
        <v>4961</v>
      </c>
      <c r="C2354" s="72" t="s">
        <v>118</v>
      </c>
    </row>
    <row r="2355" spans="2:3">
      <c r="B2355" s="80" t="s">
        <v>4961</v>
      </c>
      <c r="C2355" s="72">
        <v>0</v>
      </c>
    </row>
    <row r="2356" spans="2:3">
      <c r="B2356" s="122" t="s">
        <v>4961</v>
      </c>
      <c r="C2356" s="122">
        <v>0</v>
      </c>
    </row>
    <row r="2357" spans="2:3">
      <c r="B2357" s="138" t="s">
        <v>4962</v>
      </c>
      <c r="C2357" s="123">
        <v>0</v>
      </c>
    </row>
    <row r="2358" spans="2:3" ht="20.25">
      <c r="B2358" s="137" t="s">
        <v>4962</v>
      </c>
      <c r="C2358" s="48" t="s">
        <v>117</v>
      </c>
    </row>
    <row r="2359" spans="2:3">
      <c r="B2359" s="139" t="s">
        <v>4962</v>
      </c>
      <c r="C2359" s="49" t="s">
        <v>1290</v>
      </c>
    </row>
    <row r="2360" spans="2:3">
      <c r="B2360" s="80" t="s">
        <v>4962</v>
      </c>
      <c r="C2360" s="124">
        <v>0</v>
      </c>
    </row>
    <row r="2361" spans="2:3">
      <c r="B2361" s="80" t="s">
        <v>4962</v>
      </c>
      <c r="C2361" s="44" t="s">
        <v>5</v>
      </c>
    </row>
    <row r="2362" spans="2:3">
      <c r="B2362" s="80" t="s">
        <v>4962</v>
      </c>
      <c r="C2362" s="72" t="s">
        <v>12</v>
      </c>
    </row>
    <row r="2363" spans="2:3">
      <c r="B2363" s="80" t="s">
        <v>4962</v>
      </c>
      <c r="C2363" s="72" t="s">
        <v>17</v>
      </c>
    </row>
    <row r="2364" spans="2:3">
      <c r="B2364" s="80" t="s">
        <v>4962</v>
      </c>
      <c r="C2364" s="72">
        <v>0</v>
      </c>
    </row>
    <row r="2365" spans="2:3">
      <c r="B2365" s="80" t="s">
        <v>4962</v>
      </c>
      <c r="C2365" s="45" t="s">
        <v>2</v>
      </c>
    </row>
    <row r="2366" spans="2:3">
      <c r="B2366" s="80" t="s">
        <v>4962</v>
      </c>
      <c r="C2366" s="72" t="s">
        <v>689</v>
      </c>
    </row>
    <row r="2367" spans="2:3">
      <c r="B2367" s="80" t="s">
        <v>4962</v>
      </c>
      <c r="C2367" s="72" t="s">
        <v>690</v>
      </c>
    </row>
    <row r="2368" spans="2:3">
      <c r="B2368" s="80" t="s">
        <v>4962</v>
      </c>
      <c r="C2368" s="72" t="s">
        <v>691</v>
      </c>
    </row>
    <row r="2369" spans="2:3">
      <c r="B2369" s="80" t="s">
        <v>4962</v>
      </c>
      <c r="C2369" s="72" t="s">
        <v>671</v>
      </c>
    </row>
    <row r="2370" spans="2:3">
      <c r="B2370" s="80" t="s">
        <v>4962</v>
      </c>
      <c r="C2370" s="72" t="s">
        <v>692</v>
      </c>
    </row>
    <row r="2371" spans="2:3">
      <c r="B2371" s="80" t="s">
        <v>4962</v>
      </c>
      <c r="C2371" s="72">
        <v>0</v>
      </c>
    </row>
    <row r="2372" spans="2:3">
      <c r="B2372" s="80" t="s">
        <v>4962</v>
      </c>
      <c r="C2372" s="72" t="s">
        <v>0</v>
      </c>
    </row>
    <row r="2373" spans="2:3">
      <c r="B2373" s="80" t="s">
        <v>4962</v>
      </c>
      <c r="C2373" s="72" t="s">
        <v>28</v>
      </c>
    </row>
    <row r="2374" spans="2:3">
      <c r="B2374" s="80" t="s">
        <v>4962</v>
      </c>
      <c r="C2374" s="72" t="s">
        <v>27</v>
      </c>
    </row>
    <row r="2375" spans="2:3" ht="38.25">
      <c r="B2375" s="80" t="s">
        <v>4962</v>
      </c>
      <c r="C2375" s="72" t="s">
        <v>819</v>
      </c>
    </row>
    <row r="2376" spans="2:3" ht="25.5">
      <c r="B2376" s="80" t="s">
        <v>4962</v>
      </c>
      <c r="C2376" s="72" t="s">
        <v>116</v>
      </c>
    </row>
    <row r="2377" spans="2:3">
      <c r="B2377" s="80" t="s">
        <v>4962</v>
      </c>
      <c r="C2377" s="72">
        <v>0</v>
      </c>
    </row>
    <row r="2378" spans="2:3">
      <c r="B2378" s="122" t="s">
        <v>4962</v>
      </c>
      <c r="C2378" s="122">
        <v>0</v>
      </c>
    </row>
    <row r="2379" spans="2:3">
      <c r="B2379" s="138" t="s">
        <v>4963</v>
      </c>
      <c r="C2379" s="123">
        <v>0</v>
      </c>
    </row>
    <row r="2380" spans="2:3" ht="20.25">
      <c r="B2380" s="137" t="s">
        <v>4963</v>
      </c>
      <c r="C2380" s="48" t="s">
        <v>115</v>
      </c>
    </row>
    <row r="2381" spans="2:3">
      <c r="B2381" s="139" t="s">
        <v>4963</v>
      </c>
      <c r="C2381" s="49" t="s">
        <v>1291</v>
      </c>
    </row>
    <row r="2382" spans="2:3">
      <c r="B2382" s="80" t="s">
        <v>4963</v>
      </c>
      <c r="C2382" s="124">
        <v>0</v>
      </c>
    </row>
    <row r="2383" spans="2:3">
      <c r="B2383" s="80" t="s">
        <v>4963</v>
      </c>
      <c r="C2383" s="44" t="s">
        <v>5</v>
      </c>
    </row>
    <row r="2384" spans="2:3">
      <c r="B2384" s="80" t="s">
        <v>4963</v>
      </c>
      <c r="C2384" s="72" t="s">
        <v>12</v>
      </c>
    </row>
    <row r="2385" spans="2:3">
      <c r="B2385" s="80" t="s">
        <v>4963</v>
      </c>
      <c r="C2385" s="72" t="s">
        <v>13</v>
      </c>
    </row>
    <row r="2386" spans="2:3">
      <c r="B2386" s="80" t="s">
        <v>4963</v>
      </c>
      <c r="C2386" s="72">
        <v>0</v>
      </c>
    </row>
    <row r="2387" spans="2:3">
      <c r="B2387" s="80" t="s">
        <v>4963</v>
      </c>
      <c r="C2387" s="45" t="s">
        <v>2</v>
      </c>
    </row>
    <row r="2388" spans="2:3">
      <c r="B2388" s="80" t="s">
        <v>4963</v>
      </c>
      <c r="C2388" s="72" t="s">
        <v>1292</v>
      </c>
    </row>
    <row r="2389" spans="2:3">
      <c r="B2389" s="80" t="s">
        <v>4963</v>
      </c>
      <c r="C2389" s="72" t="s">
        <v>1293</v>
      </c>
    </row>
    <row r="2390" spans="2:3">
      <c r="B2390" s="80" t="s">
        <v>4963</v>
      </c>
      <c r="C2390" s="72" t="s">
        <v>1294</v>
      </c>
    </row>
    <row r="2391" spans="2:3">
      <c r="B2391" s="80" t="s">
        <v>4963</v>
      </c>
      <c r="C2391" s="72">
        <v>0</v>
      </c>
    </row>
    <row r="2392" spans="2:3">
      <c r="B2392" s="80" t="s">
        <v>4963</v>
      </c>
      <c r="C2392" s="72" t="s">
        <v>0</v>
      </c>
    </row>
    <row r="2393" spans="2:3">
      <c r="B2393" s="80" t="s">
        <v>4963</v>
      </c>
      <c r="C2393" s="72" t="s">
        <v>114</v>
      </c>
    </row>
    <row r="2394" spans="2:3">
      <c r="B2394" s="80" t="s">
        <v>4963</v>
      </c>
      <c r="C2394" s="72" t="s">
        <v>113</v>
      </c>
    </row>
    <row r="2395" spans="2:3">
      <c r="B2395" s="80" t="s">
        <v>4963</v>
      </c>
      <c r="C2395" s="72" t="s">
        <v>112</v>
      </c>
    </row>
    <row r="2396" spans="2:3">
      <c r="B2396" s="80" t="s">
        <v>4963</v>
      </c>
      <c r="C2396" s="72" t="s">
        <v>111</v>
      </c>
    </row>
    <row r="2397" spans="2:3">
      <c r="B2397" s="80" t="s">
        <v>4963</v>
      </c>
      <c r="C2397" s="72">
        <v>0</v>
      </c>
    </row>
    <row r="2398" spans="2:3">
      <c r="B2398" s="122" t="s">
        <v>4963</v>
      </c>
      <c r="C2398" s="122">
        <v>0</v>
      </c>
    </row>
    <row r="2399" spans="2:3">
      <c r="B2399" s="138" t="s">
        <v>4964</v>
      </c>
      <c r="C2399" s="123">
        <v>0</v>
      </c>
    </row>
    <row r="2400" spans="2:3" ht="20.25">
      <c r="B2400" s="137" t="s">
        <v>4964</v>
      </c>
      <c r="C2400" s="48" t="s">
        <v>110</v>
      </c>
    </row>
    <row r="2401" spans="2:3">
      <c r="B2401" s="139" t="s">
        <v>4964</v>
      </c>
      <c r="C2401" s="49" t="s">
        <v>1295</v>
      </c>
    </row>
    <row r="2402" spans="2:3">
      <c r="B2402" s="80" t="s">
        <v>4964</v>
      </c>
      <c r="C2402" s="124">
        <v>0</v>
      </c>
    </row>
    <row r="2403" spans="2:3">
      <c r="B2403" s="80" t="s">
        <v>4964</v>
      </c>
      <c r="C2403" s="44" t="s">
        <v>8</v>
      </c>
    </row>
    <row r="2404" spans="2:3">
      <c r="B2404" s="80" t="s">
        <v>4964</v>
      </c>
      <c r="C2404" s="72" t="s">
        <v>20</v>
      </c>
    </row>
    <row r="2405" spans="2:3">
      <c r="B2405" s="80" t="s">
        <v>4964</v>
      </c>
      <c r="C2405" s="72" t="s">
        <v>25</v>
      </c>
    </row>
    <row r="2406" spans="2:3">
      <c r="B2406" s="80" t="s">
        <v>4964</v>
      </c>
      <c r="C2406" s="72">
        <v>0</v>
      </c>
    </row>
    <row r="2407" spans="2:3">
      <c r="B2407" s="80" t="s">
        <v>4964</v>
      </c>
      <c r="C2407" s="45" t="s">
        <v>2</v>
      </c>
    </row>
    <row r="2408" spans="2:3">
      <c r="B2408" s="80" t="s">
        <v>4964</v>
      </c>
      <c r="C2408" s="72" t="s">
        <v>1296</v>
      </c>
    </row>
    <row r="2409" spans="2:3">
      <c r="B2409" s="80" t="s">
        <v>4964</v>
      </c>
      <c r="C2409" s="72" t="s">
        <v>1297</v>
      </c>
    </row>
    <row r="2410" spans="2:3">
      <c r="B2410" s="80" t="s">
        <v>4964</v>
      </c>
      <c r="C2410" s="72" t="s">
        <v>1298</v>
      </c>
    </row>
    <row r="2411" spans="2:3">
      <c r="B2411" s="80" t="s">
        <v>4964</v>
      </c>
      <c r="C2411" s="72" t="s">
        <v>1299</v>
      </c>
    </row>
    <row r="2412" spans="2:3">
      <c r="B2412" s="80" t="s">
        <v>4964</v>
      </c>
      <c r="C2412" s="72" t="s">
        <v>1300</v>
      </c>
    </row>
    <row r="2413" spans="2:3">
      <c r="B2413" s="80" t="s">
        <v>4964</v>
      </c>
      <c r="C2413" s="72" t="s">
        <v>1301</v>
      </c>
    </row>
    <row r="2414" spans="2:3">
      <c r="B2414" s="80" t="s">
        <v>4964</v>
      </c>
      <c r="C2414" s="72" t="s">
        <v>1302</v>
      </c>
    </row>
    <row r="2415" spans="2:3">
      <c r="B2415" s="80" t="s">
        <v>4964</v>
      </c>
      <c r="C2415" s="72" t="s">
        <v>1303</v>
      </c>
    </row>
    <row r="2416" spans="2:3">
      <c r="B2416" s="80" t="s">
        <v>4964</v>
      </c>
      <c r="C2416" s="72" t="s">
        <v>662</v>
      </c>
    </row>
    <row r="2417" spans="2:3">
      <c r="B2417" s="80" t="s">
        <v>4964</v>
      </c>
      <c r="C2417" s="72" t="s">
        <v>663</v>
      </c>
    </row>
    <row r="2418" spans="2:3">
      <c r="B2418" s="80" t="s">
        <v>4964</v>
      </c>
      <c r="C2418" s="72">
        <v>0</v>
      </c>
    </row>
    <row r="2419" spans="2:3">
      <c r="B2419" s="80" t="s">
        <v>4964</v>
      </c>
      <c r="C2419" s="72">
        <v>0</v>
      </c>
    </row>
    <row r="2420" spans="2:3">
      <c r="B2420" s="80" t="s">
        <v>4964</v>
      </c>
      <c r="C2420" s="72" t="s">
        <v>0</v>
      </c>
    </row>
    <row r="2421" spans="2:3" ht="25.5">
      <c r="B2421" s="80" t="s">
        <v>4964</v>
      </c>
      <c r="C2421" s="72" t="s">
        <v>109</v>
      </c>
    </row>
    <row r="2422" spans="2:3" ht="25.5">
      <c r="B2422" s="80" t="s">
        <v>4964</v>
      </c>
      <c r="C2422" s="72" t="s">
        <v>108</v>
      </c>
    </row>
    <row r="2423" spans="2:3" ht="25.5">
      <c r="B2423" s="80" t="s">
        <v>4964</v>
      </c>
      <c r="C2423" s="72" t="s">
        <v>107</v>
      </c>
    </row>
    <row r="2424" spans="2:3">
      <c r="B2424" s="80" t="s">
        <v>4964</v>
      </c>
      <c r="C2424" s="72" t="s">
        <v>106</v>
      </c>
    </row>
    <row r="2425" spans="2:3">
      <c r="B2425" s="80" t="s">
        <v>4964</v>
      </c>
      <c r="C2425" s="72">
        <v>0</v>
      </c>
    </row>
    <row r="2426" spans="2:3">
      <c r="B2426" s="122" t="s">
        <v>4964</v>
      </c>
      <c r="C2426" s="122">
        <v>0</v>
      </c>
    </row>
    <row r="2427" spans="2:3">
      <c r="B2427" s="138" t="s">
        <v>4965</v>
      </c>
      <c r="C2427" s="123">
        <v>0</v>
      </c>
    </row>
    <row r="2428" spans="2:3" ht="20.25">
      <c r="B2428" s="137" t="s">
        <v>4965</v>
      </c>
      <c r="C2428" s="48" t="s">
        <v>105</v>
      </c>
    </row>
    <row r="2429" spans="2:3">
      <c r="B2429" s="139" t="s">
        <v>4965</v>
      </c>
      <c r="C2429" s="49" t="s">
        <v>1304</v>
      </c>
    </row>
    <row r="2430" spans="2:3">
      <c r="B2430" s="80" t="s">
        <v>4965</v>
      </c>
      <c r="C2430" s="124">
        <v>0</v>
      </c>
    </row>
    <row r="2431" spans="2:3">
      <c r="B2431" s="80" t="s">
        <v>4965</v>
      </c>
      <c r="C2431" s="44" t="s">
        <v>8</v>
      </c>
    </row>
    <row r="2432" spans="2:3">
      <c r="B2432" s="80" t="s">
        <v>4965</v>
      </c>
      <c r="C2432" s="72" t="s">
        <v>41</v>
      </c>
    </row>
    <row r="2433" spans="2:3">
      <c r="B2433" s="80" t="s">
        <v>4965</v>
      </c>
      <c r="C2433" s="72" t="s">
        <v>13</v>
      </c>
    </row>
    <row r="2434" spans="2:3">
      <c r="B2434" s="80" t="s">
        <v>4965</v>
      </c>
      <c r="C2434" s="72">
        <v>0</v>
      </c>
    </row>
    <row r="2435" spans="2:3">
      <c r="B2435" s="80" t="s">
        <v>4965</v>
      </c>
      <c r="C2435" s="45" t="s">
        <v>2</v>
      </c>
    </row>
    <row r="2436" spans="2:3">
      <c r="B2436" s="80" t="s">
        <v>4965</v>
      </c>
      <c r="C2436" s="72" t="s">
        <v>1305</v>
      </c>
    </row>
    <row r="2437" spans="2:3">
      <c r="B2437" s="80" t="s">
        <v>4965</v>
      </c>
      <c r="C2437" s="72" t="s">
        <v>1306</v>
      </c>
    </row>
    <row r="2438" spans="2:3">
      <c r="B2438" s="80" t="s">
        <v>4965</v>
      </c>
      <c r="C2438" s="72" t="s">
        <v>1307</v>
      </c>
    </row>
    <row r="2439" spans="2:3">
      <c r="B2439" s="80" t="s">
        <v>4965</v>
      </c>
      <c r="C2439" s="72" t="s">
        <v>943</v>
      </c>
    </row>
    <row r="2440" spans="2:3">
      <c r="B2440" s="80" t="s">
        <v>4965</v>
      </c>
      <c r="C2440" s="72" t="s">
        <v>1308</v>
      </c>
    </row>
    <row r="2441" spans="2:3">
      <c r="B2441" s="80" t="s">
        <v>4965</v>
      </c>
      <c r="C2441" s="72" t="s">
        <v>1309</v>
      </c>
    </row>
    <row r="2442" spans="2:3">
      <c r="B2442" s="80" t="s">
        <v>4965</v>
      </c>
      <c r="C2442" s="72" t="s">
        <v>1310</v>
      </c>
    </row>
    <row r="2443" spans="2:3">
      <c r="B2443" s="80" t="s">
        <v>4965</v>
      </c>
      <c r="C2443" s="72" t="s">
        <v>1311</v>
      </c>
    </row>
    <row r="2444" spans="2:3">
      <c r="B2444" s="80" t="s">
        <v>4965</v>
      </c>
      <c r="C2444" s="72" t="s">
        <v>1312</v>
      </c>
    </row>
    <row r="2445" spans="2:3">
      <c r="B2445" s="80" t="s">
        <v>4965</v>
      </c>
      <c r="C2445" s="72" t="s">
        <v>1313</v>
      </c>
    </row>
    <row r="2446" spans="2:3">
      <c r="B2446" s="80" t="s">
        <v>4965</v>
      </c>
      <c r="C2446" s="72">
        <v>0</v>
      </c>
    </row>
    <row r="2447" spans="2:3">
      <c r="B2447" s="80" t="s">
        <v>4965</v>
      </c>
      <c r="C2447" s="72" t="s">
        <v>0</v>
      </c>
    </row>
    <row r="2448" spans="2:3" ht="25.5">
      <c r="B2448" s="80" t="s">
        <v>4965</v>
      </c>
      <c r="C2448" s="72" t="s">
        <v>104</v>
      </c>
    </row>
    <row r="2449" spans="2:3">
      <c r="B2449" s="80" t="s">
        <v>4965</v>
      </c>
      <c r="C2449" s="72" t="s">
        <v>103</v>
      </c>
    </row>
    <row r="2450" spans="2:3">
      <c r="B2450" s="80" t="s">
        <v>4965</v>
      </c>
      <c r="C2450" s="72" t="s">
        <v>102</v>
      </c>
    </row>
    <row r="2451" spans="2:3">
      <c r="B2451" s="80" t="s">
        <v>4965</v>
      </c>
      <c r="C2451" s="72" t="s">
        <v>101</v>
      </c>
    </row>
    <row r="2452" spans="2:3">
      <c r="B2452" s="80" t="s">
        <v>4965</v>
      </c>
      <c r="C2452" s="72" t="s">
        <v>100</v>
      </c>
    </row>
    <row r="2453" spans="2:3" ht="25.5">
      <c r="B2453" s="80" t="s">
        <v>4965</v>
      </c>
      <c r="C2453" s="72" t="s">
        <v>99</v>
      </c>
    </row>
    <row r="2454" spans="2:3">
      <c r="B2454" s="80" t="s">
        <v>4965</v>
      </c>
      <c r="C2454" s="72" t="s">
        <v>98</v>
      </c>
    </row>
    <row r="2455" spans="2:3">
      <c r="B2455" s="80" t="s">
        <v>4965</v>
      </c>
      <c r="C2455" s="72">
        <v>0</v>
      </c>
    </row>
    <row r="2456" spans="2:3">
      <c r="B2456" s="122" t="s">
        <v>4965</v>
      </c>
      <c r="C2456" s="122">
        <v>0</v>
      </c>
    </row>
    <row r="2457" spans="2:3">
      <c r="B2457" s="138" t="s">
        <v>4966</v>
      </c>
      <c r="C2457" s="123">
        <v>0</v>
      </c>
    </row>
    <row r="2458" spans="2:3" ht="20.25">
      <c r="B2458" s="137" t="s">
        <v>4966</v>
      </c>
      <c r="C2458" s="48" t="s">
        <v>97</v>
      </c>
    </row>
    <row r="2459" spans="2:3">
      <c r="B2459" s="139" t="s">
        <v>4966</v>
      </c>
      <c r="C2459" s="49" t="s">
        <v>1314</v>
      </c>
    </row>
    <row r="2460" spans="2:3">
      <c r="B2460" s="80" t="s">
        <v>4966</v>
      </c>
      <c r="C2460" s="124">
        <v>0</v>
      </c>
    </row>
    <row r="2461" spans="2:3">
      <c r="B2461" s="80" t="s">
        <v>4966</v>
      </c>
      <c r="C2461" s="44" t="s">
        <v>5</v>
      </c>
    </row>
    <row r="2462" spans="2:3">
      <c r="B2462" s="80" t="s">
        <v>4966</v>
      </c>
      <c r="C2462" s="72" t="s">
        <v>96</v>
      </c>
    </row>
    <row r="2463" spans="2:3">
      <c r="B2463" s="80" t="s">
        <v>4966</v>
      </c>
      <c r="C2463" s="72" t="s">
        <v>31</v>
      </c>
    </row>
    <row r="2464" spans="2:3">
      <c r="B2464" s="80" t="s">
        <v>4966</v>
      </c>
      <c r="C2464" s="72">
        <v>0</v>
      </c>
    </row>
    <row r="2465" spans="2:3">
      <c r="B2465" s="80" t="s">
        <v>4966</v>
      </c>
      <c r="C2465" s="45" t="s">
        <v>2</v>
      </c>
    </row>
    <row r="2466" spans="2:3">
      <c r="B2466" s="80" t="s">
        <v>4966</v>
      </c>
      <c r="C2466" s="72" t="s">
        <v>1315</v>
      </c>
    </row>
    <row r="2467" spans="2:3">
      <c r="B2467" s="80" t="s">
        <v>4966</v>
      </c>
      <c r="C2467" s="72" t="s">
        <v>1316</v>
      </c>
    </row>
    <row r="2468" spans="2:3">
      <c r="B2468" s="80" t="s">
        <v>4966</v>
      </c>
      <c r="C2468" s="72" t="s">
        <v>775</v>
      </c>
    </row>
    <row r="2469" spans="2:3">
      <c r="B2469" s="80" t="s">
        <v>4966</v>
      </c>
      <c r="C2469" s="72" t="s">
        <v>1317</v>
      </c>
    </row>
    <row r="2470" spans="2:3">
      <c r="B2470" s="80" t="s">
        <v>4966</v>
      </c>
      <c r="C2470" s="72" t="s">
        <v>1318</v>
      </c>
    </row>
    <row r="2471" spans="2:3">
      <c r="B2471" s="80" t="s">
        <v>4966</v>
      </c>
      <c r="C2471" s="72">
        <v>0</v>
      </c>
    </row>
    <row r="2472" spans="2:3">
      <c r="B2472" s="80" t="s">
        <v>4966</v>
      </c>
      <c r="C2472" s="72" t="s">
        <v>0</v>
      </c>
    </row>
    <row r="2473" spans="2:3">
      <c r="B2473" s="80" t="s">
        <v>4966</v>
      </c>
      <c r="C2473" s="72" t="s">
        <v>95</v>
      </c>
    </row>
    <row r="2474" spans="2:3">
      <c r="B2474" s="80" t="s">
        <v>4966</v>
      </c>
      <c r="C2474" s="72" t="s">
        <v>94</v>
      </c>
    </row>
    <row r="2475" spans="2:3">
      <c r="B2475" s="80" t="s">
        <v>4966</v>
      </c>
      <c r="C2475" s="72" t="s">
        <v>93</v>
      </c>
    </row>
    <row r="2476" spans="2:3">
      <c r="B2476" s="80" t="s">
        <v>4966</v>
      </c>
      <c r="C2476" s="72" t="s">
        <v>92</v>
      </c>
    </row>
    <row r="2477" spans="2:3">
      <c r="B2477" s="80" t="s">
        <v>4966</v>
      </c>
      <c r="C2477" s="72" t="s">
        <v>91</v>
      </c>
    </row>
    <row r="2478" spans="2:3">
      <c r="B2478" s="80" t="s">
        <v>4966</v>
      </c>
      <c r="C2478" s="72">
        <v>0</v>
      </c>
    </row>
    <row r="2479" spans="2:3">
      <c r="B2479" s="122" t="s">
        <v>4966</v>
      </c>
      <c r="C2479" s="122">
        <v>0</v>
      </c>
    </row>
    <row r="2480" spans="2:3">
      <c r="B2480" s="138" t="s">
        <v>4967</v>
      </c>
      <c r="C2480" s="123">
        <v>0</v>
      </c>
    </row>
    <row r="2481" spans="2:3" ht="20.25">
      <c r="B2481" s="137" t="s">
        <v>4967</v>
      </c>
      <c r="C2481" s="48" t="s">
        <v>90</v>
      </c>
    </row>
    <row r="2482" spans="2:3">
      <c r="B2482" s="139" t="s">
        <v>4967</v>
      </c>
      <c r="C2482" s="49" t="s">
        <v>1319</v>
      </c>
    </row>
    <row r="2483" spans="2:3">
      <c r="B2483" s="80" t="s">
        <v>4967</v>
      </c>
      <c r="C2483" s="124">
        <v>0</v>
      </c>
    </row>
    <row r="2484" spans="2:3">
      <c r="B2484" s="80" t="s">
        <v>4967</v>
      </c>
      <c r="C2484" s="44" t="s">
        <v>8</v>
      </c>
    </row>
    <row r="2485" spans="2:3">
      <c r="B2485" s="80" t="s">
        <v>4967</v>
      </c>
      <c r="C2485" s="72" t="s">
        <v>12</v>
      </c>
    </row>
    <row r="2486" spans="2:3">
      <c r="B2486" s="80" t="s">
        <v>4967</v>
      </c>
      <c r="C2486" s="72" t="s">
        <v>32</v>
      </c>
    </row>
    <row r="2487" spans="2:3">
      <c r="B2487" s="80" t="s">
        <v>4967</v>
      </c>
      <c r="C2487" s="72">
        <v>0</v>
      </c>
    </row>
    <row r="2488" spans="2:3">
      <c r="B2488" s="80" t="s">
        <v>4967</v>
      </c>
      <c r="C2488" s="45" t="s">
        <v>2</v>
      </c>
    </row>
    <row r="2489" spans="2:3">
      <c r="B2489" s="80" t="s">
        <v>4967</v>
      </c>
      <c r="C2489" s="72" t="s">
        <v>1114</v>
      </c>
    </row>
    <row r="2490" spans="2:3">
      <c r="B2490" s="80" t="s">
        <v>4967</v>
      </c>
      <c r="C2490" s="72" t="s">
        <v>1320</v>
      </c>
    </row>
    <row r="2491" spans="2:3">
      <c r="B2491" s="80" t="s">
        <v>4967</v>
      </c>
      <c r="C2491" s="72" t="s">
        <v>662</v>
      </c>
    </row>
    <row r="2492" spans="2:3">
      <c r="B2492" s="80" t="s">
        <v>4967</v>
      </c>
      <c r="C2492" s="72" t="s">
        <v>700</v>
      </c>
    </row>
    <row r="2493" spans="2:3">
      <c r="B2493" s="80" t="s">
        <v>4967</v>
      </c>
      <c r="C2493" s="72">
        <v>0</v>
      </c>
    </row>
    <row r="2494" spans="2:3">
      <c r="B2494" s="80" t="s">
        <v>4967</v>
      </c>
      <c r="C2494" s="72" t="s">
        <v>0</v>
      </c>
    </row>
    <row r="2495" spans="2:3">
      <c r="B2495" s="80" t="s">
        <v>4967</v>
      </c>
      <c r="C2495" s="72" t="s">
        <v>89</v>
      </c>
    </row>
    <row r="2496" spans="2:3">
      <c r="B2496" s="80" t="s">
        <v>4967</v>
      </c>
      <c r="C2496" s="72" t="s">
        <v>88</v>
      </c>
    </row>
    <row r="2497" spans="2:3">
      <c r="B2497" s="80" t="s">
        <v>4967</v>
      </c>
      <c r="C2497" s="72" t="s">
        <v>87</v>
      </c>
    </row>
    <row r="2498" spans="2:3">
      <c r="B2498" s="80" t="s">
        <v>4967</v>
      </c>
      <c r="C2498" s="72" t="s">
        <v>86</v>
      </c>
    </row>
    <row r="2499" spans="2:3">
      <c r="B2499" s="80" t="s">
        <v>4967</v>
      </c>
      <c r="C2499" s="72" t="s">
        <v>85</v>
      </c>
    </row>
    <row r="2500" spans="2:3">
      <c r="B2500" s="80" t="s">
        <v>4967</v>
      </c>
      <c r="C2500" s="72" t="s">
        <v>84</v>
      </c>
    </row>
    <row r="2501" spans="2:3">
      <c r="B2501" s="80" t="s">
        <v>4967</v>
      </c>
      <c r="C2501" s="72">
        <v>0</v>
      </c>
    </row>
    <row r="2502" spans="2:3">
      <c r="B2502" s="122" t="s">
        <v>4967</v>
      </c>
      <c r="C2502" s="122">
        <v>0</v>
      </c>
    </row>
    <row r="2503" spans="2:3">
      <c r="B2503" s="138" t="s">
        <v>4968</v>
      </c>
      <c r="C2503" s="123">
        <v>0</v>
      </c>
    </row>
    <row r="2504" spans="2:3" ht="20.25">
      <c r="B2504" s="137" t="s">
        <v>4968</v>
      </c>
      <c r="C2504" s="48" t="s">
        <v>83</v>
      </c>
    </row>
    <row r="2505" spans="2:3">
      <c r="B2505" s="139" t="s">
        <v>4968</v>
      </c>
      <c r="C2505" s="49" t="s">
        <v>1321</v>
      </c>
    </row>
    <row r="2506" spans="2:3">
      <c r="B2506" s="80" t="s">
        <v>4968</v>
      </c>
      <c r="C2506" s="124">
        <v>0</v>
      </c>
    </row>
    <row r="2507" spans="2:3">
      <c r="B2507" s="80" t="s">
        <v>4968</v>
      </c>
      <c r="C2507" s="44" t="s">
        <v>8</v>
      </c>
    </row>
    <row r="2508" spans="2:3">
      <c r="B2508" s="80" t="s">
        <v>4968</v>
      </c>
      <c r="C2508" s="72" t="s">
        <v>15</v>
      </c>
    </row>
    <row r="2509" spans="2:3">
      <c r="B2509" s="80" t="s">
        <v>4968</v>
      </c>
      <c r="C2509" s="72" t="s">
        <v>18</v>
      </c>
    </row>
    <row r="2510" spans="2:3">
      <c r="B2510" s="80" t="s">
        <v>4968</v>
      </c>
      <c r="C2510" s="72">
        <v>0</v>
      </c>
    </row>
    <row r="2511" spans="2:3">
      <c r="B2511" s="80" t="s">
        <v>4968</v>
      </c>
      <c r="C2511" s="45" t="s">
        <v>2</v>
      </c>
    </row>
    <row r="2512" spans="2:3">
      <c r="B2512" s="80" t="s">
        <v>4968</v>
      </c>
      <c r="C2512" s="72" t="s">
        <v>1322</v>
      </c>
    </row>
    <row r="2513" spans="2:3">
      <c r="B2513" s="80" t="s">
        <v>4968</v>
      </c>
      <c r="C2513" s="72" t="s">
        <v>1323</v>
      </c>
    </row>
    <row r="2514" spans="2:3">
      <c r="B2514" s="80" t="s">
        <v>4968</v>
      </c>
      <c r="C2514" s="72" t="s">
        <v>1324</v>
      </c>
    </row>
    <row r="2515" spans="2:3">
      <c r="B2515" s="80" t="s">
        <v>4968</v>
      </c>
      <c r="C2515" s="72" t="s">
        <v>651</v>
      </c>
    </row>
    <row r="2516" spans="2:3">
      <c r="B2516" s="80" t="s">
        <v>4968</v>
      </c>
      <c r="C2516" s="72" t="s">
        <v>1325</v>
      </c>
    </row>
    <row r="2517" spans="2:3">
      <c r="B2517" s="80" t="s">
        <v>4968</v>
      </c>
      <c r="C2517" s="72" t="s">
        <v>662</v>
      </c>
    </row>
    <row r="2518" spans="2:3">
      <c r="B2518" s="80" t="s">
        <v>4968</v>
      </c>
      <c r="C2518" s="72" t="s">
        <v>700</v>
      </c>
    </row>
    <row r="2519" spans="2:3">
      <c r="B2519" s="80" t="s">
        <v>4968</v>
      </c>
      <c r="C2519" s="72" t="s">
        <v>1326</v>
      </c>
    </row>
    <row r="2520" spans="2:3">
      <c r="B2520" s="80" t="s">
        <v>4968</v>
      </c>
      <c r="C2520" s="72" t="s">
        <v>1327</v>
      </c>
    </row>
    <row r="2521" spans="2:3">
      <c r="B2521" s="80" t="s">
        <v>4968</v>
      </c>
      <c r="C2521" s="72">
        <v>0</v>
      </c>
    </row>
    <row r="2522" spans="2:3">
      <c r="B2522" s="80" t="s">
        <v>4968</v>
      </c>
      <c r="C2522" s="72" t="s">
        <v>0</v>
      </c>
    </row>
    <row r="2523" spans="2:3">
      <c r="B2523" s="80" t="s">
        <v>4968</v>
      </c>
      <c r="C2523" s="72" t="s">
        <v>82</v>
      </c>
    </row>
    <row r="2524" spans="2:3" ht="25.5">
      <c r="B2524" s="80" t="s">
        <v>4968</v>
      </c>
      <c r="C2524" s="72" t="s">
        <v>81</v>
      </c>
    </row>
    <row r="2525" spans="2:3">
      <c r="B2525" s="80" t="s">
        <v>4968</v>
      </c>
      <c r="C2525" s="72" t="s">
        <v>80</v>
      </c>
    </row>
    <row r="2526" spans="2:3">
      <c r="B2526" s="80" t="s">
        <v>4968</v>
      </c>
      <c r="C2526" s="72" t="s">
        <v>79</v>
      </c>
    </row>
    <row r="2527" spans="2:3" ht="25.5">
      <c r="B2527" s="80" t="s">
        <v>4968</v>
      </c>
      <c r="C2527" s="72" t="s">
        <v>1328</v>
      </c>
    </row>
    <row r="2528" spans="2:3">
      <c r="B2528" s="80" t="s">
        <v>4968</v>
      </c>
      <c r="C2528" s="72" t="s">
        <v>78</v>
      </c>
    </row>
    <row r="2529" spans="2:3">
      <c r="B2529" s="80" t="s">
        <v>4968</v>
      </c>
      <c r="C2529" s="72" t="s">
        <v>77</v>
      </c>
    </row>
    <row r="2530" spans="2:3">
      <c r="B2530" s="80" t="s">
        <v>4968</v>
      </c>
      <c r="C2530" s="72">
        <v>0</v>
      </c>
    </row>
    <row r="2531" spans="2:3">
      <c r="B2531" s="122" t="s">
        <v>4968</v>
      </c>
      <c r="C2531" s="122">
        <v>0</v>
      </c>
    </row>
    <row r="2532" spans="2:3">
      <c r="B2532" s="138" t="s">
        <v>4969</v>
      </c>
      <c r="C2532" s="123">
        <v>0</v>
      </c>
    </row>
    <row r="2533" spans="2:3" ht="20.25">
      <c r="B2533" s="137" t="s">
        <v>4969</v>
      </c>
      <c r="C2533" s="48" t="s">
        <v>76</v>
      </c>
    </row>
    <row r="2534" spans="2:3">
      <c r="B2534" s="139" t="s">
        <v>4969</v>
      </c>
      <c r="C2534" s="49" t="s">
        <v>1329</v>
      </c>
    </row>
    <row r="2535" spans="2:3">
      <c r="B2535" s="80" t="s">
        <v>4969</v>
      </c>
      <c r="C2535" s="124">
        <v>0</v>
      </c>
    </row>
    <row r="2536" spans="2:3">
      <c r="B2536" s="80" t="s">
        <v>4969</v>
      </c>
      <c r="C2536" s="44" t="s">
        <v>5</v>
      </c>
    </row>
    <row r="2537" spans="2:3">
      <c r="B2537" s="80" t="s">
        <v>4969</v>
      </c>
      <c r="C2537" s="72" t="s">
        <v>7</v>
      </c>
    </row>
    <row r="2538" spans="2:3">
      <c r="B2538" s="80" t="s">
        <v>4969</v>
      </c>
      <c r="C2538" s="72" t="s">
        <v>11</v>
      </c>
    </row>
    <row r="2539" spans="2:3">
      <c r="B2539" s="80" t="s">
        <v>4969</v>
      </c>
      <c r="C2539" s="72">
        <v>0</v>
      </c>
    </row>
    <row r="2540" spans="2:3">
      <c r="B2540" s="80" t="s">
        <v>4969</v>
      </c>
      <c r="C2540" s="45" t="s">
        <v>2</v>
      </c>
    </row>
    <row r="2541" spans="2:3">
      <c r="B2541" s="80" t="s">
        <v>4969</v>
      </c>
      <c r="C2541" s="72" t="s">
        <v>1038</v>
      </c>
    </row>
    <row r="2542" spans="2:3">
      <c r="B2542" s="80" t="s">
        <v>4969</v>
      </c>
      <c r="C2542" s="72" t="s">
        <v>1220</v>
      </c>
    </row>
    <row r="2543" spans="2:3">
      <c r="B2543" s="80" t="s">
        <v>4969</v>
      </c>
      <c r="C2543" s="72" t="s">
        <v>1330</v>
      </c>
    </row>
    <row r="2544" spans="2:3">
      <c r="B2544" s="80" t="s">
        <v>4969</v>
      </c>
      <c r="C2544" s="72" t="s">
        <v>1331</v>
      </c>
    </row>
    <row r="2545" spans="2:3">
      <c r="B2545" s="80" t="s">
        <v>4969</v>
      </c>
      <c r="C2545" s="72" t="s">
        <v>1332</v>
      </c>
    </row>
    <row r="2546" spans="2:3">
      <c r="B2546" s="80" t="s">
        <v>4969</v>
      </c>
      <c r="C2546" s="72" t="s">
        <v>1333</v>
      </c>
    </row>
    <row r="2547" spans="2:3">
      <c r="B2547" s="80" t="s">
        <v>4969</v>
      </c>
      <c r="C2547" s="72" t="s">
        <v>1334</v>
      </c>
    </row>
    <row r="2548" spans="2:3">
      <c r="B2548" s="80" t="s">
        <v>4969</v>
      </c>
      <c r="C2548" s="72" t="s">
        <v>1335</v>
      </c>
    </row>
    <row r="2549" spans="2:3">
      <c r="B2549" s="80" t="s">
        <v>4969</v>
      </c>
      <c r="C2549" s="72" t="s">
        <v>1336</v>
      </c>
    </row>
    <row r="2550" spans="2:3">
      <c r="B2550" s="80" t="s">
        <v>4969</v>
      </c>
      <c r="C2550" s="72" t="s">
        <v>662</v>
      </c>
    </row>
    <row r="2551" spans="2:3">
      <c r="B2551" s="80" t="s">
        <v>4969</v>
      </c>
      <c r="C2551" s="72" t="s">
        <v>700</v>
      </c>
    </row>
    <row r="2552" spans="2:3">
      <c r="B2552" s="80" t="s">
        <v>4969</v>
      </c>
      <c r="C2552" s="72">
        <v>0</v>
      </c>
    </row>
    <row r="2553" spans="2:3">
      <c r="B2553" s="80" t="s">
        <v>4969</v>
      </c>
      <c r="C2553" s="72" t="s">
        <v>0</v>
      </c>
    </row>
    <row r="2554" spans="2:3" ht="25.5">
      <c r="B2554" s="80" t="s">
        <v>4969</v>
      </c>
      <c r="C2554" s="72" t="s">
        <v>75</v>
      </c>
    </row>
    <row r="2555" spans="2:3">
      <c r="B2555" s="80" t="s">
        <v>4969</v>
      </c>
      <c r="C2555" s="72" t="s">
        <v>1337</v>
      </c>
    </row>
    <row r="2556" spans="2:3" ht="25.5">
      <c r="B2556" s="80" t="s">
        <v>4969</v>
      </c>
      <c r="C2556" s="72" t="s">
        <v>74</v>
      </c>
    </row>
    <row r="2557" spans="2:3">
      <c r="B2557" s="80" t="s">
        <v>4969</v>
      </c>
      <c r="C2557" s="72" t="s">
        <v>73</v>
      </c>
    </row>
    <row r="2558" spans="2:3">
      <c r="B2558" s="80" t="s">
        <v>4969</v>
      </c>
      <c r="C2558" s="72" t="s">
        <v>72</v>
      </c>
    </row>
    <row r="2559" spans="2:3">
      <c r="B2559" s="80" t="s">
        <v>4969</v>
      </c>
      <c r="C2559" s="72" t="s">
        <v>71</v>
      </c>
    </row>
    <row r="2560" spans="2:3">
      <c r="B2560" s="80" t="s">
        <v>4969</v>
      </c>
      <c r="C2560" s="72" t="s">
        <v>70</v>
      </c>
    </row>
    <row r="2561" spans="2:3">
      <c r="B2561" s="80" t="s">
        <v>4969</v>
      </c>
      <c r="C2561" s="72">
        <v>0</v>
      </c>
    </row>
    <row r="2562" spans="2:3">
      <c r="B2562" s="122" t="s">
        <v>4969</v>
      </c>
      <c r="C2562" s="122">
        <v>0</v>
      </c>
    </row>
    <row r="2563" spans="2:3">
      <c r="B2563" s="138" t="s">
        <v>4970</v>
      </c>
      <c r="C2563" s="123">
        <v>0</v>
      </c>
    </row>
    <row r="2564" spans="2:3" ht="20.25">
      <c r="B2564" s="137" t="s">
        <v>4970</v>
      </c>
      <c r="C2564" s="48" t="s">
        <v>46</v>
      </c>
    </row>
    <row r="2565" spans="2:3">
      <c r="B2565" s="139" t="s">
        <v>4970</v>
      </c>
      <c r="C2565" s="49" t="s">
        <v>1338</v>
      </c>
    </row>
    <row r="2566" spans="2:3">
      <c r="B2566" s="80" t="s">
        <v>4970</v>
      </c>
      <c r="C2566" s="124">
        <v>0</v>
      </c>
    </row>
    <row r="2567" spans="2:3">
      <c r="B2567" s="80" t="s">
        <v>4970</v>
      </c>
      <c r="C2567" s="44" t="s">
        <v>8</v>
      </c>
    </row>
    <row r="2568" spans="2:3">
      <c r="B2568" s="80" t="s">
        <v>4970</v>
      </c>
      <c r="C2568" s="72" t="s">
        <v>9</v>
      </c>
    </row>
    <row r="2569" spans="2:3">
      <c r="B2569" s="80" t="s">
        <v>4970</v>
      </c>
      <c r="C2569" s="72" t="s">
        <v>6</v>
      </c>
    </row>
    <row r="2570" spans="2:3">
      <c r="B2570" s="80" t="s">
        <v>4970</v>
      </c>
      <c r="C2570" s="72">
        <v>0</v>
      </c>
    </row>
    <row r="2571" spans="2:3">
      <c r="B2571" s="80" t="s">
        <v>4970</v>
      </c>
      <c r="C2571" s="45" t="s">
        <v>2</v>
      </c>
    </row>
    <row r="2572" spans="2:3">
      <c r="B2572" s="80" t="s">
        <v>4970</v>
      </c>
      <c r="C2572" s="72" t="s">
        <v>1339</v>
      </c>
    </row>
    <row r="2573" spans="2:3">
      <c r="B2573" s="80" t="s">
        <v>4970</v>
      </c>
      <c r="C2573" s="72" t="s">
        <v>1340</v>
      </c>
    </row>
    <row r="2574" spans="2:3">
      <c r="B2574" s="80" t="s">
        <v>4970</v>
      </c>
      <c r="C2574" s="72" t="s">
        <v>1341</v>
      </c>
    </row>
    <row r="2575" spans="2:3">
      <c r="B2575" s="80" t="s">
        <v>4970</v>
      </c>
      <c r="C2575" s="72" t="s">
        <v>1342</v>
      </c>
    </row>
    <row r="2576" spans="2:3">
      <c r="B2576" s="80" t="s">
        <v>4970</v>
      </c>
      <c r="C2576" s="72" t="s">
        <v>1343</v>
      </c>
    </row>
    <row r="2577" spans="2:3">
      <c r="B2577" s="80" t="s">
        <v>4970</v>
      </c>
      <c r="C2577" s="72" t="s">
        <v>1344</v>
      </c>
    </row>
    <row r="2578" spans="2:3">
      <c r="B2578" s="80" t="s">
        <v>4970</v>
      </c>
      <c r="C2578" s="72" t="s">
        <v>959</v>
      </c>
    </row>
    <row r="2579" spans="2:3">
      <c r="B2579" s="80" t="s">
        <v>4970</v>
      </c>
      <c r="C2579" s="72" t="s">
        <v>1345</v>
      </c>
    </row>
    <row r="2580" spans="2:3">
      <c r="B2580" s="80" t="s">
        <v>4970</v>
      </c>
      <c r="C2580" s="72" t="s">
        <v>662</v>
      </c>
    </row>
    <row r="2581" spans="2:3">
      <c r="B2581" s="80" t="s">
        <v>4970</v>
      </c>
      <c r="C2581" s="72" t="s">
        <v>700</v>
      </c>
    </row>
    <row r="2582" spans="2:3">
      <c r="B2582" s="80" t="s">
        <v>4970</v>
      </c>
      <c r="C2582" s="72" t="s">
        <v>912</v>
      </c>
    </row>
    <row r="2583" spans="2:3">
      <c r="B2583" s="80" t="s">
        <v>4970</v>
      </c>
      <c r="C2583" s="72">
        <v>0</v>
      </c>
    </row>
    <row r="2584" spans="2:3">
      <c r="B2584" s="80" t="s">
        <v>4970</v>
      </c>
      <c r="C2584" s="72" t="s">
        <v>0</v>
      </c>
    </row>
    <row r="2585" spans="2:3">
      <c r="B2585" s="80" t="s">
        <v>4970</v>
      </c>
      <c r="C2585" s="72" t="s">
        <v>1346</v>
      </c>
    </row>
    <row r="2586" spans="2:3">
      <c r="B2586" s="80" t="s">
        <v>4970</v>
      </c>
      <c r="C2586" s="72" t="s">
        <v>1347</v>
      </c>
    </row>
    <row r="2587" spans="2:3">
      <c r="B2587" s="80" t="s">
        <v>4970</v>
      </c>
      <c r="C2587" s="72" t="s">
        <v>69</v>
      </c>
    </row>
    <row r="2588" spans="2:3">
      <c r="B2588" s="80" t="s">
        <v>4970</v>
      </c>
      <c r="C2588" s="72" t="s">
        <v>68</v>
      </c>
    </row>
    <row r="2589" spans="2:3">
      <c r="B2589" s="80" t="s">
        <v>4970</v>
      </c>
      <c r="C2589" s="72" t="s">
        <v>67</v>
      </c>
    </row>
    <row r="2590" spans="2:3">
      <c r="B2590" s="80" t="s">
        <v>4970</v>
      </c>
      <c r="C2590" s="72" t="s">
        <v>66</v>
      </c>
    </row>
    <row r="2591" spans="2:3">
      <c r="B2591" s="80" t="s">
        <v>4970</v>
      </c>
      <c r="C2591" s="72" t="s">
        <v>65</v>
      </c>
    </row>
    <row r="2592" spans="2:3" ht="38.25">
      <c r="B2592" s="80" t="s">
        <v>4970</v>
      </c>
      <c r="C2592" s="72" t="s">
        <v>1348</v>
      </c>
    </row>
    <row r="2593" spans="2:3">
      <c r="B2593" s="80" t="s">
        <v>4970</v>
      </c>
      <c r="C2593" s="72" t="s">
        <v>64</v>
      </c>
    </row>
    <row r="2594" spans="2:3" ht="25.5">
      <c r="B2594" s="80" t="s">
        <v>4970</v>
      </c>
      <c r="C2594" s="72" t="s">
        <v>63</v>
      </c>
    </row>
    <row r="2595" spans="2:3">
      <c r="B2595" s="80" t="s">
        <v>4970</v>
      </c>
      <c r="C2595" s="72" t="s">
        <v>62</v>
      </c>
    </row>
    <row r="2596" spans="2:3">
      <c r="B2596" s="80" t="s">
        <v>4970</v>
      </c>
      <c r="C2596" s="72">
        <v>0</v>
      </c>
    </row>
    <row r="2597" spans="2:3">
      <c r="B2597" s="122" t="s">
        <v>4970</v>
      </c>
      <c r="C2597" s="122">
        <v>0</v>
      </c>
    </row>
    <row r="2598" spans="2:3">
      <c r="B2598" s="138" t="s">
        <v>4971</v>
      </c>
      <c r="C2598" s="123">
        <v>0</v>
      </c>
    </row>
    <row r="2599" spans="2:3" ht="20.25">
      <c r="B2599" s="137" t="s">
        <v>4971</v>
      </c>
      <c r="C2599" s="48" t="s">
        <v>1809</v>
      </c>
    </row>
    <row r="2600" spans="2:3">
      <c r="B2600" s="139" t="s">
        <v>4971</v>
      </c>
      <c r="C2600" s="49" t="s">
        <v>3652</v>
      </c>
    </row>
    <row r="2601" spans="2:3">
      <c r="B2601" s="80" t="s">
        <v>4971</v>
      </c>
      <c r="C2601" s="124">
        <v>0</v>
      </c>
    </row>
    <row r="2602" spans="2:3">
      <c r="B2602" s="80" t="s">
        <v>4971</v>
      </c>
      <c r="C2602" s="44" t="s">
        <v>10</v>
      </c>
    </row>
    <row r="2603" spans="2:3">
      <c r="B2603" s="80" t="s">
        <v>4971</v>
      </c>
      <c r="C2603" s="72" t="s">
        <v>1798</v>
      </c>
    </row>
    <row r="2604" spans="2:3">
      <c r="B2604" s="80" t="s">
        <v>4971</v>
      </c>
      <c r="C2604" s="72" t="s">
        <v>1810</v>
      </c>
    </row>
    <row r="2605" spans="2:3">
      <c r="B2605" s="80" t="s">
        <v>4971</v>
      </c>
      <c r="C2605" s="72">
        <v>0</v>
      </c>
    </row>
    <row r="2606" spans="2:3">
      <c r="B2606" s="80" t="s">
        <v>4971</v>
      </c>
      <c r="C2606" s="45" t="s">
        <v>2</v>
      </c>
    </row>
    <row r="2607" spans="2:3">
      <c r="B2607" s="80" t="s">
        <v>4971</v>
      </c>
      <c r="C2607" s="72" t="s">
        <v>3653</v>
      </c>
    </row>
    <row r="2608" spans="2:3">
      <c r="B2608" s="80" t="s">
        <v>4971</v>
      </c>
      <c r="C2608" s="72" t="s">
        <v>3654</v>
      </c>
    </row>
    <row r="2609" spans="2:3">
      <c r="B2609" s="80" t="s">
        <v>4971</v>
      </c>
      <c r="C2609" s="72" t="s">
        <v>3655</v>
      </c>
    </row>
    <row r="2610" spans="2:3">
      <c r="B2610" s="80" t="s">
        <v>4971</v>
      </c>
      <c r="C2610" s="72" t="s">
        <v>3656</v>
      </c>
    </row>
    <row r="2611" spans="2:3">
      <c r="B2611" s="80" t="s">
        <v>4971</v>
      </c>
      <c r="C2611" s="72" t="s">
        <v>3657</v>
      </c>
    </row>
    <row r="2612" spans="2:3">
      <c r="B2612" s="80" t="s">
        <v>4971</v>
      </c>
      <c r="C2612" s="72" t="s">
        <v>3658</v>
      </c>
    </row>
    <row r="2613" spans="2:3">
      <c r="B2613" s="80" t="s">
        <v>4971</v>
      </c>
      <c r="C2613" s="72" t="s">
        <v>1330</v>
      </c>
    </row>
    <row r="2614" spans="2:3">
      <c r="B2614" s="80" t="s">
        <v>4971</v>
      </c>
      <c r="C2614" s="72" t="s">
        <v>3659</v>
      </c>
    </row>
    <row r="2615" spans="2:3">
      <c r="B2615" s="80" t="s">
        <v>4971</v>
      </c>
      <c r="C2615" s="72" t="s">
        <v>1137</v>
      </c>
    </row>
    <row r="2616" spans="2:3">
      <c r="B2616" s="80" t="s">
        <v>4971</v>
      </c>
      <c r="C2616" s="72" t="s">
        <v>681</v>
      </c>
    </row>
    <row r="2617" spans="2:3">
      <c r="B2617" s="80" t="s">
        <v>4971</v>
      </c>
      <c r="C2617" s="72" t="s">
        <v>3660</v>
      </c>
    </row>
    <row r="2618" spans="2:3">
      <c r="B2618" s="80" t="s">
        <v>4971</v>
      </c>
      <c r="C2618" s="72" t="s">
        <v>3661</v>
      </c>
    </row>
    <row r="2619" spans="2:3">
      <c r="B2619" s="80" t="s">
        <v>4971</v>
      </c>
      <c r="C2619" s="72">
        <v>0</v>
      </c>
    </row>
    <row r="2620" spans="2:3">
      <c r="B2620" s="80" t="s">
        <v>4971</v>
      </c>
      <c r="C2620" s="72" t="s">
        <v>0</v>
      </c>
    </row>
    <row r="2621" spans="2:3">
      <c r="B2621" s="80" t="s">
        <v>4971</v>
      </c>
      <c r="C2621" s="72" t="s">
        <v>1811</v>
      </c>
    </row>
    <row r="2622" spans="2:3">
      <c r="B2622" s="80" t="s">
        <v>4971</v>
      </c>
      <c r="C2622" s="72" t="s">
        <v>1812</v>
      </c>
    </row>
    <row r="2623" spans="2:3">
      <c r="B2623" s="80" t="s">
        <v>4971</v>
      </c>
      <c r="C2623" s="72" t="s">
        <v>1813</v>
      </c>
    </row>
    <row r="2624" spans="2:3">
      <c r="B2624" s="80" t="s">
        <v>4971</v>
      </c>
      <c r="C2624" s="72" t="s">
        <v>1814</v>
      </c>
    </row>
    <row r="2625" spans="2:3">
      <c r="B2625" s="80" t="s">
        <v>4971</v>
      </c>
      <c r="C2625" s="72" t="s">
        <v>1815</v>
      </c>
    </row>
    <row r="2626" spans="2:3">
      <c r="B2626" s="80" t="s">
        <v>4971</v>
      </c>
      <c r="C2626" s="72">
        <v>0</v>
      </c>
    </row>
    <row r="2627" spans="2:3">
      <c r="B2627" s="122" t="s">
        <v>4971</v>
      </c>
      <c r="C2627" s="122">
        <v>0</v>
      </c>
    </row>
    <row r="2628" spans="2:3">
      <c r="B2628" s="138" t="s">
        <v>4972</v>
      </c>
      <c r="C2628" s="123">
        <v>0</v>
      </c>
    </row>
    <row r="2629" spans="2:3" ht="20.25">
      <c r="B2629" s="137" t="s">
        <v>4972</v>
      </c>
      <c r="C2629" s="48" t="s">
        <v>61</v>
      </c>
    </row>
    <row r="2630" spans="2:3">
      <c r="B2630" s="139" t="s">
        <v>4972</v>
      </c>
      <c r="C2630" s="49" t="s">
        <v>1349</v>
      </c>
    </row>
    <row r="2631" spans="2:3">
      <c r="B2631" s="80" t="s">
        <v>4972</v>
      </c>
      <c r="C2631" s="124">
        <v>0</v>
      </c>
    </row>
    <row r="2632" spans="2:3">
      <c r="B2632" s="80" t="s">
        <v>4972</v>
      </c>
      <c r="C2632" s="44" t="s">
        <v>8</v>
      </c>
    </row>
    <row r="2633" spans="2:3">
      <c r="B2633" s="80" t="s">
        <v>4972</v>
      </c>
      <c r="C2633" s="72" t="s">
        <v>12</v>
      </c>
    </row>
    <row r="2634" spans="2:3">
      <c r="B2634" s="80" t="s">
        <v>4972</v>
      </c>
      <c r="C2634" s="72" t="s">
        <v>11</v>
      </c>
    </row>
    <row r="2635" spans="2:3">
      <c r="B2635" s="80" t="s">
        <v>4972</v>
      </c>
      <c r="C2635" s="72">
        <v>0</v>
      </c>
    </row>
    <row r="2636" spans="2:3">
      <c r="B2636" s="80" t="s">
        <v>4972</v>
      </c>
      <c r="C2636" s="45" t="s">
        <v>2</v>
      </c>
    </row>
    <row r="2637" spans="2:3">
      <c r="B2637" s="80" t="s">
        <v>4972</v>
      </c>
      <c r="C2637" s="72" t="s">
        <v>1350</v>
      </c>
    </row>
    <row r="2638" spans="2:3">
      <c r="B2638" s="80" t="s">
        <v>4972</v>
      </c>
      <c r="C2638" s="72" t="s">
        <v>719</v>
      </c>
    </row>
    <row r="2639" spans="2:3">
      <c r="B2639" s="80" t="s">
        <v>4972</v>
      </c>
      <c r="C2639" s="72" t="s">
        <v>1023</v>
      </c>
    </row>
    <row r="2640" spans="2:3">
      <c r="B2640" s="80" t="s">
        <v>4972</v>
      </c>
      <c r="C2640" s="72" t="s">
        <v>1351</v>
      </c>
    </row>
    <row r="2641" spans="2:3">
      <c r="B2641" s="80" t="s">
        <v>4972</v>
      </c>
      <c r="C2641" s="72" t="s">
        <v>1352</v>
      </c>
    </row>
    <row r="2642" spans="2:3">
      <c r="B2642" s="80" t="s">
        <v>4972</v>
      </c>
      <c r="C2642" s="72">
        <v>0</v>
      </c>
    </row>
    <row r="2643" spans="2:3">
      <c r="B2643" s="80" t="s">
        <v>4972</v>
      </c>
      <c r="C2643" s="72" t="s">
        <v>0</v>
      </c>
    </row>
    <row r="2644" spans="2:3">
      <c r="B2644" s="80" t="s">
        <v>4972</v>
      </c>
      <c r="C2644" s="72" t="s">
        <v>60</v>
      </c>
    </row>
    <row r="2645" spans="2:3" ht="25.5">
      <c r="B2645" s="80" t="s">
        <v>4972</v>
      </c>
      <c r="C2645" s="72" t="s">
        <v>59</v>
      </c>
    </row>
    <row r="2646" spans="2:3">
      <c r="B2646" s="80" t="s">
        <v>4972</v>
      </c>
      <c r="C2646" s="72" t="s">
        <v>58</v>
      </c>
    </row>
    <row r="2647" spans="2:3">
      <c r="B2647" s="80" t="s">
        <v>4972</v>
      </c>
      <c r="C2647" s="72" t="s">
        <v>57</v>
      </c>
    </row>
    <row r="2648" spans="2:3">
      <c r="B2648" s="80" t="s">
        <v>4972</v>
      </c>
      <c r="C2648" s="72" t="s">
        <v>56</v>
      </c>
    </row>
    <row r="2649" spans="2:3">
      <c r="B2649" s="80" t="s">
        <v>4972</v>
      </c>
      <c r="C2649" s="72">
        <v>0</v>
      </c>
    </row>
    <row r="2650" spans="2:3">
      <c r="B2650" s="122" t="s">
        <v>4972</v>
      </c>
      <c r="C2650" s="122">
        <v>0</v>
      </c>
    </row>
    <row r="2651" spans="2:3">
      <c r="B2651" s="138" t="s">
        <v>4973</v>
      </c>
      <c r="C2651" s="123">
        <v>0</v>
      </c>
    </row>
    <row r="2652" spans="2:3" ht="20.25">
      <c r="B2652" s="137" t="s">
        <v>4973</v>
      </c>
      <c r="C2652" s="48" t="s">
        <v>55</v>
      </c>
    </row>
    <row r="2653" spans="2:3">
      <c r="B2653" s="139" t="s">
        <v>4973</v>
      </c>
      <c r="C2653" s="49" t="s">
        <v>1353</v>
      </c>
    </row>
    <row r="2654" spans="2:3">
      <c r="B2654" s="80" t="s">
        <v>4973</v>
      </c>
      <c r="C2654" s="124">
        <v>0</v>
      </c>
    </row>
    <row r="2655" spans="2:3">
      <c r="B2655" s="80" t="s">
        <v>4973</v>
      </c>
      <c r="C2655" s="44" t="s">
        <v>8</v>
      </c>
    </row>
    <row r="2656" spans="2:3">
      <c r="B2656" s="80" t="s">
        <v>4973</v>
      </c>
      <c r="C2656" s="72" t="s">
        <v>15</v>
      </c>
    </row>
    <row r="2657" spans="2:3">
      <c r="B2657" s="80" t="s">
        <v>4973</v>
      </c>
      <c r="C2657" s="72" t="s">
        <v>25</v>
      </c>
    </row>
    <row r="2658" spans="2:3">
      <c r="B2658" s="80" t="s">
        <v>4973</v>
      </c>
      <c r="C2658" s="72">
        <v>0</v>
      </c>
    </row>
    <row r="2659" spans="2:3">
      <c r="B2659" s="80" t="s">
        <v>4973</v>
      </c>
      <c r="C2659" s="45" t="s">
        <v>2</v>
      </c>
    </row>
    <row r="2660" spans="2:3">
      <c r="B2660" s="80" t="s">
        <v>4973</v>
      </c>
      <c r="C2660" s="72" t="s">
        <v>1354</v>
      </c>
    </row>
    <row r="2661" spans="2:3">
      <c r="B2661" s="80" t="s">
        <v>4973</v>
      </c>
      <c r="C2661" s="72" t="s">
        <v>1355</v>
      </c>
    </row>
    <row r="2662" spans="2:3">
      <c r="B2662" s="80" t="s">
        <v>4973</v>
      </c>
      <c r="C2662" s="72" t="s">
        <v>1356</v>
      </c>
    </row>
    <row r="2663" spans="2:3">
      <c r="B2663" s="80" t="s">
        <v>4973</v>
      </c>
      <c r="C2663" s="72" t="s">
        <v>1357</v>
      </c>
    </row>
    <row r="2664" spans="2:3">
      <c r="B2664" s="80" t="s">
        <v>4973</v>
      </c>
      <c r="C2664" s="72" t="s">
        <v>1358</v>
      </c>
    </row>
    <row r="2665" spans="2:3">
      <c r="B2665" s="80" t="s">
        <v>4973</v>
      </c>
      <c r="C2665" s="72" t="s">
        <v>1359</v>
      </c>
    </row>
    <row r="2666" spans="2:3">
      <c r="B2666" s="80" t="s">
        <v>4973</v>
      </c>
      <c r="C2666" s="72" t="s">
        <v>1360</v>
      </c>
    </row>
    <row r="2667" spans="2:3">
      <c r="B2667" s="80" t="s">
        <v>4973</v>
      </c>
      <c r="C2667" s="72" t="s">
        <v>1361</v>
      </c>
    </row>
    <row r="2668" spans="2:3">
      <c r="B2668" s="80" t="s">
        <v>4973</v>
      </c>
      <c r="C2668" s="72" t="s">
        <v>1362</v>
      </c>
    </row>
    <row r="2669" spans="2:3">
      <c r="B2669" s="80" t="s">
        <v>4973</v>
      </c>
      <c r="C2669" s="72" t="s">
        <v>1363</v>
      </c>
    </row>
    <row r="2670" spans="2:3">
      <c r="B2670" s="80" t="s">
        <v>4973</v>
      </c>
      <c r="C2670" s="72">
        <v>0</v>
      </c>
    </row>
    <row r="2671" spans="2:3">
      <c r="B2671" s="80" t="s">
        <v>4973</v>
      </c>
      <c r="C2671" s="72" t="s">
        <v>0</v>
      </c>
    </row>
    <row r="2672" spans="2:3" ht="25.5">
      <c r="B2672" s="80" t="s">
        <v>4973</v>
      </c>
      <c r="C2672" s="72" t="s">
        <v>54</v>
      </c>
    </row>
    <row r="2673" spans="2:3" ht="25.5">
      <c r="B2673" s="80" t="s">
        <v>4973</v>
      </c>
      <c r="C2673" s="72" t="s">
        <v>53</v>
      </c>
    </row>
    <row r="2674" spans="2:3">
      <c r="B2674" s="80" t="s">
        <v>4973</v>
      </c>
      <c r="C2674" s="72" t="s">
        <v>52</v>
      </c>
    </row>
    <row r="2675" spans="2:3">
      <c r="B2675" s="80" t="s">
        <v>4973</v>
      </c>
      <c r="C2675" s="72" t="s">
        <v>51</v>
      </c>
    </row>
    <row r="2676" spans="2:3" ht="25.5">
      <c r="B2676" s="80" t="s">
        <v>4973</v>
      </c>
      <c r="C2676" s="72" t="s">
        <v>50</v>
      </c>
    </row>
    <row r="2677" spans="2:3">
      <c r="B2677" s="80" t="s">
        <v>4973</v>
      </c>
      <c r="C2677" s="72" t="s">
        <v>49</v>
      </c>
    </row>
    <row r="2678" spans="2:3">
      <c r="B2678" s="80" t="s">
        <v>4973</v>
      </c>
      <c r="C2678" s="72" t="s">
        <v>48</v>
      </c>
    </row>
    <row r="2679" spans="2:3">
      <c r="B2679" s="80" t="s">
        <v>4973</v>
      </c>
      <c r="C2679" s="72" t="s">
        <v>47</v>
      </c>
    </row>
    <row r="2680" spans="2:3">
      <c r="B2680" s="80" t="s">
        <v>4973</v>
      </c>
      <c r="C2680" s="72">
        <v>0</v>
      </c>
    </row>
    <row r="2681" spans="2:3">
      <c r="B2681" s="122" t="s">
        <v>4973</v>
      </c>
      <c r="C2681" s="122">
        <v>0</v>
      </c>
    </row>
    <row r="2682" spans="2:3">
      <c r="B2682" s="138" t="s">
        <v>4974</v>
      </c>
      <c r="C2682" s="123">
        <v>0</v>
      </c>
    </row>
    <row r="2683" spans="2:3" ht="20.25">
      <c r="B2683" s="137" t="s">
        <v>4974</v>
      </c>
      <c r="C2683" s="48" t="s">
        <v>1816</v>
      </c>
    </row>
    <row r="2684" spans="2:3">
      <c r="B2684" s="139" t="s">
        <v>4974</v>
      </c>
      <c r="C2684" s="49" t="s">
        <v>3662</v>
      </c>
    </row>
    <row r="2685" spans="2:3">
      <c r="B2685" s="80" t="s">
        <v>4974</v>
      </c>
      <c r="C2685" s="124">
        <v>0</v>
      </c>
    </row>
    <row r="2686" spans="2:3">
      <c r="B2686" s="80" t="s">
        <v>4974</v>
      </c>
      <c r="C2686" s="44" t="s">
        <v>8</v>
      </c>
    </row>
    <row r="2687" spans="2:3">
      <c r="B2687" s="80" t="s">
        <v>4974</v>
      </c>
      <c r="C2687" s="72" t="s">
        <v>12</v>
      </c>
    </row>
    <row r="2688" spans="2:3">
      <c r="B2688" s="80" t="s">
        <v>4974</v>
      </c>
      <c r="C2688" s="72" t="s">
        <v>31</v>
      </c>
    </row>
    <row r="2689" spans="2:3">
      <c r="B2689" s="80" t="s">
        <v>4974</v>
      </c>
      <c r="C2689" s="72">
        <v>0</v>
      </c>
    </row>
    <row r="2690" spans="2:3">
      <c r="B2690" s="80" t="s">
        <v>4974</v>
      </c>
      <c r="C2690" s="45" t="s">
        <v>2</v>
      </c>
    </row>
    <row r="2691" spans="2:3">
      <c r="B2691" s="80" t="s">
        <v>4974</v>
      </c>
      <c r="C2691" s="72" t="s">
        <v>738</v>
      </c>
    </row>
    <row r="2692" spans="2:3">
      <c r="B2692" s="80" t="s">
        <v>4974</v>
      </c>
      <c r="C2692" s="72" t="s">
        <v>3663</v>
      </c>
    </row>
    <row r="2693" spans="2:3">
      <c r="B2693" s="80" t="s">
        <v>4974</v>
      </c>
      <c r="C2693" s="72" t="s">
        <v>1023</v>
      </c>
    </row>
    <row r="2694" spans="2:3">
      <c r="B2694" s="80" t="s">
        <v>4974</v>
      </c>
      <c r="C2694" s="72" t="s">
        <v>902</v>
      </c>
    </row>
    <row r="2695" spans="2:3">
      <c r="B2695" s="80" t="s">
        <v>4974</v>
      </c>
      <c r="C2695" s="72" t="s">
        <v>3664</v>
      </c>
    </row>
    <row r="2696" spans="2:3">
      <c r="B2696" s="80" t="s">
        <v>4974</v>
      </c>
      <c r="C2696" s="72">
        <v>0</v>
      </c>
    </row>
    <row r="2697" spans="2:3">
      <c r="B2697" s="80" t="s">
        <v>4974</v>
      </c>
      <c r="C2697" s="72">
        <v>0</v>
      </c>
    </row>
    <row r="2698" spans="2:3">
      <c r="B2698" s="80" t="s">
        <v>4974</v>
      </c>
      <c r="C2698" s="72" t="s">
        <v>0</v>
      </c>
    </row>
    <row r="2699" spans="2:3">
      <c r="B2699" s="80" t="s">
        <v>4974</v>
      </c>
      <c r="C2699" s="72" t="s">
        <v>30</v>
      </c>
    </row>
    <row r="2700" spans="2:3">
      <c r="B2700" s="80" t="s">
        <v>4974</v>
      </c>
      <c r="C2700" s="72" t="s">
        <v>1817</v>
      </c>
    </row>
    <row r="2701" spans="2:3">
      <c r="B2701" s="80" t="s">
        <v>4974</v>
      </c>
      <c r="C2701" s="72" t="s">
        <v>1818</v>
      </c>
    </row>
    <row r="2702" spans="2:3" ht="25.5">
      <c r="B2702" s="80" t="s">
        <v>4974</v>
      </c>
      <c r="C2702" s="72" t="s">
        <v>1819</v>
      </c>
    </row>
    <row r="2703" spans="2:3">
      <c r="B2703" s="80" t="s">
        <v>4974</v>
      </c>
      <c r="C2703" s="72">
        <v>0</v>
      </c>
    </row>
    <row r="2704" spans="2:3">
      <c r="B2704" s="122" t="s">
        <v>4974</v>
      </c>
      <c r="C2704" s="122">
        <v>0</v>
      </c>
    </row>
    <row r="2705" spans="2:3">
      <c r="B2705" s="138" t="s">
        <v>4975</v>
      </c>
      <c r="C2705" s="123">
        <v>0</v>
      </c>
    </row>
    <row r="2706" spans="2:3" ht="20.25">
      <c r="B2706" s="137" t="s">
        <v>4975</v>
      </c>
      <c r="C2706" s="48" t="s">
        <v>1820</v>
      </c>
    </row>
    <row r="2707" spans="2:3">
      <c r="B2707" s="139" t="s">
        <v>4975</v>
      </c>
      <c r="C2707" s="49" t="s">
        <v>3665</v>
      </c>
    </row>
    <row r="2708" spans="2:3">
      <c r="B2708" s="80" t="s">
        <v>4975</v>
      </c>
      <c r="C2708" s="124">
        <v>0</v>
      </c>
    </row>
    <row r="2709" spans="2:3">
      <c r="B2709" s="80" t="s">
        <v>4975</v>
      </c>
      <c r="C2709" s="44" t="s">
        <v>8</v>
      </c>
    </row>
    <row r="2710" spans="2:3">
      <c r="B2710" s="80" t="s">
        <v>4975</v>
      </c>
      <c r="C2710" s="72" t="s">
        <v>15</v>
      </c>
    </row>
    <row r="2711" spans="2:3">
      <c r="B2711" s="80" t="s">
        <v>4975</v>
      </c>
      <c r="C2711" s="72" t="s">
        <v>18</v>
      </c>
    </row>
    <row r="2712" spans="2:3">
      <c r="B2712" s="80" t="s">
        <v>4975</v>
      </c>
      <c r="C2712" s="72">
        <v>0</v>
      </c>
    </row>
    <row r="2713" spans="2:3">
      <c r="B2713" s="80" t="s">
        <v>4975</v>
      </c>
      <c r="C2713" s="45" t="s">
        <v>2</v>
      </c>
    </row>
    <row r="2714" spans="2:3">
      <c r="B2714" s="80" t="s">
        <v>4975</v>
      </c>
      <c r="C2714" s="72" t="s">
        <v>3666</v>
      </c>
    </row>
    <row r="2715" spans="2:3">
      <c r="B2715" s="80" t="s">
        <v>4975</v>
      </c>
      <c r="C2715" s="72" t="s">
        <v>3667</v>
      </c>
    </row>
    <row r="2716" spans="2:3">
      <c r="B2716" s="80" t="s">
        <v>4975</v>
      </c>
      <c r="C2716" s="72" t="s">
        <v>3668</v>
      </c>
    </row>
    <row r="2717" spans="2:3">
      <c r="B2717" s="80" t="s">
        <v>4975</v>
      </c>
      <c r="C2717" s="72" t="s">
        <v>3669</v>
      </c>
    </row>
    <row r="2718" spans="2:3">
      <c r="B2718" s="80" t="s">
        <v>4975</v>
      </c>
      <c r="C2718" s="72" t="s">
        <v>1205</v>
      </c>
    </row>
    <row r="2719" spans="2:3">
      <c r="B2719" s="80" t="s">
        <v>4975</v>
      </c>
      <c r="C2719" s="72">
        <v>0</v>
      </c>
    </row>
    <row r="2720" spans="2:3">
      <c r="B2720" s="80" t="s">
        <v>4975</v>
      </c>
      <c r="C2720" s="72" t="s">
        <v>0</v>
      </c>
    </row>
    <row r="2721" spans="2:3">
      <c r="B2721" s="80" t="s">
        <v>4975</v>
      </c>
      <c r="C2721" s="72" t="s">
        <v>1821</v>
      </c>
    </row>
    <row r="2722" spans="2:3">
      <c r="B2722" s="80" t="s">
        <v>4975</v>
      </c>
      <c r="C2722" s="72" t="s">
        <v>1822</v>
      </c>
    </row>
    <row r="2723" spans="2:3">
      <c r="B2723" s="80" t="s">
        <v>4975</v>
      </c>
      <c r="C2723" s="72" t="s">
        <v>1823</v>
      </c>
    </row>
    <row r="2724" spans="2:3">
      <c r="B2724" s="80" t="s">
        <v>4975</v>
      </c>
      <c r="C2724" s="72" t="s">
        <v>1824</v>
      </c>
    </row>
    <row r="2725" spans="2:3">
      <c r="B2725" s="80" t="s">
        <v>4975</v>
      </c>
      <c r="C2725" s="72">
        <v>0</v>
      </c>
    </row>
    <row r="2726" spans="2:3">
      <c r="B2726" s="122" t="s">
        <v>4975</v>
      </c>
      <c r="C2726" s="122">
        <v>0</v>
      </c>
    </row>
    <row r="2727" spans="2:3">
      <c r="B2727" s="138">
        <v>0</v>
      </c>
      <c r="C2727" s="123">
        <v>0</v>
      </c>
    </row>
    <row r="2728" spans="2:3" ht="20.25">
      <c r="B2728" s="137" t="s">
        <v>1708</v>
      </c>
      <c r="C2728" s="48" t="s">
        <v>1825</v>
      </c>
    </row>
    <row r="2729" spans="2:3">
      <c r="B2729" s="139">
        <v>0</v>
      </c>
      <c r="C2729" s="49" t="s">
        <v>3670</v>
      </c>
    </row>
    <row r="2730" spans="2:3">
      <c r="B2730" s="80">
        <v>0</v>
      </c>
      <c r="C2730" s="124">
        <v>0</v>
      </c>
    </row>
    <row r="2731" spans="2:3">
      <c r="B2731" s="80">
        <v>0</v>
      </c>
      <c r="C2731" s="44" t="s">
        <v>8</v>
      </c>
    </row>
    <row r="2732" spans="2:3">
      <c r="B2732" s="80">
        <v>0</v>
      </c>
      <c r="C2732" s="72" t="s">
        <v>15</v>
      </c>
    </row>
    <row r="2733" spans="2:3">
      <c r="B2733" s="80">
        <v>0</v>
      </c>
      <c r="C2733" s="72" t="s">
        <v>25</v>
      </c>
    </row>
    <row r="2734" spans="2:3">
      <c r="B2734" s="80">
        <v>0</v>
      </c>
      <c r="C2734" s="72">
        <v>0</v>
      </c>
    </row>
    <row r="2735" spans="2:3">
      <c r="B2735" s="80">
        <v>0</v>
      </c>
      <c r="C2735" s="45" t="s">
        <v>2</v>
      </c>
    </row>
    <row r="2736" spans="2:3">
      <c r="B2736" s="80">
        <v>0</v>
      </c>
      <c r="C2736" s="72" t="s">
        <v>1189</v>
      </c>
    </row>
    <row r="2737" spans="2:3">
      <c r="B2737" s="80">
        <v>0</v>
      </c>
      <c r="C2737" s="72" t="s">
        <v>3671</v>
      </c>
    </row>
    <row r="2738" spans="2:3">
      <c r="B2738" s="80">
        <v>0</v>
      </c>
      <c r="C2738" s="72" t="s">
        <v>3672</v>
      </c>
    </row>
    <row r="2739" spans="2:3">
      <c r="B2739" s="80">
        <v>0</v>
      </c>
      <c r="C2739" s="72" t="s">
        <v>3673</v>
      </c>
    </row>
    <row r="2740" spans="2:3">
      <c r="B2740" s="80">
        <v>0</v>
      </c>
      <c r="C2740" s="72" t="s">
        <v>3674</v>
      </c>
    </row>
    <row r="2741" spans="2:3">
      <c r="B2741" s="80">
        <v>0</v>
      </c>
      <c r="C2741" s="72">
        <v>0</v>
      </c>
    </row>
    <row r="2742" spans="2:3">
      <c r="B2742" s="80">
        <v>0</v>
      </c>
      <c r="C2742" s="72" t="s">
        <v>0</v>
      </c>
    </row>
    <row r="2743" spans="2:3">
      <c r="B2743" s="80">
        <v>0</v>
      </c>
      <c r="C2743" s="72" t="s">
        <v>1826</v>
      </c>
    </row>
    <row r="2744" spans="2:3">
      <c r="B2744" s="80">
        <v>0</v>
      </c>
      <c r="C2744" s="72" t="s">
        <v>1827</v>
      </c>
    </row>
    <row r="2745" spans="2:3">
      <c r="B2745" s="80">
        <v>0</v>
      </c>
      <c r="C2745" s="72" t="s">
        <v>1828</v>
      </c>
    </row>
    <row r="2746" spans="2:3">
      <c r="B2746" s="80">
        <v>0</v>
      </c>
      <c r="C2746" s="72">
        <v>0</v>
      </c>
    </row>
    <row r="2747" spans="2:3">
      <c r="B2747" s="122">
        <v>0</v>
      </c>
      <c r="C2747" s="122">
        <v>0</v>
      </c>
    </row>
    <row r="2748" spans="2:3">
      <c r="B2748" s="138">
        <v>0</v>
      </c>
      <c r="C2748" s="123">
        <v>0</v>
      </c>
    </row>
    <row r="2749" spans="2:3" ht="20.25">
      <c r="B2749" s="137" t="s">
        <v>1708</v>
      </c>
      <c r="C2749" s="48" t="s">
        <v>1829</v>
      </c>
    </row>
    <row r="2750" spans="2:3">
      <c r="B2750" s="139">
        <v>0</v>
      </c>
      <c r="C2750" s="49" t="s">
        <v>3675</v>
      </c>
    </row>
    <row r="2751" spans="2:3">
      <c r="B2751" s="80">
        <v>0</v>
      </c>
      <c r="C2751" s="124">
        <v>0</v>
      </c>
    </row>
    <row r="2752" spans="2:3">
      <c r="B2752" s="80">
        <v>0</v>
      </c>
      <c r="C2752" s="44" t="s">
        <v>19</v>
      </c>
    </row>
    <row r="2753" spans="2:3">
      <c r="B2753" s="80">
        <v>0</v>
      </c>
      <c r="C2753" s="72" t="s">
        <v>15</v>
      </c>
    </row>
    <row r="2754" spans="2:3">
      <c r="B2754" s="80">
        <v>0</v>
      </c>
      <c r="C2754" s="72" t="s">
        <v>6</v>
      </c>
    </row>
    <row r="2755" spans="2:3">
      <c r="B2755" s="80">
        <v>0</v>
      </c>
      <c r="C2755" s="72">
        <v>0</v>
      </c>
    </row>
    <row r="2756" spans="2:3">
      <c r="B2756" s="80">
        <v>0</v>
      </c>
      <c r="C2756" s="45" t="s">
        <v>2</v>
      </c>
    </row>
    <row r="2757" spans="2:3">
      <c r="B2757" s="80">
        <v>0</v>
      </c>
      <c r="C2757" s="72" t="s">
        <v>3676</v>
      </c>
    </row>
    <row r="2758" spans="2:3">
      <c r="B2758" s="80">
        <v>0</v>
      </c>
      <c r="C2758" s="72" t="s">
        <v>3677</v>
      </c>
    </row>
    <row r="2759" spans="2:3">
      <c r="B2759" s="80">
        <v>0</v>
      </c>
      <c r="C2759" s="72" t="s">
        <v>652</v>
      </c>
    </row>
    <row r="2760" spans="2:3">
      <c r="B2760" s="80">
        <v>0</v>
      </c>
      <c r="C2760" s="72" t="s">
        <v>3678</v>
      </c>
    </row>
    <row r="2761" spans="2:3">
      <c r="B2761" s="80">
        <v>0</v>
      </c>
      <c r="C2761" s="72" t="s">
        <v>3679</v>
      </c>
    </row>
    <row r="2762" spans="2:3">
      <c r="B2762" s="80">
        <v>0</v>
      </c>
      <c r="C2762" s="72" t="s">
        <v>3680</v>
      </c>
    </row>
    <row r="2763" spans="2:3">
      <c r="B2763" s="80">
        <v>0</v>
      </c>
      <c r="C2763" s="72" t="s">
        <v>1150</v>
      </c>
    </row>
    <row r="2764" spans="2:3">
      <c r="B2764" s="80">
        <v>0</v>
      </c>
      <c r="C2764" s="72" t="s">
        <v>3681</v>
      </c>
    </row>
    <row r="2765" spans="2:3">
      <c r="B2765" s="80">
        <v>0</v>
      </c>
      <c r="C2765" s="72">
        <v>0</v>
      </c>
    </row>
    <row r="2766" spans="2:3">
      <c r="B2766" s="80">
        <v>0</v>
      </c>
      <c r="C2766" s="72" t="s">
        <v>0</v>
      </c>
    </row>
    <row r="2767" spans="2:3">
      <c r="B2767" s="80">
        <v>0</v>
      </c>
      <c r="C2767" s="72" t="s">
        <v>1830</v>
      </c>
    </row>
    <row r="2768" spans="2:3">
      <c r="B2768" s="80">
        <v>0</v>
      </c>
      <c r="C2768" s="72" t="s">
        <v>1831</v>
      </c>
    </row>
    <row r="2769" spans="2:3">
      <c r="B2769" s="80">
        <v>0</v>
      </c>
      <c r="C2769" s="72" t="s">
        <v>1832</v>
      </c>
    </row>
    <row r="2770" spans="2:3">
      <c r="B2770" s="80">
        <v>0</v>
      </c>
      <c r="C2770" s="72" t="s">
        <v>1833</v>
      </c>
    </row>
    <row r="2771" spans="2:3">
      <c r="B2771" s="80">
        <v>0</v>
      </c>
      <c r="C2771" s="72" t="s">
        <v>1834</v>
      </c>
    </row>
    <row r="2772" spans="2:3">
      <c r="B2772" s="80">
        <v>0</v>
      </c>
      <c r="C2772" s="72" t="s">
        <v>1835</v>
      </c>
    </row>
    <row r="2773" spans="2:3">
      <c r="B2773" s="80">
        <v>0</v>
      </c>
      <c r="C2773" s="72" t="s">
        <v>1836</v>
      </c>
    </row>
    <row r="2774" spans="2:3">
      <c r="B2774" s="80">
        <v>0</v>
      </c>
      <c r="C2774" s="72">
        <v>0</v>
      </c>
    </row>
    <row r="2775" spans="2:3">
      <c r="B2775" s="122">
        <v>0</v>
      </c>
      <c r="C2775" s="122">
        <v>0</v>
      </c>
    </row>
    <row r="2776" spans="2:3">
      <c r="B2776" s="138">
        <v>0</v>
      </c>
      <c r="C2776" s="123">
        <v>0</v>
      </c>
    </row>
    <row r="2777" spans="2:3" ht="20.25">
      <c r="B2777" s="137" t="s">
        <v>1708</v>
      </c>
      <c r="C2777" s="48" t="s">
        <v>1837</v>
      </c>
    </row>
    <row r="2778" spans="2:3">
      <c r="B2778" s="139">
        <v>0</v>
      </c>
      <c r="C2778" s="49" t="s">
        <v>3682</v>
      </c>
    </row>
    <row r="2779" spans="2:3">
      <c r="B2779" s="80">
        <v>0</v>
      </c>
      <c r="C2779" s="124">
        <v>0</v>
      </c>
    </row>
    <row r="2780" spans="2:3">
      <c r="B2780" s="80">
        <v>0</v>
      </c>
      <c r="C2780" s="44" t="s">
        <v>8</v>
      </c>
    </row>
    <row r="2781" spans="2:3">
      <c r="B2781" s="80">
        <v>0</v>
      </c>
      <c r="C2781" s="72" t="s">
        <v>20</v>
      </c>
    </row>
    <row r="2782" spans="2:3">
      <c r="B2782" s="80">
        <v>0</v>
      </c>
      <c r="C2782" s="72" t="s">
        <v>6</v>
      </c>
    </row>
    <row r="2783" spans="2:3">
      <c r="B2783" s="80">
        <v>0</v>
      </c>
      <c r="C2783" s="72">
        <v>0</v>
      </c>
    </row>
    <row r="2784" spans="2:3">
      <c r="B2784" s="80">
        <v>0</v>
      </c>
      <c r="C2784" s="45" t="s">
        <v>2</v>
      </c>
    </row>
    <row r="2785" spans="2:3">
      <c r="B2785" s="80">
        <v>0</v>
      </c>
      <c r="C2785" s="72" t="s">
        <v>3683</v>
      </c>
    </row>
    <row r="2786" spans="2:3">
      <c r="B2786" s="80">
        <v>0</v>
      </c>
      <c r="C2786" s="72" t="s">
        <v>3684</v>
      </c>
    </row>
    <row r="2787" spans="2:3">
      <c r="B2787" s="80">
        <v>0</v>
      </c>
      <c r="C2787" s="72" t="s">
        <v>1247</v>
      </c>
    </row>
    <row r="2788" spans="2:3">
      <c r="B2788" s="80">
        <v>0</v>
      </c>
      <c r="C2788" s="72" t="s">
        <v>3685</v>
      </c>
    </row>
    <row r="2789" spans="2:3">
      <c r="B2789" s="80">
        <v>0</v>
      </c>
      <c r="C2789" s="72" t="s">
        <v>662</v>
      </c>
    </row>
    <row r="2790" spans="2:3">
      <c r="B2790" s="80">
        <v>0</v>
      </c>
      <c r="C2790" s="72" t="s">
        <v>700</v>
      </c>
    </row>
    <row r="2791" spans="2:3">
      <c r="B2791" s="80">
        <v>0</v>
      </c>
      <c r="C2791" s="72">
        <v>0</v>
      </c>
    </row>
    <row r="2792" spans="2:3">
      <c r="B2792" s="80">
        <v>0</v>
      </c>
      <c r="C2792" s="72" t="s">
        <v>0</v>
      </c>
    </row>
    <row r="2793" spans="2:3">
      <c r="B2793" s="80">
        <v>0</v>
      </c>
      <c r="C2793" s="72" t="s">
        <v>1838</v>
      </c>
    </row>
    <row r="2794" spans="2:3">
      <c r="B2794" s="80">
        <v>0</v>
      </c>
      <c r="C2794" s="72" t="s">
        <v>1839</v>
      </c>
    </row>
    <row r="2795" spans="2:3">
      <c r="B2795" s="80">
        <v>0</v>
      </c>
      <c r="C2795" s="72" t="s">
        <v>1840</v>
      </c>
    </row>
    <row r="2796" spans="2:3">
      <c r="B2796" s="80">
        <v>0</v>
      </c>
      <c r="C2796" s="72" t="s">
        <v>1841</v>
      </c>
    </row>
    <row r="2797" spans="2:3">
      <c r="B2797" s="80">
        <v>0</v>
      </c>
      <c r="C2797" s="72">
        <v>0</v>
      </c>
    </row>
    <row r="2798" spans="2:3">
      <c r="B2798" s="122">
        <v>0</v>
      </c>
      <c r="C2798" s="122">
        <v>0</v>
      </c>
    </row>
    <row r="2799" spans="2:3">
      <c r="B2799" s="138">
        <v>0</v>
      </c>
      <c r="C2799" s="123">
        <v>0</v>
      </c>
    </row>
    <row r="2800" spans="2:3" ht="20.25">
      <c r="B2800" s="137" t="s">
        <v>1708</v>
      </c>
      <c r="C2800" s="48" t="s">
        <v>1842</v>
      </c>
    </row>
    <row r="2801" spans="2:3">
      <c r="B2801" s="139">
        <v>0</v>
      </c>
      <c r="C2801" s="49" t="s">
        <v>3686</v>
      </c>
    </row>
    <row r="2802" spans="2:3">
      <c r="B2802" s="80">
        <v>0</v>
      </c>
      <c r="C2802" s="124">
        <v>0</v>
      </c>
    </row>
    <row r="2803" spans="2:3">
      <c r="B2803" s="80">
        <v>0</v>
      </c>
      <c r="C2803" s="44" t="s">
        <v>8</v>
      </c>
    </row>
    <row r="2804" spans="2:3">
      <c r="B2804" s="80">
        <v>0</v>
      </c>
      <c r="C2804" s="72" t="s">
        <v>7</v>
      </c>
    </row>
    <row r="2805" spans="2:3">
      <c r="B2805" s="80">
        <v>0</v>
      </c>
      <c r="C2805" s="72" t="s">
        <v>1843</v>
      </c>
    </row>
    <row r="2806" spans="2:3">
      <c r="B2806" s="80">
        <v>0</v>
      </c>
      <c r="C2806" s="72">
        <v>0</v>
      </c>
    </row>
    <row r="2807" spans="2:3">
      <c r="B2807" s="80">
        <v>0</v>
      </c>
      <c r="C2807" s="45" t="s">
        <v>2</v>
      </c>
    </row>
    <row r="2808" spans="2:3">
      <c r="B2808" s="80">
        <v>0</v>
      </c>
      <c r="C2808" s="72" t="s">
        <v>3687</v>
      </c>
    </row>
    <row r="2809" spans="2:3">
      <c r="B2809" s="80">
        <v>0</v>
      </c>
      <c r="C2809" s="72" t="s">
        <v>3688</v>
      </c>
    </row>
    <row r="2810" spans="2:3">
      <c r="B2810" s="80">
        <v>0</v>
      </c>
      <c r="C2810" s="72" t="s">
        <v>902</v>
      </c>
    </row>
    <row r="2811" spans="2:3">
      <c r="B2811" s="80">
        <v>0</v>
      </c>
      <c r="C2811" s="72" t="s">
        <v>3689</v>
      </c>
    </row>
    <row r="2812" spans="2:3">
      <c r="B2812" s="80">
        <v>0</v>
      </c>
      <c r="C2812" s="72" t="s">
        <v>957</v>
      </c>
    </row>
    <row r="2813" spans="2:3">
      <c r="B2813" s="80">
        <v>0</v>
      </c>
      <c r="C2813" s="72" t="s">
        <v>3690</v>
      </c>
    </row>
    <row r="2814" spans="2:3">
      <c r="B2814" s="80">
        <v>0</v>
      </c>
      <c r="C2814" s="72">
        <v>0</v>
      </c>
    </row>
    <row r="2815" spans="2:3">
      <c r="B2815" s="80">
        <v>0</v>
      </c>
      <c r="C2815" s="72">
        <v>0</v>
      </c>
    </row>
    <row r="2816" spans="2:3">
      <c r="B2816" s="80">
        <v>0</v>
      </c>
      <c r="C2816" s="72" t="s">
        <v>0</v>
      </c>
    </row>
    <row r="2817" spans="2:3">
      <c r="B2817" s="80">
        <v>0</v>
      </c>
      <c r="C2817" s="72" t="s">
        <v>1844</v>
      </c>
    </row>
    <row r="2818" spans="2:3">
      <c r="B2818" s="80">
        <v>0</v>
      </c>
      <c r="C2818" s="72" t="s">
        <v>1845</v>
      </c>
    </row>
    <row r="2819" spans="2:3">
      <c r="B2819" s="80">
        <v>0</v>
      </c>
      <c r="C2819" s="72" t="s">
        <v>1846</v>
      </c>
    </row>
    <row r="2820" spans="2:3">
      <c r="B2820" s="80">
        <v>0</v>
      </c>
      <c r="C2820" s="72" t="s">
        <v>1847</v>
      </c>
    </row>
    <row r="2821" spans="2:3">
      <c r="B2821" s="80">
        <v>0</v>
      </c>
      <c r="C2821" s="72" t="s">
        <v>1848</v>
      </c>
    </row>
    <row r="2822" spans="2:3">
      <c r="B2822" s="80">
        <v>0</v>
      </c>
      <c r="C2822" s="72" t="s">
        <v>1849</v>
      </c>
    </row>
    <row r="2823" spans="2:3">
      <c r="B2823" s="80">
        <v>0</v>
      </c>
      <c r="C2823" s="72" t="s">
        <v>1850</v>
      </c>
    </row>
    <row r="2824" spans="2:3">
      <c r="B2824" s="80">
        <v>0</v>
      </c>
      <c r="C2824" s="72" t="s">
        <v>1851</v>
      </c>
    </row>
    <row r="2825" spans="2:3">
      <c r="B2825" s="80">
        <v>0</v>
      </c>
      <c r="C2825" s="72">
        <v>0</v>
      </c>
    </row>
    <row r="2826" spans="2:3">
      <c r="B2826" s="122">
        <v>0</v>
      </c>
      <c r="C2826" s="122">
        <v>0</v>
      </c>
    </row>
    <row r="2827" spans="2:3">
      <c r="B2827" s="138">
        <v>0</v>
      </c>
      <c r="C2827" s="123">
        <v>0</v>
      </c>
    </row>
    <row r="2828" spans="2:3" ht="20.25">
      <c r="B2828" s="137" t="s">
        <v>1708</v>
      </c>
      <c r="C2828" s="48" t="s">
        <v>1852</v>
      </c>
    </row>
    <row r="2829" spans="2:3">
      <c r="B2829" s="139">
        <v>0</v>
      </c>
      <c r="C2829" s="49" t="s">
        <v>3691</v>
      </c>
    </row>
    <row r="2830" spans="2:3">
      <c r="B2830" s="80">
        <v>0</v>
      </c>
      <c r="C2830" s="124">
        <v>0</v>
      </c>
    </row>
    <row r="2831" spans="2:3">
      <c r="B2831" s="80">
        <v>0</v>
      </c>
      <c r="C2831" s="44" t="s">
        <v>8</v>
      </c>
    </row>
    <row r="2832" spans="2:3">
      <c r="B2832" s="80">
        <v>0</v>
      </c>
      <c r="C2832" s="72" t="s">
        <v>20</v>
      </c>
    </row>
    <row r="2833" spans="2:3">
      <c r="B2833" s="80">
        <v>0</v>
      </c>
      <c r="C2833" s="72" t="s">
        <v>21</v>
      </c>
    </row>
    <row r="2834" spans="2:3">
      <c r="B2834" s="80">
        <v>0</v>
      </c>
      <c r="C2834" s="72">
        <v>0</v>
      </c>
    </row>
    <row r="2835" spans="2:3">
      <c r="B2835" s="80">
        <v>0</v>
      </c>
      <c r="C2835" s="45" t="s">
        <v>2</v>
      </c>
    </row>
    <row r="2836" spans="2:3">
      <c r="B2836" s="80">
        <v>0</v>
      </c>
      <c r="C2836" s="72" t="s">
        <v>3692</v>
      </c>
    </row>
    <row r="2837" spans="2:3">
      <c r="B2837" s="80">
        <v>0</v>
      </c>
      <c r="C2837" s="72" t="s">
        <v>3693</v>
      </c>
    </row>
    <row r="2838" spans="2:3">
      <c r="B2838" s="80">
        <v>0</v>
      </c>
      <c r="C2838" s="72" t="s">
        <v>3694</v>
      </c>
    </row>
    <row r="2839" spans="2:3">
      <c r="B2839" s="80">
        <v>0</v>
      </c>
      <c r="C2839" s="72" t="s">
        <v>3695</v>
      </c>
    </row>
    <row r="2840" spans="2:3">
      <c r="B2840" s="80">
        <v>0</v>
      </c>
      <c r="C2840" s="72" t="s">
        <v>3696</v>
      </c>
    </row>
    <row r="2841" spans="2:3">
      <c r="B2841" s="80">
        <v>0</v>
      </c>
      <c r="C2841" s="72" t="s">
        <v>3697</v>
      </c>
    </row>
    <row r="2842" spans="2:3">
      <c r="B2842" s="80">
        <v>0</v>
      </c>
      <c r="C2842" s="72" t="s">
        <v>709</v>
      </c>
    </row>
    <row r="2843" spans="2:3">
      <c r="B2843" s="80">
        <v>0</v>
      </c>
      <c r="C2843" s="72" t="s">
        <v>3698</v>
      </c>
    </row>
    <row r="2844" spans="2:3">
      <c r="B2844" s="80">
        <v>0</v>
      </c>
      <c r="C2844" s="72" t="s">
        <v>662</v>
      </c>
    </row>
    <row r="2845" spans="2:3">
      <c r="B2845" s="80">
        <v>0</v>
      </c>
      <c r="C2845" s="72" t="s">
        <v>663</v>
      </c>
    </row>
    <row r="2846" spans="2:3">
      <c r="B2846" s="80">
        <v>0</v>
      </c>
      <c r="C2846" s="72">
        <v>0</v>
      </c>
    </row>
    <row r="2847" spans="2:3">
      <c r="B2847" s="80">
        <v>0</v>
      </c>
      <c r="C2847" s="72">
        <v>0</v>
      </c>
    </row>
    <row r="2848" spans="2:3">
      <c r="B2848" s="80">
        <v>0</v>
      </c>
      <c r="C2848" s="72" t="s">
        <v>0</v>
      </c>
    </row>
    <row r="2849" spans="2:3">
      <c r="B2849" s="80">
        <v>0</v>
      </c>
      <c r="C2849" s="72" t="s">
        <v>1853</v>
      </c>
    </row>
    <row r="2850" spans="2:3">
      <c r="B2850" s="80">
        <v>0</v>
      </c>
      <c r="C2850" s="72" t="s">
        <v>1854</v>
      </c>
    </row>
    <row r="2851" spans="2:3">
      <c r="B2851" s="80">
        <v>0</v>
      </c>
      <c r="C2851" s="72" t="s">
        <v>1855</v>
      </c>
    </row>
    <row r="2852" spans="2:3">
      <c r="B2852" s="80">
        <v>0</v>
      </c>
      <c r="C2852" s="72" t="s">
        <v>1856</v>
      </c>
    </row>
    <row r="2853" spans="2:3">
      <c r="B2853" s="80">
        <v>0</v>
      </c>
      <c r="C2853" s="72" t="s">
        <v>1857</v>
      </c>
    </row>
    <row r="2854" spans="2:3">
      <c r="B2854" s="80">
        <v>0</v>
      </c>
      <c r="C2854" s="72" t="s">
        <v>1858</v>
      </c>
    </row>
    <row r="2855" spans="2:3">
      <c r="B2855" s="80">
        <v>0</v>
      </c>
      <c r="C2855" s="72" t="s">
        <v>1859</v>
      </c>
    </row>
    <row r="2856" spans="2:3">
      <c r="B2856" s="80">
        <v>0</v>
      </c>
      <c r="C2856" s="72" t="s">
        <v>3699</v>
      </c>
    </row>
    <row r="2857" spans="2:3">
      <c r="B2857" s="80">
        <v>0</v>
      </c>
      <c r="C2857" s="72" t="s">
        <v>3700</v>
      </c>
    </row>
    <row r="2858" spans="2:3">
      <c r="B2858" s="80">
        <v>0</v>
      </c>
      <c r="C2858" s="72" t="s">
        <v>1860</v>
      </c>
    </row>
    <row r="2859" spans="2:3">
      <c r="B2859" s="80">
        <v>0</v>
      </c>
      <c r="C2859" s="72" t="s">
        <v>1861</v>
      </c>
    </row>
    <row r="2860" spans="2:3">
      <c r="B2860" s="80">
        <v>0</v>
      </c>
      <c r="C2860" s="72">
        <v>0</v>
      </c>
    </row>
    <row r="2861" spans="2:3">
      <c r="B2861" s="122">
        <v>0</v>
      </c>
      <c r="C2861" s="122">
        <v>0</v>
      </c>
    </row>
    <row r="2862" spans="2:3">
      <c r="B2862" s="138">
        <v>0</v>
      </c>
      <c r="C2862" s="123">
        <v>0</v>
      </c>
    </row>
    <row r="2863" spans="2:3" ht="20.25">
      <c r="B2863" s="137" t="s">
        <v>1708</v>
      </c>
      <c r="C2863" s="48" t="s">
        <v>1862</v>
      </c>
    </row>
    <row r="2864" spans="2:3">
      <c r="B2864" s="139">
        <v>0</v>
      </c>
      <c r="C2864" s="49" t="s">
        <v>3701</v>
      </c>
    </row>
    <row r="2865" spans="2:3">
      <c r="B2865" s="80">
        <v>0</v>
      </c>
      <c r="C2865" s="124">
        <v>0</v>
      </c>
    </row>
    <row r="2866" spans="2:3">
      <c r="B2866" s="80">
        <v>0</v>
      </c>
      <c r="C2866" s="44" t="s">
        <v>8</v>
      </c>
    </row>
    <row r="2867" spans="2:3">
      <c r="B2867" s="80">
        <v>0</v>
      </c>
      <c r="C2867" s="72" t="s">
        <v>1798</v>
      </c>
    </row>
    <row r="2868" spans="2:3">
      <c r="B2868" s="80">
        <v>0</v>
      </c>
      <c r="C2868" s="72" t="s">
        <v>42</v>
      </c>
    </row>
    <row r="2869" spans="2:3">
      <c r="B2869" s="80">
        <v>0</v>
      </c>
      <c r="C2869" s="72">
        <v>0</v>
      </c>
    </row>
    <row r="2870" spans="2:3">
      <c r="B2870" s="80">
        <v>0</v>
      </c>
      <c r="C2870" s="45" t="s">
        <v>2</v>
      </c>
    </row>
    <row r="2871" spans="2:3">
      <c r="B2871" s="80">
        <v>0</v>
      </c>
      <c r="C2871" s="72" t="s">
        <v>1064</v>
      </c>
    </row>
    <row r="2872" spans="2:3">
      <c r="B2872" s="80">
        <v>0</v>
      </c>
      <c r="C2872" s="72" t="s">
        <v>3702</v>
      </c>
    </row>
    <row r="2873" spans="2:3">
      <c r="B2873" s="80">
        <v>0</v>
      </c>
      <c r="C2873" s="72" t="s">
        <v>3703</v>
      </c>
    </row>
    <row r="2874" spans="2:3">
      <c r="B2874" s="80">
        <v>0</v>
      </c>
      <c r="C2874" s="72">
        <v>0</v>
      </c>
    </row>
    <row r="2875" spans="2:3">
      <c r="B2875" s="80">
        <v>0</v>
      </c>
      <c r="C2875" s="72" t="s">
        <v>0</v>
      </c>
    </row>
    <row r="2876" spans="2:3">
      <c r="B2876" s="80">
        <v>0</v>
      </c>
      <c r="C2876" s="72" t="s">
        <v>1863</v>
      </c>
    </row>
    <row r="2877" spans="2:3">
      <c r="B2877" s="80">
        <v>0</v>
      </c>
      <c r="C2877" s="72" t="s">
        <v>1864</v>
      </c>
    </row>
    <row r="2878" spans="2:3">
      <c r="B2878" s="80">
        <v>0</v>
      </c>
      <c r="C2878" s="72" t="s">
        <v>1865</v>
      </c>
    </row>
    <row r="2879" spans="2:3">
      <c r="B2879" s="80">
        <v>0</v>
      </c>
      <c r="C2879" s="72" t="s">
        <v>1866</v>
      </c>
    </row>
    <row r="2880" spans="2:3">
      <c r="B2880" s="80">
        <v>0</v>
      </c>
      <c r="C2880" s="72">
        <v>0</v>
      </c>
    </row>
    <row r="2881" spans="2:3">
      <c r="B2881" s="122">
        <v>0</v>
      </c>
      <c r="C2881" s="122">
        <v>0</v>
      </c>
    </row>
    <row r="2882" spans="2:3">
      <c r="B2882" s="138">
        <v>0</v>
      </c>
      <c r="C2882" s="123">
        <v>0</v>
      </c>
    </row>
    <row r="2883" spans="2:3" ht="20.25">
      <c r="B2883" s="137" t="s">
        <v>1708</v>
      </c>
      <c r="C2883" s="48" t="s">
        <v>46</v>
      </c>
    </row>
    <row r="2884" spans="2:3">
      <c r="B2884" s="139">
        <v>0</v>
      </c>
      <c r="C2884" s="49" t="s">
        <v>3704</v>
      </c>
    </row>
    <row r="2885" spans="2:3">
      <c r="B2885" s="80">
        <v>0</v>
      </c>
      <c r="C2885" s="124">
        <v>0</v>
      </c>
    </row>
    <row r="2886" spans="2:3">
      <c r="B2886" s="80">
        <v>0</v>
      </c>
      <c r="C2886" s="44" t="s">
        <v>8</v>
      </c>
    </row>
    <row r="2887" spans="2:3">
      <c r="B2887" s="80">
        <v>0</v>
      </c>
      <c r="C2887" s="72" t="s">
        <v>9</v>
      </c>
    </row>
    <row r="2888" spans="2:3">
      <c r="B2888" s="80">
        <v>0</v>
      </c>
      <c r="C2888" s="72" t="s">
        <v>6</v>
      </c>
    </row>
    <row r="2889" spans="2:3">
      <c r="B2889" s="80">
        <v>0</v>
      </c>
      <c r="C2889" s="72">
        <v>0</v>
      </c>
    </row>
    <row r="2890" spans="2:3">
      <c r="B2890" s="80">
        <v>0</v>
      </c>
      <c r="C2890" s="45" t="s">
        <v>2</v>
      </c>
    </row>
    <row r="2891" spans="2:3">
      <c r="B2891" s="80">
        <v>0</v>
      </c>
      <c r="C2891" s="72" t="s">
        <v>1339</v>
      </c>
    </row>
    <row r="2892" spans="2:3">
      <c r="B2892" s="80">
        <v>0</v>
      </c>
      <c r="C2892" s="72" t="s">
        <v>3705</v>
      </c>
    </row>
    <row r="2893" spans="2:3">
      <c r="B2893" s="80">
        <v>0</v>
      </c>
      <c r="C2893" s="72" t="s">
        <v>3706</v>
      </c>
    </row>
    <row r="2894" spans="2:3">
      <c r="B2894" s="80">
        <v>0</v>
      </c>
      <c r="C2894" s="72" t="s">
        <v>3707</v>
      </c>
    </row>
    <row r="2895" spans="2:3">
      <c r="B2895" s="80">
        <v>0</v>
      </c>
      <c r="C2895" s="72" t="s">
        <v>3708</v>
      </c>
    </row>
    <row r="2896" spans="2:3">
      <c r="B2896" s="80">
        <v>0</v>
      </c>
      <c r="C2896" s="72" t="s">
        <v>1150</v>
      </c>
    </row>
    <row r="2897" spans="2:3">
      <c r="B2897" s="80">
        <v>0</v>
      </c>
      <c r="C2897" s="72" t="s">
        <v>3709</v>
      </c>
    </row>
    <row r="2898" spans="2:3">
      <c r="B2898" s="80">
        <v>0</v>
      </c>
      <c r="C2898" s="72" t="s">
        <v>3710</v>
      </c>
    </row>
    <row r="2899" spans="2:3">
      <c r="B2899" s="80">
        <v>0</v>
      </c>
      <c r="C2899" s="72" t="s">
        <v>662</v>
      </c>
    </row>
    <row r="2900" spans="2:3">
      <c r="B2900" s="80">
        <v>0</v>
      </c>
      <c r="C2900" s="72" t="s">
        <v>700</v>
      </c>
    </row>
    <row r="2901" spans="2:3">
      <c r="B2901" s="80">
        <v>0</v>
      </c>
      <c r="C2901" s="72" t="s">
        <v>912</v>
      </c>
    </row>
    <row r="2902" spans="2:3">
      <c r="B2902" s="80">
        <v>0</v>
      </c>
      <c r="C2902" s="72">
        <v>0</v>
      </c>
    </row>
    <row r="2903" spans="2:3">
      <c r="B2903" s="80">
        <v>0</v>
      </c>
      <c r="C2903" s="72" t="s">
        <v>0</v>
      </c>
    </row>
    <row r="2904" spans="2:3">
      <c r="B2904" s="80">
        <v>0</v>
      </c>
      <c r="C2904" s="72" t="s">
        <v>1867</v>
      </c>
    </row>
    <row r="2905" spans="2:3">
      <c r="B2905" s="80">
        <v>0</v>
      </c>
      <c r="C2905" s="72" t="s">
        <v>3711</v>
      </c>
    </row>
    <row r="2906" spans="2:3">
      <c r="B2906" s="80">
        <v>0</v>
      </c>
      <c r="C2906" s="72" t="s">
        <v>1868</v>
      </c>
    </row>
    <row r="2907" spans="2:3">
      <c r="B2907" s="80">
        <v>0</v>
      </c>
      <c r="C2907" s="72" t="s">
        <v>1869</v>
      </c>
    </row>
    <row r="2908" spans="2:3" ht="25.5">
      <c r="B2908" s="80">
        <v>0</v>
      </c>
      <c r="C2908" s="72" t="s">
        <v>1870</v>
      </c>
    </row>
    <row r="2909" spans="2:3" ht="25.5">
      <c r="B2909" s="80">
        <v>0</v>
      </c>
      <c r="C2909" s="72" t="s">
        <v>1871</v>
      </c>
    </row>
    <row r="2910" spans="2:3">
      <c r="B2910" s="80">
        <v>0</v>
      </c>
      <c r="C2910" s="72" t="s">
        <v>1872</v>
      </c>
    </row>
    <row r="2911" spans="2:3" ht="25.5">
      <c r="B2911" s="80">
        <v>0</v>
      </c>
      <c r="C2911" s="72" t="s">
        <v>1873</v>
      </c>
    </row>
    <row r="2912" spans="2:3">
      <c r="B2912" s="80">
        <v>0</v>
      </c>
      <c r="C2912" s="72" t="s">
        <v>1874</v>
      </c>
    </row>
    <row r="2913" spans="2:3">
      <c r="B2913" s="80">
        <v>0</v>
      </c>
      <c r="C2913" s="72" t="s">
        <v>1875</v>
      </c>
    </row>
    <row r="2914" spans="2:3" ht="25.5">
      <c r="B2914" s="80">
        <v>0</v>
      </c>
      <c r="C2914" s="72" t="s">
        <v>1876</v>
      </c>
    </row>
    <row r="2915" spans="2:3">
      <c r="B2915" s="80">
        <v>0</v>
      </c>
      <c r="C2915" s="72">
        <v>0</v>
      </c>
    </row>
    <row r="2916" spans="2:3">
      <c r="B2916" s="122">
        <v>0</v>
      </c>
      <c r="C2916" s="122">
        <v>0</v>
      </c>
    </row>
    <row r="2917" spans="2:3">
      <c r="B2917" s="138">
        <v>0</v>
      </c>
      <c r="C2917" s="123">
        <v>0</v>
      </c>
    </row>
    <row r="2918" spans="2:3" ht="20.25">
      <c r="B2918" s="137" t="s">
        <v>1708</v>
      </c>
      <c r="C2918" s="48" t="s">
        <v>1877</v>
      </c>
    </row>
    <row r="2919" spans="2:3">
      <c r="B2919" s="139">
        <v>0</v>
      </c>
      <c r="C2919" s="49" t="s">
        <v>3712</v>
      </c>
    </row>
    <row r="2920" spans="2:3">
      <c r="B2920" s="80">
        <v>0</v>
      </c>
      <c r="C2920" s="124">
        <v>0</v>
      </c>
    </row>
    <row r="2921" spans="2:3">
      <c r="B2921" s="80">
        <v>0</v>
      </c>
      <c r="C2921" s="44" t="s">
        <v>8</v>
      </c>
    </row>
    <row r="2922" spans="2:3">
      <c r="B2922" s="80">
        <v>0</v>
      </c>
      <c r="C2922" s="72" t="s">
        <v>1878</v>
      </c>
    </row>
    <row r="2923" spans="2:3">
      <c r="B2923" s="80">
        <v>0</v>
      </c>
      <c r="C2923" s="72" t="s">
        <v>6</v>
      </c>
    </row>
    <row r="2924" spans="2:3">
      <c r="B2924" s="80">
        <v>0</v>
      </c>
      <c r="C2924" s="72">
        <v>0</v>
      </c>
    </row>
    <row r="2925" spans="2:3">
      <c r="B2925" s="80">
        <v>0</v>
      </c>
      <c r="C2925" s="45" t="s">
        <v>2</v>
      </c>
    </row>
    <row r="2926" spans="2:3">
      <c r="B2926" s="80">
        <v>0</v>
      </c>
      <c r="C2926" s="72" t="s">
        <v>3713</v>
      </c>
    </row>
    <row r="2927" spans="2:3">
      <c r="B2927" s="80">
        <v>0</v>
      </c>
      <c r="C2927" s="72" t="s">
        <v>3714</v>
      </c>
    </row>
    <row r="2928" spans="2:3">
      <c r="B2928" s="80">
        <v>0</v>
      </c>
      <c r="C2928" s="72" t="s">
        <v>3715</v>
      </c>
    </row>
    <row r="2929" spans="2:3">
      <c r="B2929" s="80">
        <v>0</v>
      </c>
      <c r="C2929" s="72" t="s">
        <v>3716</v>
      </c>
    </row>
    <row r="2930" spans="2:3">
      <c r="B2930" s="80">
        <v>0</v>
      </c>
      <c r="C2930" s="72" t="s">
        <v>3717</v>
      </c>
    </row>
    <row r="2931" spans="2:3">
      <c r="B2931" s="80">
        <v>0</v>
      </c>
      <c r="C2931" s="72">
        <v>0</v>
      </c>
    </row>
    <row r="2932" spans="2:3">
      <c r="B2932" s="80">
        <v>0</v>
      </c>
      <c r="C2932" s="72" t="s">
        <v>0</v>
      </c>
    </row>
    <row r="2933" spans="2:3">
      <c r="B2933" s="80">
        <v>0</v>
      </c>
      <c r="C2933" s="72" t="s">
        <v>1879</v>
      </c>
    </row>
    <row r="2934" spans="2:3">
      <c r="B2934" s="80">
        <v>0</v>
      </c>
      <c r="C2934" s="72" t="s">
        <v>3718</v>
      </c>
    </row>
    <row r="2935" spans="2:3">
      <c r="B2935" s="80">
        <v>0</v>
      </c>
      <c r="C2935" s="72" t="s">
        <v>1880</v>
      </c>
    </row>
    <row r="2936" spans="2:3">
      <c r="B2936" s="80">
        <v>0</v>
      </c>
      <c r="C2936" s="72" t="s">
        <v>1881</v>
      </c>
    </row>
    <row r="2937" spans="2:3">
      <c r="B2937" s="80">
        <v>0</v>
      </c>
      <c r="C2937" s="72" t="s">
        <v>1882</v>
      </c>
    </row>
    <row r="2938" spans="2:3" ht="25.5">
      <c r="B2938" s="80">
        <v>0</v>
      </c>
      <c r="C2938" s="72" t="s">
        <v>1883</v>
      </c>
    </row>
    <row r="2939" spans="2:3">
      <c r="B2939" s="80">
        <v>0</v>
      </c>
      <c r="C2939" s="72" t="s">
        <v>1884</v>
      </c>
    </row>
    <row r="2940" spans="2:3">
      <c r="B2940" s="80">
        <v>0</v>
      </c>
      <c r="C2940" s="72" t="s">
        <v>1885</v>
      </c>
    </row>
    <row r="2941" spans="2:3">
      <c r="B2941" s="80">
        <v>0</v>
      </c>
      <c r="C2941" s="72">
        <v>0</v>
      </c>
    </row>
    <row r="2942" spans="2:3">
      <c r="B2942" s="122">
        <v>0</v>
      </c>
      <c r="C2942" s="122">
        <v>0</v>
      </c>
    </row>
    <row r="2943" spans="2:3">
      <c r="B2943" s="138">
        <v>0</v>
      </c>
      <c r="C2943" s="123">
        <v>0</v>
      </c>
    </row>
    <row r="2944" spans="2:3" ht="20.25">
      <c r="B2944" s="137" t="s">
        <v>1708</v>
      </c>
      <c r="C2944" s="48" t="s">
        <v>1886</v>
      </c>
    </row>
    <row r="2945" spans="2:3">
      <c r="B2945" s="139">
        <v>0</v>
      </c>
      <c r="C2945" s="49" t="s">
        <v>3719</v>
      </c>
    </row>
    <row r="2946" spans="2:3">
      <c r="B2946" s="80">
        <v>0</v>
      </c>
      <c r="C2946" s="124">
        <v>0</v>
      </c>
    </row>
    <row r="2947" spans="2:3">
      <c r="B2947" s="80">
        <v>0</v>
      </c>
      <c r="C2947" s="44" t="s">
        <v>8</v>
      </c>
    </row>
    <row r="2948" spans="2:3">
      <c r="B2948" s="80">
        <v>0</v>
      </c>
      <c r="C2948" s="72" t="s">
        <v>15</v>
      </c>
    </row>
    <row r="2949" spans="2:3">
      <c r="B2949" s="80">
        <v>0</v>
      </c>
      <c r="C2949" s="72" t="s">
        <v>18</v>
      </c>
    </row>
    <row r="2950" spans="2:3">
      <c r="B2950" s="80">
        <v>0</v>
      </c>
      <c r="C2950" s="72">
        <v>0</v>
      </c>
    </row>
    <row r="2951" spans="2:3">
      <c r="B2951" s="80">
        <v>0</v>
      </c>
      <c r="C2951" s="45" t="s">
        <v>2</v>
      </c>
    </row>
    <row r="2952" spans="2:3">
      <c r="B2952" s="80">
        <v>0</v>
      </c>
      <c r="C2952" s="72" t="s">
        <v>3720</v>
      </c>
    </row>
    <row r="2953" spans="2:3">
      <c r="B2953" s="80">
        <v>0</v>
      </c>
      <c r="C2953" s="72" t="s">
        <v>1330</v>
      </c>
    </row>
    <row r="2954" spans="2:3">
      <c r="B2954" s="80">
        <v>0</v>
      </c>
      <c r="C2954" s="72" t="s">
        <v>3721</v>
      </c>
    </row>
    <row r="2955" spans="2:3">
      <c r="B2955" s="80">
        <v>0</v>
      </c>
      <c r="C2955" s="72" t="s">
        <v>3722</v>
      </c>
    </row>
    <row r="2956" spans="2:3">
      <c r="B2956" s="80">
        <v>0</v>
      </c>
      <c r="C2956" s="72" t="s">
        <v>3723</v>
      </c>
    </row>
    <row r="2957" spans="2:3">
      <c r="B2957" s="80">
        <v>0</v>
      </c>
      <c r="C2957" s="72" t="s">
        <v>912</v>
      </c>
    </row>
    <row r="2958" spans="2:3">
      <c r="B2958" s="80">
        <v>0</v>
      </c>
      <c r="C2958" s="72" t="s">
        <v>992</v>
      </c>
    </row>
    <row r="2959" spans="2:3">
      <c r="B2959" s="80">
        <v>0</v>
      </c>
      <c r="C2959" s="72" t="s">
        <v>3724</v>
      </c>
    </row>
    <row r="2960" spans="2:3">
      <c r="B2960" s="80">
        <v>0</v>
      </c>
      <c r="C2960" s="72">
        <v>0</v>
      </c>
    </row>
    <row r="2961" spans="2:3">
      <c r="B2961" s="80">
        <v>0</v>
      </c>
      <c r="C2961" s="72" t="s">
        <v>0</v>
      </c>
    </row>
    <row r="2962" spans="2:3">
      <c r="B2962" s="80">
        <v>0</v>
      </c>
      <c r="C2962" s="72" t="s">
        <v>1887</v>
      </c>
    </row>
    <row r="2963" spans="2:3">
      <c r="B2963" s="80">
        <v>0</v>
      </c>
      <c r="C2963" s="72" t="s">
        <v>1888</v>
      </c>
    </row>
    <row r="2964" spans="2:3" ht="25.5">
      <c r="B2964" s="80">
        <v>0</v>
      </c>
      <c r="C2964" s="72" t="s">
        <v>1889</v>
      </c>
    </row>
    <row r="2965" spans="2:3">
      <c r="B2965" s="80">
        <v>0</v>
      </c>
      <c r="C2965" s="72" t="s">
        <v>1890</v>
      </c>
    </row>
    <row r="2966" spans="2:3">
      <c r="B2966" s="80">
        <v>0</v>
      </c>
      <c r="C2966" s="72" t="s">
        <v>1891</v>
      </c>
    </row>
    <row r="2967" spans="2:3">
      <c r="B2967" s="80">
        <v>0</v>
      </c>
      <c r="C2967" s="72" t="s">
        <v>1892</v>
      </c>
    </row>
    <row r="2968" spans="2:3">
      <c r="B2968" s="80">
        <v>0</v>
      </c>
      <c r="C2968" s="72" t="s">
        <v>1893</v>
      </c>
    </row>
    <row r="2969" spans="2:3">
      <c r="B2969" s="80">
        <v>0</v>
      </c>
      <c r="C2969" s="72">
        <v>0</v>
      </c>
    </row>
    <row r="2970" spans="2:3">
      <c r="B2970" s="122">
        <v>0</v>
      </c>
      <c r="C2970" s="122">
        <v>0</v>
      </c>
    </row>
    <row r="2971" spans="2:3">
      <c r="B2971" s="138">
        <v>0</v>
      </c>
      <c r="C2971" s="123">
        <v>0</v>
      </c>
    </row>
    <row r="2972" spans="2:3" ht="20.25">
      <c r="B2972" s="137" t="s">
        <v>1708</v>
      </c>
      <c r="C2972" s="48" t="s">
        <v>1894</v>
      </c>
    </row>
    <row r="2973" spans="2:3">
      <c r="B2973" s="139">
        <v>0</v>
      </c>
      <c r="C2973" s="49" t="s">
        <v>3725</v>
      </c>
    </row>
    <row r="2974" spans="2:3">
      <c r="B2974" s="80">
        <v>0</v>
      </c>
      <c r="C2974" s="124">
        <v>0</v>
      </c>
    </row>
    <row r="2975" spans="2:3">
      <c r="B2975" s="80">
        <v>0</v>
      </c>
      <c r="C2975" s="44" t="s">
        <v>8</v>
      </c>
    </row>
    <row r="2976" spans="2:3">
      <c r="B2976" s="80">
        <v>0</v>
      </c>
      <c r="C2976" s="72" t="s">
        <v>4</v>
      </c>
    </row>
    <row r="2977" spans="2:3">
      <c r="B2977" s="80">
        <v>0</v>
      </c>
      <c r="C2977" s="72" t="s">
        <v>3</v>
      </c>
    </row>
    <row r="2978" spans="2:3">
      <c r="B2978" s="80">
        <v>0</v>
      </c>
      <c r="C2978" s="72">
        <v>0</v>
      </c>
    </row>
    <row r="2979" spans="2:3">
      <c r="B2979" s="80">
        <v>0</v>
      </c>
      <c r="C2979" s="45" t="s">
        <v>2</v>
      </c>
    </row>
    <row r="2980" spans="2:3">
      <c r="B2980" s="80">
        <v>0</v>
      </c>
      <c r="C2980" s="72" t="s">
        <v>3726</v>
      </c>
    </row>
    <row r="2981" spans="2:3">
      <c r="B2981" s="80">
        <v>0</v>
      </c>
      <c r="C2981" s="72" t="s">
        <v>3727</v>
      </c>
    </row>
    <row r="2982" spans="2:3">
      <c r="B2982" s="80">
        <v>0</v>
      </c>
      <c r="C2982" s="72" t="s">
        <v>1202</v>
      </c>
    </row>
    <row r="2983" spans="2:3">
      <c r="B2983" s="80">
        <v>0</v>
      </c>
      <c r="C2983" s="72" t="s">
        <v>3728</v>
      </c>
    </row>
    <row r="2984" spans="2:3">
      <c r="B2984" s="80">
        <v>0</v>
      </c>
      <c r="C2984" s="72" t="s">
        <v>3729</v>
      </c>
    </row>
    <row r="2985" spans="2:3">
      <c r="B2985" s="80">
        <v>0</v>
      </c>
      <c r="C2985" s="72" t="s">
        <v>3730</v>
      </c>
    </row>
    <row r="2986" spans="2:3">
      <c r="B2986" s="80">
        <v>0</v>
      </c>
      <c r="C2986" s="72" t="s">
        <v>3731</v>
      </c>
    </row>
    <row r="2987" spans="2:3">
      <c r="B2987" s="80">
        <v>0</v>
      </c>
      <c r="C2987" s="72" t="s">
        <v>662</v>
      </c>
    </row>
    <row r="2988" spans="2:3">
      <c r="B2988" s="80">
        <v>0</v>
      </c>
      <c r="C2988" s="72" t="s">
        <v>700</v>
      </c>
    </row>
    <row r="2989" spans="2:3">
      <c r="B2989" s="80">
        <v>0</v>
      </c>
      <c r="C2989" s="72" t="s">
        <v>1242</v>
      </c>
    </row>
    <row r="2990" spans="2:3">
      <c r="B2990" s="80">
        <v>0</v>
      </c>
      <c r="C2990" s="72" t="s">
        <v>3732</v>
      </c>
    </row>
    <row r="2991" spans="2:3">
      <c r="B2991" s="80">
        <v>0</v>
      </c>
      <c r="C2991" s="72">
        <v>0</v>
      </c>
    </row>
    <row r="2992" spans="2:3">
      <c r="B2992" s="80">
        <v>0</v>
      </c>
      <c r="C2992" s="72" t="s">
        <v>0</v>
      </c>
    </row>
    <row r="2993" spans="2:3">
      <c r="B2993" s="80">
        <v>0</v>
      </c>
      <c r="C2993" s="72" t="s">
        <v>1895</v>
      </c>
    </row>
    <row r="2994" spans="2:3">
      <c r="B2994" s="80">
        <v>0</v>
      </c>
      <c r="C2994" s="72" t="s">
        <v>1896</v>
      </c>
    </row>
    <row r="2995" spans="2:3" ht="25.5">
      <c r="B2995" s="80">
        <v>0</v>
      </c>
      <c r="C2995" s="72" t="s">
        <v>1897</v>
      </c>
    </row>
    <row r="2996" spans="2:3">
      <c r="B2996" s="80">
        <v>0</v>
      </c>
      <c r="C2996" s="72" t="s">
        <v>1898</v>
      </c>
    </row>
    <row r="2997" spans="2:3" ht="25.5">
      <c r="B2997" s="80">
        <v>0</v>
      </c>
      <c r="C2997" s="72" t="s">
        <v>1899</v>
      </c>
    </row>
    <row r="2998" spans="2:3">
      <c r="B2998" s="80">
        <v>0</v>
      </c>
      <c r="C2998" s="72" t="s">
        <v>1900</v>
      </c>
    </row>
    <row r="2999" spans="2:3">
      <c r="B2999" s="80">
        <v>0</v>
      </c>
      <c r="C2999" s="72" t="s">
        <v>1901</v>
      </c>
    </row>
    <row r="3000" spans="2:3">
      <c r="B3000" s="80">
        <v>0</v>
      </c>
      <c r="C3000" s="72" t="s">
        <v>1902</v>
      </c>
    </row>
    <row r="3001" spans="2:3">
      <c r="B3001" s="80">
        <v>0</v>
      </c>
      <c r="C3001" s="72" t="s">
        <v>1903</v>
      </c>
    </row>
    <row r="3002" spans="2:3">
      <c r="B3002" s="80">
        <v>0</v>
      </c>
      <c r="C3002" s="72" t="s">
        <v>1904</v>
      </c>
    </row>
    <row r="3003" spans="2:3">
      <c r="B3003" s="80">
        <v>0</v>
      </c>
      <c r="C3003" s="72" t="s">
        <v>3733</v>
      </c>
    </row>
    <row r="3004" spans="2:3">
      <c r="B3004" s="80">
        <v>0</v>
      </c>
      <c r="C3004" s="72">
        <v>0</v>
      </c>
    </row>
    <row r="3005" spans="2:3">
      <c r="B3005" s="122">
        <v>0</v>
      </c>
      <c r="C3005" s="122">
        <v>0</v>
      </c>
    </row>
    <row r="3006" spans="2:3">
      <c r="B3006" s="138">
        <v>0</v>
      </c>
      <c r="C3006" s="123">
        <v>0</v>
      </c>
    </row>
    <row r="3007" spans="2:3" ht="20.25">
      <c r="B3007" s="137" t="s">
        <v>1708</v>
      </c>
      <c r="C3007" s="48" t="s">
        <v>1905</v>
      </c>
    </row>
    <row r="3008" spans="2:3">
      <c r="B3008" s="139">
        <v>0</v>
      </c>
      <c r="C3008" s="49" t="s">
        <v>3734</v>
      </c>
    </row>
    <row r="3009" spans="2:3">
      <c r="B3009" s="80">
        <v>0</v>
      </c>
      <c r="C3009" s="124">
        <v>0</v>
      </c>
    </row>
    <row r="3010" spans="2:3">
      <c r="B3010" s="80">
        <v>0</v>
      </c>
      <c r="C3010" s="44" t="s">
        <v>8</v>
      </c>
    </row>
    <row r="3011" spans="2:3">
      <c r="B3011" s="80">
        <v>0</v>
      </c>
      <c r="C3011" s="72" t="s">
        <v>7</v>
      </c>
    </row>
    <row r="3012" spans="2:3">
      <c r="B3012" s="80">
        <v>0</v>
      </c>
      <c r="C3012" s="72" t="s">
        <v>17</v>
      </c>
    </row>
    <row r="3013" spans="2:3">
      <c r="B3013" s="80">
        <v>0</v>
      </c>
      <c r="C3013" s="72">
        <v>0</v>
      </c>
    </row>
    <row r="3014" spans="2:3">
      <c r="B3014" s="80">
        <v>0</v>
      </c>
      <c r="C3014" s="45" t="s">
        <v>2</v>
      </c>
    </row>
    <row r="3015" spans="2:3">
      <c r="B3015" s="80">
        <v>0</v>
      </c>
      <c r="C3015" s="72" t="s">
        <v>689</v>
      </c>
    </row>
    <row r="3016" spans="2:3">
      <c r="B3016" s="80">
        <v>0</v>
      </c>
      <c r="C3016" s="72" t="s">
        <v>690</v>
      </c>
    </row>
    <row r="3017" spans="2:3">
      <c r="B3017" s="80">
        <v>0</v>
      </c>
      <c r="C3017" s="72" t="s">
        <v>691</v>
      </c>
    </row>
    <row r="3018" spans="2:3">
      <c r="B3018" s="80">
        <v>0</v>
      </c>
      <c r="C3018" s="72" t="s">
        <v>671</v>
      </c>
    </row>
    <row r="3019" spans="2:3">
      <c r="B3019" s="80">
        <v>0</v>
      </c>
      <c r="C3019" s="72" t="s">
        <v>768</v>
      </c>
    </row>
    <row r="3020" spans="2:3">
      <c r="B3020" s="80">
        <v>0</v>
      </c>
      <c r="C3020" s="72">
        <v>0</v>
      </c>
    </row>
    <row r="3021" spans="2:3">
      <c r="B3021" s="80">
        <v>0</v>
      </c>
      <c r="C3021" s="72" t="s">
        <v>0</v>
      </c>
    </row>
    <row r="3022" spans="2:3">
      <c r="B3022" s="80">
        <v>0</v>
      </c>
      <c r="C3022" s="72" t="s">
        <v>28</v>
      </c>
    </row>
    <row r="3023" spans="2:3">
      <c r="B3023" s="80">
        <v>0</v>
      </c>
      <c r="C3023" s="72" t="s">
        <v>27</v>
      </c>
    </row>
    <row r="3024" spans="2:3">
      <c r="B3024" s="80">
        <v>0</v>
      </c>
      <c r="C3024" s="72" t="s">
        <v>1906</v>
      </c>
    </row>
    <row r="3025" spans="2:3" ht="25.5">
      <c r="B3025" s="80">
        <v>0</v>
      </c>
      <c r="C3025" s="72" t="s">
        <v>45</v>
      </c>
    </row>
    <row r="3026" spans="2:3">
      <c r="B3026" s="80">
        <v>0</v>
      </c>
      <c r="C3026" s="72">
        <v>0</v>
      </c>
    </row>
    <row r="3027" spans="2:3">
      <c r="B3027" s="122">
        <v>0</v>
      </c>
      <c r="C3027" s="122">
        <v>0</v>
      </c>
    </row>
    <row r="3028" spans="2:3">
      <c r="B3028" s="138">
        <v>0</v>
      </c>
      <c r="C3028" s="123">
        <v>0</v>
      </c>
    </row>
    <row r="3029" spans="2:3" ht="20.25">
      <c r="B3029" s="137" t="s">
        <v>1708</v>
      </c>
      <c r="C3029" s="48" t="s">
        <v>1907</v>
      </c>
    </row>
    <row r="3030" spans="2:3">
      <c r="B3030" s="139">
        <v>0</v>
      </c>
      <c r="C3030" s="49" t="s">
        <v>3735</v>
      </c>
    </row>
    <row r="3031" spans="2:3">
      <c r="B3031" s="80">
        <v>0</v>
      </c>
      <c r="C3031" s="124">
        <v>0</v>
      </c>
    </row>
    <row r="3032" spans="2:3">
      <c r="B3032" s="80">
        <v>0</v>
      </c>
      <c r="C3032" s="44" t="s">
        <v>8</v>
      </c>
    </row>
    <row r="3033" spans="2:3">
      <c r="B3033" s="80">
        <v>0</v>
      </c>
      <c r="C3033" s="72" t="s">
        <v>4</v>
      </c>
    </row>
    <row r="3034" spans="2:3">
      <c r="B3034" s="80">
        <v>0</v>
      </c>
      <c r="C3034" s="72" t="s">
        <v>14</v>
      </c>
    </row>
    <row r="3035" spans="2:3">
      <c r="B3035" s="80">
        <v>0</v>
      </c>
      <c r="C3035" s="72">
        <v>0</v>
      </c>
    </row>
    <row r="3036" spans="2:3">
      <c r="B3036" s="80">
        <v>0</v>
      </c>
      <c r="C3036" s="45" t="s">
        <v>2</v>
      </c>
    </row>
    <row r="3037" spans="2:3">
      <c r="B3037" s="80">
        <v>0</v>
      </c>
      <c r="C3037" s="72" t="s">
        <v>3736</v>
      </c>
    </row>
    <row r="3038" spans="2:3">
      <c r="B3038" s="80">
        <v>0</v>
      </c>
      <c r="C3038" s="72" t="s">
        <v>3737</v>
      </c>
    </row>
    <row r="3039" spans="2:3">
      <c r="B3039" s="80">
        <v>0</v>
      </c>
      <c r="C3039" s="72" t="s">
        <v>3738</v>
      </c>
    </row>
    <row r="3040" spans="2:3">
      <c r="B3040" s="80">
        <v>0</v>
      </c>
      <c r="C3040" s="72" t="s">
        <v>1241</v>
      </c>
    </row>
    <row r="3041" spans="2:3">
      <c r="B3041" s="80">
        <v>0</v>
      </c>
      <c r="C3041" s="72" t="s">
        <v>662</v>
      </c>
    </row>
    <row r="3042" spans="2:3">
      <c r="B3042" s="80">
        <v>0</v>
      </c>
      <c r="C3042" s="72" t="s">
        <v>700</v>
      </c>
    </row>
    <row r="3043" spans="2:3">
      <c r="B3043" s="80">
        <v>0</v>
      </c>
      <c r="C3043" s="72">
        <v>0</v>
      </c>
    </row>
    <row r="3044" spans="2:3">
      <c r="B3044" s="80">
        <v>0</v>
      </c>
      <c r="C3044" s="72" t="s">
        <v>0</v>
      </c>
    </row>
    <row r="3045" spans="2:3">
      <c r="B3045" s="80">
        <v>0</v>
      </c>
      <c r="C3045" s="72" t="s">
        <v>1908</v>
      </c>
    </row>
    <row r="3046" spans="2:3">
      <c r="B3046" s="80">
        <v>0</v>
      </c>
      <c r="C3046" s="72" t="s">
        <v>1909</v>
      </c>
    </row>
    <row r="3047" spans="2:3">
      <c r="B3047" s="80">
        <v>0</v>
      </c>
      <c r="C3047" s="72" t="s">
        <v>1910</v>
      </c>
    </row>
    <row r="3048" spans="2:3">
      <c r="B3048" s="80">
        <v>0</v>
      </c>
      <c r="C3048" s="72" t="s">
        <v>1911</v>
      </c>
    </row>
    <row r="3049" spans="2:3">
      <c r="B3049" s="80">
        <v>0</v>
      </c>
      <c r="C3049" s="72" t="s">
        <v>1912</v>
      </c>
    </row>
    <row r="3050" spans="2:3">
      <c r="B3050" s="80">
        <v>0</v>
      </c>
      <c r="C3050" s="72" t="s">
        <v>1913</v>
      </c>
    </row>
    <row r="3051" spans="2:3">
      <c r="B3051" s="80">
        <v>0</v>
      </c>
      <c r="C3051" s="72">
        <v>0</v>
      </c>
    </row>
    <row r="3052" spans="2:3">
      <c r="B3052" s="122">
        <v>0</v>
      </c>
      <c r="C3052" s="122">
        <v>0</v>
      </c>
    </row>
    <row r="3053" spans="2:3">
      <c r="B3053" s="138">
        <v>0</v>
      </c>
      <c r="C3053" s="123">
        <v>0</v>
      </c>
    </row>
    <row r="3054" spans="2:3" ht="20.25">
      <c r="B3054" s="137" t="s">
        <v>1708</v>
      </c>
      <c r="C3054" s="48" t="s">
        <v>1914</v>
      </c>
    </row>
    <row r="3055" spans="2:3">
      <c r="B3055" s="139">
        <v>0</v>
      </c>
      <c r="C3055" s="49" t="s">
        <v>3739</v>
      </c>
    </row>
    <row r="3056" spans="2:3">
      <c r="B3056" s="80">
        <v>0</v>
      </c>
      <c r="C3056" s="124">
        <v>0</v>
      </c>
    </row>
    <row r="3057" spans="2:3">
      <c r="B3057" s="80">
        <v>0</v>
      </c>
      <c r="C3057" s="44" t="s">
        <v>19</v>
      </c>
    </row>
    <row r="3058" spans="2:3">
      <c r="B3058" s="80">
        <v>0</v>
      </c>
      <c r="C3058" s="72" t="s">
        <v>4</v>
      </c>
    </row>
    <row r="3059" spans="2:3">
      <c r="B3059" s="80">
        <v>0</v>
      </c>
      <c r="C3059" s="72" t="s">
        <v>11</v>
      </c>
    </row>
    <row r="3060" spans="2:3">
      <c r="B3060" s="80">
        <v>0</v>
      </c>
      <c r="C3060" s="72">
        <v>0</v>
      </c>
    </row>
    <row r="3061" spans="2:3">
      <c r="B3061" s="80">
        <v>0</v>
      </c>
      <c r="C3061" s="45" t="s">
        <v>2</v>
      </c>
    </row>
    <row r="3062" spans="2:3">
      <c r="B3062" s="80">
        <v>0</v>
      </c>
      <c r="C3062" s="72" t="s">
        <v>3740</v>
      </c>
    </row>
    <row r="3063" spans="2:3">
      <c r="B3063" s="80">
        <v>0</v>
      </c>
      <c r="C3063" s="72" t="s">
        <v>3741</v>
      </c>
    </row>
    <row r="3064" spans="2:3">
      <c r="B3064" s="80">
        <v>0</v>
      </c>
      <c r="C3064" s="72" t="s">
        <v>3742</v>
      </c>
    </row>
    <row r="3065" spans="2:3">
      <c r="B3065" s="80">
        <v>0</v>
      </c>
      <c r="C3065" s="72" t="s">
        <v>686</v>
      </c>
    </row>
    <row r="3066" spans="2:3">
      <c r="B3066" s="80">
        <v>0</v>
      </c>
      <c r="C3066" s="72" t="s">
        <v>1242</v>
      </c>
    </row>
    <row r="3067" spans="2:3">
      <c r="B3067" s="80">
        <v>0</v>
      </c>
      <c r="C3067" s="72" t="s">
        <v>3743</v>
      </c>
    </row>
    <row r="3068" spans="2:3">
      <c r="B3068" s="80">
        <v>0</v>
      </c>
      <c r="C3068" s="72" t="s">
        <v>3744</v>
      </c>
    </row>
    <row r="3069" spans="2:3">
      <c r="B3069" s="80">
        <v>0</v>
      </c>
      <c r="C3069" s="72" t="s">
        <v>3745</v>
      </c>
    </row>
    <row r="3070" spans="2:3">
      <c r="B3070" s="80">
        <v>0</v>
      </c>
      <c r="C3070" s="72">
        <v>0</v>
      </c>
    </row>
    <row r="3071" spans="2:3">
      <c r="B3071" s="80">
        <v>0</v>
      </c>
      <c r="C3071" s="72" t="s">
        <v>0</v>
      </c>
    </row>
    <row r="3072" spans="2:3">
      <c r="B3072" s="80">
        <v>0</v>
      </c>
      <c r="C3072" s="72" t="s">
        <v>1915</v>
      </c>
    </row>
    <row r="3073" spans="2:3">
      <c r="B3073" s="80">
        <v>0</v>
      </c>
      <c r="C3073" s="72" t="s">
        <v>3746</v>
      </c>
    </row>
    <row r="3074" spans="2:3" ht="25.5">
      <c r="B3074" s="80">
        <v>0</v>
      </c>
      <c r="C3074" s="72" t="s">
        <v>1916</v>
      </c>
    </row>
    <row r="3075" spans="2:3" ht="25.5">
      <c r="B3075" s="80">
        <v>0</v>
      </c>
      <c r="C3075" s="72" t="s">
        <v>1917</v>
      </c>
    </row>
    <row r="3076" spans="2:3">
      <c r="B3076" s="80">
        <v>0</v>
      </c>
      <c r="C3076" s="72" t="s">
        <v>1918</v>
      </c>
    </row>
    <row r="3077" spans="2:3">
      <c r="B3077" s="80">
        <v>0</v>
      </c>
      <c r="C3077" s="72" t="s">
        <v>1919</v>
      </c>
    </row>
    <row r="3078" spans="2:3">
      <c r="B3078" s="80">
        <v>0</v>
      </c>
      <c r="C3078" s="72" t="s">
        <v>1920</v>
      </c>
    </row>
    <row r="3079" spans="2:3">
      <c r="B3079" s="80">
        <v>0</v>
      </c>
      <c r="C3079" s="72">
        <v>0</v>
      </c>
    </row>
    <row r="3080" spans="2:3">
      <c r="B3080" s="122">
        <v>0</v>
      </c>
      <c r="C3080" s="122">
        <v>0</v>
      </c>
    </row>
    <row r="3081" spans="2:3">
      <c r="B3081" s="138">
        <v>0</v>
      </c>
      <c r="C3081" s="123">
        <v>0</v>
      </c>
    </row>
    <row r="3082" spans="2:3" ht="20.25">
      <c r="B3082" s="137" t="s">
        <v>1708</v>
      </c>
      <c r="C3082" s="48" t="s">
        <v>1921</v>
      </c>
    </row>
    <row r="3083" spans="2:3">
      <c r="B3083" s="139">
        <v>0</v>
      </c>
      <c r="C3083" s="49" t="s">
        <v>3747</v>
      </c>
    </row>
    <row r="3084" spans="2:3">
      <c r="B3084" s="80">
        <v>0</v>
      </c>
      <c r="C3084" s="124">
        <v>0</v>
      </c>
    </row>
    <row r="3085" spans="2:3">
      <c r="B3085" s="80">
        <v>0</v>
      </c>
      <c r="C3085" s="44" t="s">
        <v>19</v>
      </c>
    </row>
    <row r="3086" spans="2:3">
      <c r="B3086" s="80">
        <v>0</v>
      </c>
      <c r="C3086" s="72" t="s">
        <v>1798</v>
      </c>
    </row>
    <row r="3087" spans="2:3">
      <c r="B3087" s="80">
        <v>0</v>
      </c>
      <c r="C3087" s="72" t="s">
        <v>14</v>
      </c>
    </row>
    <row r="3088" spans="2:3">
      <c r="B3088" s="80">
        <v>0</v>
      </c>
      <c r="C3088" s="72">
        <v>0</v>
      </c>
    </row>
    <row r="3089" spans="2:3">
      <c r="B3089" s="80">
        <v>0</v>
      </c>
      <c r="C3089" s="45" t="s">
        <v>2</v>
      </c>
    </row>
    <row r="3090" spans="2:3">
      <c r="B3090" s="80">
        <v>0</v>
      </c>
      <c r="C3090" s="72" t="s">
        <v>3748</v>
      </c>
    </row>
    <row r="3091" spans="2:3">
      <c r="B3091" s="80">
        <v>0</v>
      </c>
      <c r="C3091" s="72" t="s">
        <v>3749</v>
      </c>
    </row>
    <row r="3092" spans="2:3">
      <c r="B3092" s="80">
        <v>0</v>
      </c>
      <c r="C3092" s="72" t="s">
        <v>3750</v>
      </c>
    </row>
    <row r="3093" spans="2:3">
      <c r="B3093" s="80">
        <v>0</v>
      </c>
      <c r="C3093" s="72" t="s">
        <v>3751</v>
      </c>
    </row>
    <row r="3094" spans="2:3">
      <c r="B3094" s="80">
        <v>0</v>
      </c>
      <c r="C3094" s="72" t="s">
        <v>3752</v>
      </c>
    </row>
    <row r="3095" spans="2:3">
      <c r="B3095" s="80">
        <v>0</v>
      </c>
      <c r="C3095" s="72" t="s">
        <v>662</v>
      </c>
    </row>
    <row r="3096" spans="2:3">
      <c r="B3096" s="80">
        <v>0</v>
      </c>
      <c r="C3096" s="72" t="s">
        <v>700</v>
      </c>
    </row>
    <row r="3097" spans="2:3">
      <c r="B3097" s="80">
        <v>0</v>
      </c>
      <c r="C3097" s="72" t="s">
        <v>3753</v>
      </c>
    </row>
    <row r="3098" spans="2:3">
      <c r="B3098" s="80">
        <v>0</v>
      </c>
      <c r="C3098" s="72">
        <v>0</v>
      </c>
    </row>
    <row r="3099" spans="2:3">
      <c r="B3099" s="80">
        <v>0</v>
      </c>
      <c r="C3099" s="72" t="s">
        <v>0</v>
      </c>
    </row>
    <row r="3100" spans="2:3" ht="25.5">
      <c r="B3100" s="80">
        <v>0</v>
      </c>
      <c r="C3100" s="72" t="s">
        <v>3754</v>
      </c>
    </row>
    <row r="3101" spans="2:3">
      <c r="B3101" s="80">
        <v>0</v>
      </c>
      <c r="C3101" s="72" t="s">
        <v>1922</v>
      </c>
    </row>
    <row r="3102" spans="2:3">
      <c r="B3102" s="80">
        <v>0</v>
      </c>
      <c r="C3102" s="72" t="s">
        <v>1923</v>
      </c>
    </row>
    <row r="3103" spans="2:3">
      <c r="B3103" s="80">
        <v>0</v>
      </c>
      <c r="C3103" s="72" t="s">
        <v>1924</v>
      </c>
    </row>
    <row r="3104" spans="2:3">
      <c r="B3104" s="80">
        <v>0</v>
      </c>
      <c r="C3104" s="72" t="s">
        <v>1925</v>
      </c>
    </row>
    <row r="3105" spans="2:3">
      <c r="B3105" s="80">
        <v>0</v>
      </c>
      <c r="C3105" s="72" t="s">
        <v>1926</v>
      </c>
    </row>
    <row r="3106" spans="2:3">
      <c r="B3106" s="80">
        <v>0</v>
      </c>
      <c r="C3106" s="72" t="s">
        <v>1927</v>
      </c>
    </row>
    <row r="3107" spans="2:3">
      <c r="B3107" s="80">
        <v>0</v>
      </c>
      <c r="C3107" s="72">
        <v>0</v>
      </c>
    </row>
    <row r="3108" spans="2:3">
      <c r="B3108" s="122">
        <v>0</v>
      </c>
      <c r="C3108" s="122">
        <v>0</v>
      </c>
    </row>
    <row r="3109" spans="2:3">
      <c r="B3109" s="138">
        <v>0</v>
      </c>
      <c r="C3109" s="123">
        <v>0</v>
      </c>
    </row>
    <row r="3110" spans="2:3" ht="20.25">
      <c r="B3110" s="137" t="s">
        <v>1708</v>
      </c>
      <c r="C3110" s="48" t="s">
        <v>1928</v>
      </c>
    </row>
    <row r="3111" spans="2:3">
      <c r="B3111" s="139">
        <v>0</v>
      </c>
      <c r="C3111" s="49" t="s">
        <v>3755</v>
      </c>
    </row>
    <row r="3112" spans="2:3">
      <c r="B3112" s="80">
        <v>0</v>
      </c>
      <c r="C3112" s="124">
        <v>0</v>
      </c>
    </row>
    <row r="3113" spans="2:3">
      <c r="B3113" s="80">
        <v>0</v>
      </c>
      <c r="C3113" s="44" t="s">
        <v>8</v>
      </c>
    </row>
    <row r="3114" spans="2:3">
      <c r="B3114" s="80">
        <v>0</v>
      </c>
      <c r="C3114" s="72" t="s">
        <v>20</v>
      </c>
    </row>
    <row r="3115" spans="2:3">
      <c r="B3115" s="80">
        <v>0</v>
      </c>
      <c r="C3115" s="72" t="s">
        <v>3</v>
      </c>
    </row>
    <row r="3116" spans="2:3">
      <c r="B3116" s="80">
        <v>0</v>
      </c>
      <c r="C3116" s="72">
        <v>0</v>
      </c>
    </row>
    <row r="3117" spans="2:3">
      <c r="B3117" s="80">
        <v>0</v>
      </c>
      <c r="C3117" s="45" t="s">
        <v>2</v>
      </c>
    </row>
    <row r="3118" spans="2:3">
      <c r="B3118" s="80">
        <v>0</v>
      </c>
      <c r="C3118" s="72" t="s">
        <v>3756</v>
      </c>
    </row>
    <row r="3119" spans="2:3">
      <c r="B3119" s="80">
        <v>0</v>
      </c>
      <c r="C3119" s="72" t="s">
        <v>3757</v>
      </c>
    </row>
    <row r="3120" spans="2:3">
      <c r="B3120" s="80">
        <v>0</v>
      </c>
      <c r="C3120" s="72" t="s">
        <v>3758</v>
      </c>
    </row>
    <row r="3121" spans="2:3">
      <c r="B3121" s="80">
        <v>0</v>
      </c>
      <c r="C3121" s="72" t="s">
        <v>3759</v>
      </c>
    </row>
    <row r="3122" spans="2:3">
      <c r="B3122" s="80">
        <v>0</v>
      </c>
      <c r="C3122" s="72">
        <v>0</v>
      </c>
    </row>
    <row r="3123" spans="2:3">
      <c r="B3123" s="80">
        <v>0</v>
      </c>
      <c r="C3123" s="72" t="s">
        <v>0</v>
      </c>
    </row>
    <row r="3124" spans="2:3">
      <c r="B3124" s="80">
        <v>0</v>
      </c>
      <c r="C3124" s="72" t="s">
        <v>1929</v>
      </c>
    </row>
    <row r="3125" spans="2:3" ht="25.5">
      <c r="B3125" s="80">
        <v>0</v>
      </c>
      <c r="C3125" s="72" t="s">
        <v>1930</v>
      </c>
    </row>
    <row r="3126" spans="2:3">
      <c r="B3126" s="80">
        <v>0</v>
      </c>
      <c r="C3126" s="72" t="s">
        <v>1931</v>
      </c>
    </row>
    <row r="3127" spans="2:3">
      <c r="B3127" s="80">
        <v>0</v>
      </c>
      <c r="C3127" s="72" t="s">
        <v>1932</v>
      </c>
    </row>
    <row r="3128" spans="2:3">
      <c r="B3128" s="80">
        <v>0</v>
      </c>
      <c r="C3128" s="72" t="s">
        <v>1933</v>
      </c>
    </row>
    <row r="3129" spans="2:3" ht="25.5">
      <c r="B3129" s="80">
        <v>0</v>
      </c>
      <c r="C3129" s="72" t="s">
        <v>1934</v>
      </c>
    </row>
    <row r="3130" spans="2:3">
      <c r="B3130" s="80">
        <v>0</v>
      </c>
      <c r="C3130" s="72" t="s">
        <v>1935</v>
      </c>
    </row>
    <row r="3131" spans="2:3">
      <c r="B3131" s="80">
        <v>0</v>
      </c>
      <c r="C3131" s="72">
        <v>0</v>
      </c>
    </row>
    <row r="3132" spans="2:3">
      <c r="B3132" s="122">
        <v>0</v>
      </c>
      <c r="C3132" s="122">
        <v>0</v>
      </c>
    </row>
    <row r="3133" spans="2:3">
      <c r="B3133" s="138">
        <v>0</v>
      </c>
      <c r="C3133" s="123">
        <v>0</v>
      </c>
    </row>
    <row r="3134" spans="2:3" ht="20.25">
      <c r="B3134" s="137" t="s">
        <v>1708</v>
      </c>
      <c r="C3134" s="48" t="s">
        <v>1936</v>
      </c>
    </row>
    <row r="3135" spans="2:3">
      <c r="B3135" s="139">
        <v>0</v>
      </c>
      <c r="C3135" s="49" t="s">
        <v>3760</v>
      </c>
    </row>
    <row r="3136" spans="2:3">
      <c r="B3136" s="80">
        <v>0</v>
      </c>
      <c r="C3136" s="124">
        <v>0</v>
      </c>
    </row>
    <row r="3137" spans="2:3">
      <c r="B3137" s="80">
        <v>0</v>
      </c>
      <c r="C3137" s="44" t="s">
        <v>8</v>
      </c>
    </row>
    <row r="3138" spans="2:3">
      <c r="B3138" s="80">
        <v>0</v>
      </c>
      <c r="C3138" s="72" t="s">
        <v>7</v>
      </c>
    </row>
    <row r="3139" spans="2:3">
      <c r="B3139" s="80">
        <v>0</v>
      </c>
      <c r="C3139" s="72" t="s">
        <v>17</v>
      </c>
    </row>
    <row r="3140" spans="2:3">
      <c r="B3140" s="80">
        <v>0</v>
      </c>
      <c r="C3140" s="72">
        <v>0</v>
      </c>
    </row>
    <row r="3141" spans="2:3">
      <c r="B3141" s="80">
        <v>0</v>
      </c>
      <c r="C3141" s="45" t="s">
        <v>2</v>
      </c>
    </row>
    <row r="3142" spans="2:3">
      <c r="B3142" s="80">
        <v>0</v>
      </c>
      <c r="C3142" s="72" t="s">
        <v>3756</v>
      </c>
    </row>
    <row r="3143" spans="2:3">
      <c r="B3143" s="80">
        <v>0</v>
      </c>
      <c r="C3143" s="72" t="s">
        <v>3761</v>
      </c>
    </row>
    <row r="3144" spans="2:3">
      <c r="B3144" s="80">
        <v>0</v>
      </c>
      <c r="C3144" s="72" t="s">
        <v>3762</v>
      </c>
    </row>
    <row r="3145" spans="2:3">
      <c r="B3145" s="80">
        <v>0</v>
      </c>
      <c r="C3145" s="72" t="s">
        <v>3763</v>
      </c>
    </row>
    <row r="3146" spans="2:3">
      <c r="B3146" s="80">
        <v>0</v>
      </c>
      <c r="C3146" s="72" t="s">
        <v>779</v>
      </c>
    </row>
    <row r="3147" spans="2:3">
      <c r="B3147" s="80">
        <v>0</v>
      </c>
      <c r="C3147" s="72" t="s">
        <v>3764</v>
      </c>
    </row>
    <row r="3148" spans="2:3">
      <c r="B3148" s="80">
        <v>0</v>
      </c>
      <c r="C3148" s="72" t="s">
        <v>3765</v>
      </c>
    </row>
    <row r="3149" spans="2:3">
      <c r="B3149" s="80">
        <v>0</v>
      </c>
      <c r="C3149" s="72" t="s">
        <v>3766</v>
      </c>
    </row>
    <row r="3150" spans="2:3">
      <c r="B3150" s="80">
        <v>0</v>
      </c>
      <c r="C3150" s="72" t="s">
        <v>1202</v>
      </c>
    </row>
    <row r="3151" spans="2:3">
      <c r="B3151" s="80">
        <v>0</v>
      </c>
      <c r="C3151" s="72" t="s">
        <v>3767</v>
      </c>
    </row>
    <row r="3152" spans="2:3">
      <c r="B3152" s="80">
        <v>0</v>
      </c>
      <c r="C3152" s="72" t="s">
        <v>992</v>
      </c>
    </row>
    <row r="3153" spans="2:3">
      <c r="B3153" s="80">
        <v>0</v>
      </c>
      <c r="C3153" s="72" t="s">
        <v>3768</v>
      </c>
    </row>
    <row r="3154" spans="2:3">
      <c r="B3154" s="80">
        <v>0</v>
      </c>
      <c r="C3154" s="72">
        <v>0</v>
      </c>
    </row>
    <row r="3155" spans="2:3">
      <c r="B3155" s="80">
        <v>0</v>
      </c>
      <c r="C3155" s="72" t="s">
        <v>0</v>
      </c>
    </row>
    <row r="3156" spans="2:3">
      <c r="B3156" s="80">
        <v>0</v>
      </c>
      <c r="C3156" s="72" t="s">
        <v>1937</v>
      </c>
    </row>
    <row r="3157" spans="2:3">
      <c r="B3157" s="80">
        <v>0</v>
      </c>
      <c r="C3157" s="72" t="s">
        <v>1938</v>
      </c>
    </row>
    <row r="3158" spans="2:3">
      <c r="B3158" s="80">
        <v>0</v>
      </c>
      <c r="C3158" s="72" t="s">
        <v>1939</v>
      </c>
    </row>
    <row r="3159" spans="2:3">
      <c r="B3159" s="80">
        <v>0</v>
      </c>
      <c r="C3159" s="72" t="s">
        <v>1940</v>
      </c>
    </row>
    <row r="3160" spans="2:3" ht="25.5">
      <c r="B3160" s="80">
        <v>0</v>
      </c>
      <c r="C3160" s="72" t="s">
        <v>1941</v>
      </c>
    </row>
    <row r="3161" spans="2:3">
      <c r="B3161" s="80">
        <v>0</v>
      </c>
      <c r="C3161" s="72" t="s">
        <v>1942</v>
      </c>
    </row>
    <row r="3162" spans="2:3" ht="25.5">
      <c r="B3162" s="80">
        <v>0</v>
      </c>
      <c r="C3162" s="72" t="s">
        <v>1943</v>
      </c>
    </row>
    <row r="3163" spans="2:3">
      <c r="B3163" s="80">
        <v>0</v>
      </c>
      <c r="C3163" s="72" t="s">
        <v>1944</v>
      </c>
    </row>
    <row r="3164" spans="2:3">
      <c r="B3164" s="80">
        <v>0</v>
      </c>
      <c r="C3164" s="72">
        <v>0</v>
      </c>
    </row>
    <row r="3165" spans="2:3">
      <c r="B3165" s="122">
        <v>0</v>
      </c>
      <c r="C3165" s="122">
        <v>0</v>
      </c>
    </row>
    <row r="3166" spans="2:3">
      <c r="B3166" s="138">
        <v>0</v>
      </c>
      <c r="C3166" s="123">
        <v>0</v>
      </c>
    </row>
    <row r="3167" spans="2:3" ht="20.25">
      <c r="B3167" s="137" t="s">
        <v>1708</v>
      </c>
      <c r="C3167" s="48" t="s">
        <v>1945</v>
      </c>
    </row>
    <row r="3168" spans="2:3">
      <c r="B3168" s="139">
        <v>0</v>
      </c>
      <c r="C3168" s="49" t="s">
        <v>3769</v>
      </c>
    </row>
    <row r="3169" spans="2:3">
      <c r="B3169" s="80">
        <v>0</v>
      </c>
      <c r="C3169" s="124">
        <v>0</v>
      </c>
    </row>
    <row r="3170" spans="2:3">
      <c r="B3170" s="80">
        <v>0</v>
      </c>
      <c r="C3170" s="44" t="s">
        <v>19</v>
      </c>
    </row>
    <row r="3171" spans="2:3">
      <c r="B3171" s="80">
        <v>0</v>
      </c>
      <c r="C3171" s="72" t="s">
        <v>4</v>
      </c>
    </row>
    <row r="3172" spans="2:3">
      <c r="B3172" s="80">
        <v>0</v>
      </c>
      <c r="C3172" s="72" t="s">
        <v>18</v>
      </c>
    </row>
    <row r="3173" spans="2:3">
      <c r="B3173" s="80">
        <v>0</v>
      </c>
      <c r="C3173" s="72">
        <v>0</v>
      </c>
    </row>
    <row r="3174" spans="2:3">
      <c r="B3174" s="80">
        <v>0</v>
      </c>
      <c r="C3174" s="45" t="s">
        <v>2</v>
      </c>
    </row>
    <row r="3175" spans="2:3">
      <c r="B3175" s="80">
        <v>0</v>
      </c>
      <c r="C3175" s="72" t="s">
        <v>3770</v>
      </c>
    </row>
    <row r="3176" spans="2:3">
      <c r="B3176" s="80">
        <v>0</v>
      </c>
      <c r="C3176" s="72" t="s">
        <v>3771</v>
      </c>
    </row>
    <row r="3177" spans="2:3">
      <c r="B3177" s="80">
        <v>0</v>
      </c>
      <c r="C3177" s="72" t="s">
        <v>3772</v>
      </c>
    </row>
    <row r="3178" spans="2:3">
      <c r="B3178" s="80">
        <v>0</v>
      </c>
      <c r="C3178" s="72" t="s">
        <v>3743</v>
      </c>
    </row>
    <row r="3179" spans="2:3">
      <c r="B3179" s="80">
        <v>0</v>
      </c>
      <c r="C3179" s="72" t="s">
        <v>662</v>
      </c>
    </row>
    <row r="3180" spans="2:3">
      <c r="B3180" s="80">
        <v>0</v>
      </c>
      <c r="C3180" s="72" t="s">
        <v>700</v>
      </c>
    </row>
    <row r="3181" spans="2:3">
      <c r="B3181" s="80">
        <v>0</v>
      </c>
      <c r="C3181" s="72">
        <v>0</v>
      </c>
    </row>
    <row r="3182" spans="2:3">
      <c r="B3182" s="80">
        <v>0</v>
      </c>
      <c r="C3182" s="72" t="s">
        <v>0</v>
      </c>
    </row>
    <row r="3183" spans="2:3" ht="25.5">
      <c r="B3183" s="80">
        <v>0</v>
      </c>
      <c r="C3183" s="72" t="s">
        <v>1946</v>
      </c>
    </row>
    <row r="3184" spans="2:3">
      <c r="B3184" s="80">
        <v>0</v>
      </c>
      <c r="C3184" s="72" t="s">
        <v>1947</v>
      </c>
    </row>
    <row r="3185" spans="2:3">
      <c r="B3185" s="80">
        <v>0</v>
      </c>
      <c r="C3185" s="72">
        <v>0</v>
      </c>
    </row>
    <row r="3186" spans="2:3">
      <c r="B3186" s="122">
        <v>0</v>
      </c>
      <c r="C3186" s="122">
        <v>0</v>
      </c>
    </row>
    <row r="3187" spans="2:3">
      <c r="B3187" s="138">
        <v>0</v>
      </c>
      <c r="C3187" s="123">
        <v>0</v>
      </c>
    </row>
    <row r="3188" spans="2:3" ht="20.25">
      <c r="B3188" s="137" t="s">
        <v>1708</v>
      </c>
      <c r="C3188" s="48" t="s">
        <v>1948</v>
      </c>
    </row>
    <row r="3189" spans="2:3">
      <c r="B3189" s="139">
        <v>0</v>
      </c>
      <c r="C3189" s="49" t="s">
        <v>3773</v>
      </c>
    </row>
    <row r="3190" spans="2:3">
      <c r="B3190" s="80">
        <v>0</v>
      </c>
      <c r="C3190" s="124">
        <v>0</v>
      </c>
    </row>
    <row r="3191" spans="2:3">
      <c r="B3191" s="80">
        <v>0</v>
      </c>
      <c r="C3191" s="44" t="s">
        <v>35</v>
      </c>
    </row>
    <row r="3192" spans="2:3">
      <c r="B3192" s="80">
        <v>0</v>
      </c>
      <c r="C3192" s="72" t="s">
        <v>15</v>
      </c>
    </row>
    <row r="3193" spans="2:3">
      <c r="B3193" s="80">
        <v>0</v>
      </c>
      <c r="C3193" s="72" t="s">
        <v>21</v>
      </c>
    </row>
    <row r="3194" spans="2:3">
      <c r="B3194" s="80">
        <v>0</v>
      </c>
      <c r="C3194" s="72">
        <v>0</v>
      </c>
    </row>
    <row r="3195" spans="2:3">
      <c r="B3195" s="80">
        <v>0</v>
      </c>
      <c r="C3195" s="45" t="s">
        <v>2</v>
      </c>
    </row>
    <row r="3196" spans="2:3">
      <c r="B3196" s="80">
        <v>0</v>
      </c>
      <c r="C3196" s="72" t="s">
        <v>3774</v>
      </c>
    </row>
    <row r="3197" spans="2:3">
      <c r="B3197" s="80">
        <v>0</v>
      </c>
      <c r="C3197" s="72" t="s">
        <v>3775</v>
      </c>
    </row>
    <row r="3198" spans="2:3">
      <c r="B3198" s="80">
        <v>0</v>
      </c>
      <c r="C3198" s="72" t="s">
        <v>662</v>
      </c>
    </row>
    <row r="3199" spans="2:3">
      <c r="B3199" s="80">
        <v>0</v>
      </c>
      <c r="C3199" s="72" t="s">
        <v>700</v>
      </c>
    </row>
    <row r="3200" spans="2:3">
      <c r="B3200" s="80">
        <v>0</v>
      </c>
      <c r="C3200" s="72" t="s">
        <v>1246</v>
      </c>
    </row>
    <row r="3201" spans="2:3">
      <c r="B3201" s="80">
        <v>0</v>
      </c>
      <c r="C3201" s="72" t="s">
        <v>681</v>
      </c>
    </row>
    <row r="3202" spans="2:3">
      <c r="B3202" s="80">
        <v>0</v>
      </c>
      <c r="C3202" s="72" t="s">
        <v>711</v>
      </c>
    </row>
    <row r="3203" spans="2:3">
      <c r="B3203" s="80">
        <v>0</v>
      </c>
      <c r="C3203" s="72" t="s">
        <v>3776</v>
      </c>
    </row>
    <row r="3204" spans="2:3">
      <c r="B3204" s="80">
        <v>0</v>
      </c>
      <c r="C3204" s="72" t="s">
        <v>3777</v>
      </c>
    </row>
    <row r="3205" spans="2:3">
      <c r="B3205" s="80">
        <v>0</v>
      </c>
      <c r="C3205" s="72" t="s">
        <v>3778</v>
      </c>
    </row>
    <row r="3206" spans="2:3">
      <c r="B3206" s="80">
        <v>0</v>
      </c>
      <c r="C3206" s="72">
        <v>0</v>
      </c>
    </row>
    <row r="3207" spans="2:3">
      <c r="B3207" s="80">
        <v>0</v>
      </c>
      <c r="C3207" s="72" t="s">
        <v>0</v>
      </c>
    </row>
    <row r="3208" spans="2:3">
      <c r="B3208" s="80">
        <v>0</v>
      </c>
      <c r="C3208" s="72" t="s">
        <v>1949</v>
      </c>
    </row>
    <row r="3209" spans="2:3">
      <c r="B3209" s="80">
        <v>0</v>
      </c>
      <c r="C3209" s="72" t="s">
        <v>1950</v>
      </c>
    </row>
    <row r="3210" spans="2:3">
      <c r="B3210" s="80">
        <v>0</v>
      </c>
      <c r="C3210" s="72" t="s">
        <v>1951</v>
      </c>
    </row>
    <row r="3211" spans="2:3">
      <c r="B3211" s="80">
        <v>0</v>
      </c>
      <c r="C3211" s="72" t="s">
        <v>1952</v>
      </c>
    </row>
    <row r="3212" spans="2:3">
      <c r="B3212" s="80">
        <v>0</v>
      </c>
      <c r="C3212" s="72" t="s">
        <v>1953</v>
      </c>
    </row>
    <row r="3213" spans="2:3">
      <c r="B3213" s="80">
        <v>0</v>
      </c>
      <c r="C3213" s="72" t="s">
        <v>1954</v>
      </c>
    </row>
    <row r="3214" spans="2:3">
      <c r="B3214" s="80">
        <v>0</v>
      </c>
      <c r="C3214" s="72" t="s">
        <v>1955</v>
      </c>
    </row>
    <row r="3215" spans="2:3">
      <c r="B3215" s="80">
        <v>0</v>
      </c>
      <c r="C3215" s="72">
        <v>0</v>
      </c>
    </row>
    <row r="3216" spans="2:3">
      <c r="B3216" s="122">
        <v>0</v>
      </c>
      <c r="C3216" s="122">
        <v>0</v>
      </c>
    </row>
    <row r="3217" spans="2:3">
      <c r="B3217" s="138">
        <v>0</v>
      </c>
      <c r="C3217" s="123">
        <v>0</v>
      </c>
    </row>
    <row r="3218" spans="2:3" ht="20.25">
      <c r="B3218" s="137" t="s">
        <v>1708</v>
      </c>
      <c r="C3218" s="48" t="s">
        <v>1956</v>
      </c>
    </row>
    <row r="3219" spans="2:3">
      <c r="B3219" s="139">
        <v>0</v>
      </c>
      <c r="C3219" s="49" t="s">
        <v>3779</v>
      </c>
    </row>
    <row r="3220" spans="2:3">
      <c r="B3220" s="80">
        <v>0</v>
      </c>
      <c r="C3220" s="124">
        <v>0</v>
      </c>
    </row>
    <row r="3221" spans="2:3">
      <c r="B3221" s="80">
        <v>0</v>
      </c>
      <c r="C3221" s="44" t="s">
        <v>5</v>
      </c>
    </row>
    <row r="3222" spans="2:3">
      <c r="B3222" s="80">
        <v>0</v>
      </c>
      <c r="C3222" s="72" t="s">
        <v>4</v>
      </c>
    </row>
    <row r="3223" spans="2:3">
      <c r="B3223" s="80">
        <v>0</v>
      </c>
      <c r="C3223" s="72" t="s">
        <v>17</v>
      </c>
    </row>
    <row r="3224" spans="2:3">
      <c r="B3224" s="80">
        <v>0</v>
      </c>
      <c r="C3224" s="72">
        <v>0</v>
      </c>
    </row>
    <row r="3225" spans="2:3">
      <c r="B3225" s="80">
        <v>0</v>
      </c>
      <c r="C3225" s="45" t="s">
        <v>2</v>
      </c>
    </row>
    <row r="3226" spans="2:3">
      <c r="B3226" s="80">
        <v>0</v>
      </c>
      <c r="C3226" s="72" t="s">
        <v>689</v>
      </c>
    </row>
    <row r="3227" spans="2:3">
      <c r="B3227" s="80">
        <v>0</v>
      </c>
      <c r="C3227" s="72" t="s">
        <v>690</v>
      </c>
    </row>
    <row r="3228" spans="2:3">
      <c r="B3228" s="80">
        <v>0</v>
      </c>
      <c r="C3228" s="72" t="s">
        <v>691</v>
      </c>
    </row>
    <row r="3229" spans="2:3">
      <c r="B3229" s="80">
        <v>0</v>
      </c>
      <c r="C3229" s="72" t="s">
        <v>671</v>
      </c>
    </row>
    <row r="3230" spans="2:3">
      <c r="B3230" s="80">
        <v>0</v>
      </c>
      <c r="C3230" s="72" t="s">
        <v>3780</v>
      </c>
    </row>
    <row r="3231" spans="2:3">
      <c r="B3231" s="80">
        <v>0</v>
      </c>
      <c r="C3231" s="72" t="s">
        <v>692</v>
      </c>
    </row>
    <row r="3232" spans="2:3">
      <c r="B3232" s="80">
        <v>0</v>
      </c>
      <c r="C3232" s="72">
        <v>0</v>
      </c>
    </row>
    <row r="3233" spans="2:3">
      <c r="B3233" s="80">
        <v>0</v>
      </c>
      <c r="C3233" s="72" t="s">
        <v>0</v>
      </c>
    </row>
    <row r="3234" spans="2:3">
      <c r="B3234" s="80">
        <v>0</v>
      </c>
      <c r="C3234" s="72" t="s">
        <v>1957</v>
      </c>
    </row>
    <row r="3235" spans="2:3" ht="25.5">
      <c r="B3235" s="80">
        <v>0</v>
      </c>
      <c r="C3235" s="72" t="s">
        <v>1958</v>
      </c>
    </row>
    <row r="3236" spans="2:3" ht="25.5">
      <c r="B3236" s="80">
        <v>0</v>
      </c>
      <c r="C3236" s="72" t="s">
        <v>1959</v>
      </c>
    </row>
    <row r="3237" spans="2:3">
      <c r="B3237" s="80">
        <v>0</v>
      </c>
      <c r="C3237" s="72">
        <v>0</v>
      </c>
    </row>
    <row r="3238" spans="2:3">
      <c r="B3238" s="122">
        <v>0</v>
      </c>
      <c r="C3238" s="122">
        <v>0</v>
      </c>
    </row>
    <row r="3239" spans="2:3">
      <c r="B3239" s="138">
        <v>0</v>
      </c>
      <c r="C3239" s="123">
        <v>0</v>
      </c>
    </row>
    <row r="3240" spans="2:3" ht="20.25">
      <c r="B3240" s="137" t="s">
        <v>1708</v>
      </c>
      <c r="C3240" s="48" t="s">
        <v>1960</v>
      </c>
    </row>
    <row r="3241" spans="2:3">
      <c r="B3241" s="139">
        <v>0</v>
      </c>
      <c r="C3241" s="49" t="s">
        <v>3781</v>
      </c>
    </row>
    <row r="3242" spans="2:3">
      <c r="B3242" s="80">
        <v>0</v>
      </c>
      <c r="C3242" s="124">
        <v>0</v>
      </c>
    </row>
    <row r="3243" spans="2:3">
      <c r="B3243" s="80">
        <v>0</v>
      </c>
      <c r="C3243" s="44" t="s">
        <v>5</v>
      </c>
    </row>
    <row r="3244" spans="2:3">
      <c r="B3244" s="80">
        <v>0</v>
      </c>
      <c r="C3244" s="72" t="s">
        <v>7</v>
      </c>
    </row>
    <row r="3245" spans="2:3">
      <c r="B3245" s="80">
        <v>0</v>
      </c>
      <c r="C3245" s="72" t="s">
        <v>32</v>
      </c>
    </row>
    <row r="3246" spans="2:3">
      <c r="B3246" s="80">
        <v>0</v>
      </c>
      <c r="C3246" s="72">
        <v>0</v>
      </c>
    </row>
    <row r="3247" spans="2:3">
      <c r="B3247" s="80">
        <v>0</v>
      </c>
      <c r="C3247" s="45" t="s">
        <v>2</v>
      </c>
    </row>
    <row r="3248" spans="2:3">
      <c r="B3248" s="80">
        <v>0</v>
      </c>
      <c r="C3248" s="72" t="s">
        <v>3599</v>
      </c>
    </row>
    <row r="3249" spans="2:3">
      <c r="B3249" s="80">
        <v>0</v>
      </c>
      <c r="C3249" s="72" t="s">
        <v>3782</v>
      </c>
    </row>
    <row r="3250" spans="2:3">
      <c r="B3250" s="80">
        <v>0</v>
      </c>
      <c r="C3250" s="72" t="s">
        <v>3783</v>
      </c>
    </row>
    <row r="3251" spans="2:3">
      <c r="B3251" s="80">
        <v>0</v>
      </c>
      <c r="C3251" s="72" t="s">
        <v>3784</v>
      </c>
    </row>
    <row r="3252" spans="2:3">
      <c r="B3252" s="80">
        <v>0</v>
      </c>
      <c r="C3252" s="72" t="s">
        <v>657</v>
      </c>
    </row>
    <row r="3253" spans="2:3">
      <c r="B3253" s="80">
        <v>0</v>
      </c>
      <c r="C3253" s="72" t="s">
        <v>3697</v>
      </c>
    </row>
    <row r="3254" spans="2:3">
      <c r="B3254" s="80">
        <v>0</v>
      </c>
      <c r="C3254" s="72" t="s">
        <v>662</v>
      </c>
    </row>
    <row r="3255" spans="2:3">
      <c r="B3255" s="80">
        <v>0</v>
      </c>
      <c r="C3255" s="72" t="s">
        <v>700</v>
      </c>
    </row>
    <row r="3256" spans="2:3">
      <c r="B3256" s="80">
        <v>0</v>
      </c>
      <c r="C3256" s="72" t="s">
        <v>3785</v>
      </c>
    </row>
    <row r="3257" spans="2:3">
      <c r="B3257" s="80">
        <v>0</v>
      </c>
      <c r="C3257" s="72">
        <v>0</v>
      </c>
    </row>
    <row r="3258" spans="2:3">
      <c r="B3258" s="80">
        <v>0</v>
      </c>
      <c r="C3258" s="72" t="s">
        <v>0</v>
      </c>
    </row>
    <row r="3259" spans="2:3">
      <c r="B3259" s="80">
        <v>0</v>
      </c>
      <c r="C3259" s="72" t="s">
        <v>1961</v>
      </c>
    </row>
    <row r="3260" spans="2:3">
      <c r="B3260" s="80">
        <v>0</v>
      </c>
      <c r="C3260" s="72" t="s">
        <v>1962</v>
      </c>
    </row>
    <row r="3261" spans="2:3">
      <c r="B3261" s="80">
        <v>0</v>
      </c>
      <c r="C3261" s="72" t="s">
        <v>1963</v>
      </c>
    </row>
    <row r="3262" spans="2:3">
      <c r="B3262" s="80">
        <v>0</v>
      </c>
      <c r="C3262" s="72" t="s">
        <v>1964</v>
      </c>
    </row>
    <row r="3263" spans="2:3" ht="25.5">
      <c r="B3263" s="80">
        <v>0</v>
      </c>
      <c r="C3263" s="72" t="s">
        <v>1965</v>
      </c>
    </row>
    <row r="3264" spans="2:3" ht="25.5">
      <c r="B3264" s="80">
        <v>0</v>
      </c>
      <c r="C3264" s="72" t="s">
        <v>1966</v>
      </c>
    </row>
    <row r="3265" spans="2:3" ht="25.5">
      <c r="B3265" s="80">
        <v>0</v>
      </c>
      <c r="C3265" s="72" t="s">
        <v>1967</v>
      </c>
    </row>
    <row r="3266" spans="2:3">
      <c r="B3266" s="80">
        <v>0</v>
      </c>
      <c r="C3266" s="72">
        <v>0</v>
      </c>
    </row>
    <row r="3267" spans="2:3">
      <c r="B3267" s="122">
        <v>0</v>
      </c>
      <c r="C3267" s="122">
        <v>0</v>
      </c>
    </row>
    <row r="3268" spans="2:3">
      <c r="B3268" s="138">
        <v>0</v>
      </c>
      <c r="C3268" s="123">
        <v>0</v>
      </c>
    </row>
    <row r="3269" spans="2:3" ht="20.25">
      <c r="B3269" s="137" t="s">
        <v>1708</v>
      </c>
      <c r="C3269" s="48" t="s">
        <v>1968</v>
      </c>
    </row>
    <row r="3270" spans="2:3">
      <c r="B3270" s="139">
        <v>0</v>
      </c>
      <c r="C3270" s="49" t="s">
        <v>3786</v>
      </c>
    </row>
    <row r="3271" spans="2:3">
      <c r="B3271" s="80">
        <v>0</v>
      </c>
      <c r="C3271" s="124">
        <v>0</v>
      </c>
    </row>
    <row r="3272" spans="2:3">
      <c r="B3272" s="80">
        <v>0</v>
      </c>
      <c r="C3272" s="44" t="s">
        <v>5</v>
      </c>
    </row>
    <row r="3273" spans="2:3">
      <c r="B3273" s="80">
        <v>0</v>
      </c>
      <c r="C3273" s="72" t="s">
        <v>20</v>
      </c>
    </row>
    <row r="3274" spans="2:3">
      <c r="B3274" s="80">
        <v>0</v>
      </c>
      <c r="C3274" s="72" t="s">
        <v>17</v>
      </c>
    </row>
    <row r="3275" spans="2:3">
      <c r="B3275" s="80">
        <v>0</v>
      </c>
      <c r="C3275" s="72">
        <v>0</v>
      </c>
    </row>
    <row r="3276" spans="2:3">
      <c r="B3276" s="80">
        <v>0</v>
      </c>
      <c r="C3276" s="45" t="s">
        <v>2</v>
      </c>
    </row>
    <row r="3277" spans="2:3">
      <c r="B3277" s="80">
        <v>0</v>
      </c>
      <c r="C3277" s="72" t="s">
        <v>3787</v>
      </c>
    </row>
    <row r="3278" spans="2:3">
      <c r="B3278" s="80">
        <v>0</v>
      </c>
      <c r="C3278" s="72" t="s">
        <v>719</v>
      </c>
    </row>
    <row r="3279" spans="2:3">
      <c r="B3279" s="80">
        <v>0</v>
      </c>
      <c r="C3279" s="72" t="s">
        <v>3788</v>
      </c>
    </row>
    <row r="3280" spans="2:3">
      <c r="B3280" s="80">
        <v>0</v>
      </c>
      <c r="C3280" s="72" t="s">
        <v>3789</v>
      </c>
    </row>
    <row r="3281" spans="2:3">
      <c r="B3281" s="80">
        <v>0</v>
      </c>
      <c r="C3281" s="72" t="s">
        <v>3790</v>
      </c>
    </row>
    <row r="3282" spans="2:3">
      <c r="B3282" s="80">
        <v>0</v>
      </c>
      <c r="C3282" s="72" t="s">
        <v>3791</v>
      </c>
    </row>
    <row r="3283" spans="2:3">
      <c r="B3283" s="80">
        <v>0</v>
      </c>
      <c r="C3283" s="72" t="s">
        <v>662</v>
      </c>
    </row>
    <row r="3284" spans="2:3">
      <c r="B3284" s="80">
        <v>0</v>
      </c>
      <c r="C3284" s="72" t="s">
        <v>3792</v>
      </c>
    </row>
    <row r="3285" spans="2:3">
      <c r="B3285" s="80">
        <v>0</v>
      </c>
      <c r="C3285" s="72" t="s">
        <v>3793</v>
      </c>
    </row>
    <row r="3286" spans="2:3">
      <c r="B3286" s="80">
        <v>0</v>
      </c>
      <c r="C3286" s="72">
        <v>0</v>
      </c>
    </row>
    <row r="3287" spans="2:3">
      <c r="B3287" s="80">
        <v>0</v>
      </c>
      <c r="C3287" s="72" t="s">
        <v>0</v>
      </c>
    </row>
    <row r="3288" spans="2:3">
      <c r="B3288" s="80">
        <v>0</v>
      </c>
      <c r="C3288" s="72" t="s">
        <v>1969</v>
      </c>
    </row>
    <row r="3289" spans="2:3">
      <c r="B3289" s="80">
        <v>0</v>
      </c>
      <c r="C3289" s="72" t="s">
        <v>1970</v>
      </c>
    </row>
    <row r="3290" spans="2:3">
      <c r="B3290" s="80">
        <v>0</v>
      </c>
      <c r="C3290" s="72" t="s">
        <v>1971</v>
      </c>
    </row>
    <row r="3291" spans="2:3">
      <c r="B3291" s="80">
        <v>0</v>
      </c>
      <c r="C3291" s="72" t="s">
        <v>1972</v>
      </c>
    </row>
    <row r="3292" spans="2:3">
      <c r="B3292" s="80">
        <v>0</v>
      </c>
      <c r="C3292" s="72" t="s">
        <v>1973</v>
      </c>
    </row>
    <row r="3293" spans="2:3">
      <c r="B3293" s="80">
        <v>0</v>
      </c>
      <c r="C3293" s="72" t="s">
        <v>1974</v>
      </c>
    </row>
    <row r="3294" spans="2:3">
      <c r="B3294" s="80">
        <v>0</v>
      </c>
      <c r="C3294" s="72">
        <v>0</v>
      </c>
    </row>
    <row r="3295" spans="2:3">
      <c r="B3295" s="122">
        <v>0</v>
      </c>
      <c r="C3295" s="122">
        <v>0</v>
      </c>
    </row>
    <row r="3296" spans="2:3">
      <c r="B3296" s="138">
        <v>0</v>
      </c>
      <c r="C3296" s="123">
        <v>0</v>
      </c>
    </row>
    <row r="3297" spans="2:3" ht="20.25">
      <c r="B3297" s="137" t="s">
        <v>1708</v>
      </c>
      <c r="C3297" s="48" t="s">
        <v>1975</v>
      </c>
    </row>
    <row r="3298" spans="2:3">
      <c r="B3298" s="139">
        <v>0</v>
      </c>
      <c r="C3298" s="49" t="s">
        <v>3794</v>
      </c>
    </row>
    <row r="3299" spans="2:3">
      <c r="B3299" s="80">
        <v>0</v>
      </c>
      <c r="C3299" s="124">
        <v>0</v>
      </c>
    </row>
    <row r="3300" spans="2:3">
      <c r="B3300" s="80">
        <v>0</v>
      </c>
      <c r="C3300" s="44" t="s">
        <v>5</v>
      </c>
    </row>
    <row r="3301" spans="2:3">
      <c r="B3301" s="80">
        <v>0</v>
      </c>
      <c r="C3301" s="72" t="s">
        <v>9</v>
      </c>
    </row>
    <row r="3302" spans="2:3">
      <c r="B3302" s="80">
        <v>0</v>
      </c>
      <c r="C3302" s="72" t="s">
        <v>31</v>
      </c>
    </row>
    <row r="3303" spans="2:3">
      <c r="B3303" s="80">
        <v>0</v>
      </c>
      <c r="C3303" s="72">
        <v>0</v>
      </c>
    </row>
    <row r="3304" spans="2:3">
      <c r="B3304" s="80">
        <v>0</v>
      </c>
      <c r="C3304" s="45" t="s">
        <v>2</v>
      </c>
    </row>
    <row r="3305" spans="2:3">
      <c r="B3305" s="80">
        <v>0</v>
      </c>
      <c r="C3305" s="72" t="s">
        <v>1133</v>
      </c>
    </row>
    <row r="3306" spans="2:3">
      <c r="B3306" s="80">
        <v>0</v>
      </c>
      <c r="C3306" s="72" t="s">
        <v>3795</v>
      </c>
    </row>
    <row r="3307" spans="2:3">
      <c r="B3307" s="80">
        <v>0</v>
      </c>
      <c r="C3307" s="72" t="s">
        <v>1137</v>
      </c>
    </row>
    <row r="3308" spans="2:3">
      <c r="B3308" s="80">
        <v>0</v>
      </c>
      <c r="C3308" s="72" t="s">
        <v>1136</v>
      </c>
    </row>
    <row r="3309" spans="2:3">
      <c r="B3309" s="80">
        <v>0</v>
      </c>
      <c r="C3309" s="72" t="s">
        <v>3796</v>
      </c>
    </row>
    <row r="3310" spans="2:3">
      <c r="B3310" s="80">
        <v>0</v>
      </c>
      <c r="C3310" s="72" t="s">
        <v>3658</v>
      </c>
    </row>
    <row r="3311" spans="2:3">
      <c r="B3311" s="80">
        <v>0</v>
      </c>
      <c r="C3311" s="72" t="s">
        <v>3797</v>
      </c>
    </row>
    <row r="3312" spans="2:3">
      <c r="B3312" s="80">
        <v>0</v>
      </c>
      <c r="C3312" s="72" t="s">
        <v>3798</v>
      </c>
    </row>
    <row r="3313" spans="2:3">
      <c r="B3313" s="80">
        <v>0</v>
      </c>
      <c r="C3313" s="72" t="s">
        <v>3799</v>
      </c>
    </row>
    <row r="3314" spans="2:3">
      <c r="B3314" s="80">
        <v>0</v>
      </c>
      <c r="C3314" s="72" t="s">
        <v>1015</v>
      </c>
    </row>
    <row r="3315" spans="2:3">
      <c r="B3315" s="80">
        <v>0</v>
      </c>
      <c r="C3315" s="72" t="s">
        <v>3800</v>
      </c>
    </row>
    <row r="3316" spans="2:3">
      <c r="B3316" s="80">
        <v>0</v>
      </c>
      <c r="C3316" s="72" t="s">
        <v>3801</v>
      </c>
    </row>
    <row r="3317" spans="2:3">
      <c r="B3317" s="80">
        <v>0</v>
      </c>
      <c r="C3317" s="72">
        <v>0</v>
      </c>
    </row>
    <row r="3318" spans="2:3">
      <c r="B3318" s="80">
        <v>0</v>
      </c>
      <c r="C3318" s="72" t="s">
        <v>0</v>
      </c>
    </row>
    <row r="3319" spans="2:3" ht="25.5">
      <c r="B3319" s="80">
        <v>0</v>
      </c>
      <c r="C3319" s="72" t="s">
        <v>1976</v>
      </c>
    </row>
    <row r="3320" spans="2:3" ht="25.5">
      <c r="B3320" s="80">
        <v>0</v>
      </c>
      <c r="C3320" s="72" t="s">
        <v>1977</v>
      </c>
    </row>
    <row r="3321" spans="2:3">
      <c r="B3321" s="80">
        <v>0</v>
      </c>
      <c r="C3321" s="72" t="s">
        <v>1978</v>
      </c>
    </row>
    <row r="3322" spans="2:3" ht="25.5">
      <c r="B3322" s="80">
        <v>0</v>
      </c>
      <c r="C3322" s="72" t="s">
        <v>1979</v>
      </c>
    </row>
    <row r="3323" spans="2:3" ht="25.5">
      <c r="B3323" s="80">
        <v>0</v>
      </c>
      <c r="C3323" s="72" t="s">
        <v>1980</v>
      </c>
    </row>
    <row r="3324" spans="2:3" ht="25.5">
      <c r="B3324" s="80">
        <v>0</v>
      </c>
      <c r="C3324" s="72" t="s">
        <v>1981</v>
      </c>
    </row>
    <row r="3325" spans="2:3">
      <c r="B3325" s="80">
        <v>0</v>
      </c>
      <c r="C3325" s="72">
        <v>0</v>
      </c>
    </row>
    <row r="3326" spans="2:3">
      <c r="B3326" s="122">
        <v>0</v>
      </c>
      <c r="C3326" s="122">
        <v>0</v>
      </c>
    </row>
    <row r="3327" spans="2:3">
      <c r="B3327" s="138">
        <v>0</v>
      </c>
      <c r="C3327" s="123">
        <v>0</v>
      </c>
    </row>
    <row r="3328" spans="2:3" ht="20.25">
      <c r="B3328" s="137" t="s">
        <v>1708</v>
      </c>
      <c r="C3328" s="48" t="s">
        <v>1982</v>
      </c>
    </row>
    <row r="3329" spans="2:3">
      <c r="B3329" s="139">
        <v>0</v>
      </c>
      <c r="C3329" s="49" t="s">
        <v>3802</v>
      </c>
    </row>
    <row r="3330" spans="2:3">
      <c r="B3330" s="80">
        <v>0</v>
      </c>
      <c r="C3330" s="124">
        <v>0</v>
      </c>
    </row>
    <row r="3331" spans="2:3">
      <c r="B3331" s="80">
        <v>0</v>
      </c>
      <c r="C3331" s="44" t="s">
        <v>8</v>
      </c>
    </row>
    <row r="3332" spans="2:3">
      <c r="B3332" s="80">
        <v>0</v>
      </c>
      <c r="C3332" s="72" t="s">
        <v>12</v>
      </c>
    </row>
    <row r="3333" spans="2:3">
      <c r="B3333" s="80">
        <v>0</v>
      </c>
      <c r="C3333" s="72" t="s">
        <v>1843</v>
      </c>
    </row>
    <row r="3334" spans="2:3">
      <c r="B3334" s="80">
        <v>0</v>
      </c>
      <c r="C3334" s="72">
        <v>0</v>
      </c>
    </row>
    <row r="3335" spans="2:3">
      <c r="B3335" s="80">
        <v>0</v>
      </c>
      <c r="C3335" s="45" t="s">
        <v>2</v>
      </c>
    </row>
    <row r="3336" spans="2:3">
      <c r="B3336" s="80">
        <v>0</v>
      </c>
      <c r="C3336" s="72" t="s">
        <v>3803</v>
      </c>
    </row>
    <row r="3337" spans="2:3" ht="25.5">
      <c r="B3337" s="80">
        <v>0</v>
      </c>
      <c r="C3337" s="72" t="s">
        <v>3804</v>
      </c>
    </row>
    <row r="3338" spans="2:3">
      <c r="B3338" s="80">
        <v>0</v>
      </c>
      <c r="C3338" s="72">
        <v>0</v>
      </c>
    </row>
    <row r="3339" spans="2:3">
      <c r="B3339" s="80">
        <v>0</v>
      </c>
      <c r="C3339" s="72" t="s">
        <v>0</v>
      </c>
    </row>
    <row r="3340" spans="2:3">
      <c r="B3340" s="80">
        <v>0</v>
      </c>
      <c r="C3340" s="72" t="s">
        <v>1983</v>
      </c>
    </row>
    <row r="3341" spans="2:3">
      <c r="B3341" s="80">
        <v>0</v>
      </c>
      <c r="C3341" s="72" t="s">
        <v>1984</v>
      </c>
    </row>
    <row r="3342" spans="2:3">
      <c r="B3342" s="80">
        <v>0</v>
      </c>
      <c r="C3342" s="72" t="s">
        <v>1985</v>
      </c>
    </row>
    <row r="3343" spans="2:3">
      <c r="B3343" s="80">
        <v>0</v>
      </c>
      <c r="C3343" s="72" t="s">
        <v>1986</v>
      </c>
    </row>
    <row r="3344" spans="2:3">
      <c r="B3344" s="80">
        <v>0</v>
      </c>
      <c r="C3344" s="72" t="s">
        <v>1987</v>
      </c>
    </row>
    <row r="3345" spans="2:3">
      <c r="B3345" s="80">
        <v>0</v>
      </c>
      <c r="C3345" s="72" t="s">
        <v>1988</v>
      </c>
    </row>
    <row r="3346" spans="2:3">
      <c r="B3346" s="80">
        <v>0</v>
      </c>
      <c r="C3346" s="72">
        <v>0</v>
      </c>
    </row>
    <row r="3347" spans="2:3">
      <c r="B3347" s="122">
        <v>0</v>
      </c>
      <c r="C3347" s="122">
        <v>0</v>
      </c>
    </row>
    <row r="3348" spans="2:3">
      <c r="B3348" s="138">
        <v>0</v>
      </c>
      <c r="C3348" s="123">
        <v>0</v>
      </c>
    </row>
    <row r="3349" spans="2:3" ht="20.25">
      <c r="B3349" s="137" t="s">
        <v>1708</v>
      </c>
      <c r="C3349" s="48" t="s">
        <v>1989</v>
      </c>
    </row>
    <row r="3350" spans="2:3">
      <c r="B3350" s="139">
        <v>0</v>
      </c>
      <c r="C3350" s="49" t="s">
        <v>3805</v>
      </c>
    </row>
    <row r="3351" spans="2:3">
      <c r="B3351" s="80">
        <v>0</v>
      </c>
      <c r="C3351" s="124">
        <v>0</v>
      </c>
    </row>
    <row r="3352" spans="2:3">
      <c r="B3352" s="80">
        <v>0</v>
      </c>
      <c r="C3352" s="44" t="s">
        <v>8</v>
      </c>
    </row>
    <row r="3353" spans="2:3">
      <c r="B3353" s="80">
        <v>0</v>
      </c>
      <c r="C3353" s="72" t="s">
        <v>4</v>
      </c>
    </row>
    <row r="3354" spans="2:3">
      <c r="B3354" s="80">
        <v>0</v>
      </c>
      <c r="C3354" s="72" t="s">
        <v>18</v>
      </c>
    </row>
    <row r="3355" spans="2:3">
      <c r="B3355" s="80">
        <v>0</v>
      </c>
      <c r="C3355" s="72">
        <v>0</v>
      </c>
    </row>
    <row r="3356" spans="2:3">
      <c r="B3356" s="80">
        <v>0</v>
      </c>
      <c r="C3356" s="45" t="s">
        <v>2</v>
      </c>
    </row>
    <row r="3357" spans="2:3">
      <c r="B3357" s="80">
        <v>0</v>
      </c>
      <c r="C3357" s="72" t="s">
        <v>3683</v>
      </c>
    </row>
    <row r="3358" spans="2:3">
      <c r="B3358" s="80">
        <v>0</v>
      </c>
      <c r="C3358" s="72" t="s">
        <v>3806</v>
      </c>
    </row>
    <row r="3359" spans="2:3">
      <c r="B3359" s="80">
        <v>0</v>
      </c>
      <c r="C3359" s="72" t="s">
        <v>3807</v>
      </c>
    </row>
    <row r="3360" spans="2:3">
      <c r="B3360" s="80">
        <v>0</v>
      </c>
      <c r="C3360" s="72" t="s">
        <v>744</v>
      </c>
    </row>
    <row r="3361" spans="2:3">
      <c r="B3361" s="80">
        <v>0</v>
      </c>
      <c r="C3361" s="72" t="s">
        <v>3808</v>
      </c>
    </row>
    <row r="3362" spans="2:3">
      <c r="B3362" s="80">
        <v>0</v>
      </c>
      <c r="C3362" s="72" t="s">
        <v>3809</v>
      </c>
    </row>
    <row r="3363" spans="2:3">
      <c r="B3363" s="80">
        <v>0</v>
      </c>
      <c r="C3363" s="72" t="s">
        <v>3810</v>
      </c>
    </row>
    <row r="3364" spans="2:3">
      <c r="B3364" s="80">
        <v>0</v>
      </c>
      <c r="C3364" s="72">
        <v>0</v>
      </c>
    </row>
    <row r="3365" spans="2:3">
      <c r="B3365" s="80">
        <v>0</v>
      </c>
      <c r="C3365" s="72" t="s">
        <v>0</v>
      </c>
    </row>
    <row r="3366" spans="2:3">
      <c r="B3366" s="80">
        <v>0</v>
      </c>
      <c r="C3366" s="72" t="s">
        <v>1990</v>
      </c>
    </row>
    <row r="3367" spans="2:3">
      <c r="B3367" s="80">
        <v>0</v>
      </c>
      <c r="C3367" s="72" t="s">
        <v>1991</v>
      </c>
    </row>
    <row r="3368" spans="2:3">
      <c r="B3368" s="80">
        <v>0</v>
      </c>
      <c r="C3368" s="72" t="s">
        <v>1992</v>
      </c>
    </row>
    <row r="3369" spans="2:3">
      <c r="B3369" s="80">
        <v>0</v>
      </c>
      <c r="C3369" s="72" t="s">
        <v>1993</v>
      </c>
    </row>
    <row r="3370" spans="2:3">
      <c r="B3370" s="80">
        <v>0</v>
      </c>
      <c r="C3370" s="72" t="s">
        <v>1994</v>
      </c>
    </row>
    <row r="3371" spans="2:3">
      <c r="B3371" s="80">
        <v>0</v>
      </c>
      <c r="C3371" s="72" t="s">
        <v>1995</v>
      </c>
    </row>
    <row r="3372" spans="2:3">
      <c r="B3372" s="80">
        <v>0</v>
      </c>
      <c r="C3372" s="72" t="s">
        <v>1996</v>
      </c>
    </row>
    <row r="3373" spans="2:3">
      <c r="B3373" s="80">
        <v>0</v>
      </c>
      <c r="C3373" s="72" t="s">
        <v>1997</v>
      </c>
    </row>
    <row r="3374" spans="2:3">
      <c r="B3374" s="80">
        <v>0</v>
      </c>
      <c r="C3374" s="72">
        <v>0</v>
      </c>
    </row>
    <row r="3375" spans="2:3">
      <c r="B3375" s="122">
        <v>0</v>
      </c>
      <c r="C3375" s="122">
        <v>0</v>
      </c>
    </row>
    <row r="3376" spans="2:3">
      <c r="B3376" s="138">
        <v>0</v>
      </c>
      <c r="C3376" s="123">
        <v>0</v>
      </c>
    </row>
    <row r="3377" spans="2:3" ht="20.25">
      <c r="B3377" s="137" t="s">
        <v>1708</v>
      </c>
      <c r="C3377" s="48" t="s">
        <v>1998</v>
      </c>
    </row>
    <row r="3378" spans="2:3">
      <c r="B3378" s="139">
        <v>0</v>
      </c>
      <c r="C3378" s="49" t="s">
        <v>3811</v>
      </c>
    </row>
    <row r="3379" spans="2:3">
      <c r="B3379" s="80">
        <v>0</v>
      </c>
      <c r="C3379" s="124">
        <v>0</v>
      </c>
    </row>
    <row r="3380" spans="2:3">
      <c r="B3380" s="80">
        <v>0</v>
      </c>
      <c r="C3380" s="44" t="s">
        <v>8</v>
      </c>
    </row>
    <row r="3381" spans="2:3">
      <c r="B3381" s="80">
        <v>0</v>
      </c>
      <c r="C3381" s="72" t="s">
        <v>12</v>
      </c>
    </row>
    <row r="3382" spans="2:3">
      <c r="B3382" s="80">
        <v>0</v>
      </c>
      <c r="C3382" s="72" t="s">
        <v>1843</v>
      </c>
    </row>
    <row r="3383" spans="2:3">
      <c r="B3383" s="80">
        <v>0</v>
      </c>
      <c r="C3383" s="72">
        <v>0</v>
      </c>
    </row>
    <row r="3384" spans="2:3">
      <c r="B3384" s="80">
        <v>0</v>
      </c>
      <c r="C3384" s="45" t="s">
        <v>2</v>
      </c>
    </row>
    <row r="3385" spans="2:3">
      <c r="B3385" s="80">
        <v>0</v>
      </c>
      <c r="C3385" s="72" t="s">
        <v>687</v>
      </c>
    </row>
    <row r="3386" spans="2:3">
      <c r="B3386" s="80">
        <v>0</v>
      </c>
      <c r="C3386" s="72" t="s">
        <v>3812</v>
      </c>
    </row>
    <row r="3387" spans="2:3">
      <c r="B3387" s="80">
        <v>0</v>
      </c>
      <c r="C3387" s="72" t="s">
        <v>1136</v>
      </c>
    </row>
    <row r="3388" spans="2:3">
      <c r="B3388" s="80">
        <v>0</v>
      </c>
      <c r="C3388" s="72">
        <v>0</v>
      </c>
    </row>
    <row r="3389" spans="2:3">
      <c r="B3389" s="80">
        <v>0</v>
      </c>
      <c r="C3389" s="72" t="s">
        <v>0</v>
      </c>
    </row>
    <row r="3390" spans="2:3">
      <c r="B3390" s="80">
        <v>0</v>
      </c>
      <c r="C3390" s="72" t="s">
        <v>1999</v>
      </c>
    </row>
    <row r="3391" spans="2:3">
      <c r="B3391" s="80">
        <v>0</v>
      </c>
      <c r="C3391" s="72" t="s">
        <v>2000</v>
      </c>
    </row>
    <row r="3392" spans="2:3" ht="25.5">
      <c r="B3392" s="80">
        <v>0</v>
      </c>
      <c r="C3392" s="72" t="s">
        <v>2001</v>
      </c>
    </row>
    <row r="3393" spans="2:3">
      <c r="B3393" s="80">
        <v>0</v>
      </c>
      <c r="C3393" s="72" t="s">
        <v>2002</v>
      </c>
    </row>
    <row r="3394" spans="2:3">
      <c r="B3394" s="80">
        <v>0</v>
      </c>
      <c r="C3394" s="72">
        <v>0</v>
      </c>
    </row>
    <row r="3395" spans="2:3">
      <c r="B3395" s="122">
        <v>0</v>
      </c>
      <c r="C3395" s="122">
        <v>0</v>
      </c>
    </row>
    <row r="3396" spans="2:3">
      <c r="B3396" s="138">
        <v>0</v>
      </c>
      <c r="C3396" s="123">
        <v>0</v>
      </c>
    </row>
    <row r="3397" spans="2:3" ht="20.25">
      <c r="B3397" s="137" t="s">
        <v>1708</v>
      </c>
      <c r="C3397" s="48" t="s">
        <v>2003</v>
      </c>
    </row>
    <row r="3398" spans="2:3">
      <c r="B3398" s="139">
        <v>0</v>
      </c>
      <c r="C3398" s="49" t="s">
        <v>3813</v>
      </c>
    </row>
    <row r="3399" spans="2:3">
      <c r="B3399" s="80">
        <v>0</v>
      </c>
      <c r="C3399" s="124">
        <v>0</v>
      </c>
    </row>
    <row r="3400" spans="2:3">
      <c r="B3400" s="80">
        <v>0</v>
      </c>
      <c r="C3400" s="44" t="s">
        <v>5</v>
      </c>
    </row>
    <row r="3401" spans="2:3">
      <c r="B3401" s="80">
        <v>0</v>
      </c>
      <c r="C3401" s="72" t="s">
        <v>7</v>
      </c>
    </row>
    <row r="3402" spans="2:3">
      <c r="B3402" s="80">
        <v>0</v>
      </c>
      <c r="C3402" s="72" t="s">
        <v>21</v>
      </c>
    </row>
    <row r="3403" spans="2:3">
      <c r="B3403" s="80">
        <v>0</v>
      </c>
      <c r="C3403" s="72">
        <v>0</v>
      </c>
    </row>
    <row r="3404" spans="2:3">
      <c r="B3404" s="80">
        <v>0</v>
      </c>
      <c r="C3404" s="45" t="s">
        <v>2</v>
      </c>
    </row>
    <row r="3405" spans="2:3">
      <c r="B3405" s="80">
        <v>0</v>
      </c>
      <c r="C3405" s="72" t="s">
        <v>954</v>
      </c>
    </row>
    <row r="3406" spans="2:3">
      <c r="B3406" s="80">
        <v>0</v>
      </c>
      <c r="C3406" s="72" t="s">
        <v>3814</v>
      </c>
    </row>
    <row r="3407" spans="2:3">
      <c r="B3407" s="80">
        <v>0</v>
      </c>
      <c r="C3407" s="72" t="s">
        <v>3815</v>
      </c>
    </row>
    <row r="3408" spans="2:3">
      <c r="B3408" s="80">
        <v>0</v>
      </c>
      <c r="C3408" s="72" t="s">
        <v>662</v>
      </c>
    </row>
    <row r="3409" spans="2:3">
      <c r="B3409" s="80">
        <v>0</v>
      </c>
      <c r="C3409" s="72" t="s">
        <v>700</v>
      </c>
    </row>
    <row r="3410" spans="2:3">
      <c r="B3410" s="80">
        <v>0</v>
      </c>
      <c r="C3410" s="72">
        <v>0</v>
      </c>
    </row>
    <row r="3411" spans="2:3">
      <c r="B3411" s="80">
        <v>0</v>
      </c>
      <c r="C3411" s="72" t="s">
        <v>0</v>
      </c>
    </row>
    <row r="3412" spans="2:3">
      <c r="B3412" s="80">
        <v>0</v>
      </c>
      <c r="C3412" s="72" t="s">
        <v>3816</v>
      </c>
    </row>
    <row r="3413" spans="2:3">
      <c r="B3413" s="80">
        <v>0</v>
      </c>
      <c r="C3413" s="72" t="s">
        <v>2004</v>
      </c>
    </row>
    <row r="3414" spans="2:3" ht="25.5">
      <c r="B3414" s="80">
        <v>0</v>
      </c>
      <c r="C3414" s="72" t="s">
        <v>2005</v>
      </c>
    </row>
    <row r="3415" spans="2:3">
      <c r="B3415" s="80">
        <v>0</v>
      </c>
      <c r="C3415" s="72" t="s">
        <v>2006</v>
      </c>
    </row>
    <row r="3416" spans="2:3">
      <c r="B3416" s="80">
        <v>0</v>
      </c>
      <c r="C3416" s="72" t="s">
        <v>2007</v>
      </c>
    </row>
    <row r="3417" spans="2:3">
      <c r="B3417" s="80">
        <v>0</v>
      </c>
      <c r="C3417" s="72">
        <v>0</v>
      </c>
    </row>
    <row r="3418" spans="2:3">
      <c r="B3418" s="122">
        <v>0</v>
      </c>
      <c r="C3418" s="122">
        <v>0</v>
      </c>
    </row>
    <row r="3419" spans="2:3">
      <c r="B3419" s="138">
        <v>0</v>
      </c>
      <c r="C3419" s="123">
        <v>0</v>
      </c>
    </row>
    <row r="3420" spans="2:3" ht="20.25">
      <c r="B3420" s="137" t="s">
        <v>1708</v>
      </c>
      <c r="C3420" s="48" t="s">
        <v>2008</v>
      </c>
    </row>
    <row r="3421" spans="2:3">
      <c r="B3421" s="139">
        <v>0</v>
      </c>
      <c r="C3421" s="49" t="s">
        <v>3817</v>
      </c>
    </row>
    <row r="3422" spans="2:3">
      <c r="B3422" s="80">
        <v>0</v>
      </c>
      <c r="C3422" s="124">
        <v>0</v>
      </c>
    </row>
    <row r="3423" spans="2:3">
      <c r="B3423" s="80">
        <v>0</v>
      </c>
      <c r="C3423" s="44" t="s">
        <v>5</v>
      </c>
    </row>
    <row r="3424" spans="2:3">
      <c r="B3424" s="80">
        <v>0</v>
      </c>
      <c r="C3424" s="72" t="s">
        <v>7</v>
      </c>
    </row>
    <row r="3425" spans="2:3">
      <c r="B3425" s="80">
        <v>0</v>
      </c>
      <c r="C3425" s="72" t="s">
        <v>2009</v>
      </c>
    </row>
    <row r="3426" spans="2:3">
      <c r="B3426" s="80">
        <v>0</v>
      </c>
      <c r="C3426" s="72">
        <v>0</v>
      </c>
    </row>
    <row r="3427" spans="2:3">
      <c r="B3427" s="80">
        <v>0</v>
      </c>
      <c r="C3427" s="45" t="s">
        <v>2</v>
      </c>
    </row>
    <row r="3428" spans="2:3">
      <c r="B3428" s="80">
        <v>0</v>
      </c>
      <c r="C3428" s="72" t="s">
        <v>3818</v>
      </c>
    </row>
    <row r="3429" spans="2:3">
      <c r="B3429" s="80">
        <v>0</v>
      </c>
      <c r="C3429" s="72" t="s">
        <v>3819</v>
      </c>
    </row>
    <row r="3430" spans="2:3">
      <c r="B3430" s="80">
        <v>0</v>
      </c>
      <c r="C3430" s="72" t="s">
        <v>3820</v>
      </c>
    </row>
    <row r="3431" spans="2:3">
      <c r="B3431" s="80">
        <v>0</v>
      </c>
      <c r="C3431" s="72" t="s">
        <v>1092</v>
      </c>
    </row>
    <row r="3432" spans="2:3">
      <c r="B3432" s="80">
        <v>0</v>
      </c>
      <c r="C3432" s="72" t="s">
        <v>3821</v>
      </c>
    </row>
    <row r="3433" spans="2:3">
      <c r="B3433" s="80">
        <v>0</v>
      </c>
      <c r="C3433" s="72" t="s">
        <v>1141</v>
      </c>
    </row>
    <row r="3434" spans="2:3">
      <c r="B3434" s="80">
        <v>0</v>
      </c>
      <c r="C3434" s="72" t="s">
        <v>3822</v>
      </c>
    </row>
    <row r="3435" spans="2:3">
      <c r="B3435" s="80">
        <v>0</v>
      </c>
      <c r="C3435" s="72" t="s">
        <v>3823</v>
      </c>
    </row>
    <row r="3436" spans="2:3">
      <c r="B3436" s="80">
        <v>0</v>
      </c>
      <c r="C3436" s="72" t="s">
        <v>3824</v>
      </c>
    </row>
    <row r="3437" spans="2:3">
      <c r="B3437" s="80">
        <v>0</v>
      </c>
      <c r="C3437" s="72" t="s">
        <v>3825</v>
      </c>
    </row>
    <row r="3438" spans="2:3">
      <c r="B3438" s="80">
        <v>0</v>
      </c>
      <c r="C3438" s="72" t="s">
        <v>3826</v>
      </c>
    </row>
    <row r="3439" spans="2:3">
      <c r="B3439" s="80">
        <v>0</v>
      </c>
      <c r="C3439" s="72" t="s">
        <v>3827</v>
      </c>
    </row>
    <row r="3440" spans="2:3">
      <c r="B3440" s="80">
        <v>0</v>
      </c>
      <c r="C3440" s="72" t="s">
        <v>3828</v>
      </c>
    </row>
    <row r="3441" spans="2:3">
      <c r="B3441" s="80">
        <v>0</v>
      </c>
      <c r="C3441" s="72">
        <v>0</v>
      </c>
    </row>
    <row r="3442" spans="2:3">
      <c r="B3442" s="80">
        <v>0</v>
      </c>
      <c r="C3442" s="72" t="s">
        <v>0</v>
      </c>
    </row>
    <row r="3443" spans="2:3" ht="25.5">
      <c r="B3443" s="80">
        <v>0</v>
      </c>
      <c r="C3443" s="72" t="s">
        <v>2010</v>
      </c>
    </row>
    <row r="3444" spans="2:3">
      <c r="B3444" s="80">
        <v>0</v>
      </c>
      <c r="C3444" s="72" t="s">
        <v>3829</v>
      </c>
    </row>
    <row r="3445" spans="2:3" ht="63.75">
      <c r="B3445" s="80">
        <v>0</v>
      </c>
      <c r="C3445" s="72" t="s">
        <v>3830</v>
      </c>
    </row>
    <row r="3446" spans="2:3" ht="25.5">
      <c r="B3446" s="80">
        <v>0</v>
      </c>
      <c r="C3446" s="72" t="s">
        <v>2011</v>
      </c>
    </row>
    <row r="3447" spans="2:3">
      <c r="B3447" s="80">
        <v>0</v>
      </c>
      <c r="C3447" s="72" t="s">
        <v>3831</v>
      </c>
    </row>
    <row r="3448" spans="2:3">
      <c r="B3448" s="80">
        <v>0</v>
      </c>
      <c r="C3448" s="72" t="s">
        <v>2012</v>
      </c>
    </row>
    <row r="3449" spans="2:3" ht="25.5">
      <c r="B3449" s="80">
        <v>0</v>
      </c>
      <c r="C3449" s="72" t="s">
        <v>2013</v>
      </c>
    </row>
    <row r="3450" spans="2:3">
      <c r="B3450" s="80">
        <v>0</v>
      </c>
      <c r="C3450" s="72" t="s">
        <v>2014</v>
      </c>
    </row>
    <row r="3451" spans="2:3">
      <c r="B3451" s="80">
        <v>0</v>
      </c>
      <c r="C3451" s="72" t="s">
        <v>2015</v>
      </c>
    </row>
    <row r="3452" spans="2:3">
      <c r="B3452" s="80">
        <v>0</v>
      </c>
      <c r="C3452" s="72" t="s">
        <v>2016</v>
      </c>
    </row>
    <row r="3453" spans="2:3">
      <c r="B3453" s="80">
        <v>0</v>
      </c>
      <c r="C3453" s="72">
        <v>0</v>
      </c>
    </row>
    <row r="3454" spans="2:3">
      <c r="B3454" s="122">
        <v>0</v>
      </c>
      <c r="C3454" s="122">
        <v>0</v>
      </c>
    </row>
    <row r="3455" spans="2:3">
      <c r="B3455" s="138">
        <v>0</v>
      </c>
      <c r="C3455" s="123">
        <v>0</v>
      </c>
    </row>
    <row r="3456" spans="2:3" ht="20.25">
      <c r="B3456" s="137" t="s">
        <v>1708</v>
      </c>
      <c r="C3456" s="48" t="s">
        <v>2017</v>
      </c>
    </row>
    <row r="3457" spans="2:3">
      <c r="B3457" s="139">
        <v>0</v>
      </c>
      <c r="C3457" s="49" t="s">
        <v>3832</v>
      </c>
    </row>
    <row r="3458" spans="2:3">
      <c r="B3458" s="80">
        <v>0</v>
      </c>
      <c r="C3458" s="124">
        <v>0</v>
      </c>
    </row>
    <row r="3459" spans="2:3">
      <c r="B3459" s="80">
        <v>0</v>
      </c>
      <c r="C3459" s="44" t="s">
        <v>5</v>
      </c>
    </row>
    <row r="3460" spans="2:3">
      <c r="B3460" s="80">
        <v>0</v>
      </c>
      <c r="C3460" s="72" t="s">
        <v>4</v>
      </c>
    </row>
    <row r="3461" spans="2:3">
      <c r="B3461" s="80">
        <v>0</v>
      </c>
      <c r="C3461" s="72" t="s">
        <v>42</v>
      </c>
    </row>
    <row r="3462" spans="2:3">
      <c r="B3462" s="80">
        <v>0</v>
      </c>
      <c r="C3462" s="72">
        <v>0</v>
      </c>
    </row>
    <row r="3463" spans="2:3">
      <c r="B3463" s="80">
        <v>0</v>
      </c>
      <c r="C3463" s="45" t="s">
        <v>2</v>
      </c>
    </row>
    <row r="3464" spans="2:3">
      <c r="B3464" s="80">
        <v>0</v>
      </c>
      <c r="C3464" s="72" t="s">
        <v>3833</v>
      </c>
    </row>
    <row r="3465" spans="2:3">
      <c r="B3465" s="80">
        <v>0</v>
      </c>
      <c r="C3465" s="72" t="s">
        <v>3834</v>
      </c>
    </row>
    <row r="3466" spans="2:3">
      <c r="B3466" s="80">
        <v>0</v>
      </c>
      <c r="C3466" s="72" t="s">
        <v>3835</v>
      </c>
    </row>
    <row r="3467" spans="2:3">
      <c r="B3467" s="80">
        <v>0</v>
      </c>
      <c r="C3467" s="72">
        <v>0</v>
      </c>
    </row>
    <row r="3468" spans="2:3">
      <c r="B3468" s="80">
        <v>0</v>
      </c>
      <c r="C3468" s="72" t="s">
        <v>0</v>
      </c>
    </row>
    <row r="3469" spans="2:3">
      <c r="B3469" s="80">
        <v>0</v>
      </c>
      <c r="C3469" s="72" t="s">
        <v>2018</v>
      </c>
    </row>
    <row r="3470" spans="2:3" ht="25.5">
      <c r="B3470" s="80">
        <v>0</v>
      </c>
      <c r="C3470" s="72" t="s">
        <v>2019</v>
      </c>
    </row>
    <row r="3471" spans="2:3">
      <c r="B3471" s="80">
        <v>0</v>
      </c>
      <c r="C3471" s="72" t="s">
        <v>3836</v>
      </c>
    </row>
    <row r="3472" spans="2:3">
      <c r="B3472" s="80">
        <v>0</v>
      </c>
      <c r="C3472" s="72" t="s">
        <v>2020</v>
      </c>
    </row>
    <row r="3473" spans="2:3">
      <c r="B3473" s="80">
        <v>0</v>
      </c>
      <c r="C3473" s="72" t="s">
        <v>3837</v>
      </c>
    </row>
    <row r="3474" spans="2:3">
      <c r="B3474" s="80">
        <v>0</v>
      </c>
      <c r="C3474" s="72" t="s">
        <v>3838</v>
      </c>
    </row>
    <row r="3475" spans="2:3">
      <c r="B3475" s="80">
        <v>0</v>
      </c>
      <c r="C3475" s="72">
        <v>0</v>
      </c>
    </row>
    <row r="3476" spans="2:3">
      <c r="B3476" s="122">
        <v>0</v>
      </c>
      <c r="C3476" s="122">
        <v>0</v>
      </c>
    </row>
    <row r="3477" spans="2:3">
      <c r="B3477" s="138">
        <v>0</v>
      </c>
      <c r="C3477" s="123">
        <v>0</v>
      </c>
    </row>
    <row r="3478" spans="2:3" ht="20.25">
      <c r="B3478" s="137" t="s">
        <v>1708</v>
      </c>
      <c r="C3478" s="48" t="s">
        <v>2021</v>
      </c>
    </row>
    <row r="3479" spans="2:3">
      <c r="B3479" s="139">
        <v>0</v>
      </c>
      <c r="C3479" s="49" t="s">
        <v>3839</v>
      </c>
    </row>
    <row r="3480" spans="2:3">
      <c r="B3480" s="80">
        <v>0</v>
      </c>
      <c r="C3480" s="124">
        <v>0</v>
      </c>
    </row>
    <row r="3481" spans="2:3">
      <c r="B3481" s="80">
        <v>0</v>
      </c>
      <c r="C3481" s="44" t="s">
        <v>8</v>
      </c>
    </row>
    <row r="3482" spans="2:3">
      <c r="B3482" s="80">
        <v>0</v>
      </c>
      <c r="C3482" s="72" t="s">
        <v>7</v>
      </c>
    </row>
    <row r="3483" spans="2:3">
      <c r="B3483" s="80">
        <v>0</v>
      </c>
      <c r="C3483" s="72" t="s">
        <v>6</v>
      </c>
    </row>
    <row r="3484" spans="2:3">
      <c r="B3484" s="80">
        <v>0</v>
      </c>
      <c r="C3484" s="72">
        <v>0</v>
      </c>
    </row>
    <row r="3485" spans="2:3">
      <c r="B3485" s="80">
        <v>0</v>
      </c>
      <c r="C3485" s="45" t="s">
        <v>2</v>
      </c>
    </row>
    <row r="3486" spans="2:3">
      <c r="B3486" s="80">
        <v>0</v>
      </c>
      <c r="C3486" s="72" t="s">
        <v>3840</v>
      </c>
    </row>
    <row r="3487" spans="2:3">
      <c r="B3487" s="80">
        <v>0</v>
      </c>
      <c r="C3487" s="72" t="s">
        <v>3841</v>
      </c>
    </row>
    <row r="3488" spans="2:3">
      <c r="B3488" s="80">
        <v>0</v>
      </c>
      <c r="C3488" s="72" t="s">
        <v>3842</v>
      </c>
    </row>
    <row r="3489" spans="2:3">
      <c r="B3489" s="80">
        <v>0</v>
      </c>
      <c r="C3489" s="72" t="s">
        <v>1085</v>
      </c>
    </row>
    <row r="3490" spans="2:3">
      <c r="B3490" s="80">
        <v>0</v>
      </c>
      <c r="C3490" s="72" t="s">
        <v>3843</v>
      </c>
    </row>
    <row r="3491" spans="2:3">
      <c r="B3491" s="80">
        <v>0</v>
      </c>
      <c r="C3491" s="72">
        <v>0</v>
      </c>
    </row>
    <row r="3492" spans="2:3">
      <c r="B3492" s="80">
        <v>0</v>
      </c>
      <c r="C3492" s="72" t="s">
        <v>0</v>
      </c>
    </row>
    <row r="3493" spans="2:3">
      <c r="B3493" s="80">
        <v>0</v>
      </c>
      <c r="C3493" s="72" t="s">
        <v>2022</v>
      </c>
    </row>
    <row r="3494" spans="2:3">
      <c r="B3494" s="80">
        <v>0</v>
      </c>
      <c r="C3494" s="72" t="s">
        <v>2023</v>
      </c>
    </row>
    <row r="3495" spans="2:3">
      <c r="B3495" s="80">
        <v>0</v>
      </c>
      <c r="C3495" s="72" t="s">
        <v>2024</v>
      </c>
    </row>
    <row r="3496" spans="2:3">
      <c r="B3496" s="80">
        <v>0</v>
      </c>
      <c r="C3496" s="72" t="s">
        <v>2025</v>
      </c>
    </row>
    <row r="3497" spans="2:3">
      <c r="B3497" s="80">
        <v>0</v>
      </c>
      <c r="C3497" s="72" t="s">
        <v>2026</v>
      </c>
    </row>
    <row r="3498" spans="2:3">
      <c r="B3498" s="80">
        <v>0</v>
      </c>
      <c r="C3498" s="72">
        <v>0</v>
      </c>
    </row>
    <row r="3499" spans="2:3">
      <c r="B3499" s="122">
        <v>0</v>
      </c>
      <c r="C3499" s="122">
        <v>0</v>
      </c>
    </row>
    <row r="3500" spans="2:3">
      <c r="B3500" s="138">
        <v>0</v>
      </c>
      <c r="C3500" s="123">
        <v>0</v>
      </c>
    </row>
    <row r="3501" spans="2:3" ht="20.25">
      <c r="B3501" s="137" t="s">
        <v>1708</v>
      </c>
      <c r="C3501" s="48" t="s">
        <v>2027</v>
      </c>
    </row>
    <row r="3502" spans="2:3">
      <c r="B3502" s="139">
        <v>0</v>
      </c>
      <c r="C3502" s="49" t="s">
        <v>3844</v>
      </c>
    </row>
    <row r="3503" spans="2:3">
      <c r="B3503" s="80">
        <v>0</v>
      </c>
      <c r="C3503" s="124">
        <v>0</v>
      </c>
    </row>
    <row r="3504" spans="2:3">
      <c r="B3504" s="80">
        <v>0</v>
      </c>
      <c r="C3504" s="44" t="s">
        <v>8</v>
      </c>
    </row>
    <row r="3505" spans="2:3">
      <c r="B3505" s="80">
        <v>0</v>
      </c>
      <c r="C3505" s="72" t="s">
        <v>15</v>
      </c>
    </row>
    <row r="3506" spans="2:3">
      <c r="B3506" s="80">
        <v>0</v>
      </c>
      <c r="C3506" s="72" t="s">
        <v>3</v>
      </c>
    </row>
    <row r="3507" spans="2:3">
      <c r="B3507" s="80">
        <v>0</v>
      </c>
      <c r="C3507" s="72">
        <v>0</v>
      </c>
    </row>
    <row r="3508" spans="2:3">
      <c r="B3508" s="80">
        <v>0</v>
      </c>
      <c r="C3508" s="45" t="s">
        <v>2</v>
      </c>
    </row>
    <row r="3509" spans="2:3">
      <c r="B3509" s="80">
        <v>0</v>
      </c>
      <c r="C3509" s="72" t="s">
        <v>1038</v>
      </c>
    </row>
    <row r="3510" spans="2:3">
      <c r="B3510" s="80">
        <v>0</v>
      </c>
      <c r="C3510" s="72" t="s">
        <v>3845</v>
      </c>
    </row>
    <row r="3511" spans="2:3">
      <c r="B3511" s="80">
        <v>0</v>
      </c>
      <c r="C3511" s="72" t="s">
        <v>3846</v>
      </c>
    </row>
    <row r="3512" spans="2:3">
      <c r="B3512" s="80">
        <v>0</v>
      </c>
      <c r="C3512" s="72" t="s">
        <v>3847</v>
      </c>
    </row>
    <row r="3513" spans="2:3">
      <c r="B3513" s="80">
        <v>0</v>
      </c>
      <c r="C3513" s="72" t="s">
        <v>662</v>
      </c>
    </row>
    <row r="3514" spans="2:3">
      <c r="B3514" s="80">
        <v>0</v>
      </c>
      <c r="C3514" s="72" t="s">
        <v>700</v>
      </c>
    </row>
    <row r="3515" spans="2:3">
      <c r="B3515" s="80">
        <v>0</v>
      </c>
      <c r="C3515" s="72">
        <v>0</v>
      </c>
    </row>
    <row r="3516" spans="2:3">
      <c r="B3516" s="80">
        <v>0</v>
      </c>
      <c r="C3516" s="72" t="s">
        <v>0</v>
      </c>
    </row>
    <row r="3517" spans="2:3">
      <c r="B3517" s="80">
        <v>0</v>
      </c>
      <c r="C3517" s="72" t="s">
        <v>2028</v>
      </c>
    </row>
    <row r="3518" spans="2:3" ht="25.5">
      <c r="B3518" s="80">
        <v>0</v>
      </c>
      <c r="C3518" s="72" t="s">
        <v>2029</v>
      </c>
    </row>
    <row r="3519" spans="2:3">
      <c r="B3519" s="80">
        <v>0</v>
      </c>
      <c r="C3519" s="72" t="s">
        <v>3848</v>
      </c>
    </row>
    <row r="3520" spans="2:3">
      <c r="B3520" s="80">
        <v>0</v>
      </c>
      <c r="C3520" s="72" t="s">
        <v>2030</v>
      </c>
    </row>
    <row r="3521" spans="2:3">
      <c r="B3521" s="80">
        <v>0</v>
      </c>
      <c r="C3521" s="72">
        <v>0</v>
      </c>
    </row>
    <row r="3522" spans="2:3">
      <c r="B3522" s="122">
        <v>0</v>
      </c>
      <c r="C3522" s="122">
        <v>0</v>
      </c>
    </row>
    <row r="3523" spans="2:3">
      <c r="B3523" s="138">
        <v>0</v>
      </c>
      <c r="C3523" s="123">
        <v>0</v>
      </c>
    </row>
    <row r="3524" spans="2:3" ht="20.25">
      <c r="B3524" s="137" t="s">
        <v>1708</v>
      </c>
      <c r="C3524" s="48" t="s">
        <v>2031</v>
      </c>
    </row>
    <row r="3525" spans="2:3">
      <c r="B3525" s="139">
        <v>0</v>
      </c>
      <c r="C3525" s="49" t="s">
        <v>3849</v>
      </c>
    </row>
    <row r="3526" spans="2:3">
      <c r="B3526" s="80">
        <v>0</v>
      </c>
      <c r="C3526" s="124">
        <v>0</v>
      </c>
    </row>
    <row r="3527" spans="2:3">
      <c r="B3527" s="80">
        <v>0</v>
      </c>
      <c r="C3527" s="44" t="s">
        <v>8</v>
      </c>
    </row>
    <row r="3528" spans="2:3">
      <c r="B3528" s="80">
        <v>0</v>
      </c>
      <c r="C3528" s="72" t="s">
        <v>15</v>
      </c>
    </row>
    <row r="3529" spans="2:3">
      <c r="B3529" s="80">
        <v>0</v>
      </c>
      <c r="C3529" s="72" t="s">
        <v>11</v>
      </c>
    </row>
    <row r="3530" spans="2:3">
      <c r="B3530" s="80">
        <v>0</v>
      </c>
      <c r="C3530" s="72">
        <v>0</v>
      </c>
    </row>
    <row r="3531" spans="2:3">
      <c r="B3531" s="80">
        <v>0</v>
      </c>
      <c r="C3531" s="45" t="s">
        <v>2</v>
      </c>
    </row>
    <row r="3532" spans="2:3">
      <c r="B3532" s="80">
        <v>0</v>
      </c>
      <c r="C3532" s="72" t="s">
        <v>3756</v>
      </c>
    </row>
    <row r="3533" spans="2:3">
      <c r="B3533" s="80">
        <v>0</v>
      </c>
      <c r="C3533" s="72" t="s">
        <v>3850</v>
      </c>
    </row>
    <row r="3534" spans="2:3">
      <c r="B3534" s="80">
        <v>0</v>
      </c>
      <c r="C3534" s="72" t="s">
        <v>944</v>
      </c>
    </row>
    <row r="3535" spans="2:3">
      <c r="B3535" s="80">
        <v>0</v>
      </c>
      <c r="C3535" s="72" t="s">
        <v>3851</v>
      </c>
    </row>
    <row r="3536" spans="2:3">
      <c r="B3536" s="80">
        <v>0</v>
      </c>
      <c r="C3536" s="72" t="s">
        <v>3852</v>
      </c>
    </row>
    <row r="3537" spans="2:3">
      <c r="B3537" s="80">
        <v>0</v>
      </c>
      <c r="C3537" s="72" t="s">
        <v>3853</v>
      </c>
    </row>
    <row r="3538" spans="2:3">
      <c r="B3538" s="80">
        <v>0</v>
      </c>
      <c r="C3538" s="72" t="s">
        <v>662</v>
      </c>
    </row>
    <row r="3539" spans="2:3">
      <c r="B3539" s="80">
        <v>0</v>
      </c>
      <c r="C3539" s="72" t="s">
        <v>663</v>
      </c>
    </row>
    <row r="3540" spans="2:3">
      <c r="B3540" s="80">
        <v>0</v>
      </c>
      <c r="C3540" s="72">
        <v>0</v>
      </c>
    </row>
    <row r="3541" spans="2:3">
      <c r="B3541" s="80">
        <v>0</v>
      </c>
      <c r="C3541" s="72" t="s">
        <v>0</v>
      </c>
    </row>
    <row r="3542" spans="2:3">
      <c r="B3542" s="80">
        <v>0</v>
      </c>
      <c r="C3542" s="72" t="s">
        <v>2032</v>
      </c>
    </row>
    <row r="3543" spans="2:3">
      <c r="B3543" s="80">
        <v>0</v>
      </c>
      <c r="C3543" s="72" t="s">
        <v>2033</v>
      </c>
    </row>
    <row r="3544" spans="2:3" ht="25.5">
      <c r="B3544" s="80">
        <v>0</v>
      </c>
      <c r="C3544" s="72" t="s">
        <v>2034</v>
      </c>
    </row>
    <row r="3545" spans="2:3">
      <c r="B3545" s="80">
        <v>0</v>
      </c>
      <c r="C3545" s="72" t="s">
        <v>2035</v>
      </c>
    </row>
    <row r="3546" spans="2:3">
      <c r="B3546" s="80">
        <v>0</v>
      </c>
      <c r="C3546" s="72" t="s">
        <v>2036</v>
      </c>
    </row>
    <row r="3547" spans="2:3">
      <c r="B3547" s="80">
        <v>0</v>
      </c>
      <c r="C3547" s="72">
        <v>0</v>
      </c>
    </row>
    <row r="3548" spans="2:3">
      <c r="B3548" s="122">
        <v>0</v>
      </c>
      <c r="C3548" s="122">
        <v>0</v>
      </c>
    </row>
    <row r="3549" spans="2:3">
      <c r="B3549" s="138">
        <v>0</v>
      </c>
      <c r="C3549" s="123">
        <v>0</v>
      </c>
    </row>
    <row r="3550" spans="2:3" ht="20.25">
      <c r="B3550" s="137" t="s">
        <v>1708</v>
      </c>
      <c r="C3550" s="48" t="s">
        <v>2037</v>
      </c>
    </row>
    <row r="3551" spans="2:3">
      <c r="B3551" s="139">
        <v>0</v>
      </c>
      <c r="C3551" s="49" t="s">
        <v>3854</v>
      </c>
    </row>
    <row r="3552" spans="2:3">
      <c r="B3552" s="80">
        <v>0</v>
      </c>
      <c r="C3552" s="124">
        <v>0</v>
      </c>
    </row>
    <row r="3553" spans="2:3">
      <c r="B3553" s="80">
        <v>0</v>
      </c>
      <c r="C3553" s="44" t="s">
        <v>8</v>
      </c>
    </row>
    <row r="3554" spans="2:3">
      <c r="B3554" s="80">
        <v>0</v>
      </c>
      <c r="C3554" s="72" t="s">
        <v>20</v>
      </c>
    </row>
    <row r="3555" spans="2:3">
      <c r="B3555" s="80">
        <v>0</v>
      </c>
      <c r="C3555" s="72" t="s">
        <v>6</v>
      </c>
    </row>
    <row r="3556" spans="2:3">
      <c r="B3556" s="80">
        <v>0</v>
      </c>
      <c r="C3556" s="72">
        <v>0</v>
      </c>
    </row>
    <row r="3557" spans="2:3">
      <c r="B3557" s="80">
        <v>0</v>
      </c>
      <c r="C3557" s="45" t="s">
        <v>2</v>
      </c>
    </row>
    <row r="3558" spans="2:3">
      <c r="B3558" s="80">
        <v>0</v>
      </c>
      <c r="C3558" s="72" t="s">
        <v>3855</v>
      </c>
    </row>
    <row r="3559" spans="2:3">
      <c r="B3559" s="80">
        <v>0</v>
      </c>
      <c r="C3559" s="72" t="s">
        <v>3856</v>
      </c>
    </row>
    <row r="3560" spans="2:3">
      <c r="B3560" s="80">
        <v>0</v>
      </c>
      <c r="C3560" s="72" t="s">
        <v>3857</v>
      </c>
    </row>
    <row r="3561" spans="2:3">
      <c r="B3561" s="80">
        <v>0</v>
      </c>
      <c r="C3561" s="72" t="s">
        <v>3858</v>
      </c>
    </row>
    <row r="3562" spans="2:3">
      <c r="B3562" s="80">
        <v>0</v>
      </c>
      <c r="C3562" s="72" t="s">
        <v>662</v>
      </c>
    </row>
    <row r="3563" spans="2:3">
      <c r="B3563" s="80">
        <v>0</v>
      </c>
      <c r="C3563" s="72" t="s">
        <v>700</v>
      </c>
    </row>
    <row r="3564" spans="2:3">
      <c r="B3564" s="80">
        <v>0</v>
      </c>
      <c r="C3564" s="72" t="s">
        <v>3859</v>
      </c>
    </row>
    <row r="3565" spans="2:3">
      <c r="B3565" s="80">
        <v>0</v>
      </c>
      <c r="C3565" s="72" t="s">
        <v>3860</v>
      </c>
    </row>
    <row r="3566" spans="2:3">
      <c r="B3566" s="80">
        <v>0</v>
      </c>
      <c r="C3566" s="72" t="s">
        <v>3861</v>
      </c>
    </row>
    <row r="3567" spans="2:3">
      <c r="B3567" s="80">
        <v>0</v>
      </c>
      <c r="C3567" s="72">
        <v>0</v>
      </c>
    </row>
    <row r="3568" spans="2:3">
      <c r="B3568" s="80">
        <v>0</v>
      </c>
      <c r="C3568" s="72" t="s">
        <v>0</v>
      </c>
    </row>
    <row r="3569" spans="2:3" ht="38.25">
      <c r="B3569" s="80">
        <v>0</v>
      </c>
      <c r="C3569" s="72" t="s">
        <v>2038</v>
      </c>
    </row>
    <row r="3570" spans="2:3" ht="25.5">
      <c r="B3570" s="80">
        <v>0</v>
      </c>
      <c r="C3570" s="72" t="s">
        <v>2039</v>
      </c>
    </row>
    <row r="3571" spans="2:3">
      <c r="B3571" s="80">
        <v>0</v>
      </c>
      <c r="C3571" s="72" t="s">
        <v>2040</v>
      </c>
    </row>
    <row r="3572" spans="2:3">
      <c r="B3572" s="80">
        <v>0</v>
      </c>
      <c r="C3572" s="72" t="s">
        <v>2041</v>
      </c>
    </row>
    <row r="3573" spans="2:3">
      <c r="B3573" s="80">
        <v>0</v>
      </c>
      <c r="C3573" s="72">
        <v>0</v>
      </c>
    </row>
    <row r="3574" spans="2:3">
      <c r="B3574" s="122">
        <v>0</v>
      </c>
      <c r="C3574" s="122">
        <v>0</v>
      </c>
    </row>
    <row r="3575" spans="2:3">
      <c r="B3575" s="138">
        <v>0</v>
      </c>
      <c r="C3575" s="123">
        <v>0</v>
      </c>
    </row>
    <row r="3576" spans="2:3" ht="20.25">
      <c r="B3576" s="137" t="s">
        <v>1708</v>
      </c>
      <c r="C3576" s="48" t="s">
        <v>2042</v>
      </c>
    </row>
    <row r="3577" spans="2:3">
      <c r="B3577" s="139">
        <v>0</v>
      </c>
      <c r="C3577" s="49" t="s">
        <v>3862</v>
      </c>
    </row>
    <row r="3578" spans="2:3">
      <c r="B3578" s="80">
        <v>0</v>
      </c>
      <c r="C3578" s="124">
        <v>0</v>
      </c>
    </row>
    <row r="3579" spans="2:3">
      <c r="B3579" s="80">
        <v>0</v>
      </c>
      <c r="C3579" s="44" t="s">
        <v>5</v>
      </c>
    </row>
    <row r="3580" spans="2:3">
      <c r="B3580" s="80">
        <v>0</v>
      </c>
      <c r="C3580" s="72" t="s">
        <v>4</v>
      </c>
    </row>
    <row r="3581" spans="2:3">
      <c r="B3581" s="80">
        <v>0</v>
      </c>
      <c r="C3581" s="72" t="s">
        <v>17</v>
      </c>
    </row>
    <row r="3582" spans="2:3">
      <c r="B3582" s="80">
        <v>0</v>
      </c>
      <c r="C3582" s="72">
        <v>0</v>
      </c>
    </row>
    <row r="3583" spans="2:3">
      <c r="B3583" s="80">
        <v>0</v>
      </c>
      <c r="C3583" s="45" t="s">
        <v>2</v>
      </c>
    </row>
    <row r="3584" spans="2:3">
      <c r="B3584" s="80">
        <v>0</v>
      </c>
      <c r="C3584" s="72" t="s">
        <v>689</v>
      </c>
    </row>
    <row r="3585" spans="2:3">
      <c r="B3585" s="80">
        <v>0</v>
      </c>
      <c r="C3585" s="72" t="s">
        <v>690</v>
      </c>
    </row>
    <row r="3586" spans="2:3">
      <c r="B3586" s="80">
        <v>0</v>
      </c>
      <c r="C3586" s="72" t="s">
        <v>691</v>
      </c>
    </row>
    <row r="3587" spans="2:3">
      <c r="B3587" s="80">
        <v>0</v>
      </c>
      <c r="C3587" s="72" t="s">
        <v>671</v>
      </c>
    </row>
    <row r="3588" spans="2:3">
      <c r="B3588" s="80">
        <v>0</v>
      </c>
      <c r="C3588" s="72" t="s">
        <v>768</v>
      </c>
    </row>
    <row r="3589" spans="2:3">
      <c r="B3589" s="80">
        <v>0</v>
      </c>
      <c r="C3589" s="72">
        <v>0</v>
      </c>
    </row>
    <row r="3590" spans="2:3">
      <c r="B3590" s="80">
        <v>0</v>
      </c>
      <c r="C3590" s="72" t="s">
        <v>0</v>
      </c>
    </row>
    <row r="3591" spans="2:3">
      <c r="B3591" s="80">
        <v>0</v>
      </c>
      <c r="C3591" s="72" t="s">
        <v>28</v>
      </c>
    </row>
    <row r="3592" spans="2:3">
      <c r="B3592" s="80">
        <v>0</v>
      </c>
      <c r="C3592" s="72" t="s">
        <v>27</v>
      </c>
    </row>
    <row r="3593" spans="2:3">
      <c r="B3593" s="80">
        <v>0</v>
      </c>
      <c r="C3593" s="72" t="s">
        <v>2043</v>
      </c>
    </row>
    <row r="3594" spans="2:3">
      <c r="B3594" s="80">
        <v>0</v>
      </c>
      <c r="C3594" s="72" t="s">
        <v>2044</v>
      </c>
    </row>
    <row r="3595" spans="2:3">
      <c r="B3595" s="80">
        <v>0</v>
      </c>
      <c r="C3595" s="72" t="s">
        <v>3863</v>
      </c>
    </row>
    <row r="3596" spans="2:3" ht="25.5">
      <c r="B3596" s="80">
        <v>0</v>
      </c>
      <c r="C3596" s="72" t="s">
        <v>2045</v>
      </c>
    </row>
    <row r="3597" spans="2:3">
      <c r="B3597" s="80">
        <v>0</v>
      </c>
      <c r="C3597" s="72">
        <v>0</v>
      </c>
    </row>
    <row r="3598" spans="2:3">
      <c r="B3598" s="122">
        <v>0</v>
      </c>
      <c r="C3598" s="122">
        <v>0</v>
      </c>
    </row>
    <row r="3599" spans="2:3">
      <c r="B3599" s="138">
        <v>0</v>
      </c>
      <c r="C3599" s="123">
        <v>0</v>
      </c>
    </row>
    <row r="3600" spans="2:3" ht="20.25">
      <c r="B3600" s="137" t="s">
        <v>1708</v>
      </c>
      <c r="C3600" s="48" t="s">
        <v>2046</v>
      </c>
    </row>
    <row r="3601" spans="2:3">
      <c r="B3601" s="139">
        <v>0</v>
      </c>
      <c r="C3601" s="49" t="s">
        <v>3864</v>
      </c>
    </row>
    <row r="3602" spans="2:3">
      <c r="B3602" s="80">
        <v>0</v>
      </c>
      <c r="C3602" s="124">
        <v>0</v>
      </c>
    </row>
    <row r="3603" spans="2:3">
      <c r="B3603" s="80">
        <v>0</v>
      </c>
      <c r="C3603" s="44" t="s">
        <v>5</v>
      </c>
    </row>
    <row r="3604" spans="2:3">
      <c r="B3604" s="80">
        <v>0</v>
      </c>
      <c r="C3604" s="72" t="s">
        <v>2047</v>
      </c>
    </row>
    <row r="3605" spans="2:3">
      <c r="B3605" s="80">
        <v>0</v>
      </c>
      <c r="C3605" s="72" t="s">
        <v>14</v>
      </c>
    </row>
    <row r="3606" spans="2:3">
      <c r="B3606" s="80">
        <v>0</v>
      </c>
      <c r="C3606" s="72">
        <v>0</v>
      </c>
    </row>
    <row r="3607" spans="2:3">
      <c r="B3607" s="80">
        <v>0</v>
      </c>
      <c r="C3607" s="45" t="s">
        <v>2</v>
      </c>
    </row>
    <row r="3608" spans="2:3">
      <c r="B3608" s="80">
        <v>0</v>
      </c>
      <c r="C3608" s="72" t="s">
        <v>929</v>
      </c>
    </row>
    <row r="3609" spans="2:3">
      <c r="B3609" s="80">
        <v>0</v>
      </c>
      <c r="C3609" s="72" t="s">
        <v>3865</v>
      </c>
    </row>
    <row r="3610" spans="2:3">
      <c r="B3610" s="80">
        <v>0</v>
      </c>
      <c r="C3610" s="72" t="s">
        <v>3866</v>
      </c>
    </row>
    <row r="3611" spans="2:3">
      <c r="B3611" s="80">
        <v>0</v>
      </c>
      <c r="C3611" s="72" t="s">
        <v>3867</v>
      </c>
    </row>
    <row r="3612" spans="2:3">
      <c r="B3612" s="80">
        <v>0</v>
      </c>
      <c r="C3612" s="72">
        <v>0</v>
      </c>
    </row>
    <row r="3613" spans="2:3">
      <c r="B3613" s="80">
        <v>0</v>
      </c>
      <c r="C3613" s="72" t="s">
        <v>0</v>
      </c>
    </row>
    <row r="3614" spans="2:3">
      <c r="B3614" s="80">
        <v>0</v>
      </c>
      <c r="C3614" s="72" t="s">
        <v>2048</v>
      </c>
    </row>
    <row r="3615" spans="2:3">
      <c r="B3615" s="80">
        <v>0</v>
      </c>
      <c r="C3615" s="72" t="s">
        <v>2049</v>
      </c>
    </row>
    <row r="3616" spans="2:3">
      <c r="B3616" s="80">
        <v>0</v>
      </c>
      <c r="C3616" s="72" t="s">
        <v>2050</v>
      </c>
    </row>
    <row r="3617" spans="2:3">
      <c r="B3617" s="80">
        <v>0</v>
      </c>
      <c r="C3617" s="72" t="s">
        <v>2051</v>
      </c>
    </row>
    <row r="3618" spans="2:3">
      <c r="B3618" s="80">
        <v>0</v>
      </c>
      <c r="C3618" s="72">
        <v>0</v>
      </c>
    </row>
    <row r="3619" spans="2:3">
      <c r="B3619" s="122">
        <v>0</v>
      </c>
      <c r="C3619" s="122">
        <v>0</v>
      </c>
    </row>
    <row r="3620" spans="2:3">
      <c r="B3620" s="138">
        <v>0</v>
      </c>
      <c r="C3620" s="123">
        <v>0</v>
      </c>
    </row>
    <row r="3621" spans="2:3" ht="20.25">
      <c r="B3621" s="137" t="s">
        <v>1708</v>
      </c>
      <c r="C3621" s="48" t="s">
        <v>2052</v>
      </c>
    </row>
    <row r="3622" spans="2:3">
      <c r="B3622" s="139">
        <v>0</v>
      </c>
      <c r="C3622" s="49" t="s">
        <v>3868</v>
      </c>
    </row>
    <row r="3623" spans="2:3">
      <c r="B3623" s="80">
        <v>0</v>
      </c>
      <c r="C3623" s="124">
        <v>0</v>
      </c>
    </row>
    <row r="3624" spans="2:3">
      <c r="B3624" s="80">
        <v>0</v>
      </c>
      <c r="C3624" s="44" t="s">
        <v>8</v>
      </c>
    </row>
    <row r="3625" spans="2:3">
      <c r="B3625" s="80">
        <v>0</v>
      </c>
      <c r="C3625" s="72" t="s">
        <v>15</v>
      </c>
    </row>
    <row r="3626" spans="2:3">
      <c r="B3626" s="80">
        <v>0</v>
      </c>
      <c r="C3626" s="72" t="s">
        <v>17</v>
      </c>
    </row>
    <row r="3627" spans="2:3">
      <c r="B3627" s="80">
        <v>0</v>
      </c>
      <c r="C3627" s="72">
        <v>0</v>
      </c>
    </row>
    <row r="3628" spans="2:3">
      <c r="B3628" s="80">
        <v>0</v>
      </c>
      <c r="C3628" s="45" t="s">
        <v>2</v>
      </c>
    </row>
    <row r="3629" spans="2:3">
      <c r="B3629" s="80">
        <v>0</v>
      </c>
      <c r="C3629" s="72" t="s">
        <v>1292</v>
      </c>
    </row>
    <row r="3630" spans="2:3">
      <c r="B3630" s="80">
        <v>0</v>
      </c>
      <c r="C3630" s="72" t="s">
        <v>3869</v>
      </c>
    </row>
    <row r="3631" spans="2:3">
      <c r="B3631" s="80">
        <v>0</v>
      </c>
      <c r="C3631" s="72" t="s">
        <v>3870</v>
      </c>
    </row>
    <row r="3632" spans="2:3">
      <c r="B3632" s="80">
        <v>0</v>
      </c>
      <c r="C3632" s="72" t="s">
        <v>3871</v>
      </c>
    </row>
    <row r="3633" spans="2:3">
      <c r="B3633" s="80">
        <v>0</v>
      </c>
      <c r="C3633" s="72">
        <v>0</v>
      </c>
    </row>
    <row r="3634" spans="2:3">
      <c r="B3634" s="80">
        <v>0</v>
      </c>
      <c r="C3634" s="72" t="s">
        <v>0</v>
      </c>
    </row>
    <row r="3635" spans="2:3">
      <c r="B3635" s="80">
        <v>0</v>
      </c>
      <c r="C3635" s="72" t="s">
        <v>2053</v>
      </c>
    </row>
    <row r="3636" spans="2:3">
      <c r="B3636" s="80">
        <v>0</v>
      </c>
      <c r="C3636" s="72" t="s">
        <v>2054</v>
      </c>
    </row>
    <row r="3637" spans="2:3">
      <c r="B3637" s="80">
        <v>0</v>
      </c>
      <c r="C3637" s="72" t="s">
        <v>2055</v>
      </c>
    </row>
    <row r="3638" spans="2:3" ht="25.5">
      <c r="B3638" s="80">
        <v>0</v>
      </c>
      <c r="C3638" s="72" t="s">
        <v>2056</v>
      </c>
    </row>
    <row r="3639" spans="2:3">
      <c r="B3639" s="80">
        <v>0</v>
      </c>
      <c r="C3639" s="72" t="s">
        <v>2057</v>
      </c>
    </row>
    <row r="3640" spans="2:3">
      <c r="B3640" s="80">
        <v>0</v>
      </c>
      <c r="C3640" s="72">
        <v>0</v>
      </c>
    </row>
    <row r="3641" spans="2:3">
      <c r="B3641" s="122">
        <v>0</v>
      </c>
      <c r="C3641" s="122">
        <v>0</v>
      </c>
    </row>
    <row r="3642" spans="2:3">
      <c r="B3642" s="138">
        <v>0</v>
      </c>
      <c r="C3642" s="123">
        <v>0</v>
      </c>
    </row>
    <row r="3643" spans="2:3" ht="20.25">
      <c r="B3643" s="137" t="s">
        <v>1708</v>
      </c>
      <c r="C3643" s="48" t="s">
        <v>2058</v>
      </c>
    </row>
    <row r="3644" spans="2:3">
      <c r="B3644" s="139">
        <v>0</v>
      </c>
      <c r="C3644" s="49" t="s">
        <v>3872</v>
      </c>
    </row>
    <row r="3645" spans="2:3">
      <c r="B3645" s="80">
        <v>0</v>
      </c>
      <c r="C3645" s="124">
        <v>0</v>
      </c>
    </row>
    <row r="3646" spans="2:3">
      <c r="B3646" s="80">
        <v>0</v>
      </c>
      <c r="C3646" s="44" t="s">
        <v>8</v>
      </c>
    </row>
    <row r="3647" spans="2:3">
      <c r="B3647" s="80">
        <v>0</v>
      </c>
      <c r="C3647" s="72" t="s">
        <v>4</v>
      </c>
    </row>
    <row r="3648" spans="2:3">
      <c r="B3648" s="80">
        <v>0</v>
      </c>
      <c r="C3648" s="72" t="s">
        <v>11</v>
      </c>
    </row>
    <row r="3649" spans="2:3">
      <c r="B3649" s="80">
        <v>0</v>
      </c>
      <c r="C3649" s="72">
        <v>0</v>
      </c>
    </row>
    <row r="3650" spans="2:3">
      <c r="B3650" s="80">
        <v>0</v>
      </c>
      <c r="C3650" s="45" t="s">
        <v>2</v>
      </c>
    </row>
    <row r="3651" spans="2:3">
      <c r="B3651" s="80">
        <v>0</v>
      </c>
      <c r="C3651" s="72" t="s">
        <v>789</v>
      </c>
    </row>
    <row r="3652" spans="2:3">
      <c r="B3652" s="80">
        <v>0</v>
      </c>
      <c r="C3652" s="72" t="s">
        <v>3873</v>
      </c>
    </row>
    <row r="3653" spans="2:3">
      <c r="B3653" s="80">
        <v>0</v>
      </c>
      <c r="C3653" s="72" t="s">
        <v>681</v>
      </c>
    </row>
    <row r="3654" spans="2:3">
      <c r="B3654" s="80">
        <v>0</v>
      </c>
      <c r="C3654" s="72" t="s">
        <v>662</v>
      </c>
    </row>
    <row r="3655" spans="2:3">
      <c r="B3655" s="80">
        <v>0</v>
      </c>
      <c r="C3655" s="72" t="s">
        <v>700</v>
      </c>
    </row>
    <row r="3656" spans="2:3">
      <c r="B3656" s="80">
        <v>0</v>
      </c>
      <c r="C3656" s="72" t="s">
        <v>702</v>
      </c>
    </row>
    <row r="3657" spans="2:3">
      <c r="B3657" s="80">
        <v>0</v>
      </c>
      <c r="C3657" s="72" t="s">
        <v>3586</v>
      </c>
    </row>
    <row r="3658" spans="2:3">
      <c r="B3658" s="80">
        <v>0</v>
      </c>
      <c r="C3658" s="72" t="s">
        <v>3874</v>
      </c>
    </row>
    <row r="3659" spans="2:3">
      <c r="B3659" s="80">
        <v>0</v>
      </c>
      <c r="C3659" s="72">
        <v>0</v>
      </c>
    </row>
    <row r="3660" spans="2:3">
      <c r="B3660" s="80">
        <v>0</v>
      </c>
      <c r="C3660" s="72" t="s">
        <v>0</v>
      </c>
    </row>
    <row r="3661" spans="2:3">
      <c r="B3661" s="80">
        <v>0</v>
      </c>
      <c r="C3661" s="72" t="s">
        <v>2059</v>
      </c>
    </row>
    <row r="3662" spans="2:3">
      <c r="B3662" s="80">
        <v>0</v>
      </c>
      <c r="C3662" s="72" t="s">
        <v>2060</v>
      </c>
    </row>
    <row r="3663" spans="2:3">
      <c r="B3663" s="80">
        <v>0</v>
      </c>
      <c r="C3663" s="72" t="s">
        <v>2061</v>
      </c>
    </row>
    <row r="3664" spans="2:3">
      <c r="B3664" s="80">
        <v>0</v>
      </c>
      <c r="C3664" s="72" t="s">
        <v>2062</v>
      </c>
    </row>
    <row r="3665" spans="2:3">
      <c r="B3665" s="80">
        <v>0</v>
      </c>
      <c r="C3665" s="72" t="s">
        <v>2063</v>
      </c>
    </row>
    <row r="3666" spans="2:3">
      <c r="B3666" s="80">
        <v>0</v>
      </c>
      <c r="C3666" s="72" t="s">
        <v>2064</v>
      </c>
    </row>
    <row r="3667" spans="2:3">
      <c r="B3667" s="80">
        <v>0</v>
      </c>
      <c r="C3667" s="72" t="s">
        <v>2065</v>
      </c>
    </row>
    <row r="3668" spans="2:3">
      <c r="B3668" s="80">
        <v>0</v>
      </c>
      <c r="C3668" s="72" t="s">
        <v>2066</v>
      </c>
    </row>
    <row r="3669" spans="2:3">
      <c r="B3669" s="80">
        <v>0</v>
      </c>
      <c r="C3669" s="72" t="s">
        <v>2067</v>
      </c>
    </row>
    <row r="3670" spans="2:3">
      <c r="B3670" s="80">
        <v>0</v>
      </c>
      <c r="C3670" s="72" t="s">
        <v>2068</v>
      </c>
    </row>
    <row r="3671" spans="2:3">
      <c r="B3671" s="80">
        <v>0</v>
      </c>
      <c r="C3671" s="72">
        <v>0</v>
      </c>
    </row>
    <row r="3672" spans="2:3">
      <c r="B3672" s="122">
        <v>0</v>
      </c>
      <c r="C3672" s="122">
        <v>0</v>
      </c>
    </row>
    <row r="3673" spans="2:3">
      <c r="B3673" s="138">
        <v>0</v>
      </c>
      <c r="C3673" s="123">
        <v>0</v>
      </c>
    </row>
    <row r="3674" spans="2:3" ht="20.25">
      <c r="B3674" s="137" t="s">
        <v>1708</v>
      </c>
      <c r="C3674" s="48" t="s">
        <v>2069</v>
      </c>
    </row>
    <row r="3675" spans="2:3">
      <c r="B3675" s="139">
        <v>0</v>
      </c>
      <c r="C3675" s="49" t="s">
        <v>3875</v>
      </c>
    </row>
    <row r="3676" spans="2:3">
      <c r="B3676" s="80">
        <v>0</v>
      </c>
      <c r="C3676" s="124">
        <v>0</v>
      </c>
    </row>
    <row r="3677" spans="2:3">
      <c r="B3677" s="80">
        <v>0</v>
      </c>
      <c r="C3677" s="44" t="s">
        <v>8</v>
      </c>
    </row>
    <row r="3678" spans="2:3">
      <c r="B3678" s="80">
        <v>0</v>
      </c>
      <c r="C3678" s="72" t="s">
        <v>15</v>
      </c>
    </row>
    <row r="3679" spans="2:3">
      <c r="B3679" s="80">
        <v>0</v>
      </c>
      <c r="C3679" s="72" t="s">
        <v>32</v>
      </c>
    </row>
    <row r="3680" spans="2:3">
      <c r="B3680" s="80">
        <v>0</v>
      </c>
      <c r="C3680" s="72">
        <v>0</v>
      </c>
    </row>
    <row r="3681" spans="2:3">
      <c r="B3681" s="80">
        <v>0</v>
      </c>
      <c r="C3681" s="45" t="s">
        <v>2</v>
      </c>
    </row>
    <row r="3682" spans="2:3">
      <c r="B3682" s="80">
        <v>0</v>
      </c>
      <c r="C3682" s="72" t="s">
        <v>3833</v>
      </c>
    </row>
    <row r="3683" spans="2:3">
      <c r="B3683" s="80">
        <v>0</v>
      </c>
      <c r="C3683" s="72" t="s">
        <v>3876</v>
      </c>
    </row>
    <row r="3684" spans="2:3">
      <c r="B3684" s="80">
        <v>0</v>
      </c>
      <c r="C3684" s="72" t="s">
        <v>3877</v>
      </c>
    </row>
    <row r="3685" spans="2:3">
      <c r="B3685" s="80">
        <v>0</v>
      </c>
      <c r="C3685" s="72" t="s">
        <v>912</v>
      </c>
    </row>
    <row r="3686" spans="2:3">
      <c r="B3686" s="80">
        <v>0</v>
      </c>
      <c r="C3686" s="72">
        <v>0</v>
      </c>
    </row>
    <row r="3687" spans="2:3">
      <c r="B3687" s="80">
        <v>0</v>
      </c>
      <c r="C3687" s="72" t="s">
        <v>0</v>
      </c>
    </row>
    <row r="3688" spans="2:3">
      <c r="B3688" s="80">
        <v>0</v>
      </c>
      <c r="C3688" s="72" t="s">
        <v>2070</v>
      </c>
    </row>
    <row r="3689" spans="2:3">
      <c r="B3689" s="80">
        <v>0</v>
      </c>
      <c r="C3689" s="72" t="s">
        <v>2071</v>
      </c>
    </row>
    <row r="3690" spans="2:3">
      <c r="B3690" s="80">
        <v>0</v>
      </c>
      <c r="C3690" s="72" t="s">
        <v>2072</v>
      </c>
    </row>
    <row r="3691" spans="2:3">
      <c r="B3691" s="80">
        <v>0</v>
      </c>
      <c r="C3691" s="72" t="s">
        <v>2073</v>
      </c>
    </row>
    <row r="3692" spans="2:3">
      <c r="B3692" s="80">
        <v>0</v>
      </c>
      <c r="C3692" s="72" t="s">
        <v>2074</v>
      </c>
    </row>
    <row r="3693" spans="2:3">
      <c r="B3693" s="80">
        <v>0</v>
      </c>
      <c r="C3693" s="72">
        <v>0</v>
      </c>
    </row>
    <row r="3694" spans="2:3">
      <c r="B3694" s="122">
        <v>0</v>
      </c>
      <c r="C3694" s="122">
        <v>0</v>
      </c>
    </row>
    <row r="3695" spans="2:3">
      <c r="B3695" s="138">
        <v>0</v>
      </c>
      <c r="C3695" s="123">
        <v>0</v>
      </c>
    </row>
    <row r="3696" spans="2:3" ht="20.25">
      <c r="B3696" s="137" t="s">
        <v>1708</v>
      </c>
      <c r="C3696" s="48" t="s">
        <v>2075</v>
      </c>
    </row>
    <row r="3697" spans="2:3">
      <c r="B3697" s="139">
        <v>0</v>
      </c>
      <c r="C3697" s="49" t="s">
        <v>3878</v>
      </c>
    </row>
    <row r="3698" spans="2:3">
      <c r="B3698" s="80">
        <v>0</v>
      </c>
      <c r="C3698" s="124">
        <v>0</v>
      </c>
    </row>
    <row r="3699" spans="2:3">
      <c r="B3699" s="80">
        <v>0</v>
      </c>
      <c r="C3699" s="44" t="s">
        <v>5</v>
      </c>
    </row>
    <row r="3700" spans="2:3">
      <c r="B3700" s="80">
        <v>0</v>
      </c>
      <c r="C3700" s="72" t="s">
        <v>15</v>
      </c>
    </row>
    <row r="3701" spans="2:3">
      <c r="B3701" s="80">
        <v>0</v>
      </c>
      <c r="C3701" s="72" t="s">
        <v>3</v>
      </c>
    </row>
    <row r="3702" spans="2:3">
      <c r="B3702" s="80">
        <v>0</v>
      </c>
      <c r="C3702" s="72">
        <v>0</v>
      </c>
    </row>
    <row r="3703" spans="2:3">
      <c r="B3703" s="80">
        <v>0</v>
      </c>
      <c r="C3703" s="45" t="s">
        <v>2</v>
      </c>
    </row>
    <row r="3704" spans="2:3">
      <c r="B3704" s="80">
        <v>0</v>
      </c>
      <c r="C3704" s="72" t="s">
        <v>3879</v>
      </c>
    </row>
    <row r="3705" spans="2:3">
      <c r="B3705" s="80">
        <v>0</v>
      </c>
      <c r="C3705" s="72" t="s">
        <v>3880</v>
      </c>
    </row>
    <row r="3706" spans="2:3">
      <c r="B3706" s="80">
        <v>0</v>
      </c>
      <c r="C3706" s="72" t="s">
        <v>3881</v>
      </c>
    </row>
    <row r="3707" spans="2:3">
      <c r="B3707" s="80">
        <v>0</v>
      </c>
      <c r="C3707" s="72" t="s">
        <v>779</v>
      </c>
    </row>
    <row r="3708" spans="2:3">
      <c r="B3708" s="80">
        <v>0</v>
      </c>
      <c r="C3708" s="72" t="s">
        <v>3882</v>
      </c>
    </row>
    <row r="3709" spans="2:3">
      <c r="B3709" s="80">
        <v>0</v>
      </c>
      <c r="C3709" s="72" t="s">
        <v>3883</v>
      </c>
    </row>
    <row r="3710" spans="2:3">
      <c r="B3710" s="80">
        <v>0</v>
      </c>
      <c r="C3710" s="72" t="s">
        <v>3884</v>
      </c>
    </row>
    <row r="3711" spans="2:3">
      <c r="B3711" s="80">
        <v>0</v>
      </c>
      <c r="C3711" s="72" t="s">
        <v>3885</v>
      </c>
    </row>
    <row r="3712" spans="2:3">
      <c r="B3712" s="80">
        <v>0</v>
      </c>
      <c r="C3712" s="72" t="s">
        <v>3886</v>
      </c>
    </row>
    <row r="3713" spans="2:3">
      <c r="B3713" s="80">
        <v>0</v>
      </c>
      <c r="C3713" s="72" t="s">
        <v>3887</v>
      </c>
    </row>
    <row r="3714" spans="2:3">
      <c r="B3714" s="80">
        <v>0</v>
      </c>
      <c r="C3714" s="72">
        <v>0</v>
      </c>
    </row>
    <row r="3715" spans="2:3">
      <c r="B3715" s="80">
        <v>0</v>
      </c>
      <c r="C3715" s="72" t="s">
        <v>0</v>
      </c>
    </row>
    <row r="3716" spans="2:3" ht="25.5">
      <c r="B3716" s="80">
        <v>0</v>
      </c>
      <c r="C3716" s="72" t="s">
        <v>2076</v>
      </c>
    </row>
    <row r="3717" spans="2:3" ht="25.5">
      <c r="B3717" s="80">
        <v>0</v>
      </c>
      <c r="C3717" s="72" t="s">
        <v>2077</v>
      </c>
    </row>
    <row r="3718" spans="2:3">
      <c r="B3718" s="80">
        <v>0</v>
      </c>
      <c r="C3718" s="72" t="s">
        <v>2078</v>
      </c>
    </row>
    <row r="3719" spans="2:3">
      <c r="B3719" s="80">
        <v>0</v>
      </c>
      <c r="C3719" s="72" t="s">
        <v>2079</v>
      </c>
    </row>
    <row r="3720" spans="2:3">
      <c r="B3720" s="80">
        <v>0</v>
      </c>
      <c r="C3720" s="72">
        <v>0</v>
      </c>
    </row>
    <row r="3721" spans="2:3">
      <c r="B3721" s="122">
        <v>0</v>
      </c>
      <c r="C3721" s="122">
        <v>0</v>
      </c>
    </row>
    <row r="3722" spans="2:3">
      <c r="B3722" s="138">
        <v>0</v>
      </c>
      <c r="C3722" s="123">
        <v>0</v>
      </c>
    </row>
    <row r="3723" spans="2:3" ht="20.25">
      <c r="B3723" s="137" t="s">
        <v>1708</v>
      </c>
      <c r="C3723" s="48" t="s">
        <v>2080</v>
      </c>
    </row>
    <row r="3724" spans="2:3">
      <c r="B3724" s="139">
        <v>0</v>
      </c>
      <c r="C3724" s="49" t="s">
        <v>3888</v>
      </c>
    </row>
    <row r="3725" spans="2:3">
      <c r="B3725" s="80">
        <v>0</v>
      </c>
      <c r="C3725" s="124">
        <v>0</v>
      </c>
    </row>
    <row r="3726" spans="2:3">
      <c r="B3726" s="80">
        <v>0</v>
      </c>
      <c r="C3726" s="44" t="s">
        <v>5</v>
      </c>
    </row>
    <row r="3727" spans="2:3">
      <c r="B3727" s="80">
        <v>0</v>
      </c>
      <c r="C3727" s="72" t="s">
        <v>12</v>
      </c>
    </row>
    <row r="3728" spans="2:3">
      <c r="B3728" s="80">
        <v>0</v>
      </c>
      <c r="C3728" s="72" t="s">
        <v>17</v>
      </c>
    </row>
    <row r="3729" spans="2:3">
      <c r="B3729" s="80">
        <v>0</v>
      </c>
      <c r="C3729" s="72">
        <v>0</v>
      </c>
    </row>
    <row r="3730" spans="2:3">
      <c r="B3730" s="80">
        <v>0</v>
      </c>
      <c r="C3730" s="45" t="s">
        <v>2</v>
      </c>
    </row>
    <row r="3731" spans="2:3">
      <c r="B3731" s="80">
        <v>0</v>
      </c>
      <c r="C3731" s="72" t="s">
        <v>3889</v>
      </c>
    </row>
    <row r="3732" spans="2:3">
      <c r="B3732" s="80">
        <v>0</v>
      </c>
      <c r="C3732" s="72" t="s">
        <v>3890</v>
      </c>
    </row>
    <row r="3733" spans="2:3">
      <c r="B3733" s="80">
        <v>0</v>
      </c>
      <c r="C3733" s="72" t="s">
        <v>690</v>
      </c>
    </row>
    <row r="3734" spans="2:3">
      <c r="B3734" s="80">
        <v>0</v>
      </c>
      <c r="C3734" s="72" t="s">
        <v>671</v>
      </c>
    </row>
    <row r="3735" spans="2:3">
      <c r="B3735" s="80">
        <v>0</v>
      </c>
      <c r="C3735" s="72" t="s">
        <v>3891</v>
      </c>
    </row>
    <row r="3736" spans="2:3">
      <c r="B3736" s="80">
        <v>0</v>
      </c>
      <c r="C3736" s="72" t="s">
        <v>691</v>
      </c>
    </row>
    <row r="3737" spans="2:3">
      <c r="B3737" s="80">
        <v>0</v>
      </c>
      <c r="C3737" s="72" t="s">
        <v>768</v>
      </c>
    </row>
    <row r="3738" spans="2:3">
      <c r="B3738" s="80">
        <v>0</v>
      </c>
      <c r="C3738" s="72">
        <v>0</v>
      </c>
    </row>
    <row r="3739" spans="2:3">
      <c r="B3739" s="80">
        <v>0</v>
      </c>
      <c r="C3739" s="72">
        <v>0</v>
      </c>
    </row>
    <row r="3740" spans="2:3">
      <c r="B3740" s="80">
        <v>0</v>
      </c>
      <c r="C3740" s="72" t="s">
        <v>0</v>
      </c>
    </row>
    <row r="3741" spans="2:3">
      <c r="B3741" s="80">
        <v>0</v>
      </c>
      <c r="C3741" s="72" t="s">
        <v>28</v>
      </c>
    </row>
    <row r="3742" spans="2:3">
      <c r="B3742" s="80">
        <v>0</v>
      </c>
      <c r="C3742" s="72" t="s">
        <v>27</v>
      </c>
    </row>
    <row r="3743" spans="2:3">
      <c r="B3743" s="80">
        <v>0</v>
      </c>
      <c r="C3743" s="72" t="s">
        <v>2081</v>
      </c>
    </row>
    <row r="3744" spans="2:3" ht="25.5">
      <c r="B3744" s="80">
        <v>0</v>
      </c>
      <c r="C3744" s="72" t="s">
        <v>2082</v>
      </c>
    </row>
    <row r="3745" spans="2:3">
      <c r="B3745" s="80">
        <v>0</v>
      </c>
      <c r="C3745" s="72">
        <v>0</v>
      </c>
    </row>
    <row r="3746" spans="2:3">
      <c r="B3746" s="122">
        <v>0</v>
      </c>
      <c r="C3746" s="122">
        <v>0</v>
      </c>
    </row>
    <row r="3747" spans="2:3">
      <c r="B3747" s="138">
        <v>0</v>
      </c>
      <c r="C3747" s="123">
        <v>0</v>
      </c>
    </row>
    <row r="3748" spans="2:3" ht="20.25">
      <c r="B3748" s="137" t="s">
        <v>1708</v>
      </c>
      <c r="C3748" s="48" t="s">
        <v>2083</v>
      </c>
    </row>
    <row r="3749" spans="2:3">
      <c r="B3749" s="139">
        <v>0</v>
      </c>
      <c r="C3749" s="49" t="s">
        <v>3892</v>
      </c>
    </row>
    <row r="3750" spans="2:3">
      <c r="B3750" s="80">
        <v>0</v>
      </c>
      <c r="C3750" s="124">
        <v>0</v>
      </c>
    </row>
    <row r="3751" spans="2:3">
      <c r="B3751" s="80">
        <v>0</v>
      </c>
      <c r="C3751" s="44" t="s">
        <v>8</v>
      </c>
    </row>
    <row r="3752" spans="2:3">
      <c r="B3752" s="80">
        <v>0</v>
      </c>
      <c r="C3752" s="72" t="s">
        <v>15</v>
      </c>
    </row>
    <row r="3753" spans="2:3">
      <c r="B3753" s="80">
        <v>0</v>
      </c>
      <c r="C3753" s="72" t="s">
        <v>6</v>
      </c>
    </row>
    <row r="3754" spans="2:3">
      <c r="B3754" s="80">
        <v>0</v>
      </c>
      <c r="C3754" s="72">
        <v>0</v>
      </c>
    </row>
    <row r="3755" spans="2:3">
      <c r="B3755" s="80">
        <v>0</v>
      </c>
      <c r="C3755" s="45" t="s">
        <v>2</v>
      </c>
    </row>
    <row r="3756" spans="2:3">
      <c r="B3756" s="80">
        <v>0</v>
      </c>
      <c r="C3756" s="72" t="s">
        <v>3893</v>
      </c>
    </row>
    <row r="3757" spans="2:3">
      <c r="B3757" s="80">
        <v>0</v>
      </c>
      <c r="C3757" s="72" t="s">
        <v>1330</v>
      </c>
    </row>
    <row r="3758" spans="2:3">
      <c r="B3758" s="80">
        <v>0</v>
      </c>
      <c r="C3758" s="72" t="s">
        <v>3798</v>
      </c>
    </row>
    <row r="3759" spans="2:3">
      <c r="B3759" s="80">
        <v>0</v>
      </c>
      <c r="C3759" s="72" t="s">
        <v>3894</v>
      </c>
    </row>
    <row r="3760" spans="2:3">
      <c r="B3760" s="80">
        <v>0</v>
      </c>
      <c r="C3760" s="72">
        <v>0</v>
      </c>
    </row>
    <row r="3761" spans="2:3">
      <c r="B3761" s="80">
        <v>0</v>
      </c>
      <c r="C3761" s="72">
        <v>0</v>
      </c>
    </row>
    <row r="3762" spans="2:3">
      <c r="B3762" s="80">
        <v>0</v>
      </c>
      <c r="C3762" s="72" t="s">
        <v>0</v>
      </c>
    </row>
    <row r="3763" spans="2:3" ht="25.5">
      <c r="B3763" s="80">
        <v>0</v>
      </c>
      <c r="C3763" s="72" t="s">
        <v>2084</v>
      </c>
    </row>
    <row r="3764" spans="2:3">
      <c r="B3764" s="80">
        <v>0</v>
      </c>
      <c r="C3764" s="72">
        <v>0</v>
      </c>
    </row>
    <row r="3765" spans="2:3">
      <c r="B3765" s="80">
        <v>0</v>
      </c>
      <c r="C3765" s="72">
        <v>0</v>
      </c>
    </row>
    <row r="3766" spans="2:3">
      <c r="B3766" s="122">
        <v>0</v>
      </c>
      <c r="C3766" s="122">
        <v>0</v>
      </c>
    </row>
    <row r="3767" spans="2:3">
      <c r="B3767" s="138">
        <v>0</v>
      </c>
      <c r="C3767" s="123">
        <v>0</v>
      </c>
    </row>
    <row r="3768" spans="2:3" ht="20.25">
      <c r="B3768" s="137" t="s">
        <v>1708</v>
      </c>
      <c r="C3768" s="48" t="s">
        <v>2085</v>
      </c>
    </row>
    <row r="3769" spans="2:3">
      <c r="B3769" s="139">
        <v>0</v>
      </c>
      <c r="C3769" s="49" t="s">
        <v>3895</v>
      </c>
    </row>
    <row r="3770" spans="2:3">
      <c r="B3770" s="80">
        <v>0</v>
      </c>
      <c r="C3770" s="124">
        <v>0</v>
      </c>
    </row>
    <row r="3771" spans="2:3">
      <c r="B3771" s="80">
        <v>0</v>
      </c>
      <c r="C3771" s="44" t="s">
        <v>5</v>
      </c>
    </row>
    <row r="3772" spans="2:3">
      <c r="B3772" s="80">
        <v>0</v>
      </c>
      <c r="C3772" s="72" t="s">
        <v>9</v>
      </c>
    </row>
    <row r="3773" spans="2:3">
      <c r="B3773" s="80">
        <v>0</v>
      </c>
      <c r="C3773" s="72" t="s">
        <v>17</v>
      </c>
    </row>
    <row r="3774" spans="2:3">
      <c r="B3774" s="80">
        <v>0</v>
      </c>
      <c r="C3774" s="72">
        <v>0</v>
      </c>
    </row>
    <row r="3775" spans="2:3">
      <c r="B3775" s="80">
        <v>0</v>
      </c>
      <c r="C3775" s="45" t="s">
        <v>2</v>
      </c>
    </row>
    <row r="3776" spans="2:3">
      <c r="B3776" s="80">
        <v>0</v>
      </c>
      <c r="C3776" s="72" t="s">
        <v>3896</v>
      </c>
    </row>
    <row r="3777" spans="2:3">
      <c r="B3777" s="80">
        <v>0</v>
      </c>
      <c r="C3777" s="72" t="s">
        <v>690</v>
      </c>
    </row>
    <row r="3778" spans="2:3">
      <c r="B3778" s="80">
        <v>0</v>
      </c>
      <c r="C3778" s="72" t="s">
        <v>1069</v>
      </c>
    </row>
    <row r="3779" spans="2:3">
      <c r="B3779" s="80">
        <v>0</v>
      </c>
      <c r="C3779" s="72" t="s">
        <v>671</v>
      </c>
    </row>
    <row r="3780" spans="2:3">
      <c r="B3780" s="80">
        <v>0</v>
      </c>
      <c r="C3780" s="72" t="s">
        <v>692</v>
      </c>
    </row>
    <row r="3781" spans="2:3">
      <c r="B3781" s="80">
        <v>0</v>
      </c>
      <c r="C3781" s="72">
        <v>0</v>
      </c>
    </row>
    <row r="3782" spans="2:3">
      <c r="B3782" s="80">
        <v>0</v>
      </c>
      <c r="C3782" s="72" t="s">
        <v>0</v>
      </c>
    </row>
    <row r="3783" spans="2:3">
      <c r="B3783" s="80">
        <v>0</v>
      </c>
      <c r="C3783" s="72" t="s">
        <v>28</v>
      </c>
    </row>
    <row r="3784" spans="2:3">
      <c r="B3784" s="80">
        <v>0</v>
      </c>
      <c r="C3784" s="72" t="s">
        <v>27</v>
      </c>
    </row>
    <row r="3785" spans="2:3">
      <c r="B3785" s="80">
        <v>0</v>
      </c>
      <c r="C3785" s="72" t="s">
        <v>2043</v>
      </c>
    </row>
    <row r="3786" spans="2:3" ht="25.5">
      <c r="B3786" s="80">
        <v>0</v>
      </c>
      <c r="C3786" s="72" t="s">
        <v>3897</v>
      </c>
    </row>
    <row r="3787" spans="2:3" ht="25.5">
      <c r="B3787" s="80">
        <v>0</v>
      </c>
      <c r="C3787" s="72" t="s">
        <v>44</v>
      </c>
    </row>
    <row r="3788" spans="2:3">
      <c r="B3788" s="80">
        <v>0</v>
      </c>
      <c r="C3788" s="72">
        <v>0</v>
      </c>
    </row>
    <row r="3789" spans="2:3">
      <c r="B3789" s="122">
        <v>0</v>
      </c>
      <c r="C3789" s="122">
        <v>0</v>
      </c>
    </row>
    <row r="3790" spans="2:3">
      <c r="B3790" s="138">
        <v>0</v>
      </c>
      <c r="C3790" s="123">
        <v>0</v>
      </c>
    </row>
    <row r="3791" spans="2:3" ht="20.25">
      <c r="B3791" s="137" t="s">
        <v>1708</v>
      </c>
      <c r="C3791" s="48" t="s">
        <v>2086</v>
      </c>
    </row>
    <row r="3792" spans="2:3">
      <c r="B3792" s="139">
        <v>0</v>
      </c>
      <c r="C3792" s="49" t="s">
        <v>3898</v>
      </c>
    </row>
    <row r="3793" spans="2:3">
      <c r="B3793" s="80">
        <v>0</v>
      </c>
      <c r="C3793" s="124">
        <v>0</v>
      </c>
    </row>
    <row r="3794" spans="2:3">
      <c r="B3794" s="80">
        <v>0</v>
      </c>
      <c r="C3794" s="44" t="s">
        <v>35</v>
      </c>
    </row>
    <row r="3795" spans="2:3">
      <c r="B3795" s="80">
        <v>0</v>
      </c>
      <c r="C3795" s="72" t="s">
        <v>12</v>
      </c>
    </row>
    <row r="3796" spans="2:3">
      <c r="B3796" s="80">
        <v>0</v>
      </c>
      <c r="C3796" s="72" t="s">
        <v>25</v>
      </c>
    </row>
    <row r="3797" spans="2:3">
      <c r="B3797" s="80">
        <v>0</v>
      </c>
      <c r="C3797" s="72">
        <v>0</v>
      </c>
    </row>
    <row r="3798" spans="2:3">
      <c r="B3798" s="80">
        <v>0</v>
      </c>
      <c r="C3798" s="45" t="s">
        <v>2</v>
      </c>
    </row>
    <row r="3799" spans="2:3">
      <c r="B3799" s="80">
        <v>0</v>
      </c>
      <c r="C3799" s="72" t="s">
        <v>3818</v>
      </c>
    </row>
    <row r="3800" spans="2:3">
      <c r="B3800" s="80">
        <v>0</v>
      </c>
      <c r="C3800" s="72" t="s">
        <v>3899</v>
      </c>
    </row>
    <row r="3801" spans="2:3">
      <c r="B3801" s="80">
        <v>0</v>
      </c>
      <c r="C3801" s="72" t="s">
        <v>3900</v>
      </c>
    </row>
    <row r="3802" spans="2:3">
      <c r="B3802" s="80">
        <v>0</v>
      </c>
      <c r="C3802" s="72" t="s">
        <v>3901</v>
      </c>
    </row>
    <row r="3803" spans="2:3">
      <c r="B3803" s="80">
        <v>0</v>
      </c>
      <c r="C3803" s="72" t="s">
        <v>1179</v>
      </c>
    </row>
    <row r="3804" spans="2:3">
      <c r="B3804" s="80">
        <v>0</v>
      </c>
      <c r="C3804" s="72" t="s">
        <v>3902</v>
      </c>
    </row>
    <row r="3805" spans="2:3">
      <c r="B3805" s="80">
        <v>0</v>
      </c>
      <c r="C3805" s="72">
        <v>0</v>
      </c>
    </row>
    <row r="3806" spans="2:3">
      <c r="B3806" s="80">
        <v>0</v>
      </c>
      <c r="C3806" s="72" t="s">
        <v>0</v>
      </c>
    </row>
    <row r="3807" spans="2:3">
      <c r="B3807" s="80">
        <v>0</v>
      </c>
      <c r="C3807" s="72" t="s">
        <v>2087</v>
      </c>
    </row>
    <row r="3808" spans="2:3">
      <c r="B3808" s="80">
        <v>0</v>
      </c>
      <c r="C3808" s="72" t="s">
        <v>2088</v>
      </c>
    </row>
    <row r="3809" spans="2:3">
      <c r="B3809" s="80">
        <v>0</v>
      </c>
      <c r="C3809" s="72" t="s">
        <v>2089</v>
      </c>
    </row>
    <row r="3810" spans="2:3">
      <c r="B3810" s="80">
        <v>0</v>
      </c>
      <c r="C3810" s="72" t="s">
        <v>2090</v>
      </c>
    </row>
    <row r="3811" spans="2:3">
      <c r="B3811" s="80">
        <v>0</v>
      </c>
      <c r="C3811" s="72" t="s">
        <v>2091</v>
      </c>
    </row>
    <row r="3812" spans="2:3">
      <c r="B3812" s="80">
        <v>0</v>
      </c>
      <c r="C3812" s="72">
        <v>0</v>
      </c>
    </row>
    <row r="3813" spans="2:3">
      <c r="B3813" s="122">
        <v>0</v>
      </c>
      <c r="C3813" s="122">
        <v>0</v>
      </c>
    </row>
    <row r="3814" spans="2:3">
      <c r="B3814" s="138">
        <v>0</v>
      </c>
      <c r="C3814" s="123">
        <v>0</v>
      </c>
    </row>
    <row r="3815" spans="2:3" ht="20.25">
      <c r="B3815" s="137" t="s">
        <v>1708</v>
      </c>
      <c r="C3815" s="48" t="s">
        <v>1852</v>
      </c>
    </row>
    <row r="3816" spans="2:3">
      <c r="B3816" s="139">
        <v>0</v>
      </c>
      <c r="C3816" s="49" t="s">
        <v>3903</v>
      </c>
    </row>
    <row r="3817" spans="2:3">
      <c r="B3817" s="80">
        <v>0</v>
      </c>
      <c r="C3817" s="124">
        <v>0</v>
      </c>
    </row>
    <row r="3818" spans="2:3">
      <c r="B3818" s="80">
        <v>0</v>
      </c>
      <c r="C3818" s="44" t="s">
        <v>8</v>
      </c>
    </row>
    <row r="3819" spans="2:3">
      <c r="B3819" s="80">
        <v>0</v>
      </c>
      <c r="C3819" s="72" t="s">
        <v>20</v>
      </c>
    </row>
    <row r="3820" spans="2:3">
      <c r="B3820" s="80">
        <v>0</v>
      </c>
      <c r="C3820" s="72" t="s">
        <v>21</v>
      </c>
    </row>
    <row r="3821" spans="2:3">
      <c r="B3821" s="80">
        <v>0</v>
      </c>
      <c r="C3821" s="72">
        <v>0</v>
      </c>
    </row>
    <row r="3822" spans="2:3">
      <c r="B3822" s="80">
        <v>0</v>
      </c>
      <c r="C3822" s="45" t="s">
        <v>2</v>
      </c>
    </row>
    <row r="3823" spans="2:3">
      <c r="B3823" s="80">
        <v>0</v>
      </c>
      <c r="C3823" s="72" t="s">
        <v>3904</v>
      </c>
    </row>
    <row r="3824" spans="2:3">
      <c r="B3824" s="80">
        <v>0</v>
      </c>
      <c r="C3824" s="72" t="s">
        <v>3693</v>
      </c>
    </row>
    <row r="3825" spans="2:3">
      <c r="B3825" s="80">
        <v>0</v>
      </c>
      <c r="C3825" s="72" t="s">
        <v>3694</v>
      </c>
    </row>
    <row r="3826" spans="2:3">
      <c r="B3826" s="80">
        <v>0</v>
      </c>
      <c r="C3826" s="72" t="s">
        <v>3695</v>
      </c>
    </row>
    <row r="3827" spans="2:3">
      <c r="B3827" s="80">
        <v>0</v>
      </c>
      <c r="C3827" s="72" t="s">
        <v>3696</v>
      </c>
    </row>
    <row r="3828" spans="2:3">
      <c r="B3828" s="80">
        <v>0</v>
      </c>
      <c r="C3828" s="72" t="s">
        <v>3697</v>
      </c>
    </row>
    <row r="3829" spans="2:3">
      <c r="B3829" s="80">
        <v>0</v>
      </c>
      <c r="C3829" s="72" t="s">
        <v>709</v>
      </c>
    </row>
    <row r="3830" spans="2:3">
      <c r="B3830" s="80">
        <v>0</v>
      </c>
      <c r="C3830" s="72" t="s">
        <v>3698</v>
      </c>
    </row>
    <row r="3831" spans="2:3">
      <c r="B3831" s="80">
        <v>0</v>
      </c>
      <c r="C3831" s="72" t="s">
        <v>662</v>
      </c>
    </row>
    <row r="3832" spans="2:3">
      <c r="B3832" s="80">
        <v>0</v>
      </c>
      <c r="C3832" s="72" t="s">
        <v>700</v>
      </c>
    </row>
    <row r="3833" spans="2:3">
      <c r="B3833" s="80">
        <v>0</v>
      </c>
      <c r="C3833" s="72">
        <v>0</v>
      </c>
    </row>
    <row r="3834" spans="2:3">
      <c r="B3834" s="80">
        <v>0</v>
      </c>
      <c r="C3834" s="72" t="s">
        <v>0</v>
      </c>
    </row>
    <row r="3835" spans="2:3">
      <c r="B3835" s="80">
        <v>0</v>
      </c>
      <c r="C3835" s="72" t="s">
        <v>1853</v>
      </c>
    </row>
    <row r="3836" spans="2:3">
      <c r="B3836" s="80">
        <v>0</v>
      </c>
      <c r="C3836" s="72" t="s">
        <v>1854</v>
      </c>
    </row>
    <row r="3837" spans="2:3" ht="38.25">
      <c r="B3837" s="80">
        <v>0</v>
      </c>
      <c r="C3837" s="72" t="s">
        <v>2092</v>
      </c>
    </row>
    <row r="3838" spans="2:3" ht="38.25">
      <c r="B3838" s="80">
        <v>0</v>
      </c>
      <c r="C3838" s="72" t="s">
        <v>3905</v>
      </c>
    </row>
    <row r="3839" spans="2:3">
      <c r="B3839" s="80">
        <v>0</v>
      </c>
      <c r="C3839" s="72" t="s">
        <v>2093</v>
      </c>
    </row>
    <row r="3840" spans="2:3">
      <c r="B3840" s="80">
        <v>0</v>
      </c>
      <c r="C3840" s="72" t="s">
        <v>2094</v>
      </c>
    </row>
    <row r="3841" spans="2:3">
      <c r="B3841" s="80">
        <v>0</v>
      </c>
      <c r="C3841" s="72" t="s">
        <v>2095</v>
      </c>
    </row>
    <row r="3842" spans="2:3">
      <c r="B3842" s="122">
        <v>0</v>
      </c>
      <c r="C3842" s="122">
        <v>0</v>
      </c>
    </row>
    <row r="3843" spans="2:3">
      <c r="B3843" s="138">
        <v>0</v>
      </c>
      <c r="C3843" s="123">
        <v>0</v>
      </c>
    </row>
    <row r="3844" spans="2:3" ht="20.25">
      <c r="B3844" s="137" t="s">
        <v>1708</v>
      </c>
      <c r="C3844" s="48" t="s">
        <v>2096</v>
      </c>
    </row>
    <row r="3845" spans="2:3">
      <c r="B3845" s="139">
        <v>0</v>
      </c>
      <c r="C3845" s="49" t="s">
        <v>3906</v>
      </c>
    </row>
    <row r="3846" spans="2:3">
      <c r="B3846" s="80">
        <v>0</v>
      </c>
      <c r="C3846" s="124">
        <v>0</v>
      </c>
    </row>
    <row r="3847" spans="2:3">
      <c r="B3847" s="80">
        <v>0</v>
      </c>
      <c r="C3847" s="44" t="s">
        <v>5</v>
      </c>
    </row>
    <row r="3848" spans="2:3">
      <c r="B3848" s="80">
        <v>0</v>
      </c>
      <c r="C3848" s="72" t="s">
        <v>2097</v>
      </c>
    </row>
    <row r="3849" spans="2:3">
      <c r="B3849" s="80">
        <v>0</v>
      </c>
      <c r="C3849" s="72" t="s">
        <v>1810</v>
      </c>
    </row>
    <row r="3850" spans="2:3">
      <c r="B3850" s="80">
        <v>0</v>
      </c>
      <c r="C3850" s="72">
        <v>0</v>
      </c>
    </row>
    <row r="3851" spans="2:3">
      <c r="B3851" s="80">
        <v>0</v>
      </c>
      <c r="C3851" s="45" t="s">
        <v>2</v>
      </c>
    </row>
    <row r="3852" spans="2:3">
      <c r="B3852" s="80">
        <v>0</v>
      </c>
      <c r="C3852" s="72" t="s">
        <v>3907</v>
      </c>
    </row>
    <row r="3853" spans="2:3">
      <c r="B3853" s="80">
        <v>0</v>
      </c>
      <c r="C3853" s="72" t="s">
        <v>3908</v>
      </c>
    </row>
    <row r="3854" spans="2:3">
      <c r="B3854" s="80">
        <v>0</v>
      </c>
      <c r="C3854" s="72" t="s">
        <v>932</v>
      </c>
    </row>
    <row r="3855" spans="2:3">
      <c r="B3855" s="80">
        <v>0</v>
      </c>
      <c r="C3855" s="72" t="s">
        <v>3827</v>
      </c>
    </row>
    <row r="3856" spans="2:3">
      <c r="B3856" s="80">
        <v>0</v>
      </c>
      <c r="C3856" s="72" t="s">
        <v>1247</v>
      </c>
    </row>
    <row r="3857" spans="2:3">
      <c r="B3857" s="80">
        <v>0</v>
      </c>
      <c r="C3857" s="72" t="s">
        <v>662</v>
      </c>
    </row>
    <row r="3858" spans="2:3">
      <c r="B3858" s="80">
        <v>0</v>
      </c>
      <c r="C3858" s="72" t="s">
        <v>700</v>
      </c>
    </row>
    <row r="3859" spans="2:3">
      <c r="B3859" s="80">
        <v>0</v>
      </c>
      <c r="C3859" s="72">
        <v>0</v>
      </c>
    </row>
    <row r="3860" spans="2:3">
      <c r="B3860" s="80">
        <v>0</v>
      </c>
      <c r="C3860" s="72" t="s">
        <v>0</v>
      </c>
    </row>
    <row r="3861" spans="2:3">
      <c r="B3861" s="80">
        <v>0</v>
      </c>
      <c r="C3861" s="72" t="s">
        <v>2098</v>
      </c>
    </row>
    <row r="3862" spans="2:3" ht="25.5">
      <c r="B3862" s="80">
        <v>0</v>
      </c>
      <c r="C3862" s="72" t="s">
        <v>2099</v>
      </c>
    </row>
    <row r="3863" spans="2:3">
      <c r="B3863" s="80">
        <v>0</v>
      </c>
      <c r="C3863" s="72" t="s">
        <v>2100</v>
      </c>
    </row>
    <row r="3864" spans="2:3">
      <c r="B3864" s="80">
        <v>0</v>
      </c>
      <c r="C3864" s="72" t="s">
        <v>2101</v>
      </c>
    </row>
    <row r="3865" spans="2:3">
      <c r="B3865" s="80">
        <v>0</v>
      </c>
      <c r="C3865" s="72" t="s">
        <v>2102</v>
      </c>
    </row>
    <row r="3866" spans="2:3" ht="25.5">
      <c r="B3866" s="80">
        <v>0</v>
      </c>
      <c r="C3866" s="72" t="s">
        <v>2103</v>
      </c>
    </row>
    <row r="3867" spans="2:3">
      <c r="B3867" s="80">
        <v>0</v>
      </c>
      <c r="C3867" s="72">
        <v>0</v>
      </c>
    </row>
    <row r="3868" spans="2:3">
      <c r="B3868" s="122">
        <v>0</v>
      </c>
      <c r="C3868" s="122">
        <v>0</v>
      </c>
    </row>
    <row r="3869" spans="2:3">
      <c r="B3869" s="138">
        <v>0</v>
      </c>
      <c r="C3869" s="123">
        <v>0</v>
      </c>
    </row>
    <row r="3870" spans="2:3" ht="20.25">
      <c r="B3870" s="137" t="s">
        <v>1708</v>
      </c>
      <c r="C3870" s="48" t="s">
        <v>2104</v>
      </c>
    </row>
    <row r="3871" spans="2:3">
      <c r="B3871" s="139">
        <v>0</v>
      </c>
      <c r="C3871" s="49" t="s">
        <v>3909</v>
      </c>
    </row>
    <row r="3872" spans="2:3">
      <c r="B3872" s="80">
        <v>0</v>
      </c>
      <c r="C3872" s="124">
        <v>0</v>
      </c>
    </row>
    <row r="3873" spans="2:3">
      <c r="B3873" s="80">
        <v>0</v>
      </c>
      <c r="C3873" s="44" t="s">
        <v>19</v>
      </c>
    </row>
    <row r="3874" spans="2:3">
      <c r="B3874" s="80">
        <v>0</v>
      </c>
      <c r="C3874" s="72" t="s">
        <v>15</v>
      </c>
    </row>
    <row r="3875" spans="2:3">
      <c r="B3875" s="80">
        <v>0</v>
      </c>
      <c r="C3875" s="72" t="s">
        <v>18</v>
      </c>
    </row>
    <row r="3876" spans="2:3">
      <c r="B3876" s="80">
        <v>0</v>
      </c>
      <c r="C3876" s="72">
        <v>0</v>
      </c>
    </row>
    <row r="3877" spans="2:3">
      <c r="B3877" s="80">
        <v>0</v>
      </c>
      <c r="C3877" s="45" t="s">
        <v>2</v>
      </c>
    </row>
    <row r="3878" spans="2:3">
      <c r="B3878" s="80">
        <v>0</v>
      </c>
      <c r="C3878" s="72" t="s">
        <v>3910</v>
      </c>
    </row>
    <row r="3879" spans="2:3">
      <c r="B3879" s="80">
        <v>0</v>
      </c>
      <c r="C3879" s="72" t="s">
        <v>3911</v>
      </c>
    </row>
    <row r="3880" spans="2:3">
      <c r="B3880" s="80">
        <v>0</v>
      </c>
      <c r="C3880" s="72" t="s">
        <v>3912</v>
      </c>
    </row>
    <row r="3881" spans="2:3">
      <c r="B3881" s="80">
        <v>0</v>
      </c>
      <c r="C3881" s="72" t="s">
        <v>3913</v>
      </c>
    </row>
    <row r="3882" spans="2:3">
      <c r="B3882" s="80">
        <v>0</v>
      </c>
      <c r="C3882" s="72" t="s">
        <v>3914</v>
      </c>
    </row>
    <row r="3883" spans="2:3">
      <c r="B3883" s="80">
        <v>0</v>
      </c>
      <c r="C3883" s="72" t="s">
        <v>3915</v>
      </c>
    </row>
    <row r="3884" spans="2:3">
      <c r="B3884" s="80">
        <v>0</v>
      </c>
      <c r="C3884" s="72" t="s">
        <v>3916</v>
      </c>
    </row>
    <row r="3885" spans="2:3">
      <c r="B3885" s="80">
        <v>0</v>
      </c>
      <c r="C3885" s="72" t="s">
        <v>681</v>
      </c>
    </row>
    <row r="3886" spans="2:3">
      <c r="B3886" s="80">
        <v>0</v>
      </c>
      <c r="C3886" s="72">
        <v>0</v>
      </c>
    </row>
    <row r="3887" spans="2:3">
      <c r="B3887" s="80">
        <v>0</v>
      </c>
      <c r="C3887" s="72" t="s">
        <v>0</v>
      </c>
    </row>
    <row r="3888" spans="2:3">
      <c r="B3888" s="80">
        <v>0</v>
      </c>
      <c r="C3888" s="72" t="s">
        <v>2105</v>
      </c>
    </row>
    <row r="3889" spans="2:3">
      <c r="B3889" s="80">
        <v>0</v>
      </c>
      <c r="C3889" s="72" t="s">
        <v>2106</v>
      </c>
    </row>
    <row r="3890" spans="2:3" ht="38.25">
      <c r="B3890" s="80">
        <v>0</v>
      </c>
      <c r="C3890" s="72" t="s">
        <v>2107</v>
      </c>
    </row>
    <row r="3891" spans="2:3">
      <c r="B3891" s="80">
        <v>0</v>
      </c>
      <c r="C3891" s="72" t="s">
        <v>2108</v>
      </c>
    </row>
    <row r="3892" spans="2:3">
      <c r="B3892" s="80">
        <v>0</v>
      </c>
      <c r="C3892" s="72" t="s">
        <v>2109</v>
      </c>
    </row>
    <row r="3893" spans="2:3" ht="25.5">
      <c r="B3893" s="80">
        <v>0</v>
      </c>
      <c r="C3893" s="72" t="s">
        <v>2110</v>
      </c>
    </row>
    <row r="3894" spans="2:3" ht="25.5">
      <c r="B3894" s="80">
        <v>0</v>
      </c>
      <c r="C3894" s="72" t="s">
        <v>2111</v>
      </c>
    </row>
    <row r="3895" spans="2:3">
      <c r="B3895" s="80">
        <v>0</v>
      </c>
      <c r="C3895" s="72">
        <v>0</v>
      </c>
    </row>
    <row r="3896" spans="2:3">
      <c r="B3896" s="122">
        <v>0</v>
      </c>
      <c r="C3896" s="122">
        <v>0</v>
      </c>
    </row>
    <row r="3897" spans="2:3">
      <c r="B3897" s="138">
        <v>0</v>
      </c>
      <c r="C3897" s="123">
        <v>0</v>
      </c>
    </row>
    <row r="3898" spans="2:3" ht="20.25">
      <c r="B3898" s="137" t="s">
        <v>1708</v>
      </c>
      <c r="C3898" s="48" t="s">
        <v>2112</v>
      </c>
    </row>
    <row r="3899" spans="2:3">
      <c r="B3899" s="139">
        <v>0</v>
      </c>
      <c r="C3899" s="49" t="s">
        <v>3917</v>
      </c>
    </row>
    <row r="3900" spans="2:3">
      <c r="B3900" s="80">
        <v>0</v>
      </c>
      <c r="C3900" s="124">
        <v>0</v>
      </c>
    </row>
    <row r="3901" spans="2:3">
      <c r="B3901" s="80">
        <v>0</v>
      </c>
      <c r="C3901" s="44" t="s">
        <v>8</v>
      </c>
    </row>
    <row r="3902" spans="2:3">
      <c r="B3902" s="80">
        <v>0</v>
      </c>
      <c r="C3902" s="72" t="s">
        <v>4</v>
      </c>
    </row>
    <row r="3903" spans="2:3">
      <c r="B3903" s="80">
        <v>0</v>
      </c>
      <c r="C3903" s="72" t="s">
        <v>11</v>
      </c>
    </row>
    <row r="3904" spans="2:3">
      <c r="B3904" s="80">
        <v>0</v>
      </c>
      <c r="C3904" s="72">
        <v>0</v>
      </c>
    </row>
    <row r="3905" spans="2:3">
      <c r="B3905" s="80">
        <v>0</v>
      </c>
      <c r="C3905" s="45" t="s">
        <v>2</v>
      </c>
    </row>
    <row r="3906" spans="2:3">
      <c r="B3906" s="80">
        <v>0</v>
      </c>
      <c r="C3906" s="72" t="s">
        <v>3918</v>
      </c>
    </row>
    <row r="3907" spans="2:3">
      <c r="B3907" s="80">
        <v>0</v>
      </c>
      <c r="C3907" s="125" t="s">
        <v>3919</v>
      </c>
    </row>
    <row r="3908" spans="2:3">
      <c r="B3908" s="80">
        <v>0</v>
      </c>
      <c r="C3908" s="72" t="s">
        <v>3920</v>
      </c>
    </row>
    <row r="3909" spans="2:3">
      <c r="B3909" s="80">
        <v>0</v>
      </c>
      <c r="C3909" s="72" t="s">
        <v>3921</v>
      </c>
    </row>
    <row r="3910" spans="2:3">
      <c r="B3910" s="80">
        <v>0</v>
      </c>
      <c r="C3910" s="72" t="s">
        <v>3922</v>
      </c>
    </row>
    <row r="3911" spans="2:3">
      <c r="B3911" s="80">
        <v>0</v>
      </c>
      <c r="C3911" s="72" t="s">
        <v>3923</v>
      </c>
    </row>
    <row r="3912" spans="2:3">
      <c r="B3912" s="80">
        <v>0</v>
      </c>
      <c r="C3912" s="72">
        <v>0</v>
      </c>
    </row>
    <row r="3913" spans="2:3">
      <c r="B3913" s="80">
        <v>0</v>
      </c>
      <c r="C3913" s="72" t="s">
        <v>0</v>
      </c>
    </row>
    <row r="3914" spans="2:3">
      <c r="B3914" s="80">
        <v>0</v>
      </c>
      <c r="C3914" s="72" t="s">
        <v>2113</v>
      </c>
    </row>
    <row r="3915" spans="2:3" ht="25.5">
      <c r="B3915" s="80">
        <v>0</v>
      </c>
      <c r="C3915" s="72" t="s">
        <v>2114</v>
      </c>
    </row>
    <row r="3916" spans="2:3">
      <c r="B3916" s="80">
        <v>0</v>
      </c>
      <c r="C3916" s="72" t="s">
        <v>2115</v>
      </c>
    </row>
    <row r="3917" spans="2:3" ht="25.5">
      <c r="B3917" s="80">
        <v>0</v>
      </c>
      <c r="C3917" s="72" t="s">
        <v>2116</v>
      </c>
    </row>
    <row r="3918" spans="2:3">
      <c r="B3918" s="80">
        <v>0</v>
      </c>
      <c r="C3918" s="72" t="s">
        <v>2117</v>
      </c>
    </row>
    <row r="3919" spans="2:3">
      <c r="B3919" s="80">
        <v>0</v>
      </c>
      <c r="C3919" s="72">
        <v>0</v>
      </c>
    </row>
    <row r="3920" spans="2:3">
      <c r="B3920" s="122">
        <v>0</v>
      </c>
      <c r="C3920" s="122">
        <v>0</v>
      </c>
    </row>
    <row r="3921" spans="2:3">
      <c r="B3921" s="138">
        <v>0</v>
      </c>
      <c r="C3921" s="123">
        <v>0</v>
      </c>
    </row>
    <row r="3922" spans="2:3" ht="20.25">
      <c r="B3922" s="137" t="s">
        <v>1708</v>
      </c>
      <c r="C3922" s="48" t="s">
        <v>2118</v>
      </c>
    </row>
    <row r="3923" spans="2:3">
      <c r="B3923" s="139">
        <v>0</v>
      </c>
      <c r="C3923" s="49" t="s">
        <v>3924</v>
      </c>
    </row>
    <row r="3924" spans="2:3">
      <c r="B3924" s="80">
        <v>0</v>
      </c>
      <c r="C3924" s="124">
        <v>0</v>
      </c>
    </row>
    <row r="3925" spans="2:3">
      <c r="B3925" s="80">
        <v>0</v>
      </c>
      <c r="C3925" s="44" t="s">
        <v>8</v>
      </c>
    </row>
    <row r="3926" spans="2:3">
      <c r="B3926" s="80">
        <v>0</v>
      </c>
      <c r="C3926" s="72" t="s">
        <v>4</v>
      </c>
    </row>
    <row r="3927" spans="2:3">
      <c r="B3927" s="80">
        <v>0</v>
      </c>
      <c r="C3927" s="72" t="s">
        <v>6</v>
      </c>
    </row>
    <row r="3928" spans="2:3">
      <c r="B3928" s="80">
        <v>0</v>
      </c>
      <c r="C3928" s="72">
        <v>0</v>
      </c>
    </row>
    <row r="3929" spans="2:3">
      <c r="B3929" s="80">
        <v>0</v>
      </c>
      <c r="C3929" s="45" t="s">
        <v>2</v>
      </c>
    </row>
    <row r="3930" spans="2:3">
      <c r="B3930" s="80">
        <v>0</v>
      </c>
      <c r="C3930" s="72" t="s">
        <v>3925</v>
      </c>
    </row>
    <row r="3931" spans="2:3">
      <c r="B3931" s="80">
        <v>0</v>
      </c>
      <c r="C3931" s="72" t="s">
        <v>3926</v>
      </c>
    </row>
    <row r="3932" spans="2:3">
      <c r="B3932" s="80">
        <v>0</v>
      </c>
      <c r="C3932" s="72" t="s">
        <v>3927</v>
      </c>
    </row>
    <row r="3933" spans="2:3">
      <c r="B3933" s="80">
        <v>0</v>
      </c>
      <c r="C3933" s="72" t="s">
        <v>3928</v>
      </c>
    </row>
    <row r="3934" spans="2:3">
      <c r="B3934" s="80">
        <v>0</v>
      </c>
      <c r="C3934" s="72" t="s">
        <v>3929</v>
      </c>
    </row>
    <row r="3935" spans="2:3">
      <c r="B3935" s="80">
        <v>0</v>
      </c>
      <c r="C3935" s="72" t="s">
        <v>3930</v>
      </c>
    </row>
    <row r="3936" spans="2:3">
      <c r="B3936" s="80">
        <v>0</v>
      </c>
      <c r="C3936" s="72" t="s">
        <v>700</v>
      </c>
    </row>
    <row r="3937" spans="2:3">
      <c r="B3937" s="80">
        <v>0</v>
      </c>
      <c r="C3937" s="72" t="s">
        <v>1125</v>
      </c>
    </row>
    <row r="3938" spans="2:3">
      <c r="B3938" s="80">
        <v>0</v>
      </c>
      <c r="C3938" s="72">
        <v>0</v>
      </c>
    </row>
    <row r="3939" spans="2:3">
      <c r="B3939" s="80">
        <v>0</v>
      </c>
      <c r="C3939" s="72" t="s">
        <v>0</v>
      </c>
    </row>
    <row r="3940" spans="2:3">
      <c r="B3940" s="80">
        <v>0</v>
      </c>
      <c r="C3940" s="72" t="s">
        <v>2119</v>
      </c>
    </row>
    <row r="3941" spans="2:3">
      <c r="B3941" s="80">
        <v>0</v>
      </c>
      <c r="C3941" s="72" t="s">
        <v>2120</v>
      </c>
    </row>
    <row r="3942" spans="2:3">
      <c r="B3942" s="80">
        <v>0</v>
      </c>
      <c r="C3942" s="72" t="s">
        <v>2121</v>
      </c>
    </row>
    <row r="3943" spans="2:3">
      <c r="B3943" s="80">
        <v>0</v>
      </c>
      <c r="C3943" s="72" t="s">
        <v>2122</v>
      </c>
    </row>
    <row r="3944" spans="2:3">
      <c r="B3944" s="80">
        <v>0</v>
      </c>
      <c r="C3944" s="72" t="s">
        <v>2123</v>
      </c>
    </row>
    <row r="3945" spans="2:3">
      <c r="B3945" s="80">
        <v>0</v>
      </c>
      <c r="C3945" s="72" t="s">
        <v>2124</v>
      </c>
    </row>
    <row r="3946" spans="2:3">
      <c r="B3946" s="80">
        <v>0</v>
      </c>
      <c r="C3946" s="72">
        <v>0</v>
      </c>
    </row>
    <row r="3947" spans="2:3">
      <c r="B3947" s="122">
        <v>0</v>
      </c>
      <c r="C3947" s="122">
        <v>0</v>
      </c>
    </row>
    <row r="3948" spans="2:3">
      <c r="B3948" s="138">
        <v>0</v>
      </c>
      <c r="C3948" s="123">
        <v>0</v>
      </c>
    </row>
    <row r="3949" spans="2:3" ht="20.25">
      <c r="B3949" s="137" t="s">
        <v>1708</v>
      </c>
      <c r="C3949" s="48" t="s">
        <v>2125</v>
      </c>
    </row>
    <row r="3950" spans="2:3">
      <c r="B3950" s="139">
        <v>0</v>
      </c>
      <c r="C3950" s="49" t="s">
        <v>3931</v>
      </c>
    </row>
    <row r="3951" spans="2:3">
      <c r="B3951" s="80">
        <v>0</v>
      </c>
      <c r="C3951" s="124">
        <v>0</v>
      </c>
    </row>
    <row r="3952" spans="2:3">
      <c r="B3952" s="80">
        <v>0</v>
      </c>
      <c r="C3952" s="44" t="s">
        <v>19</v>
      </c>
    </row>
    <row r="3953" spans="2:3">
      <c r="B3953" s="80">
        <v>0</v>
      </c>
      <c r="C3953" s="72" t="s">
        <v>15</v>
      </c>
    </row>
    <row r="3954" spans="2:3">
      <c r="B3954" s="80">
        <v>0</v>
      </c>
      <c r="C3954" s="72" t="s">
        <v>21</v>
      </c>
    </row>
    <row r="3955" spans="2:3">
      <c r="B3955" s="80">
        <v>0</v>
      </c>
      <c r="C3955" s="72">
        <v>0</v>
      </c>
    </row>
    <row r="3956" spans="2:3">
      <c r="B3956" s="80">
        <v>0</v>
      </c>
      <c r="C3956" s="45" t="s">
        <v>2</v>
      </c>
    </row>
    <row r="3957" spans="2:3">
      <c r="B3957" s="80">
        <v>0</v>
      </c>
      <c r="C3957" s="72" t="s">
        <v>3932</v>
      </c>
    </row>
    <row r="3958" spans="2:3">
      <c r="B3958" s="80">
        <v>0</v>
      </c>
      <c r="C3958" s="72" t="s">
        <v>3933</v>
      </c>
    </row>
    <row r="3959" spans="2:3">
      <c r="B3959" s="80">
        <v>0</v>
      </c>
      <c r="C3959" s="72" t="s">
        <v>999</v>
      </c>
    </row>
    <row r="3960" spans="2:3">
      <c r="B3960" s="80">
        <v>0</v>
      </c>
      <c r="C3960" s="72" t="s">
        <v>3934</v>
      </c>
    </row>
    <row r="3961" spans="2:3">
      <c r="B3961" s="80">
        <v>0</v>
      </c>
      <c r="C3961" s="72" t="s">
        <v>3935</v>
      </c>
    </row>
    <row r="3962" spans="2:3">
      <c r="B3962" s="80">
        <v>0</v>
      </c>
      <c r="C3962" s="72" t="s">
        <v>740</v>
      </c>
    </row>
    <row r="3963" spans="2:3">
      <c r="B3963" s="80">
        <v>0</v>
      </c>
      <c r="C3963" s="72" t="s">
        <v>3936</v>
      </c>
    </row>
    <row r="3964" spans="2:3">
      <c r="B3964" s="80">
        <v>0</v>
      </c>
      <c r="C3964" s="72" t="s">
        <v>3937</v>
      </c>
    </row>
    <row r="3965" spans="2:3">
      <c r="B3965" s="80">
        <v>0</v>
      </c>
      <c r="C3965" s="72" t="s">
        <v>3938</v>
      </c>
    </row>
    <row r="3966" spans="2:3">
      <c r="B3966" s="80">
        <v>0</v>
      </c>
      <c r="C3966" s="72" t="s">
        <v>3939</v>
      </c>
    </row>
    <row r="3967" spans="2:3">
      <c r="B3967" s="80">
        <v>0</v>
      </c>
      <c r="C3967" s="72">
        <v>0</v>
      </c>
    </row>
    <row r="3968" spans="2:3">
      <c r="B3968" s="80">
        <v>0</v>
      </c>
      <c r="C3968" s="72" t="s">
        <v>0</v>
      </c>
    </row>
    <row r="3969" spans="2:3">
      <c r="B3969" s="80">
        <v>0</v>
      </c>
      <c r="C3969" s="72" t="s">
        <v>2126</v>
      </c>
    </row>
    <row r="3970" spans="2:3">
      <c r="B3970" s="80">
        <v>0</v>
      </c>
      <c r="C3970" s="72" t="s">
        <v>2127</v>
      </c>
    </row>
    <row r="3971" spans="2:3" ht="25.5">
      <c r="B3971" s="80">
        <v>0</v>
      </c>
      <c r="C3971" s="72" t="s">
        <v>2128</v>
      </c>
    </row>
    <row r="3972" spans="2:3">
      <c r="B3972" s="80">
        <v>0</v>
      </c>
      <c r="C3972" s="72" t="s">
        <v>2129</v>
      </c>
    </row>
    <row r="3973" spans="2:3">
      <c r="B3973" s="80">
        <v>0</v>
      </c>
      <c r="C3973" s="72" t="s">
        <v>2130</v>
      </c>
    </row>
    <row r="3974" spans="2:3" ht="51">
      <c r="B3974" s="80">
        <v>0</v>
      </c>
      <c r="C3974" s="72" t="s">
        <v>2131</v>
      </c>
    </row>
    <row r="3975" spans="2:3">
      <c r="B3975" s="80">
        <v>0</v>
      </c>
      <c r="C3975" s="72" t="s">
        <v>2132</v>
      </c>
    </row>
    <row r="3976" spans="2:3">
      <c r="B3976" s="80">
        <v>0</v>
      </c>
      <c r="C3976" s="72" t="s">
        <v>2133</v>
      </c>
    </row>
    <row r="3977" spans="2:3">
      <c r="B3977" s="80">
        <v>0</v>
      </c>
      <c r="C3977" s="72">
        <v>0</v>
      </c>
    </row>
    <row r="3978" spans="2:3">
      <c r="B3978" s="122">
        <v>0</v>
      </c>
      <c r="C3978" s="122">
        <v>0</v>
      </c>
    </row>
    <row r="3979" spans="2:3">
      <c r="B3979" s="138">
        <v>0</v>
      </c>
      <c r="C3979" s="123">
        <v>0</v>
      </c>
    </row>
    <row r="3980" spans="2:3" ht="20.25">
      <c r="B3980" s="137" t="s">
        <v>1708</v>
      </c>
      <c r="C3980" s="48" t="s">
        <v>2134</v>
      </c>
    </row>
    <row r="3981" spans="2:3">
      <c r="B3981" s="139">
        <v>0</v>
      </c>
      <c r="C3981" s="49" t="s">
        <v>3940</v>
      </c>
    </row>
    <row r="3982" spans="2:3">
      <c r="B3982" s="80">
        <v>0</v>
      </c>
      <c r="C3982" s="124">
        <v>0</v>
      </c>
    </row>
    <row r="3983" spans="2:3">
      <c r="B3983" s="80">
        <v>0</v>
      </c>
      <c r="C3983" s="44" t="s">
        <v>8</v>
      </c>
    </row>
    <row r="3984" spans="2:3">
      <c r="B3984" s="80">
        <v>0</v>
      </c>
      <c r="C3984" s="72" t="s">
        <v>12</v>
      </c>
    </row>
    <row r="3985" spans="2:3">
      <c r="B3985" s="80">
        <v>0</v>
      </c>
      <c r="C3985" s="72" t="s">
        <v>6</v>
      </c>
    </row>
    <row r="3986" spans="2:3">
      <c r="B3986" s="80">
        <v>0</v>
      </c>
      <c r="C3986" s="72">
        <v>0</v>
      </c>
    </row>
    <row r="3987" spans="2:3">
      <c r="B3987" s="80">
        <v>0</v>
      </c>
      <c r="C3987" s="45" t="s">
        <v>2</v>
      </c>
    </row>
    <row r="3988" spans="2:3">
      <c r="B3988" s="80">
        <v>0</v>
      </c>
      <c r="C3988" s="72" t="s">
        <v>3941</v>
      </c>
    </row>
    <row r="3989" spans="2:3">
      <c r="B3989" s="80">
        <v>0</v>
      </c>
      <c r="C3989" s="72" t="s">
        <v>3942</v>
      </c>
    </row>
    <row r="3990" spans="2:3">
      <c r="B3990" s="80">
        <v>0</v>
      </c>
      <c r="C3990" s="72" t="s">
        <v>1085</v>
      </c>
    </row>
    <row r="3991" spans="2:3">
      <c r="B3991" s="80">
        <v>0</v>
      </c>
      <c r="C3991" s="72" t="s">
        <v>932</v>
      </c>
    </row>
    <row r="3992" spans="2:3">
      <c r="B3992" s="80">
        <v>0</v>
      </c>
      <c r="C3992" s="72" t="s">
        <v>662</v>
      </c>
    </row>
    <row r="3993" spans="2:3">
      <c r="B3993" s="80">
        <v>0</v>
      </c>
      <c r="C3993" s="72" t="s">
        <v>700</v>
      </c>
    </row>
    <row r="3994" spans="2:3">
      <c r="B3994" s="80">
        <v>0</v>
      </c>
      <c r="C3994" s="72">
        <v>0</v>
      </c>
    </row>
    <row r="3995" spans="2:3">
      <c r="B3995" s="80">
        <v>0</v>
      </c>
      <c r="C3995" s="72" t="s">
        <v>0</v>
      </c>
    </row>
    <row r="3996" spans="2:3">
      <c r="B3996" s="80">
        <v>0</v>
      </c>
      <c r="C3996" s="72" t="s">
        <v>2135</v>
      </c>
    </row>
    <row r="3997" spans="2:3" ht="25.5">
      <c r="B3997" s="80">
        <v>0</v>
      </c>
      <c r="C3997" s="72" t="s">
        <v>2136</v>
      </c>
    </row>
    <row r="3998" spans="2:3">
      <c r="B3998" s="80">
        <v>0</v>
      </c>
      <c r="C3998" s="72" t="s">
        <v>2137</v>
      </c>
    </row>
    <row r="3999" spans="2:3" ht="25.5">
      <c r="B3999" s="80">
        <v>0</v>
      </c>
      <c r="C3999" s="72" t="s">
        <v>2138</v>
      </c>
    </row>
    <row r="4000" spans="2:3">
      <c r="B4000" s="80">
        <v>0</v>
      </c>
      <c r="C4000" s="72" t="s">
        <v>2139</v>
      </c>
    </row>
    <row r="4001" spans="2:3">
      <c r="B4001" s="80">
        <v>0</v>
      </c>
      <c r="C4001" s="72" t="s">
        <v>2140</v>
      </c>
    </row>
    <row r="4002" spans="2:3">
      <c r="B4002" s="80">
        <v>0</v>
      </c>
      <c r="C4002" s="72" t="s">
        <v>2141</v>
      </c>
    </row>
    <row r="4003" spans="2:3">
      <c r="B4003" s="80">
        <v>0</v>
      </c>
      <c r="C4003" s="72" t="s">
        <v>2142</v>
      </c>
    </row>
    <row r="4004" spans="2:3">
      <c r="B4004" s="80">
        <v>0</v>
      </c>
      <c r="C4004" s="72">
        <v>0</v>
      </c>
    </row>
    <row r="4005" spans="2:3">
      <c r="B4005" s="122">
        <v>0</v>
      </c>
      <c r="C4005" s="122">
        <v>0</v>
      </c>
    </row>
    <row r="4006" spans="2:3">
      <c r="B4006" s="138">
        <v>0</v>
      </c>
      <c r="C4006" s="123">
        <v>0</v>
      </c>
    </row>
    <row r="4007" spans="2:3" ht="20.25">
      <c r="B4007" s="137" t="s">
        <v>1708</v>
      </c>
      <c r="C4007" s="48" t="s">
        <v>3943</v>
      </c>
    </row>
    <row r="4008" spans="2:3">
      <c r="B4008" s="139">
        <v>0</v>
      </c>
      <c r="C4008" s="49" t="s">
        <v>3944</v>
      </c>
    </row>
    <row r="4009" spans="2:3">
      <c r="B4009" s="80">
        <v>0</v>
      </c>
      <c r="C4009" s="124">
        <v>0</v>
      </c>
    </row>
    <row r="4010" spans="2:3">
      <c r="B4010" s="80">
        <v>0</v>
      </c>
      <c r="C4010" s="44" t="s">
        <v>5</v>
      </c>
    </row>
    <row r="4011" spans="2:3">
      <c r="B4011" s="80">
        <v>0</v>
      </c>
      <c r="C4011" s="72" t="s">
        <v>4</v>
      </c>
    </row>
    <row r="4012" spans="2:3">
      <c r="B4012" s="80">
        <v>0</v>
      </c>
      <c r="C4012" s="72" t="s">
        <v>21</v>
      </c>
    </row>
    <row r="4013" spans="2:3">
      <c r="B4013" s="80">
        <v>0</v>
      </c>
      <c r="C4013" s="72">
        <v>0</v>
      </c>
    </row>
    <row r="4014" spans="2:3">
      <c r="B4014" s="80">
        <v>0</v>
      </c>
      <c r="C4014" s="45" t="s">
        <v>2</v>
      </c>
    </row>
    <row r="4015" spans="2:3">
      <c r="B4015" s="80">
        <v>0</v>
      </c>
      <c r="C4015" s="72" t="s">
        <v>1236</v>
      </c>
    </row>
    <row r="4016" spans="2:3">
      <c r="B4016" s="80">
        <v>0</v>
      </c>
      <c r="C4016" s="72" t="s">
        <v>3945</v>
      </c>
    </row>
    <row r="4017" spans="2:3">
      <c r="B4017" s="80">
        <v>0</v>
      </c>
      <c r="C4017" s="72" t="s">
        <v>3946</v>
      </c>
    </row>
    <row r="4018" spans="2:3">
      <c r="B4018" s="80">
        <v>0</v>
      </c>
      <c r="C4018" s="72" t="s">
        <v>3947</v>
      </c>
    </row>
    <row r="4019" spans="2:3">
      <c r="B4019" s="80">
        <v>0</v>
      </c>
      <c r="C4019" s="72" t="s">
        <v>3948</v>
      </c>
    </row>
    <row r="4020" spans="2:3">
      <c r="B4020" s="80">
        <v>0</v>
      </c>
      <c r="C4020" s="72" t="s">
        <v>3596</v>
      </c>
    </row>
    <row r="4021" spans="2:3">
      <c r="B4021" s="80">
        <v>0</v>
      </c>
      <c r="C4021" s="72">
        <v>0</v>
      </c>
    </row>
    <row r="4022" spans="2:3">
      <c r="B4022" s="80">
        <v>0</v>
      </c>
      <c r="C4022" s="72" t="s">
        <v>0</v>
      </c>
    </row>
    <row r="4023" spans="2:3">
      <c r="B4023" s="80">
        <v>0</v>
      </c>
      <c r="C4023" s="72" t="s">
        <v>2144</v>
      </c>
    </row>
    <row r="4024" spans="2:3">
      <c r="B4024" s="80">
        <v>0</v>
      </c>
      <c r="C4024" s="72" t="s">
        <v>2145</v>
      </c>
    </row>
    <row r="4025" spans="2:3">
      <c r="B4025" s="80">
        <v>0</v>
      </c>
      <c r="C4025" s="72" t="s">
        <v>2146</v>
      </c>
    </row>
    <row r="4026" spans="2:3" ht="25.5">
      <c r="B4026" s="80">
        <v>0</v>
      </c>
      <c r="C4026" s="72" t="s">
        <v>2147</v>
      </c>
    </row>
    <row r="4027" spans="2:3" ht="25.5">
      <c r="B4027" s="80">
        <v>0</v>
      </c>
      <c r="C4027" s="72" t="s">
        <v>2148</v>
      </c>
    </row>
    <row r="4028" spans="2:3">
      <c r="B4028" s="80">
        <v>0</v>
      </c>
      <c r="C4028" s="72" t="s">
        <v>2149</v>
      </c>
    </row>
    <row r="4029" spans="2:3">
      <c r="B4029" s="80">
        <v>0</v>
      </c>
      <c r="C4029" s="72">
        <v>0</v>
      </c>
    </row>
    <row r="4030" spans="2:3">
      <c r="B4030" s="122">
        <v>0</v>
      </c>
      <c r="C4030" s="122">
        <v>0</v>
      </c>
    </row>
    <row r="4031" spans="2:3">
      <c r="B4031" s="138">
        <v>0</v>
      </c>
      <c r="C4031" s="123">
        <v>0</v>
      </c>
    </row>
    <row r="4032" spans="2:3" ht="20.25">
      <c r="B4032" s="137" t="s">
        <v>1708</v>
      </c>
      <c r="C4032" s="48" t="s">
        <v>2150</v>
      </c>
    </row>
    <row r="4033" spans="2:3">
      <c r="B4033" s="139">
        <v>0</v>
      </c>
      <c r="C4033" s="49" t="s">
        <v>3949</v>
      </c>
    </row>
    <row r="4034" spans="2:3">
      <c r="B4034" s="80">
        <v>0</v>
      </c>
      <c r="C4034" s="124">
        <v>0</v>
      </c>
    </row>
    <row r="4035" spans="2:3">
      <c r="B4035" s="80">
        <v>0</v>
      </c>
      <c r="C4035" s="44" t="s">
        <v>5</v>
      </c>
    </row>
    <row r="4036" spans="2:3">
      <c r="B4036" s="80">
        <v>0</v>
      </c>
      <c r="C4036" s="72" t="s">
        <v>7</v>
      </c>
    </row>
    <row r="4037" spans="2:3">
      <c r="B4037" s="80">
        <v>0</v>
      </c>
      <c r="C4037" s="72" t="s">
        <v>17</v>
      </c>
    </row>
    <row r="4038" spans="2:3">
      <c r="B4038" s="80">
        <v>0</v>
      </c>
      <c r="C4038" s="72">
        <v>0</v>
      </c>
    </row>
    <row r="4039" spans="2:3">
      <c r="B4039" s="80">
        <v>0</v>
      </c>
      <c r="C4039" s="45" t="s">
        <v>2</v>
      </c>
    </row>
    <row r="4040" spans="2:3">
      <c r="B4040" s="80">
        <v>0</v>
      </c>
      <c r="C4040" s="72" t="s">
        <v>734</v>
      </c>
    </row>
    <row r="4041" spans="2:3">
      <c r="B4041" s="80">
        <v>0</v>
      </c>
      <c r="C4041" s="72" t="s">
        <v>3950</v>
      </c>
    </row>
    <row r="4042" spans="2:3">
      <c r="B4042" s="80">
        <v>0</v>
      </c>
      <c r="C4042" s="72" t="s">
        <v>746</v>
      </c>
    </row>
    <row r="4043" spans="2:3">
      <c r="B4043" s="80">
        <v>0</v>
      </c>
      <c r="C4043" s="72" t="s">
        <v>3951</v>
      </c>
    </row>
    <row r="4044" spans="2:3">
      <c r="B4044" s="80">
        <v>0</v>
      </c>
      <c r="C4044" s="72" t="s">
        <v>3952</v>
      </c>
    </row>
    <row r="4045" spans="2:3">
      <c r="B4045" s="80">
        <v>0</v>
      </c>
      <c r="C4045" s="72" t="s">
        <v>3953</v>
      </c>
    </row>
    <row r="4046" spans="2:3">
      <c r="B4046" s="80">
        <v>0</v>
      </c>
      <c r="C4046" s="72" t="s">
        <v>3954</v>
      </c>
    </row>
    <row r="4047" spans="2:3">
      <c r="B4047" s="80">
        <v>0</v>
      </c>
      <c r="C4047" s="72" t="s">
        <v>3955</v>
      </c>
    </row>
    <row r="4048" spans="2:3">
      <c r="B4048" s="80">
        <v>0</v>
      </c>
      <c r="C4048" s="72" t="s">
        <v>775</v>
      </c>
    </row>
    <row r="4049" spans="2:3">
      <c r="B4049" s="80">
        <v>0</v>
      </c>
      <c r="C4049" s="72" t="s">
        <v>3956</v>
      </c>
    </row>
    <row r="4050" spans="2:3">
      <c r="B4050" s="80">
        <v>0</v>
      </c>
      <c r="C4050" s="72" t="s">
        <v>3957</v>
      </c>
    </row>
    <row r="4051" spans="2:3">
      <c r="B4051" s="80">
        <v>0</v>
      </c>
      <c r="C4051" s="72" t="s">
        <v>3958</v>
      </c>
    </row>
    <row r="4052" spans="2:3">
      <c r="B4052" s="80">
        <v>0</v>
      </c>
      <c r="C4052" s="72"/>
    </row>
    <row r="4053" spans="2:3">
      <c r="B4053" s="80">
        <v>0</v>
      </c>
      <c r="C4053" s="72">
        <v>0</v>
      </c>
    </row>
    <row r="4054" spans="2:3">
      <c r="B4054" s="80">
        <v>0</v>
      </c>
      <c r="C4054" s="72">
        <v>0</v>
      </c>
    </row>
    <row r="4055" spans="2:3">
      <c r="B4055" s="80">
        <v>0</v>
      </c>
      <c r="C4055" s="72">
        <v>0</v>
      </c>
    </row>
    <row r="4056" spans="2:3">
      <c r="B4056" s="80">
        <v>0</v>
      </c>
      <c r="C4056" s="72" t="s">
        <v>0</v>
      </c>
    </row>
    <row r="4057" spans="2:3">
      <c r="B4057" s="80">
        <v>0</v>
      </c>
      <c r="C4057" s="72" t="s">
        <v>2151</v>
      </c>
    </row>
    <row r="4058" spans="2:3">
      <c r="B4058" s="80">
        <v>0</v>
      </c>
      <c r="C4058" s="72" t="s">
        <v>2152</v>
      </c>
    </row>
    <row r="4059" spans="2:3">
      <c r="B4059" s="80">
        <v>0</v>
      </c>
      <c r="C4059" s="72" t="s">
        <v>2153</v>
      </c>
    </row>
    <row r="4060" spans="2:3">
      <c r="B4060" s="80">
        <v>0</v>
      </c>
      <c r="C4060" s="72" t="s">
        <v>2154</v>
      </c>
    </row>
    <row r="4061" spans="2:3">
      <c r="B4061" s="80">
        <v>0</v>
      </c>
      <c r="C4061" s="72" t="s">
        <v>2155</v>
      </c>
    </row>
    <row r="4062" spans="2:3">
      <c r="B4062" s="80">
        <v>0</v>
      </c>
      <c r="C4062" s="72" t="s">
        <v>2156</v>
      </c>
    </row>
    <row r="4063" spans="2:3">
      <c r="B4063" s="80">
        <v>0</v>
      </c>
      <c r="C4063" s="72" t="s">
        <v>2157</v>
      </c>
    </row>
    <row r="4064" spans="2:3">
      <c r="B4064" s="80">
        <v>0</v>
      </c>
      <c r="C4064" s="72" t="s">
        <v>2158</v>
      </c>
    </row>
    <row r="4065" spans="2:3">
      <c r="B4065" s="80">
        <v>0</v>
      </c>
      <c r="C4065" s="72">
        <v>0</v>
      </c>
    </row>
    <row r="4066" spans="2:3">
      <c r="B4066" s="122">
        <v>0</v>
      </c>
      <c r="C4066" s="122">
        <v>0</v>
      </c>
    </row>
    <row r="4067" spans="2:3">
      <c r="B4067" s="138">
        <v>0</v>
      </c>
      <c r="C4067" s="123">
        <v>0</v>
      </c>
    </row>
    <row r="4068" spans="2:3" ht="20.25">
      <c r="B4068" s="137" t="s">
        <v>1708</v>
      </c>
      <c r="C4068" s="48" t="s">
        <v>1829</v>
      </c>
    </row>
    <row r="4069" spans="2:3">
      <c r="B4069" s="139">
        <v>0</v>
      </c>
      <c r="C4069" s="49" t="s">
        <v>3959</v>
      </c>
    </row>
    <row r="4070" spans="2:3">
      <c r="B4070" s="80">
        <v>0</v>
      </c>
      <c r="C4070" s="124">
        <v>0</v>
      </c>
    </row>
    <row r="4071" spans="2:3">
      <c r="B4071" s="80">
        <v>0</v>
      </c>
      <c r="C4071" s="44" t="s">
        <v>19</v>
      </c>
    </row>
    <row r="4072" spans="2:3">
      <c r="B4072" s="80">
        <v>0</v>
      </c>
      <c r="C4072" s="72" t="s">
        <v>15</v>
      </c>
    </row>
    <row r="4073" spans="2:3">
      <c r="B4073" s="80">
        <v>0</v>
      </c>
      <c r="C4073" s="72" t="s">
        <v>6</v>
      </c>
    </row>
    <row r="4074" spans="2:3">
      <c r="B4074" s="80">
        <v>0</v>
      </c>
      <c r="C4074" s="72">
        <v>0</v>
      </c>
    </row>
    <row r="4075" spans="2:3">
      <c r="B4075" s="80">
        <v>0</v>
      </c>
      <c r="C4075" s="45" t="s">
        <v>2</v>
      </c>
    </row>
    <row r="4076" spans="2:3">
      <c r="B4076" s="80">
        <v>0</v>
      </c>
      <c r="C4076" s="72" t="s">
        <v>3676</v>
      </c>
    </row>
    <row r="4077" spans="2:3">
      <c r="B4077" s="80">
        <v>0</v>
      </c>
      <c r="C4077" s="72" t="s">
        <v>3677</v>
      </c>
    </row>
    <row r="4078" spans="2:3">
      <c r="B4078" s="80">
        <v>0</v>
      </c>
      <c r="C4078" s="72" t="s">
        <v>652</v>
      </c>
    </row>
    <row r="4079" spans="2:3">
      <c r="B4079" s="80">
        <v>0</v>
      </c>
      <c r="C4079" s="72" t="s">
        <v>3678</v>
      </c>
    </row>
    <row r="4080" spans="2:3">
      <c r="B4080" s="80">
        <v>0</v>
      </c>
      <c r="C4080" s="72" t="s">
        <v>3679</v>
      </c>
    </row>
    <row r="4081" spans="2:3">
      <c r="B4081" s="80">
        <v>0</v>
      </c>
      <c r="C4081" s="72" t="s">
        <v>3680</v>
      </c>
    </row>
    <row r="4082" spans="2:3">
      <c r="B4082" s="80">
        <v>0</v>
      </c>
      <c r="C4082" s="72" t="s">
        <v>1150</v>
      </c>
    </row>
    <row r="4083" spans="2:3">
      <c r="B4083" s="80">
        <v>0</v>
      </c>
      <c r="C4083" s="72" t="s">
        <v>3681</v>
      </c>
    </row>
    <row r="4084" spans="2:3">
      <c r="B4084" s="80">
        <v>0</v>
      </c>
      <c r="C4084" s="72">
        <v>0</v>
      </c>
    </row>
    <row r="4085" spans="2:3">
      <c r="B4085" s="80">
        <v>0</v>
      </c>
      <c r="C4085" s="72" t="s">
        <v>0</v>
      </c>
    </row>
    <row r="4086" spans="2:3">
      <c r="B4086" s="80">
        <v>0</v>
      </c>
      <c r="C4086" s="72" t="s">
        <v>3960</v>
      </c>
    </row>
    <row r="4087" spans="2:3">
      <c r="B4087" s="80">
        <v>0</v>
      </c>
      <c r="C4087" s="72" t="s">
        <v>3961</v>
      </c>
    </row>
    <row r="4088" spans="2:3">
      <c r="B4088" s="80">
        <v>0</v>
      </c>
      <c r="C4088" s="72" t="s">
        <v>2159</v>
      </c>
    </row>
    <row r="4089" spans="2:3">
      <c r="B4089" s="80">
        <v>0</v>
      </c>
      <c r="C4089" s="72" t="s">
        <v>2160</v>
      </c>
    </row>
    <row r="4090" spans="2:3">
      <c r="B4090" s="80">
        <v>0</v>
      </c>
      <c r="C4090" s="72" t="s">
        <v>2161</v>
      </c>
    </row>
    <row r="4091" spans="2:3">
      <c r="B4091" s="80">
        <v>0</v>
      </c>
      <c r="C4091" s="72" t="s">
        <v>2162</v>
      </c>
    </row>
    <row r="4092" spans="2:3">
      <c r="B4092" s="80">
        <v>0</v>
      </c>
      <c r="C4092" s="72" t="s">
        <v>2163</v>
      </c>
    </row>
    <row r="4093" spans="2:3">
      <c r="B4093" s="80">
        <v>0</v>
      </c>
      <c r="C4093" s="72" t="s">
        <v>2164</v>
      </c>
    </row>
    <row r="4094" spans="2:3">
      <c r="B4094" s="80">
        <v>0</v>
      </c>
      <c r="C4094" s="72" t="s">
        <v>2165</v>
      </c>
    </row>
    <row r="4095" spans="2:3">
      <c r="B4095" s="80">
        <v>0</v>
      </c>
      <c r="C4095" s="72">
        <v>0</v>
      </c>
    </row>
    <row r="4096" spans="2:3">
      <c r="B4096" s="122">
        <v>0</v>
      </c>
      <c r="C4096" s="122">
        <v>0</v>
      </c>
    </row>
    <row r="4097" spans="2:3">
      <c r="B4097" s="138">
        <v>0</v>
      </c>
      <c r="C4097" s="123">
        <v>0</v>
      </c>
    </row>
    <row r="4098" spans="2:3" ht="20.25">
      <c r="B4098" s="137" t="s">
        <v>1708</v>
      </c>
      <c r="C4098" s="48" t="s">
        <v>2166</v>
      </c>
    </row>
    <row r="4099" spans="2:3">
      <c r="B4099" s="139">
        <v>0</v>
      </c>
      <c r="C4099" s="49" t="s">
        <v>3962</v>
      </c>
    </row>
    <row r="4100" spans="2:3">
      <c r="B4100" s="80">
        <v>0</v>
      </c>
      <c r="C4100" s="124">
        <v>0</v>
      </c>
    </row>
    <row r="4101" spans="2:3">
      <c r="B4101" s="80">
        <v>0</v>
      </c>
      <c r="C4101" s="44" t="s">
        <v>8</v>
      </c>
    </row>
    <row r="4102" spans="2:3">
      <c r="B4102" s="80">
        <v>0</v>
      </c>
      <c r="C4102" s="72" t="s">
        <v>1798</v>
      </c>
    </row>
    <row r="4103" spans="2:3">
      <c r="B4103" s="80">
        <v>0</v>
      </c>
      <c r="C4103" s="72" t="s">
        <v>3</v>
      </c>
    </row>
    <row r="4104" spans="2:3">
      <c r="B4104" s="80">
        <v>0</v>
      </c>
      <c r="C4104" s="72">
        <v>0</v>
      </c>
    </row>
    <row r="4105" spans="2:3">
      <c r="B4105" s="80">
        <v>0</v>
      </c>
      <c r="C4105" s="45" t="s">
        <v>2</v>
      </c>
    </row>
    <row r="4106" spans="2:3">
      <c r="B4106" s="80">
        <v>0</v>
      </c>
      <c r="C4106" s="72" t="s">
        <v>1173</v>
      </c>
    </row>
    <row r="4107" spans="2:3">
      <c r="B4107" s="80">
        <v>0</v>
      </c>
      <c r="C4107" s="72" t="s">
        <v>3963</v>
      </c>
    </row>
    <row r="4108" spans="2:3">
      <c r="B4108" s="80">
        <v>0</v>
      </c>
      <c r="C4108" s="72" t="s">
        <v>3964</v>
      </c>
    </row>
    <row r="4109" spans="2:3">
      <c r="B4109" s="80">
        <v>0</v>
      </c>
      <c r="C4109" s="72" t="s">
        <v>3965</v>
      </c>
    </row>
    <row r="4110" spans="2:3">
      <c r="B4110" s="80">
        <v>0</v>
      </c>
      <c r="C4110" s="72" t="s">
        <v>3966</v>
      </c>
    </row>
    <row r="4111" spans="2:3">
      <c r="B4111" s="80">
        <v>0</v>
      </c>
      <c r="C4111" s="72" t="s">
        <v>3967</v>
      </c>
    </row>
    <row r="4112" spans="2:3">
      <c r="B4112" s="80">
        <v>0</v>
      </c>
      <c r="C4112" s="72" t="s">
        <v>681</v>
      </c>
    </row>
    <row r="4113" spans="2:3">
      <c r="B4113" s="80">
        <v>0</v>
      </c>
      <c r="C4113" s="72" t="s">
        <v>662</v>
      </c>
    </row>
    <row r="4114" spans="2:3">
      <c r="B4114" s="80">
        <v>0</v>
      </c>
      <c r="C4114" s="72" t="s">
        <v>700</v>
      </c>
    </row>
    <row r="4115" spans="2:3">
      <c r="B4115" s="80">
        <v>0</v>
      </c>
      <c r="C4115" s="72">
        <v>0</v>
      </c>
    </row>
    <row r="4116" spans="2:3">
      <c r="B4116" s="80">
        <v>0</v>
      </c>
      <c r="C4116" s="72" t="s">
        <v>0</v>
      </c>
    </row>
    <row r="4117" spans="2:3" ht="25.5">
      <c r="B4117" s="80">
        <v>0</v>
      </c>
      <c r="C4117" s="72" t="s">
        <v>2167</v>
      </c>
    </row>
    <row r="4118" spans="2:3">
      <c r="B4118" s="80">
        <v>0</v>
      </c>
      <c r="C4118" s="72" t="s">
        <v>2168</v>
      </c>
    </row>
    <row r="4119" spans="2:3">
      <c r="B4119" s="80">
        <v>0</v>
      </c>
      <c r="C4119" s="72" t="s">
        <v>2169</v>
      </c>
    </row>
    <row r="4120" spans="2:3">
      <c r="B4120" s="80">
        <v>0</v>
      </c>
      <c r="C4120" s="72" t="s">
        <v>2170</v>
      </c>
    </row>
    <row r="4121" spans="2:3">
      <c r="B4121" s="80">
        <v>0</v>
      </c>
      <c r="C4121" s="72" t="s">
        <v>2171</v>
      </c>
    </row>
    <row r="4122" spans="2:3">
      <c r="B4122" s="80">
        <v>0</v>
      </c>
      <c r="C4122" s="72" t="s">
        <v>2172</v>
      </c>
    </row>
    <row r="4123" spans="2:3">
      <c r="B4123" s="80">
        <v>0</v>
      </c>
      <c r="C4123" s="72" t="s">
        <v>2173</v>
      </c>
    </row>
    <row r="4124" spans="2:3">
      <c r="B4124" s="80">
        <v>0</v>
      </c>
      <c r="C4124" s="72">
        <v>0</v>
      </c>
    </row>
    <row r="4125" spans="2:3">
      <c r="B4125" s="122">
        <v>0</v>
      </c>
      <c r="C4125" s="122">
        <v>0</v>
      </c>
    </row>
    <row r="4126" spans="2:3">
      <c r="B4126" s="138">
        <v>0</v>
      </c>
      <c r="C4126" s="123">
        <v>0</v>
      </c>
    </row>
    <row r="4127" spans="2:3" ht="20.25">
      <c r="B4127" s="137" t="s">
        <v>1708</v>
      </c>
      <c r="C4127" s="48" t="s">
        <v>2174</v>
      </c>
    </row>
    <row r="4128" spans="2:3">
      <c r="B4128" s="139">
        <v>0</v>
      </c>
      <c r="C4128" s="49" t="s">
        <v>3968</v>
      </c>
    </row>
    <row r="4129" spans="2:3">
      <c r="B4129" s="80">
        <v>0</v>
      </c>
      <c r="C4129" s="124">
        <v>0</v>
      </c>
    </row>
    <row r="4130" spans="2:3">
      <c r="B4130" s="80">
        <v>0</v>
      </c>
      <c r="C4130" s="44" t="s">
        <v>8</v>
      </c>
    </row>
    <row r="4131" spans="2:3">
      <c r="B4131" s="80">
        <v>0</v>
      </c>
      <c r="C4131" s="72" t="s">
        <v>4</v>
      </c>
    </row>
    <row r="4132" spans="2:3">
      <c r="B4132" s="80">
        <v>0</v>
      </c>
      <c r="C4132" s="72" t="s">
        <v>25</v>
      </c>
    </row>
    <row r="4133" spans="2:3">
      <c r="B4133" s="80">
        <v>0</v>
      </c>
      <c r="C4133" s="72">
        <v>0</v>
      </c>
    </row>
    <row r="4134" spans="2:3">
      <c r="B4134" s="80">
        <v>0</v>
      </c>
      <c r="C4134" s="45" t="s">
        <v>2</v>
      </c>
    </row>
    <row r="4135" spans="2:3">
      <c r="B4135" s="80">
        <v>0</v>
      </c>
      <c r="C4135" s="72" t="s">
        <v>3969</v>
      </c>
    </row>
    <row r="4136" spans="2:3">
      <c r="B4136" s="80">
        <v>0</v>
      </c>
      <c r="C4136" s="72" t="s">
        <v>3970</v>
      </c>
    </row>
    <row r="4137" spans="2:3">
      <c r="B4137" s="80">
        <v>0</v>
      </c>
      <c r="C4137" s="72" t="s">
        <v>3971</v>
      </c>
    </row>
    <row r="4138" spans="2:3">
      <c r="B4138" s="80">
        <v>0</v>
      </c>
      <c r="C4138" s="72" t="s">
        <v>3972</v>
      </c>
    </row>
    <row r="4139" spans="2:3">
      <c r="B4139" s="80">
        <v>0</v>
      </c>
      <c r="C4139" s="72" t="s">
        <v>3973</v>
      </c>
    </row>
    <row r="4140" spans="2:3">
      <c r="B4140" s="80">
        <v>0</v>
      </c>
      <c r="C4140" s="72" t="s">
        <v>3974</v>
      </c>
    </row>
    <row r="4141" spans="2:3">
      <c r="B4141" s="80">
        <v>0</v>
      </c>
      <c r="C4141" s="72" t="s">
        <v>3975</v>
      </c>
    </row>
    <row r="4142" spans="2:3">
      <c r="B4142" s="80">
        <v>0</v>
      </c>
      <c r="C4142" s="72">
        <v>0</v>
      </c>
    </row>
    <row r="4143" spans="2:3">
      <c r="B4143" s="80">
        <v>0</v>
      </c>
      <c r="C4143" s="72" t="s">
        <v>0</v>
      </c>
    </row>
    <row r="4144" spans="2:3">
      <c r="B4144" s="80">
        <v>0</v>
      </c>
      <c r="C4144" s="72" t="s">
        <v>2175</v>
      </c>
    </row>
    <row r="4145" spans="2:3" ht="25.5">
      <c r="B4145" s="80">
        <v>0</v>
      </c>
      <c r="C4145" s="72" t="s">
        <v>2176</v>
      </c>
    </row>
    <row r="4146" spans="2:3">
      <c r="B4146" s="80">
        <v>0</v>
      </c>
      <c r="C4146" s="72" t="s">
        <v>2177</v>
      </c>
    </row>
    <row r="4147" spans="2:3" ht="25.5">
      <c r="B4147" s="80">
        <v>0</v>
      </c>
      <c r="C4147" s="72" t="s">
        <v>2178</v>
      </c>
    </row>
    <row r="4148" spans="2:3">
      <c r="B4148" s="80">
        <v>0</v>
      </c>
      <c r="C4148" s="72" t="s">
        <v>2179</v>
      </c>
    </row>
    <row r="4149" spans="2:3">
      <c r="B4149" s="80">
        <v>0</v>
      </c>
      <c r="C4149" s="72" t="s">
        <v>2180</v>
      </c>
    </row>
    <row r="4150" spans="2:3">
      <c r="B4150" s="80">
        <v>0</v>
      </c>
      <c r="C4150" s="72" t="s">
        <v>2181</v>
      </c>
    </row>
    <row r="4151" spans="2:3">
      <c r="B4151" s="80">
        <v>0</v>
      </c>
      <c r="C4151" s="72">
        <v>0</v>
      </c>
    </row>
    <row r="4152" spans="2:3">
      <c r="B4152" s="122">
        <v>0</v>
      </c>
      <c r="C4152" s="122">
        <v>0</v>
      </c>
    </row>
    <row r="4153" spans="2:3">
      <c r="B4153" s="138">
        <v>0</v>
      </c>
      <c r="C4153" s="123">
        <v>0</v>
      </c>
    </row>
    <row r="4154" spans="2:3" ht="20.25">
      <c r="B4154" s="137" t="s">
        <v>1708</v>
      </c>
      <c r="C4154" s="48" t="s">
        <v>2182</v>
      </c>
    </row>
    <row r="4155" spans="2:3">
      <c r="B4155" s="139">
        <v>0</v>
      </c>
      <c r="C4155" s="49" t="s">
        <v>3976</v>
      </c>
    </row>
    <row r="4156" spans="2:3">
      <c r="B4156" s="80">
        <v>0</v>
      </c>
      <c r="C4156" s="124">
        <v>0</v>
      </c>
    </row>
    <row r="4157" spans="2:3">
      <c r="B4157" s="80">
        <v>0</v>
      </c>
      <c r="C4157" s="44" t="s">
        <v>37</v>
      </c>
    </row>
    <row r="4158" spans="2:3">
      <c r="B4158" s="80">
        <v>0</v>
      </c>
      <c r="C4158" s="72" t="s">
        <v>4</v>
      </c>
    </row>
    <row r="4159" spans="2:3">
      <c r="B4159" s="80">
        <v>0</v>
      </c>
      <c r="C4159" s="72" t="s">
        <v>25</v>
      </c>
    </row>
    <row r="4160" spans="2:3">
      <c r="B4160" s="80">
        <v>0</v>
      </c>
      <c r="C4160" s="72">
        <v>0</v>
      </c>
    </row>
    <row r="4161" spans="2:3">
      <c r="B4161" s="80">
        <v>0</v>
      </c>
      <c r="C4161" s="45" t="s">
        <v>2</v>
      </c>
    </row>
    <row r="4162" spans="2:3">
      <c r="B4162" s="80">
        <v>0</v>
      </c>
      <c r="C4162" s="72" t="s">
        <v>836</v>
      </c>
    </row>
    <row r="4163" spans="2:3">
      <c r="B4163" s="80">
        <v>0</v>
      </c>
      <c r="C4163" s="72" t="s">
        <v>3977</v>
      </c>
    </row>
    <row r="4164" spans="2:3">
      <c r="B4164" s="80">
        <v>0</v>
      </c>
      <c r="C4164" s="72" t="s">
        <v>3978</v>
      </c>
    </row>
    <row r="4165" spans="2:3">
      <c r="B4165" s="80">
        <v>0</v>
      </c>
      <c r="C4165" s="72" t="s">
        <v>3979</v>
      </c>
    </row>
    <row r="4166" spans="2:3">
      <c r="B4166" s="80">
        <v>0</v>
      </c>
      <c r="C4166" s="72">
        <v>0</v>
      </c>
    </row>
    <row r="4167" spans="2:3">
      <c r="B4167" s="80">
        <v>0</v>
      </c>
      <c r="C4167" s="72" t="s">
        <v>0</v>
      </c>
    </row>
    <row r="4168" spans="2:3">
      <c r="B4168" s="80">
        <v>0</v>
      </c>
      <c r="C4168" s="72" t="s">
        <v>2183</v>
      </c>
    </row>
    <row r="4169" spans="2:3">
      <c r="B4169" s="80">
        <v>0</v>
      </c>
      <c r="C4169" s="72" t="s">
        <v>2184</v>
      </c>
    </row>
    <row r="4170" spans="2:3">
      <c r="B4170" s="80">
        <v>0</v>
      </c>
      <c r="C4170" s="72" t="s">
        <v>2185</v>
      </c>
    </row>
    <row r="4171" spans="2:3">
      <c r="B4171" s="80">
        <v>0</v>
      </c>
      <c r="C4171" s="72" t="s">
        <v>2186</v>
      </c>
    </row>
    <row r="4172" spans="2:3">
      <c r="B4172" s="80">
        <v>0</v>
      </c>
      <c r="C4172" s="72" t="s">
        <v>2187</v>
      </c>
    </row>
    <row r="4173" spans="2:3">
      <c r="B4173" s="80">
        <v>0</v>
      </c>
      <c r="C4173" s="72" t="s">
        <v>2188</v>
      </c>
    </row>
    <row r="4174" spans="2:3">
      <c r="B4174" s="80">
        <v>0</v>
      </c>
      <c r="C4174" s="72">
        <v>0</v>
      </c>
    </row>
    <row r="4175" spans="2:3">
      <c r="B4175" s="122">
        <v>0</v>
      </c>
      <c r="C4175" s="122">
        <v>0</v>
      </c>
    </row>
    <row r="4176" spans="2:3">
      <c r="B4176" s="138">
        <v>0</v>
      </c>
      <c r="C4176" s="123">
        <v>0</v>
      </c>
    </row>
    <row r="4177" spans="2:3" ht="20.25">
      <c r="B4177" s="137" t="s">
        <v>1708</v>
      </c>
      <c r="C4177" s="48" t="s">
        <v>3943</v>
      </c>
    </row>
    <row r="4178" spans="2:3">
      <c r="B4178" s="139">
        <v>0</v>
      </c>
      <c r="C4178" s="49" t="s">
        <v>3980</v>
      </c>
    </row>
    <row r="4179" spans="2:3">
      <c r="B4179" s="80">
        <v>0</v>
      </c>
      <c r="C4179" s="124">
        <v>0</v>
      </c>
    </row>
    <row r="4180" spans="2:3">
      <c r="B4180" s="80">
        <v>0</v>
      </c>
      <c r="C4180" s="44" t="s">
        <v>5</v>
      </c>
    </row>
    <row r="4181" spans="2:3">
      <c r="B4181" s="80">
        <v>0</v>
      </c>
      <c r="C4181" s="72" t="s">
        <v>4</v>
      </c>
    </row>
    <row r="4182" spans="2:3">
      <c r="B4182" s="80">
        <v>0</v>
      </c>
      <c r="C4182" s="72" t="s">
        <v>21</v>
      </c>
    </row>
    <row r="4183" spans="2:3">
      <c r="B4183" s="80">
        <v>0</v>
      </c>
      <c r="C4183" s="72">
        <v>0</v>
      </c>
    </row>
    <row r="4184" spans="2:3">
      <c r="B4184" s="80">
        <v>0</v>
      </c>
      <c r="C4184" s="45" t="s">
        <v>2</v>
      </c>
    </row>
    <row r="4185" spans="2:3">
      <c r="B4185" s="80">
        <v>0</v>
      </c>
      <c r="C4185" s="72" t="s">
        <v>1236</v>
      </c>
    </row>
    <row r="4186" spans="2:3">
      <c r="B4186" s="80">
        <v>0</v>
      </c>
      <c r="C4186" s="72" t="s">
        <v>3945</v>
      </c>
    </row>
    <row r="4187" spans="2:3">
      <c r="B4187" s="80">
        <v>0</v>
      </c>
      <c r="C4187" s="72" t="s">
        <v>3946</v>
      </c>
    </row>
    <row r="4188" spans="2:3">
      <c r="B4188" s="80">
        <v>0</v>
      </c>
      <c r="C4188" s="72" t="s">
        <v>3947</v>
      </c>
    </row>
    <row r="4189" spans="2:3">
      <c r="B4189" s="80">
        <v>0</v>
      </c>
      <c r="C4189" s="72" t="s">
        <v>3948</v>
      </c>
    </row>
    <row r="4190" spans="2:3">
      <c r="B4190" s="80">
        <v>0</v>
      </c>
      <c r="C4190" s="72" t="s">
        <v>3596</v>
      </c>
    </row>
    <row r="4191" spans="2:3">
      <c r="B4191" s="80">
        <v>0</v>
      </c>
      <c r="C4191" s="72">
        <v>0</v>
      </c>
    </row>
    <row r="4192" spans="2:3">
      <c r="B4192" s="80">
        <v>0</v>
      </c>
      <c r="C4192" s="72" t="s">
        <v>0</v>
      </c>
    </row>
    <row r="4193" spans="2:3">
      <c r="B4193" s="80">
        <v>0</v>
      </c>
      <c r="C4193" s="72" t="s">
        <v>2144</v>
      </c>
    </row>
    <row r="4194" spans="2:3" ht="25.5">
      <c r="B4194" s="80">
        <v>0</v>
      </c>
      <c r="C4194" s="72" t="s">
        <v>2189</v>
      </c>
    </row>
    <row r="4195" spans="2:3" ht="25.5">
      <c r="B4195" s="80">
        <v>0</v>
      </c>
      <c r="C4195" s="72" t="s">
        <v>2190</v>
      </c>
    </row>
    <row r="4196" spans="2:3">
      <c r="B4196" s="80">
        <v>0</v>
      </c>
      <c r="C4196" s="72" t="s">
        <v>2191</v>
      </c>
    </row>
    <row r="4197" spans="2:3" ht="25.5">
      <c r="B4197" s="80">
        <v>0</v>
      </c>
      <c r="C4197" s="72" t="s">
        <v>2192</v>
      </c>
    </row>
    <row r="4198" spans="2:3">
      <c r="B4198" s="80">
        <v>0</v>
      </c>
      <c r="C4198" s="72" t="s">
        <v>2149</v>
      </c>
    </row>
    <row r="4199" spans="2:3">
      <c r="B4199" s="80">
        <v>0</v>
      </c>
      <c r="C4199" s="72">
        <v>0</v>
      </c>
    </row>
    <row r="4200" spans="2:3">
      <c r="B4200" s="122">
        <v>0</v>
      </c>
      <c r="C4200" s="122">
        <v>0</v>
      </c>
    </row>
    <row r="4201" spans="2:3">
      <c r="B4201" s="138">
        <v>0</v>
      </c>
      <c r="C4201" s="123">
        <v>0</v>
      </c>
    </row>
    <row r="4202" spans="2:3" ht="20.25">
      <c r="B4202" s="137" t="s">
        <v>1708</v>
      </c>
      <c r="C4202" s="48" t="s">
        <v>2193</v>
      </c>
    </row>
    <row r="4203" spans="2:3">
      <c r="B4203" s="139">
        <v>0</v>
      </c>
      <c r="C4203" s="49" t="s">
        <v>3981</v>
      </c>
    </row>
    <row r="4204" spans="2:3">
      <c r="B4204" s="80">
        <v>0</v>
      </c>
      <c r="C4204" s="124">
        <v>0</v>
      </c>
    </row>
    <row r="4205" spans="2:3">
      <c r="B4205" s="80">
        <v>0</v>
      </c>
      <c r="C4205" s="44" t="s">
        <v>8</v>
      </c>
    </row>
    <row r="4206" spans="2:3">
      <c r="B4206" s="80">
        <v>0</v>
      </c>
      <c r="C4206" s="72" t="s">
        <v>12</v>
      </c>
    </row>
    <row r="4207" spans="2:3">
      <c r="B4207" s="80">
        <v>0</v>
      </c>
      <c r="C4207" s="72" t="s">
        <v>31</v>
      </c>
    </row>
    <row r="4208" spans="2:3">
      <c r="B4208" s="80">
        <v>0</v>
      </c>
      <c r="C4208" s="72">
        <v>0</v>
      </c>
    </row>
    <row r="4209" spans="2:3">
      <c r="B4209" s="80">
        <v>0</v>
      </c>
      <c r="C4209" s="45" t="s">
        <v>2</v>
      </c>
    </row>
    <row r="4210" spans="2:3">
      <c r="B4210" s="80">
        <v>0</v>
      </c>
      <c r="C4210" s="72" t="s">
        <v>3982</v>
      </c>
    </row>
    <row r="4211" spans="2:3">
      <c r="B4211" s="80">
        <v>0</v>
      </c>
      <c r="C4211" s="72" t="s">
        <v>3983</v>
      </c>
    </row>
    <row r="4212" spans="2:3">
      <c r="B4212" s="80">
        <v>0</v>
      </c>
      <c r="C4212" s="72" t="s">
        <v>3984</v>
      </c>
    </row>
    <row r="4213" spans="2:3">
      <c r="B4213" s="80">
        <v>0</v>
      </c>
      <c r="C4213" s="72" t="s">
        <v>3743</v>
      </c>
    </row>
    <row r="4214" spans="2:3">
      <c r="B4214" s="80">
        <v>0</v>
      </c>
      <c r="C4214" s="72" t="s">
        <v>662</v>
      </c>
    </row>
    <row r="4215" spans="2:3">
      <c r="B4215" s="80">
        <v>0</v>
      </c>
      <c r="C4215" s="72" t="s">
        <v>700</v>
      </c>
    </row>
    <row r="4216" spans="2:3">
      <c r="B4216" s="80">
        <v>0</v>
      </c>
      <c r="C4216" s="72">
        <v>0</v>
      </c>
    </row>
    <row r="4217" spans="2:3">
      <c r="B4217" s="80">
        <v>0</v>
      </c>
      <c r="C4217" s="72" t="s">
        <v>0</v>
      </c>
    </row>
    <row r="4218" spans="2:3">
      <c r="B4218" s="80">
        <v>0</v>
      </c>
      <c r="C4218" s="72" t="s">
        <v>2194</v>
      </c>
    </row>
    <row r="4219" spans="2:3">
      <c r="B4219" s="80">
        <v>0</v>
      </c>
      <c r="C4219" s="72" t="s">
        <v>2195</v>
      </c>
    </row>
    <row r="4220" spans="2:3">
      <c r="B4220" s="80">
        <v>0</v>
      </c>
      <c r="C4220" s="72" t="s">
        <v>2196</v>
      </c>
    </row>
    <row r="4221" spans="2:3">
      <c r="B4221" s="80">
        <v>0</v>
      </c>
      <c r="C4221" s="72" t="s">
        <v>2197</v>
      </c>
    </row>
    <row r="4222" spans="2:3" ht="25.5">
      <c r="B4222" s="80">
        <v>0</v>
      </c>
      <c r="C4222" s="72" t="s">
        <v>2198</v>
      </c>
    </row>
    <row r="4223" spans="2:3">
      <c r="B4223" s="80">
        <v>0</v>
      </c>
      <c r="C4223" s="72" t="s">
        <v>2199</v>
      </c>
    </row>
    <row r="4224" spans="2:3">
      <c r="B4224" s="80">
        <v>0</v>
      </c>
      <c r="C4224" s="72">
        <v>0</v>
      </c>
    </row>
    <row r="4225" spans="2:3">
      <c r="B4225" s="122">
        <v>0</v>
      </c>
      <c r="C4225" s="122">
        <v>0</v>
      </c>
    </row>
    <row r="4226" spans="2:3">
      <c r="B4226" s="138">
        <v>0</v>
      </c>
      <c r="C4226" s="123">
        <v>0</v>
      </c>
    </row>
    <row r="4227" spans="2:3" ht="20.25">
      <c r="B4227" s="137" t="s">
        <v>1708</v>
      </c>
      <c r="C4227" s="48" t="s">
        <v>2200</v>
      </c>
    </row>
    <row r="4228" spans="2:3">
      <c r="B4228" s="139">
        <v>0</v>
      </c>
      <c r="C4228" s="49" t="s">
        <v>3985</v>
      </c>
    </row>
    <row r="4229" spans="2:3">
      <c r="B4229" s="80">
        <v>0</v>
      </c>
      <c r="C4229" s="124">
        <v>0</v>
      </c>
    </row>
    <row r="4230" spans="2:3">
      <c r="B4230" s="80">
        <v>0</v>
      </c>
      <c r="C4230" s="44" t="s">
        <v>8</v>
      </c>
    </row>
    <row r="4231" spans="2:3">
      <c r="B4231" s="80">
        <v>0</v>
      </c>
      <c r="C4231" s="72" t="s">
        <v>15</v>
      </c>
    </row>
    <row r="4232" spans="2:3">
      <c r="B4232" s="80">
        <v>0</v>
      </c>
      <c r="C4232" s="72" t="s">
        <v>31</v>
      </c>
    </row>
    <row r="4233" spans="2:3">
      <c r="B4233" s="80">
        <v>0</v>
      </c>
      <c r="C4233" s="72">
        <v>0</v>
      </c>
    </row>
    <row r="4234" spans="2:3">
      <c r="B4234" s="80">
        <v>0</v>
      </c>
      <c r="C4234" s="45" t="s">
        <v>2</v>
      </c>
    </row>
    <row r="4235" spans="2:3">
      <c r="B4235" s="80">
        <v>0</v>
      </c>
      <c r="C4235" s="72" t="s">
        <v>929</v>
      </c>
    </row>
    <row r="4236" spans="2:3">
      <c r="B4236" s="80">
        <v>0</v>
      </c>
      <c r="C4236" s="72" t="s">
        <v>3926</v>
      </c>
    </row>
    <row r="4237" spans="2:3">
      <c r="B4237" s="80">
        <v>0</v>
      </c>
      <c r="C4237" s="72" t="s">
        <v>3986</v>
      </c>
    </row>
    <row r="4238" spans="2:3">
      <c r="B4238" s="80">
        <v>0</v>
      </c>
      <c r="C4238" s="72" t="s">
        <v>3987</v>
      </c>
    </row>
    <row r="4239" spans="2:3">
      <c r="B4239" s="80">
        <v>0</v>
      </c>
      <c r="C4239" s="72" t="s">
        <v>1150</v>
      </c>
    </row>
    <row r="4240" spans="2:3">
      <c r="B4240" s="80">
        <v>0</v>
      </c>
      <c r="C4240" s="72">
        <v>0</v>
      </c>
    </row>
    <row r="4241" spans="2:3">
      <c r="B4241" s="80">
        <v>0</v>
      </c>
      <c r="C4241" s="72">
        <v>0</v>
      </c>
    </row>
    <row r="4242" spans="2:3">
      <c r="B4242" s="80">
        <v>0</v>
      </c>
      <c r="C4242" s="72" t="s">
        <v>0</v>
      </c>
    </row>
    <row r="4243" spans="2:3">
      <c r="B4243" s="80">
        <v>0</v>
      </c>
      <c r="C4243" s="72" t="s">
        <v>2201</v>
      </c>
    </row>
    <row r="4244" spans="2:3">
      <c r="B4244" s="80">
        <v>0</v>
      </c>
      <c r="C4244" s="72" t="s">
        <v>2202</v>
      </c>
    </row>
    <row r="4245" spans="2:3">
      <c r="B4245" s="80">
        <v>0</v>
      </c>
      <c r="C4245" s="72" t="s">
        <v>2203</v>
      </c>
    </row>
    <row r="4246" spans="2:3">
      <c r="B4246" s="80">
        <v>0</v>
      </c>
      <c r="C4246" s="72" t="s">
        <v>2204</v>
      </c>
    </row>
    <row r="4247" spans="2:3">
      <c r="B4247" s="80">
        <v>0</v>
      </c>
      <c r="C4247" s="72" t="s">
        <v>2205</v>
      </c>
    </row>
    <row r="4248" spans="2:3">
      <c r="B4248" s="80">
        <v>0</v>
      </c>
      <c r="C4248" s="72" t="s">
        <v>2206</v>
      </c>
    </row>
    <row r="4249" spans="2:3">
      <c r="B4249" s="80">
        <v>0</v>
      </c>
      <c r="C4249" s="72">
        <v>0</v>
      </c>
    </row>
    <row r="4250" spans="2:3">
      <c r="B4250" s="122">
        <v>0</v>
      </c>
      <c r="C4250" s="122">
        <v>0</v>
      </c>
    </row>
    <row r="4251" spans="2:3">
      <c r="B4251" s="138">
        <v>0</v>
      </c>
      <c r="C4251" s="123">
        <v>0</v>
      </c>
    </row>
    <row r="4252" spans="2:3" ht="20.25">
      <c r="B4252" s="137" t="s">
        <v>1708</v>
      </c>
      <c r="C4252" s="48" t="s">
        <v>2207</v>
      </c>
    </row>
    <row r="4253" spans="2:3">
      <c r="B4253" s="139">
        <v>0</v>
      </c>
      <c r="C4253" s="49" t="s">
        <v>3988</v>
      </c>
    </row>
    <row r="4254" spans="2:3">
      <c r="B4254" s="80">
        <v>0</v>
      </c>
      <c r="C4254" s="124">
        <v>0</v>
      </c>
    </row>
    <row r="4255" spans="2:3">
      <c r="B4255" s="80">
        <v>0</v>
      </c>
      <c r="C4255" s="44" t="s">
        <v>5</v>
      </c>
    </row>
    <row r="4256" spans="2:3">
      <c r="B4256" s="80">
        <v>0</v>
      </c>
      <c r="C4256" s="72" t="s">
        <v>9</v>
      </c>
    </row>
    <row r="4257" spans="2:3">
      <c r="B4257" s="80">
        <v>0</v>
      </c>
      <c r="C4257" s="72" t="s">
        <v>11</v>
      </c>
    </row>
    <row r="4258" spans="2:3">
      <c r="B4258" s="80">
        <v>0</v>
      </c>
      <c r="C4258" s="72">
        <v>0</v>
      </c>
    </row>
    <row r="4259" spans="2:3">
      <c r="B4259" s="80">
        <v>0</v>
      </c>
      <c r="C4259" s="45" t="s">
        <v>2</v>
      </c>
    </row>
    <row r="4260" spans="2:3">
      <c r="B4260" s="80">
        <v>0</v>
      </c>
      <c r="C4260" s="72" t="s">
        <v>676</v>
      </c>
    </row>
    <row r="4261" spans="2:3">
      <c r="B4261" s="80">
        <v>0</v>
      </c>
      <c r="C4261" s="72" t="s">
        <v>3989</v>
      </c>
    </row>
    <row r="4262" spans="2:3">
      <c r="B4262" s="80">
        <v>0</v>
      </c>
      <c r="C4262" s="72" t="s">
        <v>3990</v>
      </c>
    </row>
    <row r="4263" spans="2:3">
      <c r="B4263" s="80">
        <v>0</v>
      </c>
      <c r="C4263" s="72" t="s">
        <v>3991</v>
      </c>
    </row>
    <row r="4264" spans="2:3">
      <c r="B4264" s="80">
        <v>0</v>
      </c>
      <c r="C4264" s="72" t="s">
        <v>3992</v>
      </c>
    </row>
    <row r="4265" spans="2:3">
      <c r="B4265" s="80">
        <v>0</v>
      </c>
      <c r="C4265" s="72" t="s">
        <v>3993</v>
      </c>
    </row>
    <row r="4266" spans="2:3">
      <c r="B4266" s="80">
        <v>0</v>
      </c>
      <c r="C4266" s="72" t="s">
        <v>3994</v>
      </c>
    </row>
    <row r="4267" spans="2:3">
      <c r="B4267" s="80">
        <v>0</v>
      </c>
      <c r="C4267" s="72" t="s">
        <v>3995</v>
      </c>
    </row>
    <row r="4268" spans="2:3">
      <c r="B4268" s="80">
        <v>0</v>
      </c>
      <c r="C4268" s="72" t="s">
        <v>3996</v>
      </c>
    </row>
    <row r="4269" spans="2:3">
      <c r="B4269" s="80">
        <v>0</v>
      </c>
      <c r="C4269" s="72" t="s">
        <v>662</v>
      </c>
    </row>
    <row r="4270" spans="2:3">
      <c r="B4270" s="80">
        <v>0</v>
      </c>
      <c r="C4270" s="72" t="s">
        <v>700</v>
      </c>
    </row>
    <row r="4271" spans="2:3">
      <c r="B4271" s="80">
        <v>0</v>
      </c>
      <c r="C4271" s="72" t="s">
        <v>1242</v>
      </c>
    </row>
    <row r="4272" spans="2:3">
      <c r="B4272" s="80">
        <v>0</v>
      </c>
      <c r="C4272" s="72" t="s">
        <v>3827</v>
      </c>
    </row>
    <row r="4273" spans="2:3">
      <c r="B4273" s="80">
        <v>0</v>
      </c>
      <c r="C4273" s="72" t="s">
        <v>3997</v>
      </c>
    </row>
    <row r="4274" spans="2:3">
      <c r="B4274" s="80">
        <v>0</v>
      </c>
      <c r="C4274" s="72">
        <v>0</v>
      </c>
    </row>
    <row r="4275" spans="2:3">
      <c r="B4275" s="80">
        <v>0</v>
      </c>
      <c r="C4275" s="72" t="s">
        <v>0</v>
      </c>
    </row>
    <row r="4276" spans="2:3" ht="25.5">
      <c r="B4276" s="80">
        <v>0</v>
      </c>
      <c r="C4276" s="72" t="s">
        <v>2208</v>
      </c>
    </row>
    <row r="4277" spans="2:3" ht="51">
      <c r="B4277" s="80">
        <v>0</v>
      </c>
      <c r="C4277" s="72" t="s">
        <v>2209</v>
      </c>
    </row>
    <row r="4278" spans="2:3" ht="25.5">
      <c r="B4278" s="80">
        <v>0</v>
      </c>
      <c r="C4278" s="72" t="s">
        <v>2210</v>
      </c>
    </row>
    <row r="4279" spans="2:3" ht="25.5">
      <c r="B4279" s="80">
        <v>0</v>
      </c>
      <c r="C4279" s="72" t="s">
        <v>2211</v>
      </c>
    </row>
    <row r="4280" spans="2:3" ht="25.5">
      <c r="B4280" s="80">
        <v>0</v>
      </c>
      <c r="C4280" s="72" t="s">
        <v>2212</v>
      </c>
    </row>
    <row r="4281" spans="2:3" ht="38.25">
      <c r="B4281" s="80">
        <v>0</v>
      </c>
      <c r="C4281" s="72" t="s">
        <v>2213</v>
      </c>
    </row>
    <row r="4282" spans="2:3">
      <c r="B4282" s="80">
        <v>0</v>
      </c>
      <c r="C4282" s="72" t="s">
        <v>2214</v>
      </c>
    </row>
    <row r="4283" spans="2:3">
      <c r="B4283" s="80">
        <v>0</v>
      </c>
      <c r="C4283" s="72" t="s">
        <v>2215</v>
      </c>
    </row>
    <row r="4284" spans="2:3">
      <c r="B4284" s="80">
        <v>0</v>
      </c>
      <c r="C4284" s="72" t="s">
        <v>2216</v>
      </c>
    </row>
    <row r="4285" spans="2:3">
      <c r="B4285" s="80">
        <v>0</v>
      </c>
      <c r="C4285" s="72" t="s">
        <v>3998</v>
      </c>
    </row>
    <row r="4286" spans="2:3" ht="38.25">
      <c r="B4286" s="80">
        <v>0</v>
      </c>
      <c r="C4286" s="72" t="s">
        <v>3999</v>
      </c>
    </row>
    <row r="4287" spans="2:3">
      <c r="B4287" s="80">
        <v>0</v>
      </c>
      <c r="C4287" s="72">
        <v>0</v>
      </c>
    </row>
    <row r="4288" spans="2:3">
      <c r="B4288" s="122">
        <v>0</v>
      </c>
      <c r="C4288" s="122">
        <v>0</v>
      </c>
    </row>
    <row r="4289" spans="2:3">
      <c r="B4289" s="138">
        <v>0</v>
      </c>
      <c r="C4289" s="123">
        <v>0</v>
      </c>
    </row>
    <row r="4290" spans="2:3" ht="20.25">
      <c r="B4290" s="137" t="s">
        <v>1708</v>
      </c>
      <c r="C4290" s="48" t="s">
        <v>2217</v>
      </c>
    </row>
    <row r="4291" spans="2:3">
      <c r="B4291" s="139">
        <v>0</v>
      </c>
      <c r="C4291" s="49" t="s">
        <v>4000</v>
      </c>
    </row>
    <row r="4292" spans="2:3">
      <c r="B4292" s="80">
        <v>0</v>
      </c>
      <c r="C4292" s="124">
        <v>0</v>
      </c>
    </row>
    <row r="4293" spans="2:3">
      <c r="B4293" s="80">
        <v>0</v>
      </c>
      <c r="C4293" s="44" t="s">
        <v>8</v>
      </c>
    </row>
    <row r="4294" spans="2:3">
      <c r="B4294" s="80">
        <v>0</v>
      </c>
      <c r="C4294" s="72" t="s">
        <v>15</v>
      </c>
    </row>
    <row r="4295" spans="2:3">
      <c r="B4295" s="80">
        <v>0</v>
      </c>
      <c r="C4295" s="72" t="s">
        <v>31</v>
      </c>
    </row>
    <row r="4296" spans="2:3">
      <c r="B4296" s="80">
        <v>0</v>
      </c>
      <c r="C4296" s="72">
        <v>0</v>
      </c>
    </row>
    <row r="4297" spans="2:3">
      <c r="B4297" s="80">
        <v>0</v>
      </c>
      <c r="C4297" s="45" t="s">
        <v>2</v>
      </c>
    </row>
    <row r="4298" spans="2:3">
      <c r="B4298" s="80">
        <v>0</v>
      </c>
      <c r="C4298" s="72" t="s">
        <v>929</v>
      </c>
    </row>
    <row r="4299" spans="2:3">
      <c r="B4299" s="80">
        <v>0</v>
      </c>
      <c r="C4299" s="72" t="s">
        <v>4001</v>
      </c>
    </row>
    <row r="4300" spans="2:3">
      <c r="B4300" s="80">
        <v>0</v>
      </c>
      <c r="C4300" s="72" t="s">
        <v>4002</v>
      </c>
    </row>
    <row r="4301" spans="2:3">
      <c r="B4301" s="80">
        <v>0</v>
      </c>
      <c r="C4301" s="72" t="s">
        <v>4003</v>
      </c>
    </row>
    <row r="4302" spans="2:3">
      <c r="B4302" s="80">
        <v>0</v>
      </c>
      <c r="C4302" s="72" t="s">
        <v>4004</v>
      </c>
    </row>
    <row r="4303" spans="2:3">
      <c r="B4303" s="80">
        <v>0</v>
      </c>
      <c r="C4303" s="72" t="s">
        <v>4005</v>
      </c>
    </row>
    <row r="4304" spans="2:3">
      <c r="B4304" s="80">
        <v>0</v>
      </c>
      <c r="C4304" s="72" t="s">
        <v>4006</v>
      </c>
    </row>
    <row r="4305" spans="2:3">
      <c r="B4305" s="80">
        <v>0</v>
      </c>
      <c r="C4305" s="72" t="s">
        <v>4007</v>
      </c>
    </row>
    <row r="4306" spans="2:3">
      <c r="B4306" s="80">
        <v>0</v>
      </c>
      <c r="C4306" s="72">
        <v>0</v>
      </c>
    </row>
    <row r="4307" spans="2:3">
      <c r="B4307" s="80">
        <v>0</v>
      </c>
      <c r="C4307" s="72" t="s">
        <v>0</v>
      </c>
    </row>
    <row r="4308" spans="2:3" ht="63.75">
      <c r="B4308" s="80">
        <v>0</v>
      </c>
      <c r="C4308" s="72" t="s">
        <v>4008</v>
      </c>
    </row>
    <row r="4309" spans="2:3" ht="25.5">
      <c r="B4309" s="80">
        <v>0</v>
      </c>
      <c r="C4309" s="72" t="s">
        <v>2218</v>
      </c>
    </row>
    <row r="4310" spans="2:3" ht="25.5">
      <c r="B4310" s="80">
        <v>0</v>
      </c>
      <c r="C4310" s="72" t="s">
        <v>2219</v>
      </c>
    </row>
    <row r="4311" spans="2:3" ht="25.5">
      <c r="B4311" s="80">
        <v>0</v>
      </c>
      <c r="C4311" s="72" t="s">
        <v>2220</v>
      </c>
    </row>
    <row r="4312" spans="2:3">
      <c r="B4312" s="80">
        <v>0</v>
      </c>
      <c r="C4312" s="72">
        <v>0</v>
      </c>
    </row>
    <row r="4313" spans="2:3">
      <c r="B4313" s="122">
        <v>0</v>
      </c>
      <c r="C4313" s="122">
        <v>0</v>
      </c>
    </row>
    <row r="4314" spans="2:3">
      <c r="B4314" s="138">
        <v>0</v>
      </c>
      <c r="C4314" s="123">
        <v>0</v>
      </c>
    </row>
    <row r="4315" spans="2:3" ht="20.25">
      <c r="B4315" s="137" t="s">
        <v>1708</v>
      </c>
      <c r="C4315" s="48" t="s">
        <v>2221</v>
      </c>
    </row>
    <row r="4316" spans="2:3">
      <c r="B4316" s="139">
        <v>0</v>
      </c>
      <c r="C4316" s="49" t="s">
        <v>4009</v>
      </c>
    </row>
    <row r="4317" spans="2:3">
      <c r="B4317" s="80">
        <v>0</v>
      </c>
      <c r="C4317" s="124">
        <v>0</v>
      </c>
    </row>
    <row r="4318" spans="2:3">
      <c r="B4318" s="80">
        <v>0</v>
      </c>
      <c r="C4318" s="44" t="s">
        <v>8</v>
      </c>
    </row>
    <row r="4319" spans="2:3">
      <c r="B4319" s="80">
        <v>0</v>
      </c>
      <c r="C4319" s="72" t="s">
        <v>7</v>
      </c>
    </row>
    <row r="4320" spans="2:3">
      <c r="B4320" s="80">
        <v>0</v>
      </c>
      <c r="C4320" s="72" t="s">
        <v>32</v>
      </c>
    </row>
    <row r="4321" spans="2:3">
      <c r="B4321" s="80">
        <v>0</v>
      </c>
      <c r="C4321" s="72">
        <v>0</v>
      </c>
    </row>
    <row r="4322" spans="2:3">
      <c r="B4322" s="80">
        <v>0</v>
      </c>
      <c r="C4322" s="45" t="s">
        <v>2</v>
      </c>
    </row>
    <row r="4323" spans="2:3">
      <c r="B4323" s="80">
        <v>0</v>
      </c>
      <c r="C4323" s="72" t="s">
        <v>929</v>
      </c>
    </row>
    <row r="4324" spans="2:3">
      <c r="B4324" s="80">
        <v>0</v>
      </c>
      <c r="C4324" s="72" t="s">
        <v>4010</v>
      </c>
    </row>
    <row r="4325" spans="2:3">
      <c r="B4325" s="80">
        <v>0</v>
      </c>
      <c r="C4325" s="72" t="s">
        <v>661</v>
      </c>
    </row>
    <row r="4326" spans="2:3">
      <c r="B4326" s="80">
        <v>0</v>
      </c>
      <c r="C4326" s="72" t="s">
        <v>1202</v>
      </c>
    </row>
    <row r="4327" spans="2:3">
      <c r="B4327" s="80">
        <v>0</v>
      </c>
      <c r="C4327" s="72" t="s">
        <v>4011</v>
      </c>
    </row>
    <row r="4328" spans="2:3">
      <c r="B4328" s="80">
        <v>0</v>
      </c>
      <c r="C4328" s="72" t="s">
        <v>4012</v>
      </c>
    </row>
    <row r="4329" spans="2:3">
      <c r="B4329" s="80">
        <v>0</v>
      </c>
      <c r="C4329" s="72" t="s">
        <v>4013</v>
      </c>
    </row>
    <row r="4330" spans="2:3">
      <c r="B4330" s="80">
        <v>0</v>
      </c>
      <c r="C4330" s="72" t="s">
        <v>4014</v>
      </c>
    </row>
    <row r="4331" spans="2:3">
      <c r="B4331" s="80">
        <v>0</v>
      </c>
      <c r="C4331" s="72" t="s">
        <v>4015</v>
      </c>
    </row>
    <row r="4332" spans="2:3">
      <c r="B4332" s="80">
        <v>0</v>
      </c>
      <c r="C4332" s="72" t="s">
        <v>4016</v>
      </c>
    </row>
    <row r="4333" spans="2:3">
      <c r="B4333" s="80">
        <v>0</v>
      </c>
      <c r="C4333" s="72">
        <v>0</v>
      </c>
    </row>
    <row r="4334" spans="2:3">
      <c r="B4334" s="80">
        <v>0</v>
      </c>
      <c r="C4334" s="72" t="s">
        <v>0</v>
      </c>
    </row>
    <row r="4335" spans="2:3">
      <c r="B4335" s="80">
        <v>0</v>
      </c>
      <c r="C4335" s="72" t="s">
        <v>2222</v>
      </c>
    </row>
    <row r="4336" spans="2:3">
      <c r="B4336" s="80">
        <v>0</v>
      </c>
      <c r="C4336" s="72" t="s">
        <v>2223</v>
      </c>
    </row>
    <row r="4337" spans="2:3">
      <c r="B4337" s="80">
        <v>0</v>
      </c>
      <c r="C4337" s="72" t="s">
        <v>2224</v>
      </c>
    </row>
    <row r="4338" spans="2:3">
      <c r="B4338" s="80">
        <v>0</v>
      </c>
      <c r="C4338" s="72" t="s">
        <v>2225</v>
      </c>
    </row>
    <row r="4339" spans="2:3">
      <c r="B4339" s="80">
        <v>0</v>
      </c>
      <c r="C4339" s="72" t="s">
        <v>2226</v>
      </c>
    </row>
    <row r="4340" spans="2:3">
      <c r="B4340" s="80">
        <v>0</v>
      </c>
      <c r="C4340" s="72" t="s">
        <v>2227</v>
      </c>
    </row>
    <row r="4341" spans="2:3" ht="25.5">
      <c r="B4341" s="80">
        <v>0</v>
      </c>
      <c r="C4341" s="72" t="s">
        <v>2228</v>
      </c>
    </row>
    <row r="4342" spans="2:3">
      <c r="B4342" s="80">
        <v>0</v>
      </c>
      <c r="C4342" s="72" t="s">
        <v>2229</v>
      </c>
    </row>
    <row r="4343" spans="2:3">
      <c r="B4343" s="80">
        <v>0</v>
      </c>
      <c r="C4343" s="72" t="s">
        <v>4017</v>
      </c>
    </row>
    <row r="4344" spans="2:3">
      <c r="B4344" s="80">
        <v>0</v>
      </c>
      <c r="C4344" s="72" t="s">
        <v>2230</v>
      </c>
    </row>
    <row r="4345" spans="2:3">
      <c r="B4345" s="80">
        <v>0</v>
      </c>
      <c r="C4345" s="72">
        <v>0</v>
      </c>
    </row>
    <row r="4346" spans="2:3">
      <c r="B4346" s="122">
        <v>0</v>
      </c>
      <c r="C4346" s="122">
        <v>0</v>
      </c>
    </row>
    <row r="4347" spans="2:3">
      <c r="B4347" s="138">
        <v>0</v>
      </c>
      <c r="C4347" s="123">
        <v>0</v>
      </c>
    </row>
    <row r="4348" spans="2:3" ht="20.25">
      <c r="B4348" s="137" t="s">
        <v>1708</v>
      </c>
      <c r="C4348" s="48" t="s">
        <v>2231</v>
      </c>
    </row>
    <row r="4349" spans="2:3">
      <c r="B4349" s="139">
        <v>0</v>
      </c>
      <c r="C4349" s="49" t="s">
        <v>4018</v>
      </c>
    </row>
    <row r="4350" spans="2:3">
      <c r="B4350" s="80">
        <v>0</v>
      </c>
      <c r="C4350" s="124">
        <v>0</v>
      </c>
    </row>
    <row r="4351" spans="2:3">
      <c r="B4351" s="80">
        <v>0</v>
      </c>
      <c r="C4351" s="44" t="s">
        <v>8</v>
      </c>
    </row>
    <row r="4352" spans="2:3">
      <c r="B4352" s="80">
        <v>0</v>
      </c>
      <c r="C4352" s="72" t="s">
        <v>12</v>
      </c>
    </row>
    <row r="4353" spans="2:3">
      <c r="B4353" s="80">
        <v>0</v>
      </c>
      <c r="C4353" s="72" t="s">
        <v>14</v>
      </c>
    </row>
    <row r="4354" spans="2:3">
      <c r="B4354" s="80">
        <v>0</v>
      </c>
      <c r="C4354" s="72">
        <v>0</v>
      </c>
    </row>
    <row r="4355" spans="2:3">
      <c r="B4355" s="80">
        <v>0</v>
      </c>
      <c r="C4355" s="45" t="s">
        <v>2</v>
      </c>
    </row>
    <row r="4356" spans="2:3">
      <c r="B4356" s="80">
        <v>0</v>
      </c>
      <c r="C4356" s="72" t="s">
        <v>4019</v>
      </c>
    </row>
    <row r="4357" spans="2:3">
      <c r="B4357" s="80">
        <v>0</v>
      </c>
      <c r="C4357" s="72" t="s">
        <v>4020</v>
      </c>
    </row>
    <row r="4358" spans="2:3">
      <c r="B4358" s="80">
        <v>0</v>
      </c>
      <c r="C4358" s="72" t="s">
        <v>4021</v>
      </c>
    </row>
    <row r="4359" spans="2:3">
      <c r="B4359" s="80">
        <v>0</v>
      </c>
      <c r="C4359" s="72" t="s">
        <v>4022</v>
      </c>
    </row>
    <row r="4360" spans="2:3">
      <c r="B4360" s="80">
        <v>0</v>
      </c>
      <c r="C4360" s="72">
        <v>0</v>
      </c>
    </row>
    <row r="4361" spans="2:3">
      <c r="B4361" s="80">
        <v>0</v>
      </c>
      <c r="C4361" s="72" t="s">
        <v>0</v>
      </c>
    </row>
    <row r="4362" spans="2:3">
      <c r="B4362" s="80">
        <v>0</v>
      </c>
      <c r="C4362" s="72" t="s">
        <v>2232</v>
      </c>
    </row>
    <row r="4363" spans="2:3">
      <c r="B4363" s="80">
        <v>0</v>
      </c>
      <c r="C4363" s="72" t="s">
        <v>2233</v>
      </c>
    </row>
    <row r="4364" spans="2:3">
      <c r="B4364" s="80">
        <v>0</v>
      </c>
      <c r="C4364" s="72" t="s">
        <v>2234</v>
      </c>
    </row>
    <row r="4365" spans="2:3">
      <c r="B4365" s="80">
        <v>0</v>
      </c>
      <c r="C4365" s="72" t="s">
        <v>2235</v>
      </c>
    </row>
    <row r="4366" spans="2:3">
      <c r="B4366" s="80">
        <v>0</v>
      </c>
      <c r="C4366" s="72" t="s">
        <v>2236</v>
      </c>
    </row>
    <row r="4367" spans="2:3">
      <c r="B4367" s="80">
        <v>0</v>
      </c>
      <c r="C4367" s="72">
        <v>0</v>
      </c>
    </row>
    <row r="4368" spans="2:3">
      <c r="B4368" s="122">
        <v>0</v>
      </c>
      <c r="C4368" s="122">
        <v>0</v>
      </c>
    </row>
    <row r="4369" spans="2:3">
      <c r="B4369" s="138">
        <v>0</v>
      </c>
      <c r="C4369" s="123">
        <v>0</v>
      </c>
    </row>
    <row r="4370" spans="2:3" ht="20.25">
      <c r="B4370" s="137" t="s">
        <v>1708</v>
      </c>
      <c r="C4370" s="48" t="s">
        <v>2237</v>
      </c>
    </row>
    <row r="4371" spans="2:3">
      <c r="B4371" s="139">
        <v>0</v>
      </c>
      <c r="C4371" s="49" t="s">
        <v>4023</v>
      </c>
    </row>
    <row r="4372" spans="2:3">
      <c r="B4372" s="80">
        <v>0</v>
      </c>
      <c r="C4372" s="124">
        <v>0</v>
      </c>
    </row>
    <row r="4373" spans="2:3">
      <c r="B4373" s="80">
        <v>0</v>
      </c>
      <c r="C4373" s="44" t="s">
        <v>8</v>
      </c>
    </row>
    <row r="4374" spans="2:3">
      <c r="B4374" s="80">
        <v>0</v>
      </c>
      <c r="C4374" s="72" t="s">
        <v>4</v>
      </c>
    </row>
    <row r="4375" spans="2:3">
      <c r="B4375" s="80">
        <v>0</v>
      </c>
      <c r="C4375" s="72" t="s">
        <v>25</v>
      </c>
    </row>
    <row r="4376" spans="2:3">
      <c r="B4376" s="80">
        <v>0</v>
      </c>
      <c r="C4376" s="72">
        <v>0</v>
      </c>
    </row>
    <row r="4377" spans="2:3">
      <c r="B4377" s="80">
        <v>0</v>
      </c>
      <c r="C4377" s="45" t="s">
        <v>2</v>
      </c>
    </row>
    <row r="4378" spans="2:3">
      <c r="B4378" s="80">
        <v>0</v>
      </c>
      <c r="C4378" s="72" t="s">
        <v>3833</v>
      </c>
    </row>
    <row r="4379" spans="2:3">
      <c r="B4379" s="80">
        <v>0</v>
      </c>
      <c r="C4379" s="72" t="s">
        <v>4024</v>
      </c>
    </row>
    <row r="4380" spans="2:3">
      <c r="B4380" s="80">
        <v>0</v>
      </c>
      <c r="C4380" s="72" t="s">
        <v>1275</v>
      </c>
    </row>
    <row r="4381" spans="2:3">
      <c r="B4381" s="80">
        <v>0</v>
      </c>
      <c r="C4381" s="72" t="s">
        <v>4025</v>
      </c>
    </row>
    <row r="4382" spans="2:3">
      <c r="B4382" s="80">
        <v>0</v>
      </c>
      <c r="C4382" s="72" t="s">
        <v>4026</v>
      </c>
    </row>
    <row r="4383" spans="2:3">
      <c r="B4383" s="80">
        <v>0</v>
      </c>
      <c r="C4383" s="72" t="s">
        <v>4027</v>
      </c>
    </row>
    <row r="4384" spans="2:3">
      <c r="B4384" s="80">
        <v>0</v>
      </c>
      <c r="C4384" s="72" t="s">
        <v>662</v>
      </c>
    </row>
    <row r="4385" spans="2:3">
      <c r="B4385" s="80">
        <v>0</v>
      </c>
      <c r="C4385" s="72" t="s">
        <v>663</v>
      </c>
    </row>
    <row r="4386" spans="2:3">
      <c r="B4386" s="80">
        <v>0</v>
      </c>
      <c r="C4386" s="72">
        <v>0</v>
      </c>
    </row>
    <row r="4387" spans="2:3">
      <c r="B4387" s="80">
        <v>0</v>
      </c>
      <c r="C4387" s="72" t="s">
        <v>0</v>
      </c>
    </row>
    <row r="4388" spans="2:3" ht="25.5">
      <c r="B4388" s="80">
        <v>0</v>
      </c>
      <c r="C4388" s="72" t="s">
        <v>2238</v>
      </c>
    </row>
    <row r="4389" spans="2:3">
      <c r="B4389" s="80">
        <v>0</v>
      </c>
      <c r="C4389" s="72" t="s">
        <v>2239</v>
      </c>
    </row>
    <row r="4390" spans="2:3" ht="38.25">
      <c r="B4390" s="80">
        <v>0</v>
      </c>
      <c r="C4390" s="72" t="s">
        <v>2240</v>
      </c>
    </row>
    <row r="4391" spans="2:3">
      <c r="B4391" s="80">
        <v>0</v>
      </c>
      <c r="C4391" s="72" t="s">
        <v>2241</v>
      </c>
    </row>
    <row r="4392" spans="2:3">
      <c r="B4392" s="80">
        <v>0</v>
      </c>
      <c r="C4392" s="72">
        <v>0</v>
      </c>
    </row>
    <row r="4393" spans="2:3">
      <c r="B4393" s="122">
        <v>0</v>
      </c>
      <c r="C4393" s="122">
        <v>0</v>
      </c>
    </row>
    <row r="4394" spans="2:3">
      <c r="B4394" s="138">
        <v>0</v>
      </c>
      <c r="C4394" s="123">
        <v>0</v>
      </c>
    </row>
    <row r="4395" spans="2:3" ht="20.25">
      <c r="B4395" s="137" t="s">
        <v>1708</v>
      </c>
      <c r="C4395" s="48" t="s">
        <v>2242</v>
      </c>
    </row>
    <row r="4396" spans="2:3">
      <c r="B4396" s="139">
        <v>0</v>
      </c>
      <c r="C4396" s="49" t="s">
        <v>4028</v>
      </c>
    </row>
    <row r="4397" spans="2:3">
      <c r="B4397" s="80">
        <v>0</v>
      </c>
      <c r="C4397" s="124">
        <v>0</v>
      </c>
    </row>
    <row r="4398" spans="2:3">
      <c r="B4398" s="80">
        <v>0</v>
      </c>
      <c r="C4398" s="44" t="s">
        <v>19</v>
      </c>
    </row>
    <row r="4399" spans="2:3">
      <c r="B4399" s="80">
        <v>0</v>
      </c>
      <c r="C4399" s="72" t="s">
        <v>15</v>
      </c>
    </row>
    <row r="4400" spans="2:3">
      <c r="B4400" s="80">
        <v>0</v>
      </c>
      <c r="C4400" s="72" t="s">
        <v>6</v>
      </c>
    </row>
    <row r="4401" spans="2:3">
      <c r="B4401" s="80">
        <v>0</v>
      </c>
      <c r="C4401" s="72">
        <v>0</v>
      </c>
    </row>
    <row r="4402" spans="2:3">
      <c r="B4402" s="80">
        <v>0</v>
      </c>
      <c r="C4402" s="45" t="s">
        <v>2</v>
      </c>
    </row>
    <row r="4403" spans="2:3">
      <c r="B4403" s="80">
        <v>0</v>
      </c>
      <c r="C4403" s="72" t="s">
        <v>687</v>
      </c>
    </row>
    <row r="4404" spans="2:3">
      <c r="B4404" s="80">
        <v>0</v>
      </c>
      <c r="C4404" s="72" t="s">
        <v>4029</v>
      </c>
    </row>
    <row r="4405" spans="2:3">
      <c r="B4405" s="80">
        <v>0</v>
      </c>
      <c r="C4405" s="72" t="s">
        <v>4030</v>
      </c>
    </row>
    <row r="4406" spans="2:3">
      <c r="B4406" s="80">
        <v>0</v>
      </c>
      <c r="C4406" s="72" t="s">
        <v>4031</v>
      </c>
    </row>
    <row r="4407" spans="2:3">
      <c r="B4407" s="80">
        <v>0</v>
      </c>
      <c r="C4407" s="72" t="s">
        <v>4032</v>
      </c>
    </row>
    <row r="4408" spans="2:3">
      <c r="B4408" s="80">
        <v>0</v>
      </c>
      <c r="C4408" s="72" t="s">
        <v>4033</v>
      </c>
    </row>
    <row r="4409" spans="2:3">
      <c r="B4409" s="80">
        <v>0</v>
      </c>
      <c r="C4409" s="72" t="s">
        <v>912</v>
      </c>
    </row>
    <row r="4410" spans="2:3">
      <c r="B4410" s="80">
        <v>0</v>
      </c>
      <c r="C4410" s="72" t="s">
        <v>709</v>
      </c>
    </row>
    <row r="4411" spans="2:3">
      <c r="B4411" s="80">
        <v>0</v>
      </c>
      <c r="C4411" s="72" t="s">
        <v>4034</v>
      </c>
    </row>
    <row r="4412" spans="2:3">
      <c r="B4412" s="80">
        <v>0</v>
      </c>
      <c r="C4412" s="72" t="s">
        <v>700</v>
      </c>
    </row>
    <row r="4413" spans="2:3">
      <c r="B4413" s="80">
        <v>0</v>
      </c>
      <c r="C4413" s="72" t="s">
        <v>662</v>
      </c>
    </row>
    <row r="4414" spans="2:3">
      <c r="B4414" s="80">
        <v>0</v>
      </c>
      <c r="C4414" s="72" t="s">
        <v>4035</v>
      </c>
    </row>
    <row r="4415" spans="2:3">
      <c r="B4415" s="80">
        <v>0</v>
      </c>
      <c r="C4415" s="72" t="s">
        <v>4036</v>
      </c>
    </row>
    <row r="4416" spans="2:3">
      <c r="B4416" s="80">
        <v>0</v>
      </c>
      <c r="C4416" s="72" t="s">
        <v>4037</v>
      </c>
    </row>
    <row r="4417" spans="2:3">
      <c r="B4417" s="80">
        <v>0</v>
      </c>
      <c r="C4417" s="72" t="s">
        <v>4038</v>
      </c>
    </row>
    <row r="4418" spans="2:3">
      <c r="B4418" s="80">
        <v>0</v>
      </c>
      <c r="C4418" s="72" t="s">
        <v>4039</v>
      </c>
    </row>
    <row r="4419" spans="2:3">
      <c r="B4419" s="80">
        <v>0</v>
      </c>
      <c r="C4419" s="72">
        <v>0</v>
      </c>
    </row>
    <row r="4420" spans="2:3">
      <c r="B4420" s="80">
        <v>0</v>
      </c>
      <c r="C4420" s="72" t="s">
        <v>0</v>
      </c>
    </row>
    <row r="4421" spans="2:3" ht="25.5">
      <c r="B4421" s="80">
        <v>0</v>
      </c>
      <c r="C4421" s="72" t="s">
        <v>2243</v>
      </c>
    </row>
    <row r="4422" spans="2:3" ht="76.5">
      <c r="B4422" s="80">
        <v>0</v>
      </c>
      <c r="C4422" s="72" t="s">
        <v>2244</v>
      </c>
    </row>
    <row r="4423" spans="2:3" ht="38.25">
      <c r="B4423" s="80">
        <v>0</v>
      </c>
      <c r="C4423" s="72" t="s">
        <v>2245</v>
      </c>
    </row>
    <row r="4424" spans="2:3">
      <c r="B4424" s="80">
        <v>0</v>
      </c>
      <c r="C4424" s="72">
        <v>0</v>
      </c>
    </row>
    <row r="4425" spans="2:3">
      <c r="B4425" s="122">
        <v>0</v>
      </c>
      <c r="C4425" s="122">
        <v>0</v>
      </c>
    </row>
    <row r="4426" spans="2:3">
      <c r="B4426" s="138">
        <v>0</v>
      </c>
      <c r="C4426" s="123">
        <v>0</v>
      </c>
    </row>
    <row r="4427" spans="2:3" ht="20.25">
      <c r="B4427" s="137" t="s">
        <v>1708</v>
      </c>
      <c r="C4427" s="48" t="s">
        <v>2246</v>
      </c>
    </row>
    <row r="4428" spans="2:3">
      <c r="B4428" s="139">
        <v>0</v>
      </c>
      <c r="C4428" s="49" t="s">
        <v>4040</v>
      </c>
    </row>
    <row r="4429" spans="2:3">
      <c r="B4429" s="80">
        <v>0</v>
      </c>
      <c r="C4429" s="124">
        <v>0</v>
      </c>
    </row>
    <row r="4430" spans="2:3">
      <c r="B4430" s="80">
        <v>0</v>
      </c>
      <c r="C4430" s="44" t="s">
        <v>10</v>
      </c>
    </row>
    <row r="4431" spans="2:3">
      <c r="B4431" s="80">
        <v>0</v>
      </c>
      <c r="C4431" s="72" t="s">
        <v>43</v>
      </c>
    </row>
    <row r="4432" spans="2:3">
      <c r="B4432" s="80">
        <v>0</v>
      </c>
      <c r="C4432" s="72" t="s">
        <v>42</v>
      </c>
    </row>
    <row r="4433" spans="2:3">
      <c r="B4433" s="80">
        <v>0</v>
      </c>
      <c r="C4433" s="72">
        <v>0</v>
      </c>
    </row>
    <row r="4434" spans="2:3">
      <c r="B4434" s="80">
        <v>0</v>
      </c>
      <c r="C4434" s="45" t="s">
        <v>2</v>
      </c>
    </row>
    <row r="4435" spans="2:3">
      <c r="B4435" s="80">
        <v>0</v>
      </c>
      <c r="C4435" s="72" t="s">
        <v>687</v>
      </c>
    </row>
    <row r="4436" spans="2:3">
      <c r="B4436" s="80">
        <v>0</v>
      </c>
      <c r="C4436" s="72" t="s">
        <v>688</v>
      </c>
    </row>
    <row r="4437" spans="2:3">
      <c r="B4437" s="80">
        <v>0</v>
      </c>
      <c r="C4437" s="72">
        <v>0</v>
      </c>
    </row>
    <row r="4438" spans="2:3">
      <c r="B4438" s="80">
        <v>0</v>
      </c>
      <c r="C4438" s="72" t="s">
        <v>0</v>
      </c>
    </row>
    <row r="4439" spans="2:3">
      <c r="B4439" s="80">
        <v>0</v>
      </c>
      <c r="C4439" s="72" t="s">
        <v>4041</v>
      </c>
    </row>
    <row r="4440" spans="2:3">
      <c r="B4440" s="80">
        <v>0</v>
      </c>
      <c r="C4440" s="72" t="s">
        <v>2247</v>
      </c>
    </row>
    <row r="4441" spans="2:3" ht="25.5">
      <c r="B4441" s="80">
        <v>0</v>
      </c>
      <c r="C4441" s="72" t="s">
        <v>4042</v>
      </c>
    </row>
    <row r="4442" spans="2:3">
      <c r="B4442" s="80">
        <v>0</v>
      </c>
      <c r="C4442" s="72" t="s">
        <v>2248</v>
      </c>
    </row>
    <row r="4443" spans="2:3">
      <c r="B4443" s="80">
        <v>0</v>
      </c>
      <c r="C4443" s="72">
        <v>0</v>
      </c>
    </row>
    <row r="4444" spans="2:3">
      <c r="B4444" s="122">
        <v>0</v>
      </c>
      <c r="C4444" s="122">
        <v>0</v>
      </c>
    </row>
    <row r="4445" spans="2:3">
      <c r="B4445" s="138">
        <v>0</v>
      </c>
      <c r="C4445" s="123">
        <v>0</v>
      </c>
    </row>
    <row r="4446" spans="2:3" ht="20.25">
      <c r="B4446" s="137" t="s">
        <v>1708</v>
      </c>
      <c r="C4446" s="48" t="s">
        <v>2249</v>
      </c>
    </row>
    <row r="4447" spans="2:3">
      <c r="B4447" s="139">
        <v>0</v>
      </c>
      <c r="C4447" s="49" t="s">
        <v>4043</v>
      </c>
    </row>
    <row r="4448" spans="2:3">
      <c r="B4448" s="80">
        <v>0</v>
      </c>
      <c r="C4448" s="124">
        <v>0</v>
      </c>
    </row>
    <row r="4449" spans="2:3">
      <c r="B4449" s="80">
        <v>0</v>
      </c>
      <c r="C4449" s="44" t="s">
        <v>19</v>
      </c>
    </row>
    <row r="4450" spans="2:3">
      <c r="B4450" s="80">
        <v>0</v>
      </c>
      <c r="C4450" s="72" t="s">
        <v>7</v>
      </c>
    </row>
    <row r="4451" spans="2:3">
      <c r="B4451" s="80">
        <v>0</v>
      </c>
      <c r="C4451" s="72" t="s">
        <v>25</v>
      </c>
    </row>
    <row r="4452" spans="2:3">
      <c r="B4452" s="80">
        <v>0</v>
      </c>
      <c r="C4452" s="72">
        <v>0</v>
      </c>
    </row>
    <row r="4453" spans="2:3">
      <c r="B4453" s="80">
        <v>0</v>
      </c>
      <c r="C4453" s="45" t="s">
        <v>2</v>
      </c>
    </row>
    <row r="4454" spans="2:3">
      <c r="B4454" s="80">
        <v>0</v>
      </c>
      <c r="C4454" s="72" t="s">
        <v>3639</v>
      </c>
    </row>
    <row r="4455" spans="2:3">
      <c r="B4455" s="80">
        <v>0</v>
      </c>
      <c r="C4455" s="72" t="s">
        <v>4044</v>
      </c>
    </row>
    <row r="4456" spans="2:3">
      <c r="B4456" s="80">
        <v>0</v>
      </c>
      <c r="C4456" s="72" t="s">
        <v>1015</v>
      </c>
    </row>
    <row r="4457" spans="2:3">
      <c r="B4457" s="80">
        <v>0</v>
      </c>
      <c r="C4457" s="72">
        <v>0</v>
      </c>
    </row>
    <row r="4458" spans="2:3">
      <c r="B4458" s="80">
        <v>0</v>
      </c>
      <c r="C4458" s="72" t="s">
        <v>0</v>
      </c>
    </row>
    <row r="4459" spans="2:3">
      <c r="B4459" s="80">
        <v>0</v>
      </c>
      <c r="C4459" s="72" t="s">
        <v>2250</v>
      </c>
    </row>
    <row r="4460" spans="2:3">
      <c r="B4460" s="80">
        <v>0</v>
      </c>
      <c r="C4460" s="72" t="s">
        <v>2251</v>
      </c>
    </row>
    <row r="4461" spans="2:3">
      <c r="B4461" s="80">
        <v>0</v>
      </c>
      <c r="C4461" s="72" t="s">
        <v>2252</v>
      </c>
    </row>
    <row r="4462" spans="2:3">
      <c r="B4462" s="80">
        <v>0</v>
      </c>
      <c r="C4462" s="72" t="s">
        <v>2253</v>
      </c>
    </row>
    <row r="4463" spans="2:3">
      <c r="B4463" s="80">
        <v>0</v>
      </c>
      <c r="C4463" s="72">
        <v>0</v>
      </c>
    </row>
    <row r="4464" spans="2:3">
      <c r="B4464" s="80">
        <v>0</v>
      </c>
      <c r="C4464" s="72">
        <v>0</v>
      </c>
    </row>
    <row r="4465" spans="2:3">
      <c r="B4465" s="122">
        <v>0</v>
      </c>
      <c r="C4465" s="122">
        <v>0</v>
      </c>
    </row>
    <row r="4466" spans="2:3">
      <c r="B4466" s="138">
        <v>0</v>
      </c>
      <c r="C4466" s="123">
        <v>0</v>
      </c>
    </row>
    <row r="4467" spans="2:3" ht="20.25">
      <c r="B4467" s="137" t="s">
        <v>1708</v>
      </c>
      <c r="C4467" s="48" t="s">
        <v>2254</v>
      </c>
    </row>
    <row r="4468" spans="2:3">
      <c r="B4468" s="139">
        <v>0</v>
      </c>
      <c r="C4468" s="49" t="s">
        <v>4045</v>
      </c>
    </row>
    <row r="4469" spans="2:3">
      <c r="B4469" s="80">
        <v>0</v>
      </c>
      <c r="C4469" s="124">
        <v>0</v>
      </c>
    </row>
    <row r="4470" spans="2:3">
      <c r="B4470" s="80">
        <v>0</v>
      </c>
      <c r="C4470" s="44" t="s">
        <v>8</v>
      </c>
    </row>
    <row r="4471" spans="2:3">
      <c r="B4471" s="80">
        <v>0</v>
      </c>
      <c r="C4471" s="72" t="s">
        <v>4</v>
      </c>
    </row>
    <row r="4472" spans="2:3">
      <c r="B4472" s="80">
        <v>0</v>
      </c>
      <c r="C4472" s="72" t="s">
        <v>25</v>
      </c>
    </row>
    <row r="4473" spans="2:3">
      <c r="B4473" s="80">
        <v>0</v>
      </c>
      <c r="C4473" s="72">
        <v>0</v>
      </c>
    </row>
    <row r="4474" spans="2:3">
      <c r="B4474" s="80">
        <v>0</v>
      </c>
      <c r="C4474" s="45" t="s">
        <v>2</v>
      </c>
    </row>
    <row r="4475" spans="2:3">
      <c r="B4475" s="80">
        <v>0</v>
      </c>
      <c r="C4475" s="72" t="s">
        <v>4046</v>
      </c>
    </row>
    <row r="4476" spans="2:3">
      <c r="B4476" s="80">
        <v>0</v>
      </c>
      <c r="C4476" s="72" t="s">
        <v>4047</v>
      </c>
    </row>
    <row r="4477" spans="2:3">
      <c r="B4477" s="80">
        <v>0</v>
      </c>
      <c r="C4477" s="72" t="s">
        <v>4048</v>
      </c>
    </row>
    <row r="4478" spans="2:3">
      <c r="B4478" s="80">
        <v>0</v>
      </c>
      <c r="C4478" s="72" t="s">
        <v>912</v>
      </c>
    </row>
    <row r="4479" spans="2:3">
      <c r="B4479" s="80">
        <v>0</v>
      </c>
      <c r="C4479" s="72" t="s">
        <v>4049</v>
      </c>
    </row>
    <row r="4480" spans="2:3">
      <c r="B4480" s="80">
        <v>0</v>
      </c>
      <c r="C4480" s="72" t="s">
        <v>4050</v>
      </c>
    </row>
    <row r="4481" spans="2:3">
      <c r="B4481" s="80">
        <v>0</v>
      </c>
      <c r="C4481" s="72">
        <v>0</v>
      </c>
    </row>
    <row r="4482" spans="2:3">
      <c r="B4482" s="80">
        <v>0</v>
      </c>
      <c r="C4482" s="72" t="s">
        <v>0</v>
      </c>
    </row>
    <row r="4483" spans="2:3">
      <c r="B4483" s="80">
        <v>0</v>
      </c>
      <c r="C4483" s="72" t="s">
        <v>4051</v>
      </c>
    </row>
    <row r="4484" spans="2:3">
      <c r="B4484" s="80">
        <v>0</v>
      </c>
      <c r="C4484" s="72" t="s">
        <v>2255</v>
      </c>
    </row>
    <row r="4485" spans="2:3">
      <c r="B4485" s="80">
        <v>0</v>
      </c>
      <c r="C4485" s="72" t="s">
        <v>2256</v>
      </c>
    </row>
    <row r="4486" spans="2:3" ht="38.25">
      <c r="B4486" s="80">
        <v>0</v>
      </c>
      <c r="C4486" s="72" t="s">
        <v>2257</v>
      </c>
    </row>
    <row r="4487" spans="2:3" ht="25.5">
      <c r="B4487" s="80">
        <v>0</v>
      </c>
      <c r="C4487" s="72" t="s">
        <v>2258</v>
      </c>
    </row>
    <row r="4488" spans="2:3">
      <c r="B4488" s="80">
        <v>0</v>
      </c>
      <c r="C4488" s="72" t="s">
        <v>2259</v>
      </c>
    </row>
    <row r="4489" spans="2:3">
      <c r="B4489" s="80">
        <v>0</v>
      </c>
      <c r="C4489" s="72">
        <v>0</v>
      </c>
    </row>
    <row r="4490" spans="2:3">
      <c r="B4490" s="122">
        <v>0</v>
      </c>
      <c r="C4490" s="122">
        <v>0</v>
      </c>
    </row>
    <row r="4491" spans="2:3">
      <c r="B4491" s="138">
        <v>0</v>
      </c>
      <c r="C4491" s="123">
        <v>0</v>
      </c>
    </row>
    <row r="4492" spans="2:3" ht="20.25">
      <c r="B4492" s="137" t="s">
        <v>1708</v>
      </c>
      <c r="C4492" s="48" t="s">
        <v>2260</v>
      </c>
    </row>
    <row r="4493" spans="2:3">
      <c r="B4493" s="139">
        <v>0</v>
      </c>
      <c r="C4493" s="49" t="s">
        <v>4052</v>
      </c>
    </row>
    <row r="4494" spans="2:3">
      <c r="B4494" s="80">
        <v>0</v>
      </c>
      <c r="C4494" s="124">
        <v>0</v>
      </c>
    </row>
    <row r="4495" spans="2:3">
      <c r="B4495" s="80">
        <v>0</v>
      </c>
      <c r="C4495" s="44" t="s">
        <v>8</v>
      </c>
    </row>
    <row r="4496" spans="2:3">
      <c r="B4496" s="80">
        <v>0</v>
      </c>
      <c r="C4496" s="72" t="s">
        <v>20</v>
      </c>
    </row>
    <row r="4497" spans="2:3">
      <c r="B4497" s="80">
        <v>0</v>
      </c>
      <c r="C4497" s="72" t="s">
        <v>25</v>
      </c>
    </row>
    <row r="4498" spans="2:3">
      <c r="B4498" s="80">
        <v>0</v>
      </c>
      <c r="C4498" s="72">
        <v>0</v>
      </c>
    </row>
    <row r="4499" spans="2:3">
      <c r="B4499" s="80">
        <v>0</v>
      </c>
      <c r="C4499" s="45" t="s">
        <v>2</v>
      </c>
    </row>
    <row r="4500" spans="2:3">
      <c r="B4500" s="80">
        <v>0</v>
      </c>
      <c r="C4500" s="72" t="s">
        <v>3756</v>
      </c>
    </row>
    <row r="4501" spans="2:3">
      <c r="B4501" s="80">
        <v>0</v>
      </c>
      <c r="C4501" s="72" t="s">
        <v>4053</v>
      </c>
    </row>
    <row r="4502" spans="2:3">
      <c r="B4502" s="80">
        <v>0</v>
      </c>
      <c r="C4502" s="72" t="s">
        <v>764</v>
      </c>
    </row>
    <row r="4503" spans="2:3">
      <c r="B4503" s="80">
        <v>0</v>
      </c>
      <c r="C4503" s="72" t="s">
        <v>4054</v>
      </c>
    </row>
    <row r="4504" spans="2:3">
      <c r="B4504" s="80">
        <v>0</v>
      </c>
      <c r="C4504" s="72" t="s">
        <v>4055</v>
      </c>
    </row>
    <row r="4505" spans="2:3">
      <c r="B4505" s="80">
        <v>0</v>
      </c>
      <c r="C4505" s="72" t="s">
        <v>1275</v>
      </c>
    </row>
    <row r="4506" spans="2:3">
      <c r="B4506" s="80">
        <v>0</v>
      </c>
      <c r="C4506" s="72" t="s">
        <v>740</v>
      </c>
    </row>
    <row r="4507" spans="2:3">
      <c r="B4507" s="80">
        <v>0</v>
      </c>
      <c r="C4507" s="72" t="s">
        <v>3900</v>
      </c>
    </row>
    <row r="4508" spans="2:3">
      <c r="B4508" s="80">
        <v>0</v>
      </c>
      <c r="C4508" s="72" t="s">
        <v>2261</v>
      </c>
    </row>
    <row r="4509" spans="2:3">
      <c r="B4509" s="80">
        <v>0</v>
      </c>
      <c r="C4509" s="72" t="s">
        <v>686</v>
      </c>
    </row>
    <row r="4510" spans="2:3">
      <c r="B4510" s="80">
        <v>0</v>
      </c>
      <c r="C4510" s="72" t="s">
        <v>681</v>
      </c>
    </row>
    <row r="4511" spans="2:3">
      <c r="B4511" s="80">
        <v>0</v>
      </c>
      <c r="C4511" s="72">
        <v>0</v>
      </c>
    </row>
    <row r="4512" spans="2:3">
      <c r="B4512" s="80">
        <v>0</v>
      </c>
      <c r="C4512" s="72" t="s">
        <v>0</v>
      </c>
    </row>
    <row r="4513" spans="2:3">
      <c r="B4513" s="80">
        <v>0</v>
      </c>
      <c r="C4513" s="72" t="s">
        <v>2262</v>
      </c>
    </row>
    <row r="4514" spans="2:3">
      <c r="B4514" s="80">
        <v>0</v>
      </c>
      <c r="C4514" s="72" t="s">
        <v>2263</v>
      </c>
    </row>
    <row r="4515" spans="2:3">
      <c r="B4515" s="80">
        <v>0</v>
      </c>
      <c r="C4515" s="72" t="s">
        <v>2264</v>
      </c>
    </row>
    <row r="4516" spans="2:3">
      <c r="B4516" s="80">
        <v>0</v>
      </c>
      <c r="C4516" s="72" t="s">
        <v>2265</v>
      </c>
    </row>
    <row r="4517" spans="2:3" ht="25.5">
      <c r="B4517" s="80">
        <v>0</v>
      </c>
      <c r="C4517" s="72" t="s">
        <v>2266</v>
      </c>
    </row>
    <row r="4518" spans="2:3">
      <c r="B4518" s="80">
        <v>0</v>
      </c>
      <c r="C4518" s="72" t="s">
        <v>2267</v>
      </c>
    </row>
    <row r="4519" spans="2:3">
      <c r="B4519" s="80">
        <v>0</v>
      </c>
      <c r="C4519" s="72" t="s">
        <v>2268</v>
      </c>
    </row>
    <row r="4520" spans="2:3">
      <c r="B4520" s="80">
        <v>0</v>
      </c>
      <c r="C4520" s="72" t="s">
        <v>2269</v>
      </c>
    </row>
    <row r="4521" spans="2:3">
      <c r="B4521" s="80">
        <v>0</v>
      </c>
      <c r="C4521" s="72" t="s">
        <v>2270</v>
      </c>
    </row>
    <row r="4522" spans="2:3">
      <c r="B4522" s="80">
        <v>0</v>
      </c>
      <c r="C4522" s="72" t="s">
        <v>2271</v>
      </c>
    </row>
    <row r="4523" spans="2:3">
      <c r="B4523" s="80">
        <v>0</v>
      </c>
      <c r="C4523" s="72" t="s">
        <v>2272</v>
      </c>
    </row>
    <row r="4524" spans="2:3">
      <c r="B4524" s="80">
        <v>0</v>
      </c>
      <c r="C4524" s="72">
        <v>0</v>
      </c>
    </row>
    <row r="4525" spans="2:3">
      <c r="B4525" s="122">
        <v>0</v>
      </c>
      <c r="C4525" s="122">
        <v>0</v>
      </c>
    </row>
    <row r="4526" spans="2:3">
      <c r="B4526" s="138">
        <v>0</v>
      </c>
      <c r="C4526" s="123">
        <v>0</v>
      </c>
    </row>
    <row r="4527" spans="2:3" ht="20.25">
      <c r="B4527" s="137" t="s">
        <v>1708</v>
      </c>
      <c r="C4527" s="48" t="s">
        <v>2273</v>
      </c>
    </row>
    <row r="4528" spans="2:3">
      <c r="B4528" s="139">
        <v>0</v>
      </c>
      <c r="C4528" s="49" t="s">
        <v>4056</v>
      </c>
    </row>
    <row r="4529" spans="2:3">
      <c r="B4529" s="80">
        <v>0</v>
      </c>
      <c r="C4529" s="124">
        <v>0</v>
      </c>
    </row>
    <row r="4530" spans="2:3">
      <c r="B4530" s="80">
        <v>0</v>
      </c>
      <c r="C4530" s="44" t="s">
        <v>8</v>
      </c>
    </row>
    <row r="4531" spans="2:3">
      <c r="B4531" s="80">
        <v>0</v>
      </c>
      <c r="C4531" s="72" t="s">
        <v>1798</v>
      </c>
    </row>
    <row r="4532" spans="2:3">
      <c r="B4532" s="80">
        <v>0</v>
      </c>
      <c r="C4532" s="72" t="s">
        <v>18</v>
      </c>
    </row>
    <row r="4533" spans="2:3">
      <c r="B4533" s="80">
        <v>0</v>
      </c>
      <c r="C4533" s="72">
        <v>0</v>
      </c>
    </row>
    <row r="4534" spans="2:3">
      <c r="B4534" s="80">
        <v>0</v>
      </c>
      <c r="C4534" s="45" t="s">
        <v>2</v>
      </c>
    </row>
    <row r="4535" spans="2:3">
      <c r="B4535" s="80">
        <v>0</v>
      </c>
      <c r="C4535" s="72" t="s">
        <v>4057</v>
      </c>
    </row>
    <row r="4536" spans="2:3">
      <c r="B4536" s="80">
        <v>0</v>
      </c>
      <c r="C4536" s="72" t="s">
        <v>779</v>
      </c>
    </row>
    <row r="4537" spans="2:3">
      <c r="B4537" s="80">
        <v>0</v>
      </c>
      <c r="C4537" s="72" t="s">
        <v>4058</v>
      </c>
    </row>
    <row r="4538" spans="2:3">
      <c r="B4538" s="80">
        <v>0</v>
      </c>
      <c r="C4538" s="72">
        <v>0</v>
      </c>
    </row>
    <row r="4539" spans="2:3">
      <c r="B4539" s="80">
        <v>0</v>
      </c>
      <c r="C4539" s="72" t="s">
        <v>0</v>
      </c>
    </row>
    <row r="4540" spans="2:3" ht="38.25">
      <c r="B4540" s="80">
        <v>0</v>
      </c>
      <c r="C4540" s="72" t="s">
        <v>2274</v>
      </c>
    </row>
    <row r="4541" spans="2:3">
      <c r="B4541" s="80">
        <v>0</v>
      </c>
      <c r="C4541" s="72" t="s">
        <v>2275</v>
      </c>
    </row>
    <row r="4542" spans="2:3">
      <c r="B4542" s="80">
        <v>0</v>
      </c>
      <c r="C4542" s="72" t="s">
        <v>2276</v>
      </c>
    </row>
    <row r="4543" spans="2:3">
      <c r="B4543" s="80">
        <v>0</v>
      </c>
      <c r="C4543" s="72">
        <v>0</v>
      </c>
    </row>
    <row r="4544" spans="2:3">
      <c r="B4544" s="122">
        <v>0</v>
      </c>
      <c r="C4544" s="122">
        <v>0</v>
      </c>
    </row>
    <row r="4545" spans="2:3">
      <c r="B4545" s="138">
        <v>0</v>
      </c>
      <c r="C4545" s="123">
        <v>0</v>
      </c>
    </row>
    <row r="4546" spans="2:3" ht="40.5">
      <c r="B4546" s="137" t="s">
        <v>1708</v>
      </c>
      <c r="C4546" s="48" t="s">
        <v>2277</v>
      </c>
    </row>
    <row r="4547" spans="2:3">
      <c r="B4547" s="139">
        <v>0</v>
      </c>
      <c r="C4547" s="49" t="s">
        <v>4059</v>
      </c>
    </row>
    <row r="4548" spans="2:3">
      <c r="B4548" s="80">
        <v>0</v>
      </c>
      <c r="C4548" s="124">
        <v>0</v>
      </c>
    </row>
    <row r="4549" spans="2:3">
      <c r="B4549" s="80">
        <v>0</v>
      </c>
      <c r="C4549" s="44" t="s">
        <v>19</v>
      </c>
    </row>
    <row r="4550" spans="2:3">
      <c r="B4550" s="80">
        <v>0</v>
      </c>
      <c r="C4550" s="72" t="s">
        <v>4</v>
      </c>
    </row>
    <row r="4551" spans="2:3">
      <c r="B4551" s="80">
        <v>0</v>
      </c>
      <c r="C4551" s="72" t="s">
        <v>14</v>
      </c>
    </row>
    <row r="4552" spans="2:3">
      <c r="B4552" s="80">
        <v>0</v>
      </c>
      <c r="C4552" s="72">
        <v>0</v>
      </c>
    </row>
    <row r="4553" spans="2:3">
      <c r="B4553" s="80">
        <v>0</v>
      </c>
      <c r="C4553" s="45" t="s">
        <v>2</v>
      </c>
    </row>
    <row r="4554" spans="2:3">
      <c r="B4554" s="80">
        <v>0</v>
      </c>
      <c r="C4554" s="72" t="s">
        <v>4060</v>
      </c>
    </row>
    <row r="4555" spans="2:3">
      <c r="B4555" s="80">
        <v>0</v>
      </c>
      <c r="C4555" s="72" t="s">
        <v>4061</v>
      </c>
    </row>
    <row r="4556" spans="2:3">
      <c r="B4556" s="80">
        <v>0</v>
      </c>
      <c r="C4556" s="72" t="s">
        <v>4062</v>
      </c>
    </row>
    <row r="4557" spans="2:3">
      <c r="B4557" s="80">
        <v>0</v>
      </c>
      <c r="C4557" s="72" t="s">
        <v>4063</v>
      </c>
    </row>
    <row r="4558" spans="2:3">
      <c r="B4558" s="80">
        <v>0</v>
      </c>
      <c r="C4558" s="72" t="s">
        <v>4064</v>
      </c>
    </row>
    <row r="4559" spans="2:3">
      <c r="B4559" s="80">
        <v>0</v>
      </c>
      <c r="C4559" s="72" t="s">
        <v>4065</v>
      </c>
    </row>
    <row r="4560" spans="2:3">
      <c r="B4560" s="80">
        <v>0</v>
      </c>
      <c r="C4560" s="72" t="s">
        <v>3973</v>
      </c>
    </row>
    <row r="4561" spans="2:3">
      <c r="B4561" s="80">
        <v>0</v>
      </c>
      <c r="C4561" s="72" t="s">
        <v>4066</v>
      </c>
    </row>
    <row r="4562" spans="2:3">
      <c r="B4562" s="80">
        <v>0</v>
      </c>
      <c r="C4562" s="72">
        <v>0</v>
      </c>
    </row>
    <row r="4563" spans="2:3">
      <c r="B4563" s="80">
        <v>0</v>
      </c>
      <c r="C4563" s="72" t="s">
        <v>0</v>
      </c>
    </row>
    <row r="4564" spans="2:3">
      <c r="B4564" s="80">
        <v>0</v>
      </c>
      <c r="C4564" s="72" t="s">
        <v>2278</v>
      </c>
    </row>
    <row r="4565" spans="2:3">
      <c r="B4565" s="80">
        <v>0</v>
      </c>
      <c r="C4565" s="72" t="s">
        <v>2279</v>
      </c>
    </row>
    <row r="4566" spans="2:3">
      <c r="B4566" s="80">
        <v>0</v>
      </c>
      <c r="C4566" s="72" t="s">
        <v>2280</v>
      </c>
    </row>
    <row r="4567" spans="2:3" ht="25.5">
      <c r="B4567" s="80">
        <v>0</v>
      </c>
      <c r="C4567" s="72" t="s">
        <v>2281</v>
      </c>
    </row>
    <row r="4568" spans="2:3">
      <c r="B4568" s="80">
        <v>0</v>
      </c>
      <c r="C4568" s="72" t="s">
        <v>2282</v>
      </c>
    </row>
    <row r="4569" spans="2:3" ht="25.5">
      <c r="B4569" s="80">
        <v>0</v>
      </c>
      <c r="C4569" s="72" t="s">
        <v>2283</v>
      </c>
    </row>
    <row r="4570" spans="2:3" ht="25.5">
      <c r="B4570" s="80">
        <v>0</v>
      </c>
      <c r="C4570" s="72" t="s">
        <v>2284</v>
      </c>
    </row>
    <row r="4571" spans="2:3" ht="25.5">
      <c r="B4571" s="80">
        <v>0</v>
      </c>
      <c r="C4571" s="72" t="s">
        <v>2285</v>
      </c>
    </row>
    <row r="4572" spans="2:3" ht="25.5">
      <c r="B4572" s="80">
        <v>0</v>
      </c>
      <c r="C4572" s="72" t="s">
        <v>4067</v>
      </c>
    </row>
    <row r="4573" spans="2:3">
      <c r="B4573" s="80">
        <v>0</v>
      </c>
      <c r="C4573" s="72" t="s">
        <v>2286</v>
      </c>
    </row>
    <row r="4574" spans="2:3">
      <c r="B4574" s="80">
        <v>0</v>
      </c>
      <c r="C4574" s="72" t="s">
        <v>2287</v>
      </c>
    </row>
    <row r="4575" spans="2:3" ht="25.5">
      <c r="B4575" s="80">
        <v>0</v>
      </c>
      <c r="C4575" s="72" t="s">
        <v>2288</v>
      </c>
    </row>
    <row r="4576" spans="2:3">
      <c r="B4576" s="80">
        <v>0</v>
      </c>
      <c r="C4576" s="72" t="s">
        <v>2289</v>
      </c>
    </row>
    <row r="4577" spans="2:3">
      <c r="B4577" s="80">
        <v>0</v>
      </c>
      <c r="C4577" s="72">
        <v>0</v>
      </c>
    </row>
    <row r="4578" spans="2:3">
      <c r="B4578" s="122">
        <v>0</v>
      </c>
      <c r="C4578" s="122">
        <v>0</v>
      </c>
    </row>
    <row r="4579" spans="2:3">
      <c r="B4579" s="138">
        <v>0</v>
      </c>
      <c r="C4579" s="123">
        <v>0</v>
      </c>
    </row>
    <row r="4580" spans="2:3" ht="20.25">
      <c r="B4580" s="137" t="s">
        <v>1708</v>
      </c>
      <c r="C4580" s="48" t="s">
        <v>2290</v>
      </c>
    </row>
    <row r="4581" spans="2:3">
      <c r="B4581" s="139">
        <v>0</v>
      </c>
      <c r="C4581" s="49" t="s">
        <v>4068</v>
      </c>
    </row>
    <row r="4582" spans="2:3">
      <c r="B4582" s="80">
        <v>0</v>
      </c>
      <c r="C4582" s="124">
        <v>0</v>
      </c>
    </row>
    <row r="4583" spans="2:3">
      <c r="B4583" s="80">
        <v>0</v>
      </c>
      <c r="C4583" s="44" t="s">
        <v>8</v>
      </c>
    </row>
    <row r="4584" spans="2:3">
      <c r="B4584" s="80">
        <v>0</v>
      </c>
      <c r="C4584" s="72" t="s">
        <v>20</v>
      </c>
    </row>
    <row r="4585" spans="2:3">
      <c r="B4585" s="80">
        <v>0</v>
      </c>
      <c r="C4585" s="72" t="s">
        <v>13</v>
      </c>
    </row>
    <row r="4586" spans="2:3">
      <c r="B4586" s="80">
        <v>0</v>
      </c>
      <c r="C4586" s="72">
        <v>0</v>
      </c>
    </row>
    <row r="4587" spans="2:3">
      <c r="B4587" s="80">
        <v>0</v>
      </c>
      <c r="C4587" s="45" t="s">
        <v>2</v>
      </c>
    </row>
    <row r="4588" spans="2:3">
      <c r="B4588" s="80">
        <v>0</v>
      </c>
      <c r="C4588" s="72" t="s">
        <v>1089</v>
      </c>
    </row>
    <row r="4589" spans="2:3">
      <c r="B4589" s="80">
        <v>0</v>
      </c>
      <c r="C4589" s="72" t="s">
        <v>4069</v>
      </c>
    </row>
    <row r="4590" spans="2:3">
      <c r="B4590" s="80">
        <v>0</v>
      </c>
      <c r="C4590" s="72" t="s">
        <v>4070</v>
      </c>
    </row>
    <row r="4591" spans="2:3">
      <c r="B4591" s="80">
        <v>0</v>
      </c>
      <c r="C4591" s="72" t="s">
        <v>4071</v>
      </c>
    </row>
    <row r="4592" spans="2:3">
      <c r="B4592" s="80">
        <v>0</v>
      </c>
      <c r="C4592" s="72" t="s">
        <v>651</v>
      </c>
    </row>
    <row r="4593" spans="2:3">
      <c r="B4593" s="80">
        <v>0</v>
      </c>
      <c r="C4593" s="72" t="s">
        <v>4072</v>
      </c>
    </row>
    <row r="4594" spans="2:3">
      <c r="B4594" s="80">
        <v>0</v>
      </c>
      <c r="C4594" s="72" t="s">
        <v>662</v>
      </c>
    </row>
    <row r="4595" spans="2:3">
      <c r="B4595" s="80">
        <v>0</v>
      </c>
      <c r="C4595" s="72" t="s">
        <v>1179</v>
      </c>
    </row>
    <row r="4596" spans="2:3">
      <c r="B4596" s="80">
        <v>0</v>
      </c>
      <c r="C4596" s="72">
        <v>0</v>
      </c>
    </row>
    <row r="4597" spans="2:3">
      <c r="B4597" s="80">
        <v>0</v>
      </c>
      <c r="C4597" s="72">
        <v>0</v>
      </c>
    </row>
    <row r="4598" spans="2:3">
      <c r="B4598" s="80">
        <v>0</v>
      </c>
      <c r="C4598" s="72" t="s">
        <v>0</v>
      </c>
    </row>
    <row r="4599" spans="2:3" ht="25.5">
      <c r="B4599" s="80">
        <v>0</v>
      </c>
      <c r="C4599" s="72" t="s">
        <v>4073</v>
      </c>
    </row>
    <row r="4600" spans="2:3">
      <c r="B4600" s="80">
        <v>0</v>
      </c>
      <c r="C4600" s="72" t="s">
        <v>2291</v>
      </c>
    </row>
    <row r="4601" spans="2:3" ht="38.25">
      <c r="B4601" s="80">
        <v>0</v>
      </c>
      <c r="C4601" s="72" t="s">
        <v>2292</v>
      </c>
    </row>
    <row r="4602" spans="2:3" ht="25.5">
      <c r="B4602" s="80">
        <v>0</v>
      </c>
      <c r="C4602" s="72" t="s">
        <v>2293</v>
      </c>
    </row>
    <row r="4603" spans="2:3">
      <c r="B4603" s="80">
        <v>0</v>
      </c>
      <c r="C4603" s="72" t="s">
        <v>2294</v>
      </c>
    </row>
    <row r="4604" spans="2:3" ht="38.25">
      <c r="B4604" s="80">
        <v>0</v>
      </c>
      <c r="C4604" s="72" t="s">
        <v>4074</v>
      </c>
    </row>
    <row r="4605" spans="2:3">
      <c r="B4605" s="80">
        <v>0</v>
      </c>
      <c r="C4605" s="72" t="s">
        <v>2295</v>
      </c>
    </row>
    <row r="4606" spans="2:3" ht="25.5">
      <c r="B4606" s="80">
        <v>0</v>
      </c>
      <c r="C4606" s="72" t="s">
        <v>2296</v>
      </c>
    </row>
    <row r="4607" spans="2:3">
      <c r="B4607" s="80">
        <v>0</v>
      </c>
      <c r="C4607" s="72">
        <v>0</v>
      </c>
    </row>
    <row r="4608" spans="2:3">
      <c r="B4608" s="122">
        <v>0</v>
      </c>
      <c r="C4608" s="122">
        <v>0</v>
      </c>
    </row>
    <row r="4609" spans="2:3">
      <c r="B4609" s="138">
        <v>0</v>
      </c>
      <c r="C4609" s="123">
        <v>0</v>
      </c>
    </row>
    <row r="4610" spans="2:3" ht="20.25">
      <c r="B4610" s="137" t="s">
        <v>1708</v>
      </c>
      <c r="C4610" s="48" t="s">
        <v>2297</v>
      </c>
    </row>
    <row r="4611" spans="2:3">
      <c r="B4611" s="139">
        <v>0</v>
      </c>
      <c r="C4611" s="49" t="s">
        <v>4075</v>
      </c>
    </row>
    <row r="4612" spans="2:3">
      <c r="B4612" s="80">
        <v>0</v>
      </c>
      <c r="C4612" s="124">
        <v>0</v>
      </c>
    </row>
    <row r="4613" spans="2:3">
      <c r="B4613" s="80">
        <v>0</v>
      </c>
      <c r="C4613" s="44" t="s">
        <v>8</v>
      </c>
    </row>
    <row r="4614" spans="2:3">
      <c r="B4614" s="80">
        <v>0</v>
      </c>
      <c r="C4614" s="72" t="s">
        <v>15</v>
      </c>
    </row>
    <row r="4615" spans="2:3">
      <c r="B4615" s="80">
        <v>0</v>
      </c>
      <c r="C4615" s="72" t="s">
        <v>3</v>
      </c>
    </row>
    <row r="4616" spans="2:3">
      <c r="B4616" s="80">
        <v>0</v>
      </c>
      <c r="C4616" s="72">
        <v>0</v>
      </c>
    </row>
    <row r="4617" spans="2:3">
      <c r="B4617" s="80">
        <v>0</v>
      </c>
      <c r="C4617" s="45" t="s">
        <v>2</v>
      </c>
    </row>
    <row r="4618" spans="2:3">
      <c r="B4618" s="80">
        <v>0</v>
      </c>
      <c r="C4618" s="72" t="s">
        <v>3833</v>
      </c>
    </row>
    <row r="4619" spans="2:3">
      <c r="B4619" s="80">
        <v>0</v>
      </c>
      <c r="C4619" s="72" t="s">
        <v>662</v>
      </c>
    </row>
    <row r="4620" spans="2:3">
      <c r="B4620" s="80">
        <v>0</v>
      </c>
      <c r="C4620" s="72" t="s">
        <v>700</v>
      </c>
    </row>
    <row r="4621" spans="2:3">
      <c r="B4621" s="80">
        <v>0</v>
      </c>
      <c r="C4621" s="72" t="s">
        <v>4076</v>
      </c>
    </row>
    <row r="4622" spans="2:3">
      <c r="B4622" s="80">
        <v>0</v>
      </c>
      <c r="C4622" s="72" t="s">
        <v>4077</v>
      </c>
    </row>
    <row r="4623" spans="2:3">
      <c r="B4623" s="80">
        <v>0</v>
      </c>
      <c r="C4623" s="72" t="s">
        <v>4078</v>
      </c>
    </row>
    <row r="4624" spans="2:3">
      <c r="B4624" s="80">
        <v>0</v>
      </c>
      <c r="C4624" s="72" t="s">
        <v>4079</v>
      </c>
    </row>
    <row r="4625" spans="2:3">
      <c r="B4625" s="80">
        <v>0</v>
      </c>
      <c r="C4625" s="72" t="s">
        <v>4080</v>
      </c>
    </row>
    <row r="4626" spans="2:3">
      <c r="B4626" s="80">
        <v>0</v>
      </c>
      <c r="C4626" s="72" t="s">
        <v>4081</v>
      </c>
    </row>
    <row r="4627" spans="2:3">
      <c r="B4627" s="80">
        <v>0</v>
      </c>
      <c r="C4627" s="72" t="s">
        <v>4082</v>
      </c>
    </row>
    <row r="4628" spans="2:3">
      <c r="B4628" s="80">
        <v>0</v>
      </c>
      <c r="C4628" s="72">
        <v>0</v>
      </c>
    </row>
    <row r="4629" spans="2:3">
      <c r="B4629" s="80">
        <v>0</v>
      </c>
      <c r="C4629" s="72" t="s">
        <v>0</v>
      </c>
    </row>
    <row r="4630" spans="2:3">
      <c r="B4630" s="80">
        <v>0</v>
      </c>
      <c r="C4630" s="72" t="s">
        <v>2298</v>
      </c>
    </row>
    <row r="4631" spans="2:3" ht="51">
      <c r="B4631" s="80">
        <v>0</v>
      </c>
      <c r="C4631" s="72" t="s">
        <v>2299</v>
      </c>
    </row>
    <row r="4632" spans="2:3">
      <c r="B4632" s="80">
        <v>0</v>
      </c>
      <c r="C4632" s="72" t="s">
        <v>2300</v>
      </c>
    </row>
    <row r="4633" spans="2:3">
      <c r="B4633" s="80">
        <v>0</v>
      </c>
      <c r="C4633" s="72" t="s">
        <v>2301</v>
      </c>
    </row>
    <row r="4634" spans="2:3">
      <c r="B4634" s="80">
        <v>0</v>
      </c>
      <c r="C4634" s="72" t="s">
        <v>2302</v>
      </c>
    </row>
    <row r="4635" spans="2:3">
      <c r="B4635" s="80">
        <v>0</v>
      </c>
      <c r="C4635" s="72">
        <v>0</v>
      </c>
    </row>
    <row r="4636" spans="2:3">
      <c r="B4636" s="122">
        <v>0</v>
      </c>
      <c r="C4636" s="122">
        <v>0</v>
      </c>
    </row>
    <row r="4637" spans="2:3">
      <c r="B4637" s="138">
        <v>0</v>
      </c>
      <c r="C4637" s="123">
        <v>0</v>
      </c>
    </row>
    <row r="4638" spans="2:3" ht="20.25">
      <c r="B4638" s="137" t="s">
        <v>1708</v>
      </c>
      <c r="C4638" s="48" t="s">
        <v>2303</v>
      </c>
    </row>
    <row r="4639" spans="2:3">
      <c r="B4639" s="139">
        <v>0</v>
      </c>
      <c r="C4639" s="49" t="s">
        <v>4083</v>
      </c>
    </row>
    <row r="4640" spans="2:3">
      <c r="B4640" s="80">
        <v>0</v>
      </c>
      <c r="C4640" s="124">
        <v>0</v>
      </c>
    </row>
    <row r="4641" spans="2:3">
      <c r="B4641" s="80">
        <v>0</v>
      </c>
      <c r="C4641" s="44" t="s">
        <v>8</v>
      </c>
    </row>
    <row r="4642" spans="2:3">
      <c r="B4642" s="80">
        <v>0</v>
      </c>
      <c r="C4642" s="72" t="s">
        <v>15</v>
      </c>
    </row>
    <row r="4643" spans="2:3">
      <c r="B4643" s="80">
        <v>0</v>
      </c>
      <c r="C4643" s="72" t="s">
        <v>11</v>
      </c>
    </row>
    <row r="4644" spans="2:3">
      <c r="B4644" s="80">
        <v>0</v>
      </c>
      <c r="C4644" s="72">
        <v>0</v>
      </c>
    </row>
    <row r="4645" spans="2:3">
      <c r="B4645" s="80">
        <v>0</v>
      </c>
      <c r="C4645" s="45" t="s">
        <v>2</v>
      </c>
    </row>
    <row r="4646" spans="2:3">
      <c r="B4646" s="80">
        <v>0</v>
      </c>
      <c r="C4646" s="72" t="s">
        <v>4084</v>
      </c>
    </row>
    <row r="4647" spans="2:3">
      <c r="B4647" s="80">
        <v>0</v>
      </c>
      <c r="C4647" s="72" t="s">
        <v>4085</v>
      </c>
    </row>
    <row r="4648" spans="2:3">
      <c r="B4648" s="80">
        <v>0</v>
      </c>
      <c r="C4648" s="72" t="s">
        <v>4086</v>
      </c>
    </row>
    <row r="4649" spans="2:3">
      <c r="B4649" s="80">
        <v>0</v>
      </c>
      <c r="C4649" s="72" t="s">
        <v>4087</v>
      </c>
    </row>
    <row r="4650" spans="2:3">
      <c r="B4650" s="80">
        <v>0</v>
      </c>
      <c r="C4650" s="72" t="s">
        <v>4088</v>
      </c>
    </row>
    <row r="4651" spans="2:3">
      <c r="B4651" s="80">
        <v>0</v>
      </c>
      <c r="C4651" s="72" t="s">
        <v>706</v>
      </c>
    </row>
    <row r="4652" spans="2:3">
      <c r="B4652" s="80">
        <v>0</v>
      </c>
      <c r="C4652" s="72">
        <v>0</v>
      </c>
    </row>
    <row r="4653" spans="2:3">
      <c r="B4653" s="80">
        <v>0</v>
      </c>
      <c r="C4653" s="72" t="s">
        <v>0</v>
      </c>
    </row>
    <row r="4654" spans="2:3">
      <c r="B4654" s="80">
        <v>0</v>
      </c>
      <c r="C4654" s="72" t="s">
        <v>2304</v>
      </c>
    </row>
    <row r="4655" spans="2:3" ht="38.25">
      <c r="B4655" s="80">
        <v>0</v>
      </c>
      <c r="C4655" s="72" t="s">
        <v>2305</v>
      </c>
    </row>
    <row r="4656" spans="2:3">
      <c r="B4656" s="80">
        <v>0</v>
      </c>
      <c r="C4656" s="72" t="s">
        <v>2306</v>
      </c>
    </row>
    <row r="4657" spans="2:3" ht="25.5">
      <c r="B4657" s="80">
        <v>0</v>
      </c>
      <c r="C4657" s="72" t="s">
        <v>2307</v>
      </c>
    </row>
    <row r="4658" spans="2:3">
      <c r="B4658" s="80">
        <v>0</v>
      </c>
      <c r="C4658" s="72">
        <v>0</v>
      </c>
    </row>
    <row r="4659" spans="2:3">
      <c r="B4659" s="122">
        <v>0</v>
      </c>
      <c r="C4659" s="122">
        <v>0</v>
      </c>
    </row>
    <row r="4660" spans="2:3">
      <c r="B4660" s="138">
        <v>0</v>
      </c>
      <c r="C4660" s="123">
        <v>0</v>
      </c>
    </row>
    <row r="4661" spans="2:3" ht="20.25">
      <c r="B4661" s="137" t="s">
        <v>1708</v>
      </c>
      <c r="C4661" s="48" t="s">
        <v>2308</v>
      </c>
    </row>
    <row r="4662" spans="2:3">
      <c r="B4662" s="139">
        <v>0</v>
      </c>
      <c r="C4662" s="49" t="s">
        <v>4089</v>
      </c>
    </row>
    <row r="4663" spans="2:3">
      <c r="B4663" s="80">
        <v>0</v>
      </c>
      <c r="C4663" s="124">
        <v>0</v>
      </c>
    </row>
    <row r="4664" spans="2:3">
      <c r="B4664" s="80">
        <v>0</v>
      </c>
      <c r="C4664" s="44" t="s">
        <v>8</v>
      </c>
    </row>
    <row r="4665" spans="2:3">
      <c r="B4665" s="80">
        <v>0</v>
      </c>
      <c r="C4665" s="72" t="s">
        <v>20</v>
      </c>
    </row>
    <row r="4666" spans="2:3">
      <c r="B4666" s="80">
        <v>0</v>
      </c>
      <c r="C4666" s="72" t="s">
        <v>18</v>
      </c>
    </row>
    <row r="4667" spans="2:3">
      <c r="B4667" s="80">
        <v>0</v>
      </c>
      <c r="C4667" s="72">
        <v>0</v>
      </c>
    </row>
    <row r="4668" spans="2:3">
      <c r="B4668" s="80">
        <v>0</v>
      </c>
      <c r="C4668" s="45" t="s">
        <v>2</v>
      </c>
    </row>
    <row r="4669" spans="2:3">
      <c r="B4669" s="80">
        <v>0</v>
      </c>
      <c r="C4669" s="72" t="s">
        <v>696</v>
      </c>
    </row>
    <row r="4670" spans="2:3">
      <c r="B4670" s="80">
        <v>0</v>
      </c>
      <c r="C4670" s="72" t="s">
        <v>4090</v>
      </c>
    </row>
    <row r="4671" spans="2:3">
      <c r="B4671" s="80">
        <v>0</v>
      </c>
      <c r="C4671" s="72" t="s">
        <v>748</v>
      </c>
    </row>
    <row r="4672" spans="2:3">
      <c r="B4672" s="80">
        <v>0</v>
      </c>
      <c r="C4672" s="72" t="s">
        <v>4091</v>
      </c>
    </row>
    <row r="4673" spans="2:3">
      <c r="B4673" s="80">
        <v>0</v>
      </c>
      <c r="C4673" s="72">
        <v>0</v>
      </c>
    </row>
    <row r="4674" spans="2:3">
      <c r="B4674" s="80">
        <v>0</v>
      </c>
      <c r="C4674" s="72" t="s">
        <v>0</v>
      </c>
    </row>
    <row r="4675" spans="2:3">
      <c r="B4675" s="80">
        <v>0</v>
      </c>
      <c r="C4675" s="72" t="s">
        <v>2309</v>
      </c>
    </row>
    <row r="4676" spans="2:3">
      <c r="B4676" s="80">
        <v>0</v>
      </c>
      <c r="C4676" s="72" t="s">
        <v>2310</v>
      </c>
    </row>
    <row r="4677" spans="2:3">
      <c r="B4677" s="80">
        <v>0</v>
      </c>
      <c r="C4677" s="72" t="s">
        <v>2311</v>
      </c>
    </row>
    <row r="4678" spans="2:3">
      <c r="B4678" s="80">
        <v>0</v>
      </c>
      <c r="C4678" s="72" t="s">
        <v>2312</v>
      </c>
    </row>
    <row r="4679" spans="2:3">
      <c r="B4679" s="80">
        <v>0</v>
      </c>
      <c r="C4679" s="72" t="s">
        <v>2313</v>
      </c>
    </row>
    <row r="4680" spans="2:3">
      <c r="B4680" s="80">
        <v>0</v>
      </c>
      <c r="C4680" s="72">
        <v>0</v>
      </c>
    </row>
    <row r="4681" spans="2:3">
      <c r="B4681" s="122">
        <v>0</v>
      </c>
      <c r="C4681" s="122">
        <v>0</v>
      </c>
    </row>
    <row r="4682" spans="2:3">
      <c r="B4682" s="138">
        <v>0</v>
      </c>
      <c r="C4682" s="123">
        <v>0</v>
      </c>
    </row>
    <row r="4683" spans="2:3" ht="20.25">
      <c r="B4683" s="137" t="s">
        <v>1708</v>
      </c>
      <c r="C4683" s="48" t="s">
        <v>2314</v>
      </c>
    </row>
    <row r="4684" spans="2:3">
      <c r="B4684" s="139">
        <v>0</v>
      </c>
      <c r="C4684" s="49" t="s">
        <v>4092</v>
      </c>
    </row>
    <row r="4685" spans="2:3">
      <c r="B4685" s="80">
        <v>0</v>
      </c>
      <c r="C4685" s="124">
        <v>0</v>
      </c>
    </row>
    <row r="4686" spans="2:3">
      <c r="B4686" s="80">
        <v>0</v>
      </c>
      <c r="C4686" s="44" t="s">
        <v>8</v>
      </c>
    </row>
    <row r="4687" spans="2:3">
      <c r="B4687" s="80">
        <v>0</v>
      </c>
      <c r="C4687" s="72" t="s">
        <v>7</v>
      </c>
    </row>
    <row r="4688" spans="2:3">
      <c r="B4688" s="80">
        <v>0</v>
      </c>
      <c r="C4688" s="72" t="s">
        <v>32</v>
      </c>
    </row>
    <row r="4689" spans="2:3">
      <c r="B4689" s="80">
        <v>0</v>
      </c>
      <c r="C4689" s="72">
        <v>0</v>
      </c>
    </row>
    <row r="4690" spans="2:3">
      <c r="B4690" s="80">
        <v>0</v>
      </c>
      <c r="C4690" s="45" t="s">
        <v>2</v>
      </c>
    </row>
    <row r="4691" spans="2:3">
      <c r="B4691" s="80">
        <v>0</v>
      </c>
      <c r="C4691" s="72" t="s">
        <v>4093</v>
      </c>
    </row>
    <row r="4692" spans="2:3">
      <c r="B4692" s="80">
        <v>0</v>
      </c>
      <c r="C4692" s="72" t="s">
        <v>4094</v>
      </c>
    </row>
    <row r="4693" spans="2:3">
      <c r="B4693" s="80">
        <v>0</v>
      </c>
      <c r="C4693" s="72" t="s">
        <v>4095</v>
      </c>
    </row>
    <row r="4694" spans="2:3">
      <c r="B4694" s="80">
        <v>0</v>
      </c>
      <c r="C4694" s="72" t="s">
        <v>4096</v>
      </c>
    </row>
    <row r="4695" spans="2:3">
      <c r="B4695" s="80">
        <v>0</v>
      </c>
      <c r="C4695" s="72" t="s">
        <v>4097</v>
      </c>
    </row>
    <row r="4696" spans="2:3">
      <c r="B4696" s="80">
        <v>0</v>
      </c>
      <c r="C4696" s="72" t="s">
        <v>3698</v>
      </c>
    </row>
    <row r="4697" spans="2:3">
      <c r="B4697" s="80">
        <v>0</v>
      </c>
      <c r="C4697" s="72" t="s">
        <v>662</v>
      </c>
    </row>
    <row r="4698" spans="2:3">
      <c r="B4698" s="80">
        <v>0</v>
      </c>
      <c r="C4698" s="72" t="s">
        <v>663</v>
      </c>
    </row>
    <row r="4699" spans="2:3">
      <c r="B4699" s="80">
        <v>0</v>
      </c>
      <c r="C4699" s="72">
        <v>0</v>
      </c>
    </row>
    <row r="4700" spans="2:3">
      <c r="B4700" s="80">
        <v>0</v>
      </c>
      <c r="C4700" s="72" t="s">
        <v>0</v>
      </c>
    </row>
    <row r="4701" spans="2:3" ht="25.5">
      <c r="B4701" s="80">
        <v>0</v>
      </c>
      <c r="C4701" s="72" t="s">
        <v>2315</v>
      </c>
    </row>
    <row r="4702" spans="2:3" ht="25.5">
      <c r="B4702" s="80">
        <v>0</v>
      </c>
      <c r="C4702" s="72" t="s">
        <v>2316</v>
      </c>
    </row>
    <row r="4703" spans="2:3">
      <c r="B4703" s="80">
        <v>0</v>
      </c>
      <c r="C4703" s="72" t="s">
        <v>2317</v>
      </c>
    </row>
    <row r="4704" spans="2:3">
      <c r="B4704" s="80">
        <v>0</v>
      </c>
      <c r="C4704" s="72" t="s">
        <v>2318</v>
      </c>
    </row>
    <row r="4705" spans="2:3">
      <c r="B4705" s="80">
        <v>0</v>
      </c>
      <c r="C4705" s="72" t="s">
        <v>2319</v>
      </c>
    </row>
    <row r="4706" spans="2:3">
      <c r="B4706" s="80">
        <v>0</v>
      </c>
      <c r="C4706" s="72">
        <v>0</v>
      </c>
    </row>
    <row r="4707" spans="2:3">
      <c r="B4707" s="122">
        <v>0</v>
      </c>
      <c r="C4707" s="122">
        <v>0</v>
      </c>
    </row>
    <row r="4708" spans="2:3">
      <c r="B4708" s="138">
        <v>0</v>
      </c>
      <c r="C4708" s="123">
        <v>0</v>
      </c>
    </row>
    <row r="4709" spans="2:3" ht="20.25">
      <c r="B4709" s="137" t="s">
        <v>1708</v>
      </c>
      <c r="C4709" s="48" t="s">
        <v>2320</v>
      </c>
    </row>
    <row r="4710" spans="2:3">
      <c r="B4710" s="139">
        <v>0</v>
      </c>
      <c r="C4710" s="49" t="s">
        <v>4098</v>
      </c>
    </row>
    <row r="4711" spans="2:3">
      <c r="B4711" s="80">
        <v>0</v>
      </c>
      <c r="C4711" s="124">
        <v>0</v>
      </c>
    </row>
    <row r="4712" spans="2:3">
      <c r="B4712" s="80">
        <v>0</v>
      </c>
      <c r="C4712" s="44" t="s">
        <v>1797</v>
      </c>
    </row>
    <row r="4713" spans="2:3">
      <c r="B4713" s="80">
        <v>0</v>
      </c>
      <c r="C4713" s="72" t="s">
        <v>2321</v>
      </c>
    </row>
    <row r="4714" spans="2:3">
      <c r="B4714" s="80">
        <v>0</v>
      </c>
      <c r="C4714" s="72" t="s">
        <v>42</v>
      </c>
    </row>
    <row r="4715" spans="2:3">
      <c r="B4715" s="80">
        <v>0</v>
      </c>
      <c r="C4715" s="72">
        <v>0</v>
      </c>
    </row>
    <row r="4716" spans="2:3">
      <c r="B4716" s="80">
        <v>0</v>
      </c>
      <c r="C4716" s="45" t="s">
        <v>2</v>
      </c>
    </row>
    <row r="4717" spans="2:3">
      <c r="B4717" s="80">
        <v>0</v>
      </c>
      <c r="C4717" s="72" t="s">
        <v>4099</v>
      </c>
    </row>
    <row r="4718" spans="2:3">
      <c r="B4718" s="80">
        <v>0</v>
      </c>
      <c r="C4718" s="72" t="s">
        <v>4100</v>
      </c>
    </row>
    <row r="4719" spans="2:3">
      <c r="B4719" s="80">
        <v>0</v>
      </c>
      <c r="C4719" s="72" t="s">
        <v>4101</v>
      </c>
    </row>
    <row r="4720" spans="2:3">
      <c r="B4720" s="80">
        <v>0</v>
      </c>
      <c r="C4720" s="72" t="s">
        <v>4102</v>
      </c>
    </row>
    <row r="4721" spans="2:3">
      <c r="B4721" s="80">
        <v>0</v>
      </c>
      <c r="C4721" s="72" t="s">
        <v>992</v>
      </c>
    </row>
    <row r="4722" spans="2:3">
      <c r="B4722" s="80">
        <v>0</v>
      </c>
      <c r="C4722" s="72" t="s">
        <v>3595</v>
      </c>
    </row>
    <row r="4723" spans="2:3">
      <c r="B4723" s="80">
        <v>0</v>
      </c>
      <c r="C4723" s="72">
        <v>0</v>
      </c>
    </row>
    <row r="4724" spans="2:3">
      <c r="B4724" s="80">
        <v>0</v>
      </c>
      <c r="C4724" s="72" t="s">
        <v>0</v>
      </c>
    </row>
    <row r="4725" spans="2:3">
      <c r="B4725" s="80">
        <v>0</v>
      </c>
      <c r="C4725" s="72" t="s">
        <v>2322</v>
      </c>
    </row>
    <row r="4726" spans="2:3">
      <c r="B4726" s="80">
        <v>0</v>
      </c>
      <c r="C4726" s="72" t="s">
        <v>2323</v>
      </c>
    </row>
    <row r="4727" spans="2:3" ht="25.5">
      <c r="B4727" s="80">
        <v>0</v>
      </c>
      <c r="C4727" s="72" t="s">
        <v>2324</v>
      </c>
    </row>
    <row r="4728" spans="2:3" ht="25.5">
      <c r="B4728" s="80">
        <v>0</v>
      </c>
      <c r="C4728" s="72" t="s">
        <v>2325</v>
      </c>
    </row>
    <row r="4729" spans="2:3">
      <c r="B4729" s="80">
        <v>0</v>
      </c>
      <c r="C4729" s="72" t="s">
        <v>2326</v>
      </c>
    </row>
    <row r="4730" spans="2:3">
      <c r="B4730" s="80">
        <v>0</v>
      </c>
      <c r="C4730" s="72" t="s">
        <v>2327</v>
      </c>
    </row>
    <row r="4731" spans="2:3">
      <c r="B4731" s="80">
        <v>0</v>
      </c>
      <c r="C4731" s="72">
        <v>0</v>
      </c>
    </row>
    <row r="4732" spans="2:3">
      <c r="B4732" s="122">
        <v>0</v>
      </c>
      <c r="C4732" s="122">
        <v>0</v>
      </c>
    </row>
    <row r="4733" spans="2:3">
      <c r="B4733" s="138">
        <v>0</v>
      </c>
      <c r="C4733" s="123">
        <v>0</v>
      </c>
    </row>
    <row r="4734" spans="2:3" ht="20.25">
      <c r="B4734" s="137" t="s">
        <v>1708</v>
      </c>
      <c r="C4734" s="48" t="s">
        <v>2328</v>
      </c>
    </row>
    <row r="4735" spans="2:3">
      <c r="B4735" s="139">
        <v>0</v>
      </c>
      <c r="C4735" s="49" t="s">
        <v>4103</v>
      </c>
    </row>
    <row r="4736" spans="2:3">
      <c r="B4736" s="80">
        <v>0</v>
      </c>
      <c r="C4736" s="124">
        <v>0</v>
      </c>
    </row>
    <row r="4737" spans="2:3">
      <c r="B4737" s="80">
        <v>0</v>
      </c>
      <c r="C4737" s="44" t="s">
        <v>5</v>
      </c>
    </row>
    <row r="4738" spans="2:3">
      <c r="B4738" s="80">
        <v>0</v>
      </c>
      <c r="C4738" s="72" t="s">
        <v>7</v>
      </c>
    </row>
    <row r="4739" spans="2:3">
      <c r="B4739" s="80">
        <v>0</v>
      </c>
      <c r="C4739" s="72" t="s">
        <v>32</v>
      </c>
    </row>
    <row r="4740" spans="2:3">
      <c r="B4740" s="80">
        <v>0</v>
      </c>
      <c r="C4740" s="72">
        <v>0</v>
      </c>
    </row>
    <row r="4741" spans="2:3">
      <c r="B4741" s="80">
        <v>0</v>
      </c>
      <c r="C4741" s="45" t="s">
        <v>2</v>
      </c>
    </row>
    <row r="4742" spans="2:3">
      <c r="B4742" s="80">
        <v>0</v>
      </c>
      <c r="C4742" s="72" t="s">
        <v>4104</v>
      </c>
    </row>
    <row r="4743" spans="2:3">
      <c r="B4743" s="80">
        <v>0</v>
      </c>
      <c r="C4743" s="72" t="s">
        <v>4105</v>
      </c>
    </row>
    <row r="4744" spans="2:3">
      <c r="B4744" s="80">
        <v>0</v>
      </c>
      <c r="C4744" s="72" t="s">
        <v>4106</v>
      </c>
    </row>
    <row r="4745" spans="2:3">
      <c r="B4745" s="80">
        <v>0</v>
      </c>
      <c r="C4745" s="72" t="s">
        <v>4107</v>
      </c>
    </row>
    <row r="4746" spans="2:3">
      <c r="B4746" s="80">
        <v>0</v>
      </c>
      <c r="C4746" s="72" t="s">
        <v>4108</v>
      </c>
    </row>
    <row r="4747" spans="2:3">
      <c r="B4747" s="80">
        <v>0</v>
      </c>
      <c r="C4747" s="72" t="s">
        <v>675</v>
      </c>
    </row>
    <row r="4748" spans="2:3">
      <c r="B4748" s="80">
        <v>0</v>
      </c>
      <c r="C4748" s="72">
        <v>0</v>
      </c>
    </row>
    <row r="4749" spans="2:3">
      <c r="B4749" s="80">
        <v>0</v>
      </c>
      <c r="C4749" s="72" t="s">
        <v>0</v>
      </c>
    </row>
    <row r="4750" spans="2:3" ht="51">
      <c r="B4750" s="80">
        <v>0</v>
      </c>
      <c r="C4750" s="72" t="s">
        <v>2329</v>
      </c>
    </row>
    <row r="4751" spans="2:3">
      <c r="B4751" s="80">
        <v>0</v>
      </c>
      <c r="C4751" s="72" t="s">
        <v>2330</v>
      </c>
    </row>
    <row r="4752" spans="2:3" ht="25.5">
      <c r="B4752" s="80">
        <v>0</v>
      </c>
      <c r="C4752" s="72" t="s">
        <v>2331</v>
      </c>
    </row>
    <row r="4753" spans="2:3">
      <c r="B4753" s="80">
        <v>0</v>
      </c>
      <c r="C4753" s="72" t="s">
        <v>2332</v>
      </c>
    </row>
    <row r="4754" spans="2:3">
      <c r="B4754" s="80">
        <v>0</v>
      </c>
      <c r="C4754" s="72" t="s">
        <v>2333</v>
      </c>
    </row>
    <row r="4755" spans="2:3">
      <c r="B4755" s="80">
        <v>0</v>
      </c>
      <c r="C4755" s="72">
        <v>0</v>
      </c>
    </row>
    <row r="4756" spans="2:3">
      <c r="B4756" s="122">
        <v>0</v>
      </c>
      <c r="C4756" s="122">
        <v>0</v>
      </c>
    </row>
    <row r="4757" spans="2:3">
      <c r="B4757" s="138">
        <v>0</v>
      </c>
      <c r="C4757" s="123">
        <v>0</v>
      </c>
    </row>
    <row r="4758" spans="2:3" ht="20.25">
      <c r="B4758" s="137" t="s">
        <v>1708</v>
      </c>
      <c r="C4758" s="48" t="s">
        <v>2334</v>
      </c>
    </row>
    <row r="4759" spans="2:3">
      <c r="B4759" s="139">
        <v>0</v>
      </c>
      <c r="C4759" s="49" t="s">
        <v>4109</v>
      </c>
    </row>
    <row r="4760" spans="2:3">
      <c r="B4760" s="80">
        <v>0</v>
      </c>
      <c r="C4760" s="124">
        <v>0</v>
      </c>
    </row>
    <row r="4761" spans="2:3">
      <c r="B4761" s="80">
        <v>0</v>
      </c>
      <c r="C4761" s="44" t="s">
        <v>8</v>
      </c>
    </row>
    <row r="4762" spans="2:3">
      <c r="B4762" s="80">
        <v>0</v>
      </c>
      <c r="C4762" s="72" t="s">
        <v>7</v>
      </c>
    </row>
    <row r="4763" spans="2:3">
      <c r="B4763" s="80">
        <v>0</v>
      </c>
      <c r="C4763" s="72" t="s">
        <v>32</v>
      </c>
    </row>
    <row r="4764" spans="2:3">
      <c r="B4764" s="80">
        <v>0</v>
      </c>
      <c r="C4764" s="72">
        <v>0</v>
      </c>
    </row>
    <row r="4765" spans="2:3">
      <c r="B4765" s="80">
        <v>0</v>
      </c>
      <c r="C4765" s="45" t="s">
        <v>2</v>
      </c>
    </row>
    <row r="4766" spans="2:3">
      <c r="B4766" s="80">
        <v>0</v>
      </c>
      <c r="C4766" s="72" t="s">
        <v>4110</v>
      </c>
    </row>
    <row r="4767" spans="2:3">
      <c r="B4767" s="80">
        <v>0</v>
      </c>
      <c r="C4767" s="72" t="s">
        <v>4111</v>
      </c>
    </row>
    <row r="4768" spans="2:3">
      <c r="B4768" s="80">
        <v>0</v>
      </c>
      <c r="C4768" s="72" t="s">
        <v>4112</v>
      </c>
    </row>
    <row r="4769" spans="2:3">
      <c r="B4769" s="80">
        <v>0</v>
      </c>
      <c r="C4769" s="72" t="s">
        <v>4113</v>
      </c>
    </row>
    <row r="4770" spans="2:3">
      <c r="B4770" s="80">
        <v>0</v>
      </c>
      <c r="C4770" s="72" t="s">
        <v>4114</v>
      </c>
    </row>
    <row r="4771" spans="2:3">
      <c r="B4771" s="80">
        <v>0</v>
      </c>
      <c r="C4771" s="72" t="s">
        <v>651</v>
      </c>
    </row>
    <row r="4772" spans="2:3">
      <c r="B4772" s="80">
        <v>0</v>
      </c>
      <c r="C4772" s="72" t="s">
        <v>4115</v>
      </c>
    </row>
    <row r="4773" spans="2:3">
      <c r="B4773" s="80">
        <v>0</v>
      </c>
      <c r="C4773" s="72" t="s">
        <v>4116</v>
      </c>
    </row>
    <row r="4774" spans="2:3">
      <c r="B4774" s="80">
        <v>0</v>
      </c>
      <c r="C4774" s="72" t="s">
        <v>4117</v>
      </c>
    </row>
    <row r="4775" spans="2:3">
      <c r="B4775" s="80">
        <v>0</v>
      </c>
      <c r="C4775" s="72" t="s">
        <v>4118</v>
      </c>
    </row>
    <row r="4776" spans="2:3">
      <c r="B4776" s="80">
        <v>0</v>
      </c>
      <c r="C4776" s="72" t="s">
        <v>662</v>
      </c>
    </row>
    <row r="4777" spans="2:3">
      <c r="B4777" s="80">
        <v>0</v>
      </c>
      <c r="C4777" s="72" t="s">
        <v>700</v>
      </c>
    </row>
    <row r="4778" spans="2:3">
      <c r="B4778" s="80">
        <v>0</v>
      </c>
      <c r="C4778" s="72">
        <v>0</v>
      </c>
    </row>
    <row r="4779" spans="2:3">
      <c r="B4779" s="80">
        <v>0</v>
      </c>
      <c r="C4779" s="72" t="s">
        <v>0</v>
      </c>
    </row>
    <row r="4780" spans="2:3" ht="38.25">
      <c r="B4780" s="80">
        <v>0</v>
      </c>
      <c r="C4780" s="72" t="s">
        <v>2335</v>
      </c>
    </row>
    <row r="4781" spans="2:3" ht="51">
      <c r="B4781" s="80">
        <v>0</v>
      </c>
      <c r="C4781" s="72" t="s">
        <v>2336</v>
      </c>
    </row>
    <row r="4782" spans="2:3">
      <c r="B4782" s="80">
        <v>0</v>
      </c>
      <c r="C4782" s="72" t="s">
        <v>2337</v>
      </c>
    </row>
    <row r="4783" spans="2:3">
      <c r="B4783" s="80">
        <v>0</v>
      </c>
      <c r="C4783" s="72" t="s">
        <v>2338</v>
      </c>
    </row>
    <row r="4784" spans="2:3" ht="25.5">
      <c r="B4784" s="80">
        <v>0</v>
      </c>
      <c r="C4784" s="72" t="s">
        <v>2339</v>
      </c>
    </row>
    <row r="4785" spans="2:3" ht="25.5">
      <c r="B4785" s="80">
        <v>0</v>
      </c>
      <c r="C4785" s="72" t="s">
        <v>2340</v>
      </c>
    </row>
    <row r="4786" spans="2:3">
      <c r="B4786" s="80">
        <v>0</v>
      </c>
      <c r="C4786" s="72">
        <v>0</v>
      </c>
    </row>
    <row r="4787" spans="2:3">
      <c r="B4787" s="80">
        <v>0</v>
      </c>
      <c r="C4787" s="72" t="s">
        <v>2341</v>
      </c>
    </row>
    <row r="4788" spans="2:3">
      <c r="B4788" s="80">
        <v>0</v>
      </c>
      <c r="C4788" s="72" t="s">
        <v>2342</v>
      </c>
    </row>
    <row r="4789" spans="2:3">
      <c r="B4789" s="80">
        <v>0</v>
      </c>
      <c r="C4789" s="72" t="s">
        <v>2343</v>
      </c>
    </row>
    <row r="4790" spans="2:3">
      <c r="B4790" s="80">
        <v>0</v>
      </c>
      <c r="C4790" s="72">
        <v>0</v>
      </c>
    </row>
    <row r="4791" spans="2:3">
      <c r="B4791" s="122">
        <v>0</v>
      </c>
      <c r="C4791" s="122">
        <v>0</v>
      </c>
    </row>
    <row r="4792" spans="2:3">
      <c r="B4792" s="138">
        <v>0</v>
      </c>
      <c r="C4792" s="123">
        <v>0</v>
      </c>
    </row>
    <row r="4793" spans="2:3" ht="20.25">
      <c r="B4793" s="137" t="s">
        <v>1708</v>
      </c>
      <c r="C4793" s="48" t="s">
        <v>2344</v>
      </c>
    </row>
    <row r="4794" spans="2:3">
      <c r="B4794" s="139">
        <v>0</v>
      </c>
      <c r="C4794" s="49" t="s">
        <v>4119</v>
      </c>
    </row>
    <row r="4795" spans="2:3">
      <c r="B4795" s="80">
        <v>0</v>
      </c>
      <c r="C4795" s="124">
        <v>0</v>
      </c>
    </row>
    <row r="4796" spans="2:3">
      <c r="B4796" s="80">
        <v>0</v>
      </c>
      <c r="C4796" s="44" t="s">
        <v>5</v>
      </c>
    </row>
    <row r="4797" spans="2:3">
      <c r="B4797" s="80">
        <v>0</v>
      </c>
      <c r="C4797" s="72" t="s">
        <v>4</v>
      </c>
    </row>
    <row r="4798" spans="2:3">
      <c r="B4798" s="80">
        <v>0</v>
      </c>
      <c r="C4798" s="72" t="s">
        <v>14</v>
      </c>
    </row>
    <row r="4799" spans="2:3">
      <c r="B4799" s="80">
        <v>0</v>
      </c>
      <c r="C4799" s="72">
        <v>0</v>
      </c>
    </row>
    <row r="4800" spans="2:3">
      <c r="B4800" s="80">
        <v>0</v>
      </c>
      <c r="C4800" s="45" t="s">
        <v>2</v>
      </c>
    </row>
    <row r="4801" spans="2:3">
      <c r="B4801" s="80">
        <v>0</v>
      </c>
      <c r="C4801" s="72" t="s">
        <v>4120</v>
      </c>
    </row>
    <row r="4802" spans="2:3">
      <c r="B4802" s="80">
        <v>0</v>
      </c>
      <c r="C4802" s="72" t="s">
        <v>4121</v>
      </c>
    </row>
    <row r="4803" spans="2:3">
      <c r="B4803" s="80">
        <v>0</v>
      </c>
      <c r="C4803" s="72" t="s">
        <v>1242</v>
      </c>
    </row>
    <row r="4804" spans="2:3">
      <c r="B4804" s="80">
        <v>0</v>
      </c>
      <c r="C4804" s="72" t="s">
        <v>700</v>
      </c>
    </row>
    <row r="4805" spans="2:3">
      <c r="B4805" s="80">
        <v>0</v>
      </c>
      <c r="C4805" s="72" t="s">
        <v>4122</v>
      </c>
    </row>
    <row r="4806" spans="2:3">
      <c r="B4806" s="80">
        <v>0</v>
      </c>
      <c r="C4806" s="72" t="s">
        <v>3743</v>
      </c>
    </row>
    <row r="4807" spans="2:3">
      <c r="B4807" s="80">
        <v>0</v>
      </c>
      <c r="C4807" s="72">
        <v>0</v>
      </c>
    </row>
    <row r="4808" spans="2:3">
      <c r="B4808" s="80">
        <v>0</v>
      </c>
      <c r="C4808" s="72" t="s">
        <v>0</v>
      </c>
    </row>
    <row r="4809" spans="2:3">
      <c r="B4809" s="80">
        <v>0</v>
      </c>
      <c r="C4809" s="72" t="s">
        <v>2345</v>
      </c>
    </row>
    <row r="4810" spans="2:3">
      <c r="B4810" s="80">
        <v>0</v>
      </c>
      <c r="C4810" s="72" t="s">
        <v>2346</v>
      </c>
    </row>
    <row r="4811" spans="2:3">
      <c r="B4811" s="80">
        <v>0</v>
      </c>
      <c r="C4811" s="72" t="s">
        <v>2347</v>
      </c>
    </row>
    <row r="4812" spans="2:3">
      <c r="B4812" s="80">
        <v>0</v>
      </c>
      <c r="C4812" s="72" t="s">
        <v>2348</v>
      </c>
    </row>
    <row r="4813" spans="2:3">
      <c r="B4813" s="80">
        <v>0</v>
      </c>
      <c r="C4813" s="72">
        <v>0</v>
      </c>
    </row>
    <row r="4814" spans="2:3">
      <c r="B4814" s="122">
        <v>0</v>
      </c>
      <c r="C4814" s="122">
        <v>0</v>
      </c>
    </row>
    <row r="4815" spans="2:3">
      <c r="B4815" s="138">
        <v>0</v>
      </c>
      <c r="C4815" s="123">
        <v>0</v>
      </c>
    </row>
    <row r="4816" spans="2:3" ht="20.25">
      <c r="B4816" s="137" t="s">
        <v>1708</v>
      </c>
      <c r="C4816" s="48" t="s">
        <v>2349</v>
      </c>
    </row>
    <row r="4817" spans="2:3">
      <c r="B4817" s="139">
        <v>0</v>
      </c>
      <c r="C4817" s="49" t="s">
        <v>4123</v>
      </c>
    </row>
    <row r="4818" spans="2:3">
      <c r="B4818" s="80">
        <v>0</v>
      </c>
      <c r="C4818" s="124">
        <v>0</v>
      </c>
    </row>
    <row r="4819" spans="2:3">
      <c r="B4819" s="80">
        <v>0</v>
      </c>
      <c r="C4819" s="44" t="s">
        <v>8</v>
      </c>
    </row>
    <row r="4820" spans="2:3">
      <c r="B4820" s="80">
        <v>0</v>
      </c>
      <c r="C4820" s="72" t="s">
        <v>15</v>
      </c>
    </row>
    <row r="4821" spans="2:3">
      <c r="B4821" s="80">
        <v>0</v>
      </c>
      <c r="C4821" s="72" t="s">
        <v>2350</v>
      </c>
    </row>
    <row r="4822" spans="2:3">
      <c r="B4822" s="80">
        <v>0</v>
      </c>
      <c r="C4822" s="72">
        <v>0</v>
      </c>
    </row>
    <row r="4823" spans="2:3">
      <c r="B4823" s="80">
        <v>0</v>
      </c>
      <c r="C4823" s="45" t="s">
        <v>2</v>
      </c>
    </row>
    <row r="4824" spans="2:3">
      <c r="B4824" s="80">
        <v>0</v>
      </c>
      <c r="C4824" s="72" t="s">
        <v>3756</v>
      </c>
    </row>
    <row r="4825" spans="2:3">
      <c r="B4825" s="80">
        <v>0</v>
      </c>
      <c r="C4825" s="72" t="s">
        <v>4124</v>
      </c>
    </row>
    <row r="4826" spans="2:3">
      <c r="B4826" s="80">
        <v>0</v>
      </c>
      <c r="C4826" s="72" t="s">
        <v>4125</v>
      </c>
    </row>
    <row r="4827" spans="2:3">
      <c r="B4827" s="80">
        <v>0</v>
      </c>
      <c r="C4827" s="72" t="s">
        <v>4126</v>
      </c>
    </row>
    <row r="4828" spans="2:3">
      <c r="B4828" s="80">
        <v>0</v>
      </c>
      <c r="C4828" s="72" t="s">
        <v>4127</v>
      </c>
    </row>
    <row r="4829" spans="2:3">
      <c r="B4829" s="80">
        <v>0</v>
      </c>
      <c r="C4829" s="72" t="s">
        <v>4128</v>
      </c>
    </row>
    <row r="4830" spans="2:3">
      <c r="B4830" s="80">
        <v>0</v>
      </c>
      <c r="C4830" s="72" t="s">
        <v>4129</v>
      </c>
    </row>
    <row r="4831" spans="2:3">
      <c r="B4831" s="80">
        <v>0</v>
      </c>
      <c r="C4831" s="72" t="s">
        <v>4130</v>
      </c>
    </row>
    <row r="4832" spans="2:3">
      <c r="B4832" s="80">
        <v>0</v>
      </c>
      <c r="C4832" s="72" t="s">
        <v>686</v>
      </c>
    </row>
    <row r="4833" spans="2:3">
      <c r="B4833" s="80">
        <v>0</v>
      </c>
      <c r="C4833" s="72">
        <v>0</v>
      </c>
    </row>
    <row r="4834" spans="2:3">
      <c r="B4834" s="80">
        <v>0</v>
      </c>
      <c r="C4834" s="72">
        <v>0</v>
      </c>
    </row>
    <row r="4835" spans="2:3">
      <c r="B4835" s="80">
        <v>0</v>
      </c>
      <c r="C4835" s="72" t="s">
        <v>0</v>
      </c>
    </row>
    <row r="4836" spans="2:3">
      <c r="B4836" s="80">
        <v>0</v>
      </c>
      <c r="C4836" s="72" t="s">
        <v>2351</v>
      </c>
    </row>
    <row r="4837" spans="2:3">
      <c r="B4837" s="80">
        <v>0</v>
      </c>
      <c r="C4837" s="72" t="s">
        <v>2352</v>
      </c>
    </row>
    <row r="4838" spans="2:3">
      <c r="B4838" s="80">
        <v>0</v>
      </c>
      <c r="C4838" s="72" t="s">
        <v>2353</v>
      </c>
    </row>
    <row r="4839" spans="2:3" ht="25.5">
      <c r="B4839" s="80">
        <v>0</v>
      </c>
      <c r="C4839" s="72" t="s">
        <v>2354</v>
      </c>
    </row>
    <row r="4840" spans="2:3">
      <c r="B4840" s="80">
        <v>0</v>
      </c>
      <c r="C4840" s="72" t="s">
        <v>2355</v>
      </c>
    </row>
    <row r="4841" spans="2:3" ht="25.5">
      <c r="B4841" s="80">
        <v>0</v>
      </c>
      <c r="C4841" s="72" t="s">
        <v>2356</v>
      </c>
    </row>
    <row r="4842" spans="2:3">
      <c r="B4842" s="80">
        <v>0</v>
      </c>
      <c r="C4842" s="72">
        <v>0</v>
      </c>
    </row>
    <row r="4843" spans="2:3">
      <c r="B4843" s="122">
        <v>0</v>
      </c>
      <c r="C4843" s="122">
        <v>0</v>
      </c>
    </row>
    <row r="4844" spans="2:3">
      <c r="B4844" s="138">
        <v>0</v>
      </c>
      <c r="C4844" s="123">
        <v>0</v>
      </c>
    </row>
    <row r="4845" spans="2:3" ht="40.5">
      <c r="B4845" s="137" t="s">
        <v>1708</v>
      </c>
      <c r="C4845" s="48" t="s">
        <v>2357</v>
      </c>
    </row>
    <row r="4846" spans="2:3">
      <c r="B4846" s="139">
        <v>0</v>
      </c>
      <c r="C4846" s="49" t="s">
        <v>4131</v>
      </c>
    </row>
    <row r="4847" spans="2:3">
      <c r="B4847" s="80">
        <v>0</v>
      </c>
      <c r="C4847" s="124">
        <v>0</v>
      </c>
    </row>
    <row r="4848" spans="2:3">
      <c r="B4848" s="80">
        <v>0</v>
      </c>
      <c r="C4848" s="44" t="s">
        <v>8</v>
      </c>
    </row>
    <row r="4849" spans="2:3">
      <c r="B4849" s="80">
        <v>0</v>
      </c>
      <c r="C4849" s="72" t="s">
        <v>24</v>
      </c>
    </row>
    <row r="4850" spans="2:3">
      <c r="B4850" s="80">
        <v>0</v>
      </c>
      <c r="C4850" s="72" t="s">
        <v>14</v>
      </c>
    </row>
    <row r="4851" spans="2:3">
      <c r="B4851" s="80">
        <v>0</v>
      </c>
      <c r="C4851" s="72">
        <v>0</v>
      </c>
    </row>
    <row r="4852" spans="2:3">
      <c r="B4852" s="80">
        <v>0</v>
      </c>
      <c r="C4852" s="45" t="s">
        <v>2</v>
      </c>
    </row>
    <row r="4853" spans="2:3">
      <c r="B4853" s="80">
        <v>0</v>
      </c>
      <c r="C4853" s="72" t="s">
        <v>3756</v>
      </c>
    </row>
    <row r="4854" spans="2:3">
      <c r="B4854" s="80">
        <v>0</v>
      </c>
      <c r="C4854" s="72" t="s">
        <v>4132</v>
      </c>
    </row>
    <row r="4855" spans="2:3">
      <c r="B4855" s="80">
        <v>0</v>
      </c>
      <c r="C4855" s="72" t="s">
        <v>4133</v>
      </c>
    </row>
    <row r="4856" spans="2:3">
      <c r="B4856" s="80">
        <v>0</v>
      </c>
      <c r="C4856" s="72" t="s">
        <v>4134</v>
      </c>
    </row>
    <row r="4857" spans="2:3">
      <c r="B4857" s="80">
        <v>0</v>
      </c>
      <c r="C4857" s="72" t="s">
        <v>4135</v>
      </c>
    </row>
    <row r="4858" spans="2:3">
      <c r="B4858" s="80">
        <v>0</v>
      </c>
      <c r="C4858" s="72" t="s">
        <v>4136</v>
      </c>
    </row>
    <row r="4859" spans="2:3">
      <c r="B4859" s="80">
        <v>0</v>
      </c>
      <c r="C4859" s="72" t="s">
        <v>4032</v>
      </c>
    </row>
    <row r="4860" spans="2:3">
      <c r="B4860" s="80">
        <v>0</v>
      </c>
      <c r="C4860" s="72" t="s">
        <v>4137</v>
      </c>
    </row>
    <row r="4861" spans="2:3">
      <c r="B4861" s="80">
        <v>0</v>
      </c>
      <c r="C4861" s="72" t="s">
        <v>1359</v>
      </c>
    </row>
    <row r="4862" spans="2:3">
      <c r="B4862" s="80">
        <v>0</v>
      </c>
      <c r="C4862" s="72" t="s">
        <v>651</v>
      </c>
    </row>
    <row r="4863" spans="2:3">
      <c r="B4863" s="80">
        <v>0</v>
      </c>
      <c r="C4863" s="72" t="s">
        <v>4138</v>
      </c>
    </row>
    <row r="4864" spans="2:3">
      <c r="B4864" s="80">
        <v>0</v>
      </c>
      <c r="C4864" s="72" t="s">
        <v>681</v>
      </c>
    </row>
    <row r="4865" spans="2:3">
      <c r="B4865" s="80">
        <v>0</v>
      </c>
      <c r="C4865" s="72" t="s">
        <v>4139</v>
      </c>
    </row>
    <row r="4866" spans="2:3">
      <c r="B4866" s="80">
        <v>0</v>
      </c>
      <c r="C4866" s="72" t="s">
        <v>3681</v>
      </c>
    </row>
    <row r="4867" spans="2:3">
      <c r="B4867" s="80">
        <v>0</v>
      </c>
      <c r="C4867" s="72">
        <v>0</v>
      </c>
    </row>
    <row r="4868" spans="2:3">
      <c r="B4868" s="80">
        <v>0</v>
      </c>
      <c r="C4868" s="72">
        <v>0</v>
      </c>
    </row>
    <row r="4869" spans="2:3">
      <c r="B4869" s="80">
        <v>0</v>
      </c>
      <c r="C4869" s="72" t="s">
        <v>0</v>
      </c>
    </row>
    <row r="4870" spans="2:3" ht="38.25">
      <c r="B4870" s="80">
        <v>0</v>
      </c>
      <c r="C4870" s="72" t="s">
        <v>2358</v>
      </c>
    </row>
    <row r="4871" spans="2:3" ht="63.75">
      <c r="B4871" s="80">
        <v>0</v>
      </c>
      <c r="C4871" s="72" t="s">
        <v>2359</v>
      </c>
    </row>
    <row r="4872" spans="2:3" ht="63.75">
      <c r="B4872" s="80">
        <v>0</v>
      </c>
      <c r="C4872" s="72" t="s">
        <v>4140</v>
      </c>
    </row>
    <row r="4873" spans="2:3">
      <c r="B4873" s="80">
        <v>0</v>
      </c>
      <c r="C4873" s="72" t="s">
        <v>2360</v>
      </c>
    </row>
    <row r="4874" spans="2:3" ht="38.25">
      <c r="B4874" s="80">
        <v>0</v>
      </c>
      <c r="C4874" s="72" t="s">
        <v>2361</v>
      </c>
    </row>
    <row r="4875" spans="2:3">
      <c r="B4875" s="80">
        <v>0</v>
      </c>
      <c r="C4875" s="72">
        <v>0</v>
      </c>
    </row>
    <row r="4876" spans="2:3">
      <c r="B4876" s="80">
        <v>0</v>
      </c>
      <c r="C4876" s="72" t="s">
        <v>2362</v>
      </c>
    </row>
    <row r="4877" spans="2:3">
      <c r="B4877" s="80">
        <v>0</v>
      </c>
      <c r="C4877" s="72">
        <v>0</v>
      </c>
    </row>
    <row r="4878" spans="2:3">
      <c r="B4878" s="122">
        <v>0</v>
      </c>
      <c r="C4878" s="122">
        <v>0</v>
      </c>
    </row>
    <row r="4879" spans="2:3">
      <c r="B4879" s="138">
        <v>0</v>
      </c>
      <c r="C4879" s="123">
        <v>0</v>
      </c>
    </row>
    <row r="4880" spans="2:3" ht="20.25">
      <c r="B4880" s="137" t="s">
        <v>1708</v>
      </c>
      <c r="C4880" s="48" t="s">
        <v>2363</v>
      </c>
    </row>
    <row r="4881" spans="2:3">
      <c r="B4881" s="139">
        <v>0</v>
      </c>
      <c r="C4881" s="49" t="s">
        <v>4141</v>
      </c>
    </row>
    <row r="4882" spans="2:3">
      <c r="B4882" s="80">
        <v>0</v>
      </c>
      <c r="C4882" s="124">
        <v>0</v>
      </c>
    </row>
    <row r="4883" spans="2:3">
      <c r="B4883" s="80">
        <v>0</v>
      </c>
      <c r="C4883" s="44" t="s">
        <v>8</v>
      </c>
    </row>
    <row r="4884" spans="2:3">
      <c r="B4884" s="80">
        <v>0</v>
      </c>
      <c r="C4884" s="72" t="s">
        <v>24</v>
      </c>
    </row>
    <row r="4885" spans="2:3">
      <c r="B4885" s="80">
        <v>0</v>
      </c>
      <c r="C4885" s="72" t="s">
        <v>6</v>
      </c>
    </row>
    <row r="4886" spans="2:3">
      <c r="B4886" s="80">
        <v>0</v>
      </c>
      <c r="C4886" s="72">
        <v>0</v>
      </c>
    </row>
    <row r="4887" spans="2:3">
      <c r="B4887" s="80">
        <v>0</v>
      </c>
      <c r="C4887" s="45" t="s">
        <v>2</v>
      </c>
    </row>
    <row r="4888" spans="2:3">
      <c r="B4888" s="80">
        <v>0</v>
      </c>
      <c r="C4888" s="72" t="s">
        <v>4142</v>
      </c>
    </row>
    <row r="4889" spans="2:3">
      <c r="B4889" s="80">
        <v>0</v>
      </c>
      <c r="C4889" s="72" t="s">
        <v>651</v>
      </c>
    </row>
    <row r="4890" spans="2:3">
      <c r="B4890" s="80">
        <v>0</v>
      </c>
      <c r="C4890" s="72" t="s">
        <v>4143</v>
      </c>
    </row>
    <row r="4891" spans="2:3">
      <c r="B4891" s="80">
        <v>0</v>
      </c>
      <c r="C4891" s="72" t="s">
        <v>4144</v>
      </c>
    </row>
    <row r="4892" spans="2:3">
      <c r="B4892" s="80">
        <v>0</v>
      </c>
      <c r="C4892" s="72" t="s">
        <v>4145</v>
      </c>
    </row>
    <row r="4893" spans="2:3">
      <c r="B4893" s="80">
        <v>0</v>
      </c>
      <c r="C4893" s="72" t="s">
        <v>1341</v>
      </c>
    </row>
    <row r="4894" spans="2:3">
      <c r="B4894" s="80">
        <v>0</v>
      </c>
      <c r="C4894" s="72" t="s">
        <v>4146</v>
      </c>
    </row>
    <row r="4895" spans="2:3">
      <c r="B4895" s="80">
        <v>0</v>
      </c>
      <c r="C4895" s="72" t="s">
        <v>4147</v>
      </c>
    </row>
    <row r="4896" spans="2:3">
      <c r="B4896" s="80">
        <v>0</v>
      </c>
      <c r="C4896" s="72" t="s">
        <v>932</v>
      </c>
    </row>
    <row r="4897" spans="2:3">
      <c r="B4897" s="80">
        <v>0</v>
      </c>
      <c r="C4897" s="72" t="s">
        <v>686</v>
      </c>
    </row>
    <row r="4898" spans="2:3">
      <c r="B4898" s="80">
        <v>0</v>
      </c>
      <c r="C4898" s="72" t="s">
        <v>4148</v>
      </c>
    </row>
    <row r="4899" spans="2:3">
      <c r="B4899" s="80">
        <v>0</v>
      </c>
      <c r="C4899" s="72">
        <v>0</v>
      </c>
    </row>
    <row r="4900" spans="2:3">
      <c r="B4900" s="80">
        <v>0</v>
      </c>
      <c r="C4900" s="72">
        <v>0</v>
      </c>
    </row>
    <row r="4901" spans="2:3">
      <c r="B4901" s="80">
        <v>0</v>
      </c>
      <c r="C4901" s="72" t="s">
        <v>0</v>
      </c>
    </row>
    <row r="4902" spans="2:3">
      <c r="B4902" s="80">
        <v>0</v>
      </c>
      <c r="C4902" s="72" t="s">
        <v>2364</v>
      </c>
    </row>
    <row r="4903" spans="2:3">
      <c r="B4903" s="80">
        <v>0</v>
      </c>
      <c r="C4903" s="72" t="s">
        <v>2365</v>
      </c>
    </row>
    <row r="4904" spans="2:3" ht="25.5">
      <c r="B4904" s="80">
        <v>0</v>
      </c>
      <c r="C4904" s="72" t="s">
        <v>2366</v>
      </c>
    </row>
    <row r="4905" spans="2:3">
      <c r="B4905" s="80">
        <v>0</v>
      </c>
      <c r="C4905" s="72" t="s">
        <v>2367</v>
      </c>
    </row>
    <row r="4906" spans="2:3">
      <c r="B4906" s="80">
        <v>0</v>
      </c>
      <c r="C4906" s="72" t="s">
        <v>2368</v>
      </c>
    </row>
    <row r="4907" spans="2:3">
      <c r="B4907" s="80">
        <v>0</v>
      </c>
      <c r="C4907" s="72" t="s">
        <v>2369</v>
      </c>
    </row>
    <row r="4908" spans="2:3">
      <c r="B4908" s="80">
        <v>0</v>
      </c>
      <c r="C4908" s="72" t="s">
        <v>2370</v>
      </c>
    </row>
    <row r="4909" spans="2:3">
      <c r="B4909" s="80">
        <v>0</v>
      </c>
      <c r="C4909" s="72" t="s">
        <v>2371</v>
      </c>
    </row>
    <row r="4910" spans="2:3" ht="25.5">
      <c r="B4910" s="80">
        <v>0</v>
      </c>
      <c r="C4910" s="72" t="s">
        <v>2372</v>
      </c>
    </row>
    <row r="4911" spans="2:3">
      <c r="B4911" s="80">
        <v>0</v>
      </c>
      <c r="C4911" s="72" t="s">
        <v>2373</v>
      </c>
    </row>
    <row r="4912" spans="2:3">
      <c r="B4912" s="80">
        <v>0</v>
      </c>
      <c r="C4912" s="72" t="s">
        <v>2374</v>
      </c>
    </row>
    <row r="4913" spans="2:3">
      <c r="B4913" s="80">
        <v>0</v>
      </c>
      <c r="C4913" s="72" t="s">
        <v>2375</v>
      </c>
    </row>
    <row r="4914" spans="2:3">
      <c r="B4914" s="80">
        <v>0</v>
      </c>
      <c r="C4914" s="72">
        <v>0</v>
      </c>
    </row>
    <row r="4915" spans="2:3">
      <c r="B4915" s="122">
        <v>0</v>
      </c>
      <c r="C4915" s="122">
        <v>0</v>
      </c>
    </row>
    <row r="4916" spans="2:3">
      <c r="B4916" s="138">
        <v>0</v>
      </c>
      <c r="C4916" s="123">
        <v>0</v>
      </c>
    </row>
    <row r="4917" spans="2:3" ht="20.25">
      <c r="B4917" s="137" t="s">
        <v>1708</v>
      </c>
      <c r="C4917" s="48" t="s">
        <v>2376</v>
      </c>
    </row>
    <row r="4918" spans="2:3">
      <c r="B4918" s="139">
        <v>0</v>
      </c>
      <c r="C4918" s="49" t="s">
        <v>4149</v>
      </c>
    </row>
    <row r="4919" spans="2:3">
      <c r="B4919" s="80">
        <v>0</v>
      </c>
      <c r="C4919" s="124">
        <v>0</v>
      </c>
    </row>
    <row r="4920" spans="2:3">
      <c r="B4920" s="80">
        <v>0</v>
      </c>
      <c r="C4920" s="44" t="s">
        <v>5</v>
      </c>
    </row>
    <row r="4921" spans="2:3">
      <c r="B4921" s="80">
        <v>0</v>
      </c>
      <c r="C4921" s="72" t="s">
        <v>12</v>
      </c>
    </row>
    <row r="4922" spans="2:3">
      <c r="B4922" s="80">
        <v>0</v>
      </c>
      <c r="C4922" s="72" t="s">
        <v>17</v>
      </c>
    </row>
    <row r="4923" spans="2:3">
      <c r="B4923" s="80">
        <v>0</v>
      </c>
      <c r="C4923" s="72">
        <v>0</v>
      </c>
    </row>
    <row r="4924" spans="2:3">
      <c r="B4924" s="80">
        <v>0</v>
      </c>
      <c r="C4924" s="45" t="s">
        <v>2</v>
      </c>
    </row>
    <row r="4925" spans="2:3">
      <c r="B4925" s="80">
        <v>0</v>
      </c>
      <c r="C4925" s="72" t="s">
        <v>689</v>
      </c>
    </row>
    <row r="4926" spans="2:3">
      <c r="B4926" s="80">
        <v>0</v>
      </c>
      <c r="C4926" s="72" t="s">
        <v>1220</v>
      </c>
    </row>
    <row r="4927" spans="2:3">
      <c r="B4927" s="80">
        <v>0</v>
      </c>
      <c r="C4927" s="72" t="s">
        <v>917</v>
      </c>
    </row>
    <row r="4928" spans="2:3">
      <c r="B4928" s="80">
        <v>0</v>
      </c>
      <c r="C4928" s="72" t="s">
        <v>4150</v>
      </c>
    </row>
    <row r="4929" spans="2:3">
      <c r="B4929" s="80">
        <v>0</v>
      </c>
      <c r="C4929" s="72" t="s">
        <v>4151</v>
      </c>
    </row>
    <row r="4930" spans="2:3">
      <c r="B4930" s="80">
        <v>0</v>
      </c>
      <c r="C4930" s="72">
        <v>0</v>
      </c>
    </row>
    <row r="4931" spans="2:3">
      <c r="B4931" s="80">
        <v>0</v>
      </c>
      <c r="C4931" s="72" t="s">
        <v>0</v>
      </c>
    </row>
    <row r="4932" spans="2:3">
      <c r="B4932" s="80">
        <v>0</v>
      </c>
      <c r="C4932" s="72" t="s">
        <v>2377</v>
      </c>
    </row>
    <row r="4933" spans="2:3">
      <c r="B4933" s="80">
        <v>0</v>
      </c>
      <c r="C4933" s="72" t="s">
        <v>2378</v>
      </c>
    </row>
    <row r="4934" spans="2:3">
      <c r="B4934" s="80">
        <v>0</v>
      </c>
      <c r="C4934" s="72" t="s">
        <v>2379</v>
      </c>
    </row>
    <row r="4935" spans="2:3">
      <c r="B4935" s="80">
        <v>0</v>
      </c>
      <c r="C4935" s="72" t="s">
        <v>2380</v>
      </c>
    </row>
    <row r="4936" spans="2:3" ht="25.5">
      <c r="B4936" s="80">
        <v>0</v>
      </c>
      <c r="C4936" s="72" t="s">
        <v>2381</v>
      </c>
    </row>
    <row r="4937" spans="2:3">
      <c r="B4937" s="80">
        <v>0</v>
      </c>
      <c r="C4937" s="72">
        <v>0</v>
      </c>
    </row>
    <row r="4938" spans="2:3">
      <c r="B4938" s="122">
        <v>0</v>
      </c>
      <c r="C4938" s="122">
        <v>0</v>
      </c>
    </row>
    <row r="4939" spans="2:3">
      <c r="B4939" s="138">
        <v>0</v>
      </c>
      <c r="C4939" s="123">
        <v>0</v>
      </c>
    </row>
    <row r="4940" spans="2:3" ht="20.25">
      <c r="B4940" s="137" t="s">
        <v>1708</v>
      </c>
      <c r="C4940" s="48" t="s">
        <v>2382</v>
      </c>
    </row>
    <row r="4941" spans="2:3">
      <c r="B4941" s="139">
        <v>0</v>
      </c>
      <c r="C4941" s="49" t="s">
        <v>4152</v>
      </c>
    </row>
    <row r="4942" spans="2:3">
      <c r="B4942" s="80">
        <v>0</v>
      </c>
      <c r="C4942" s="124">
        <v>0</v>
      </c>
    </row>
    <row r="4943" spans="2:3">
      <c r="B4943" s="80">
        <v>0</v>
      </c>
      <c r="C4943" s="44" t="s">
        <v>8</v>
      </c>
    </row>
    <row r="4944" spans="2:3">
      <c r="B4944" s="80">
        <v>0</v>
      </c>
      <c r="C4944" s="72" t="s">
        <v>15</v>
      </c>
    </row>
    <row r="4945" spans="2:3">
      <c r="B4945" s="80">
        <v>0</v>
      </c>
      <c r="C4945" s="72" t="s">
        <v>18</v>
      </c>
    </row>
    <row r="4946" spans="2:3">
      <c r="B4946" s="80">
        <v>0</v>
      </c>
      <c r="C4946" s="72">
        <v>0</v>
      </c>
    </row>
    <row r="4947" spans="2:3">
      <c r="B4947" s="80">
        <v>0</v>
      </c>
      <c r="C4947" s="45" t="s">
        <v>2</v>
      </c>
    </row>
    <row r="4948" spans="2:3">
      <c r="B4948" s="80">
        <v>0</v>
      </c>
      <c r="C4948" s="72" t="s">
        <v>1089</v>
      </c>
    </row>
    <row r="4949" spans="2:3">
      <c r="B4949" s="80">
        <v>0</v>
      </c>
      <c r="C4949" s="72" t="s">
        <v>4153</v>
      </c>
    </row>
    <row r="4950" spans="2:3">
      <c r="B4950" s="80">
        <v>0</v>
      </c>
      <c r="C4950" s="72" t="s">
        <v>4154</v>
      </c>
    </row>
    <row r="4951" spans="2:3">
      <c r="B4951" s="80">
        <v>0</v>
      </c>
      <c r="C4951" s="72" t="s">
        <v>4155</v>
      </c>
    </row>
    <row r="4952" spans="2:3">
      <c r="B4952" s="80">
        <v>0</v>
      </c>
      <c r="C4952" s="72" t="s">
        <v>4156</v>
      </c>
    </row>
    <row r="4953" spans="2:3">
      <c r="B4953" s="80">
        <v>0</v>
      </c>
      <c r="C4953" s="72" t="s">
        <v>4157</v>
      </c>
    </row>
    <row r="4954" spans="2:3">
      <c r="B4954" s="80">
        <v>0</v>
      </c>
      <c r="C4954" s="72" t="s">
        <v>4158</v>
      </c>
    </row>
    <row r="4955" spans="2:3">
      <c r="B4955" s="80">
        <v>0</v>
      </c>
      <c r="C4955" s="72" t="s">
        <v>4159</v>
      </c>
    </row>
    <row r="4956" spans="2:3">
      <c r="B4956" s="80">
        <v>0</v>
      </c>
      <c r="C4956" s="72" t="s">
        <v>4160</v>
      </c>
    </row>
    <row r="4957" spans="2:3">
      <c r="B4957" s="80">
        <v>0</v>
      </c>
      <c r="C4957" s="72" t="s">
        <v>4161</v>
      </c>
    </row>
    <row r="4958" spans="2:3">
      <c r="B4958" s="80">
        <v>0</v>
      </c>
      <c r="C4958" s="72" t="s">
        <v>4162</v>
      </c>
    </row>
    <row r="4959" spans="2:3">
      <c r="B4959" s="80">
        <v>0</v>
      </c>
      <c r="C4959" s="72" t="s">
        <v>2383</v>
      </c>
    </row>
    <row r="4960" spans="2:3">
      <c r="B4960" s="80">
        <v>0</v>
      </c>
      <c r="C4960" s="72" t="s">
        <v>4163</v>
      </c>
    </row>
    <row r="4961" spans="2:3">
      <c r="B4961" s="80">
        <v>0</v>
      </c>
      <c r="C4961" s="72" t="s">
        <v>4164</v>
      </c>
    </row>
    <row r="4962" spans="2:3">
      <c r="B4962" s="80">
        <v>0</v>
      </c>
      <c r="C4962" s="72" t="s">
        <v>662</v>
      </c>
    </row>
    <row r="4963" spans="2:3">
      <c r="B4963" s="80">
        <v>0</v>
      </c>
      <c r="C4963" s="72" t="s">
        <v>700</v>
      </c>
    </row>
    <row r="4964" spans="2:3">
      <c r="B4964" s="80">
        <v>0</v>
      </c>
      <c r="C4964" s="72">
        <v>0</v>
      </c>
    </row>
    <row r="4965" spans="2:3">
      <c r="B4965" s="80">
        <v>0</v>
      </c>
      <c r="C4965" s="72" t="s">
        <v>0</v>
      </c>
    </row>
    <row r="4966" spans="2:3">
      <c r="B4966" s="80">
        <v>0</v>
      </c>
      <c r="C4966" s="72" t="s">
        <v>2384</v>
      </c>
    </row>
    <row r="4967" spans="2:3">
      <c r="B4967" s="80">
        <v>0</v>
      </c>
      <c r="C4967" s="72" t="s">
        <v>2385</v>
      </c>
    </row>
    <row r="4968" spans="2:3">
      <c r="B4968" s="80">
        <v>0</v>
      </c>
      <c r="C4968" s="72" t="s">
        <v>2386</v>
      </c>
    </row>
    <row r="4969" spans="2:3">
      <c r="B4969" s="80">
        <v>0</v>
      </c>
      <c r="C4969" s="72" t="s">
        <v>2387</v>
      </c>
    </row>
    <row r="4970" spans="2:3">
      <c r="B4970" s="80">
        <v>0</v>
      </c>
      <c r="C4970" s="72" t="s">
        <v>2388</v>
      </c>
    </row>
    <row r="4971" spans="2:3">
      <c r="B4971" s="80">
        <v>0</v>
      </c>
      <c r="C4971" s="72" t="s">
        <v>2389</v>
      </c>
    </row>
    <row r="4972" spans="2:3">
      <c r="B4972" s="80">
        <v>0</v>
      </c>
      <c r="C4972" s="72" t="s">
        <v>2390</v>
      </c>
    </row>
    <row r="4973" spans="2:3">
      <c r="B4973" s="80">
        <v>0</v>
      </c>
      <c r="C4973" s="72" t="s">
        <v>4165</v>
      </c>
    </row>
    <row r="4974" spans="2:3">
      <c r="B4974" s="80">
        <v>0</v>
      </c>
      <c r="C4974" s="72" t="s">
        <v>2391</v>
      </c>
    </row>
    <row r="4975" spans="2:3">
      <c r="B4975" s="80">
        <v>0</v>
      </c>
      <c r="C4975" s="72" t="s">
        <v>2392</v>
      </c>
    </row>
    <row r="4976" spans="2:3">
      <c r="B4976" s="80">
        <v>0</v>
      </c>
      <c r="C4976" s="72" t="s">
        <v>2393</v>
      </c>
    </row>
    <row r="4977" spans="2:3">
      <c r="B4977" s="80">
        <v>0</v>
      </c>
      <c r="C4977" s="72">
        <v>0</v>
      </c>
    </row>
    <row r="4978" spans="2:3">
      <c r="B4978" s="122">
        <v>0</v>
      </c>
      <c r="C4978" s="122">
        <v>0</v>
      </c>
    </row>
    <row r="4979" spans="2:3">
      <c r="B4979" s="138">
        <v>0</v>
      </c>
      <c r="C4979" s="123">
        <v>0</v>
      </c>
    </row>
    <row r="4980" spans="2:3" ht="20.25">
      <c r="B4980" s="137" t="s">
        <v>1708</v>
      </c>
      <c r="C4980" s="48" t="s">
        <v>2394</v>
      </c>
    </row>
    <row r="4981" spans="2:3">
      <c r="B4981" s="139">
        <v>0</v>
      </c>
      <c r="C4981" s="49" t="s">
        <v>4152</v>
      </c>
    </row>
    <row r="4982" spans="2:3">
      <c r="B4982" s="80">
        <v>0</v>
      </c>
      <c r="C4982" s="124">
        <v>0</v>
      </c>
    </row>
    <row r="4983" spans="2:3">
      <c r="B4983" s="80">
        <v>0</v>
      </c>
      <c r="C4983" s="44" t="s">
        <v>8</v>
      </c>
    </row>
    <row r="4984" spans="2:3">
      <c r="B4984" s="80">
        <v>0</v>
      </c>
      <c r="C4984" s="72" t="s">
        <v>4</v>
      </c>
    </row>
    <row r="4985" spans="2:3">
      <c r="B4985" s="80">
        <v>0</v>
      </c>
      <c r="C4985" s="72" t="s">
        <v>18</v>
      </c>
    </row>
    <row r="4986" spans="2:3">
      <c r="B4986" s="80">
        <v>0</v>
      </c>
      <c r="C4986" s="72">
        <v>0</v>
      </c>
    </row>
    <row r="4987" spans="2:3">
      <c r="B4987" s="80">
        <v>0</v>
      </c>
      <c r="C4987" s="45" t="s">
        <v>2</v>
      </c>
    </row>
    <row r="4988" spans="2:3">
      <c r="B4988" s="80">
        <v>0</v>
      </c>
      <c r="C4988" s="72" t="s">
        <v>4166</v>
      </c>
    </row>
    <row r="4989" spans="2:3">
      <c r="B4989" s="80">
        <v>0</v>
      </c>
      <c r="C4989" s="72" t="s">
        <v>4167</v>
      </c>
    </row>
    <row r="4990" spans="2:3">
      <c r="B4990" s="80">
        <v>0</v>
      </c>
      <c r="C4990" s="72" t="s">
        <v>4168</v>
      </c>
    </row>
    <row r="4991" spans="2:3">
      <c r="B4991" s="80">
        <v>0</v>
      </c>
      <c r="C4991" s="72" t="s">
        <v>681</v>
      </c>
    </row>
    <row r="4992" spans="2:3">
      <c r="B4992" s="80">
        <v>0</v>
      </c>
      <c r="C4992" s="72">
        <v>0</v>
      </c>
    </row>
    <row r="4993" spans="2:3">
      <c r="B4993" s="80">
        <v>0</v>
      </c>
      <c r="C4993" s="72" t="s">
        <v>0</v>
      </c>
    </row>
    <row r="4994" spans="2:3">
      <c r="B4994" s="80">
        <v>0</v>
      </c>
      <c r="C4994" s="72" t="s">
        <v>2395</v>
      </c>
    </row>
    <row r="4995" spans="2:3">
      <c r="B4995" s="80">
        <v>0</v>
      </c>
      <c r="C4995" s="72" t="s">
        <v>2396</v>
      </c>
    </row>
    <row r="4996" spans="2:3">
      <c r="B4996" s="80">
        <v>0</v>
      </c>
      <c r="C4996" s="72" t="s">
        <v>2397</v>
      </c>
    </row>
    <row r="4997" spans="2:3">
      <c r="B4997" s="80">
        <v>0</v>
      </c>
      <c r="C4997" s="72" t="s">
        <v>2398</v>
      </c>
    </row>
    <row r="4998" spans="2:3">
      <c r="B4998" s="80">
        <v>0</v>
      </c>
      <c r="C4998" s="72" t="s">
        <v>2399</v>
      </c>
    </row>
    <row r="4999" spans="2:3">
      <c r="B4999" s="80">
        <v>0</v>
      </c>
      <c r="C4999" s="72" t="s">
        <v>2400</v>
      </c>
    </row>
    <row r="5000" spans="2:3">
      <c r="B5000" s="80">
        <v>0</v>
      </c>
      <c r="C5000" s="72" t="s">
        <v>2401</v>
      </c>
    </row>
    <row r="5001" spans="2:3">
      <c r="B5001" s="80">
        <v>0</v>
      </c>
      <c r="C5001" s="72">
        <v>0</v>
      </c>
    </row>
    <row r="5002" spans="2:3">
      <c r="B5002" s="122">
        <v>0</v>
      </c>
      <c r="C5002" s="122">
        <v>0</v>
      </c>
    </row>
    <row r="5003" spans="2:3">
      <c r="B5003" s="138">
        <v>0</v>
      </c>
      <c r="C5003" s="123">
        <v>0</v>
      </c>
    </row>
    <row r="5004" spans="2:3" ht="20.25">
      <c r="B5004" s="137" t="s">
        <v>1708</v>
      </c>
      <c r="C5004" s="48" t="s">
        <v>2402</v>
      </c>
    </row>
    <row r="5005" spans="2:3">
      <c r="B5005" s="139">
        <v>0</v>
      </c>
      <c r="C5005" s="49" t="s">
        <v>4152</v>
      </c>
    </row>
    <row r="5006" spans="2:3">
      <c r="B5006" s="80">
        <v>0</v>
      </c>
      <c r="C5006" s="124">
        <v>0</v>
      </c>
    </row>
    <row r="5007" spans="2:3">
      <c r="B5007" s="80">
        <v>0</v>
      </c>
      <c r="C5007" s="44" t="s">
        <v>8</v>
      </c>
    </row>
    <row r="5008" spans="2:3">
      <c r="B5008" s="80">
        <v>0</v>
      </c>
      <c r="C5008" s="72" t="s">
        <v>4</v>
      </c>
    </row>
    <row r="5009" spans="2:3">
      <c r="B5009" s="80">
        <v>0</v>
      </c>
      <c r="C5009" s="72" t="s">
        <v>11</v>
      </c>
    </row>
    <row r="5010" spans="2:3">
      <c r="B5010" s="80">
        <v>0</v>
      </c>
      <c r="C5010" s="72">
        <v>0</v>
      </c>
    </row>
    <row r="5011" spans="2:3">
      <c r="B5011" s="80">
        <v>0</v>
      </c>
      <c r="C5011" s="45" t="s">
        <v>2</v>
      </c>
    </row>
    <row r="5012" spans="2:3">
      <c r="B5012" s="80">
        <v>0</v>
      </c>
      <c r="C5012" s="72" t="s">
        <v>4169</v>
      </c>
    </row>
    <row r="5013" spans="2:3">
      <c r="B5013" s="80">
        <v>0</v>
      </c>
      <c r="C5013" s="72" t="s">
        <v>4170</v>
      </c>
    </row>
    <row r="5014" spans="2:3">
      <c r="B5014" s="80">
        <v>0</v>
      </c>
      <c r="C5014" s="72" t="s">
        <v>4171</v>
      </c>
    </row>
    <row r="5015" spans="2:3">
      <c r="B5015" s="80">
        <v>0</v>
      </c>
      <c r="C5015" s="72" t="s">
        <v>4172</v>
      </c>
    </row>
    <row r="5016" spans="2:3">
      <c r="B5016" s="80">
        <v>0</v>
      </c>
      <c r="C5016" s="72" t="s">
        <v>4173</v>
      </c>
    </row>
    <row r="5017" spans="2:3">
      <c r="B5017" s="80">
        <v>0</v>
      </c>
      <c r="C5017" s="72" t="s">
        <v>4174</v>
      </c>
    </row>
    <row r="5018" spans="2:3">
      <c r="B5018" s="80">
        <v>0</v>
      </c>
      <c r="C5018" s="72" t="s">
        <v>686</v>
      </c>
    </row>
    <row r="5019" spans="2:3">
      <c r="B5019" s="80">
        <v>0</v>
      </c>
      <c r="C5019" s="72">
        <v>0</v>
      </c>
    </row>
    <row r="5020" spans="2:3">
      <c r="B5020" s="80">
        <v>0</v>
      </c>
      <c r="C5020" s="72" t="s">
        <v>0</v>
      </c>
    </row>
    <row r="5021" spans="2:3">
      <c r="B5021" s="80">
        <v>0</v>
      </c>
      <c r="C5021" s="72" t="s">
        <v>4175</v>
      </c>
    </row>
    <row r="5022" spans="2:3">
      <c r="B5022" s="80">
        <v>0</v>
      </c>
      <c r="C5022" s="72" t="s">
        <v>2403</v>
      </c>
    </row>
    <row r="5023" spans="2:3" ht="25.5">
      <c r="B5023" s="80">
        <v>0</v>
      </c>
      <c r="C5023" s="72" t="s">
        <v>2404</v>
      </c>
    </row>
    <row r="5024" spans="2:3">
      <c r="B5024" s="80">
        <v>0</v>
      </c>
      <c r="C5024" s="72" t="s">
        <v>2405</v>
      </c>
    </row>
    <row r="5025" spans="2:3">
      <c r="B5025" s="80">
        <v>0</v>
      </c>
      <c r="C5025" s="72" t="s">
        <v>2406</v>
      </c>
    </row>
    <row r="5026" spans="2:3">
      <c r="B5026" s="80">
        <v>0</v>
      </c>
      <c r="C5026" s="72" t="s">
        <v>2407</v>
      </c>
    </row>
    <row r="5027" spans="2:3">
      <c r="B5027" s="80">
        <v>0</v>
      </c>
      <c r="C5027" s="72">
        <v>0</v>
      </c>
    </row>
    <row r="5028" spans="2:3">
      <c r="B5028" s="122">
        <v>0</v>
      </c>
      <c r="C5028" s="122">
        <v>0</v>
      </c>
    </row>
    <row r="5029" spans="2:3">
      <c r="B5029" s="138">
        <v>0</v>
      </c>
      <c r="C5029" s="123">
        <v>0</v>
      </c>
    </row>
    <row r="5030" spans="2:3" ht="20.25">
      <c r="B5030" s="137" t="s">
        <v>1708</v>
      </c>
      <c r="C5030" s="48" t="s">
        <v>2408</v>
      </c>
    </row>
    <row r="5031" spans="2:3">
      <c r="B5031" s="139">
        <v>0</v>
      </c>
      <c r="C5031" s="49" t="s">
        <v>4176</v>
      </c>
    </row>
    <row r="5032" spans="2:3">
      <c r="B5032" s="80">
        <v>0</v>
      </c>
      <c r="C5032" s="124">
        <v>0</v>
      </c>
    </row>
    <row r="5033" spans="2:3">
      <c r="B5033" s="80">
        <v>0</v>
      </c>
      <c r="C5033" s="44" t="s">
        <v>33</v>
      </c>
    </row>
    <row r="5034" spans="2:3">
      <c r="B5034" s="80">
        <v>0</v>
      </c>
      <c r="C5034" s="72" t="s">
        <v>15</v>
      </c>
    </row>
    <row r="5035" spans="2:3">
      <c r="B5035" s="80">
        <v>0</v>
      </c>
      <c r="C5035" s="72" t="s">
        <v>14</v>
      </c>
    </row>
    <row r="5036" spans="2:3">
      <c r="B5036" s="80">
        <v>0</v>
      </c>
      <c r="C5036" s="72">
        <v>0</v>
      </c>
    </row>
    <row r="5037" spans="2:3">
      <c r="B5037" s="80">
        <v>0</v>
      </c>
      <c r="C5037" s="45" t="s">
        <v>2</v>
      </c>
    </row>
    <row r="5038" spans="2:3">
      <c r="B5038" s="80">
        <v>0</v>
      </c>
      <c r="C5038" s="72" t="s">
        <v>687</v>
      </c>
    </row>
    <row r="5039" spans="2:3">
      <c r="B5039" s="80">
        <v>0</v>
      </c>
      <c r="C5039" s="72" t="s">
        <v>4177</v>
      </c>
    </row>
    <row r="5040" spans="2:3">
      <c r="B5040" s="80">
        <v>0</v>
      </c>
      <c r="C5040" s="72" t="s">
        <v>719</v>
      </c>
    </row>
    <row r="5041" spans="2:3">
      <c r="B5041" s="80">
        <v>0</v>
      </c>
      <c r="C5041" s="72" t="s">
        <v>4178</v>
      </c>
    </row>
    <row r="5042" spans="2:3">
      <c r="B5042" s="80">
        <v>0</v>
      </c>
      <c r="C5042" s="72" t="s">
        <v>4179</v>
      </c>
    </row>
    <row r="5043" spans="2:3">
      <c r="B5043" s="80">
        <v>0</v>
      </c>
      <c r="C5043" s="72">
        <v>0</v>
      </c>
    </row>
    <row r="5044" spans="2:3">
      <c r="B5044" s="80">
        <v>0</v>
      </c>
      <c r="C5044" s="72" t="s">
        <v>0</v>
      </c>
    </row>
    <row r="5045" spans="2:3">
      <c r="B5045" s="80">
        <v>0</v>
      </c>
      <c r="C5045" s="72" t="s">
        <v>2409</v>
      </c>
    </row>
    <row r="5046" spans="2:3">
      <c r="B5046" s="80">
        <v>0</v>
      </c>
      <c r="C5046" s="72" t="s">
        <v>2410</v>
      </c>
    </row>
    <row r="5047" spans="2:3">
      <c r="B5047" s="80">
        <v>0</v>
      </c>
      <c r="C5047" s="72" t="s">
        <v>2411</v>
      </c>
    </row>
    <row r="5048" spans="2:3">
      <c r="B5048" s="80">
        <v>0</v>
      </c>
      <c r="C5048" s="72" t="s">
        <v>2412</v>
      </c>
    </row>
    <row r="5049" spans="2:3">
      <c r="B5049" s="80">
        <v>0</v>
      </c>
      <c r="C5049" s="72" t="s">
        <v>4180</v>
      </c>
    </row>
    <row r="5050" spans="2:3">
      <c r="B5050" s="80">
        <v>0</v>
      </c>
      <c r="C5050" s="72">
        <v>0</v>
      </c>
    </row>
    <row r="5051" spans="2:3">
      <c r="B5051" s="122">
        <v>0</v>
      </c>
      <c r="C5051" s="122">
        <v>0</v>
      </c>
    </row>
    <row r="5052" spans="2:3">
      <c r="B5052" s="138">
        <v>0</v>
      </c>
      <c r="C5052" s="123">
        <v>0</v>
      </c>
    </row>
    <row r="5053" spans="2:3" ht="20.25">
      <c r="B5053" s="137" t="s">
        <v>1708</v>
      </c>
      <c r="C5053" s="48" t="s">
        <v>2112</v>
      </c>
    </row>
    <row r="5054" spans="2:3">
      <c r="B5054" s="139">
        <v>0</v>
      </c>
      <c r="C5054" s="49" t="s">
        <v>4181</v>
      </c>
    </row>
    <row r="5055" spans="2:3">
      <c r="B5055" s="80">
        <v>0</v>
      </c>
      <c r="C5055" s="124">
        <v>0</v>
      </c>
    </row>
    <row r="5056" spans="2:3">
      <c r="B5056" s="80">
        <v>0</v>
      </c>
      <c r="C5056" s="44" t="s">
        <v>8</v>
      </c>
    </row>
    <row r="5057" spans="2:3">
      <c r="B5057" s="80">
        <v>0</v>
      </c>
      <c r="C5057" s="72" t="s">
        <v>4</v>
      </c>
    </row>
    <row r="5058" spans="2:3">
      <c r="B5058" s="80">
        <v>0</v>
      </c>
      <c r="C5058" s="72" t="s">
        <v>11</v>
      </c>
    </row>
    <row r="5059" spans="2:3">
      <c r="B5059" s="80">
        <v>0</v>
      </c>
      <c r="C5059" s="72">
        <v>0</v>
      </c>
    </row>
    <row r="5060" spans="2:3">
      <c r="B5060" s="80">
        <v>0</v>
      </c>
      <c r="C5060" s="45" t="s">
        <v>2</v>
      </c>
    </row>
    <row r="5061" spans="2:3">
      <c r="B5061" s="80">
        <v>0</v>
      </c>
      <c r="C5061" s="72" t="s">
        <v>3918</v>
      </c>
    </row>
    <row r="5062" spans="2:3">
      <c r="B5062" s="80">
        <v>0</v>
      </c>
      <c r="C5062" s="72" t="s">
        <v>4182</v>
      </c>
    </row>
    <row r="5063" spans="2:3">
      <c r="B5063" s="80">
        <v>0</v>
      </c>
      <c r="C5063" s="72" t="s">
        <v>3921</v>
      </c>
    </row>
    <row r="5064" spans="2:3">
      <c r="B5064" s="80">
        <v>0</v>
      </c>
      <c r="C5064" s="72" t="s">
        <v>3922</v>
      </c>
    </row>
    <row r="5065" spans="2:3">
      <c r="B5065" s="80">
        <v>0</v>
      </c>
      <c r="C5065" s="72" t="s">
        <v>3923</v>
      </c>
    </row>
    <row r="5066" spans="2:3">
      <c r="B5066" s="80">
        <v>0</v>
      </c>
      <c r="C5066" s="72">
        <v>0</v>
      </c>
    </row>
    <row r="5067" spans="2:3">
      <c r="B5067" s="80">
        <v>0</v>
      </c>
      <c r="C5067" s="72">
        <v>0</v>
      </c>
    </row>
    <row r="5068" spans="2:3">
      <c r="B5068" s="80">
        <v>0</v>
      </c>
      <c r="C5068" s="72">
        <v>0</v>
      </c>
    </row>
    <row r="5069" spans="2:3">
      <c r="B5069" s="80">
        <v>0</v>
      </c>
      <c r="C5069" s="72" t="s">
        <v>0</v>
      </c>
    </row>
    <row r="5070" spans="2:3">
      <c r="B5070" s="80">
        <v>0</v>
      </c>
      <c r="C5070" s="72" t="s">
        <v>2113</v>
      </c>
    </row>
    <row r="5071" spans="2:3" ht="25.5">
      <c r="B5071" s="80">
        <v>0</v>
      </c>
      <c r="C5071" s="72" t="s">
        <v>2114</v>
      </c>
    </row>
    <row r="5072" spans="2:3">
      <c r="B5072" s="80">
        <v>0</v>
      </c>
      <c r="C5072" s="72" t="s">
        <v>2115</v>
      </c>
    </row>
    <row r="5073" spans="2:3" ht="25.5">
      <c r="B5073" s="80">
        <v>0</v>
      </c>
      <c r="C5073" s="72" t="s">
        <v>2116</v>
      </c>
    </row>
    <row r="5074" spans="2:3">
      <c r="B5074" s="80">
        <v>0</v>
      </c>
      <c r="C5074" s="72" t="s">
        <v>2117</v>
      </c>
    </row>
    <row r="5075" spans="2:3">
      <c r="B5075" s="80">
        <v>0</v>
      </c>
      <c r="C5075" s="72">
        <v>0</v>
      </c>
    </row>
    <row r="5076" spans="2:3">
      <c r="B5076" s="122">
        <v>0</v>
      </c>
      <c r="C5076" s="122">
        <v>0</v>
      </c>
    </row>
    <row r="5077" spans="2:3">
      <c r="B5077" s="138">
        <v>0</v>
      </c>
      <c r="C5077" s="123">
        <v>0</v>
      </c>
    </row>
    <row r="5078" spans="2:3" ht="20.25">
      <c r="B5078" s="137" t="s">
        <v>1708</v>
      </c>
      <c r="C5078" s="48" t="s">
        <v>2413</v>
      </c>
    </row>
    <row r="5079" spans="2:3">
      <c r="B5079" s="139">
        <v>0</v>
      </c>
      <c r="C5079" s="49" t="s">
        <v>4183</v>
      </c>
    </row>
    <row r="5080" spans="2:3">
      <c r="B5080" s="80">
        <v>0</v>
      </c>
      <c r="C5080" s="124">
        <v>0</v>
      </c>
    </row>
    <row r="5081" spans="2:3">
      <c r="B5081" s="80">
        <v>0</v>
      </c>
      <c r="C5081" s="44" t="s">
        <v>8</v>
      </c>
    </row>
    <row r="5082" spans="2:3">
      <c r="B5082" s="80">
        <v>0</v>
      </c>
      <c r="C5082" s="72" t="s">
        <v>24</v>
      </c>
    </row>
    <row r="5083" spans="2:3">
      <c r="B5083" s="80">
        <v>0</v>
      </c>
      <c r="C5083" s="72" t="s">
        <v>11</v>
      </c>
    </row>
    <row r="5084" spans="2:3">
      <c r="B5084" s="80">
        <v>0</v>
      </c>
      <c r="C5084" s="72">
        <v>0</v>
      </c>
    </row>
    <row r="5085" spans="2:3">
      <c r="B5085" s="80">
        <v>0</v>
      </c>
      <c r="C5085" s="45" t="s">
        <v>2</v>
      </c>
    </row>
    <row r="5086" spans="2:3">
      <c r="B5086" s="80">
        <v>0</v>
      </c>
      <c r="C5086" s="72" t="s">
        <v>1051</v>
      </c>
    </row>
    <row r="5087" spans="2:3">
      <c r="B5087" s="80">
        <v>0</v>
      </c>
      <c r="C5087" s="72" t="s">
        <v>4184</v>
      </c>
    </row>
    <row r="5088" spans="2:3">
      <c r="B5088" s="80">
        <v>0</v>
      </c>
      <c r="C5088" s="72" t="s">
        <v>4185</v>
      </c>
    </row>
    <row r="5089" spans="2:3">
      <c r="B5089" s="80">
        <v>0</v>
      </c>
      <c r="C5089" s="72" t="s">
        <v>4090</v>
      </c>
    </row>
    <row r="5090" spans="2:3">
      <c r="B5090" s="80">
        <v>0</v>
      </c>
      <c r="C5090" s="72" t="s">
        <v>4186</v>
      </c>
    </row>
    <row r="5091" spans="2:3">
      <c r="B5091" s="80">
        <v>0</v>
      </c>
      <c r="C5091" s="72" t="s">
        <v>1136</v>
      </c>
    </row>
    <row r="5092" spans="2:3">
      <c r="B5092" s="80">
        <v>0</v>
      </c>
      <c r="C5092" s="72" t="s">
        <v>681</v>
      </c>
    </row>
    <row r="5093" spans="2:3">
      <c r="B5093" s="80">
        <v>0</v>
      </c>
      <c r="C5093" s="72" t="s">
        <v>4187</v>
      </c>
    </row>
    <row r="5094" spans="2:3">
      <c r="B5094" s="80">
        <v>0</v>
      </c>
      <c r="C5094" s="72" t="s">
        <v>662</v>
      </c>
    </row>
    <row r="5095" spans="2:3">
      <c r="B5095" s="80">
        <v>0</v>
      </c>
      <c r="C5095" s="72" t="s">
        <v>700</v>
      </c>
    </row>
    <row r="5096" spans="2:3">
      <c r="B5096" s="80">
        <v>0</v>
      </c>
      <c r="C5096" s="72">
        <v>0</v>
      </c>
    </row>
    <row r="5097" spans="2:3">
      <c r="B5097" s="80">
        <v>0</v>
      </c>
      <c r="C5097" s="72" t="s">
        <v>0</v>
      </c>
    </row>
    <row r="5098" spans="2:3">
      <c r="B5098" s="80">
        <v>0</v>
      </c>
      <c r="C5098" s="72" t="s">
        <v>2414</v>
      </c>
    </row>
    <row r="5099" spans="2:3">
      <c r="B5099" s="80">
        <v>0</v>
      </c>
      <c r="C5099" s="72" t="s">
        <v>2415</v>
      </c>
    </row>
    <row r="5100" spans="2:3">
      <c r="B5100" s="80">
        <v>0</v>
      </c>
      <c r="C5100" s="72" t="s">
        <v>2416</v>
      </c>
    </row>
    <row r="5101" spans="2:3" ht="25.5">
      <c r="B5101" s="80">
        <v>0</v>
      </c>
      <c r="C5101" s="72" t="s">
        <v>2417</v>
      </c>
    </row>
    <row r="5102" spans="2:3">
      <c r="B5102" s="80">
        <v>0</v>
      </c>
      <c r="C5102" s="72" t="s">
        <v>2418</v>
      </c>
    </row>
    <row r="5103" spans="2:3">
      <c r="B5103" s="80">
        <v>0</v>
      </c>
      <c r="C5103" s="72" t="s">
        <v>2419</v>
      </c>
    </row>
    <row r="5104" spans="2:3">
      <c r="B5104" s="80">
        <v>0</v>
      </c>
      <c r="C5104" s="72" t="s">
        <v>2420</v>
      </c>
    </row>
    <row r="5105" spans="2:3">
      <c r="B5105" s="80">
        <v>0</v>
      </c>
      <c r="C5105" s="72" t="s">
        <v>2421</v>
      </c>
    </row>
    <row r="5106" spans="2:3">
      <c r="B5106" s="80">
        <v>0</v>
      </c>
      <c r="C5106" s="72" t="s">
        <v>2422</v>
      </c>
    </row>
    <row r="5107" spans="2:3">
      <c r="B5107" s="80">
        <v>0</v>
      </c>
      <c r="C5107" s="72" t="s">
        <v>2423</v>
      </c>
    </row>
    <row r="5108" spans="2:3">
      <c r="B5108" s="80">
        <v>0</v>
      </c>
      <c r="C5108" s="72">
        <v>0</v>
      </c>
    </row>
    <row r="5109" spans="2:3">
      <c r="B5109" s="122">
        <v>0</v>
      </c>
      <c r="C5109" s="122">
        <v>0</v>
      </c>
    </row>
    <row r="5110" spans="2:3">
      <c r="B5110" s="138">
        <v>0</v>
      </c>
      <c r="C5110" s="123">
        <v>0</v>
      </c>
    </row>
    <row r="5111" spans="2:3" ht="20.25">
      <c r="B5111" s="137" t="s">
        <v>1708</v>
      </c>
      <c r="C5111" s="48" t="s">
        <v>2424</v>
      </c>
    </row>
    <row r="5112" spans="2:3">
      <c r="B5112" s="139">
        <v>0</v>
      </c>
      <c r="C5112" s="49" t="s">
        <v>4188</v>
      </c>
    </row>
    <row r="5113" spans="2:3">
      <c r="B5113" s="80">
        <v>0</v>
      </c>
      <c r="C5113" s="124">
        <v>0</v>
      </c>
    </row>
    <row r="5114" spans="2:3">
      <c r="B5114" s="80">
        <v>0</v>
      </c>
      <c r="C5114" s="44" t="s">
        <v>5</v>
      </c>
    </row>
    <row r="5115" spans="2:3">
      <c r="B5115" s="80">
        <v>0</v>
      </c>
      <c r="C5115" s="72" t="s">
        <v>12</v>
      </c>
    </row>
    <row r="5116" spans="2:3">
      <c r="B5116" s="80">
        <v>0</v>
      </c>
      <c r="C5116" s="72" t="s">
        <v>17</v>
      </c>
    </row>
    <row r="5117" spans="2:3">
      <c r="B5117" s="80">
        <v>0</v>
      </c>
      <c r="C5117" s="72">
        <v>0</v>
      </c>
    </row>
    <row r="5118" spans="2:3">
      <c r="B5118" s="80">
        <v>0</v>
      </c>
      <c r="C5118" s="45" t="s">
        <v>2</v>
      </c>
    </row>
    <row r="5119" spans="2:3">
      <c r="B5119" s="80">
        <v>0</v>
      </c>
      <c r="C5119" s="72" t="s">
        <v>4189</v>
      </c>
    </row>
    <row r="5120" spans="2:3">
      <c r="B5120" s="80">
        <v>0</v>
      </c>
      <c r="C5120" s="72" t="s">
        <v>4190</v>
      </c>
    </row>
    <row r="5121" spans="2:3">
      <c r="B5121" s="80">
        <v>0</v>
      </c>
      <c r="C5121" s="72" t="s">
        <v>4191</v>
      </c>
    </row>
    <row r="5122" spans="2:3">
      <c r="B5122" s="80">
        <v>0</v>
      </c>
      <c r="C5122" s="72" t="s">
        <v>917</v>
      </c>
    </row>
    <row r="5123" spans="2:3">
      <c r="B5123" s="80">
        <v>0</v>
      </c>
      <c r="C5123" s="72" t="s">
        <v>691</v>
      </c>
    </row>
    <row r="5124" spans="2:3">
      <c r="B5124" s="80">
        <v>0</v>
      </c>
      <c r="C5124" s="72" t="s">
        <v>4192</v>
      </c>
    </row>
    <row r="5125" spans="2:3">
      <c r="B5125" s="80">
        <v>0</v>
      </c>
      <c r="C5125" s="72">
        <v>0</v>
      </c>
    </row>
    <row r="5126" spans="2:3">
      <c r="B5126" s="80">
        <v>0</v>
      </c>
      <c r="C5126" s="72">
        <v>0</v>
      </c>
    </row>
    <row r="5127" spans="2:3">
      <c r="B5127" s="80">
        <v>0</v>
      </c>
      <c r="C5127" s="72">
        <v>0</v>
      </c>
    </row>
    <row r="5128" spans="2:3">
      <c r="B5128" s="80">
        <v>0</v>
      </c>
      <c r="C5128" s="72" t="s">
        <v>0</v>
      </c>
    </row>
    <row r="5129" spans="2:3">
      <c r="B5129" s="80">
        <v>0</v>
      </c>
      <c r="C5129" s="72" t="s">
        <v>2425</v>
      </c>
    </row>
    <row r="5130" spans="2:3">
      <c r="B5130" s="80">
        <v>0</v>
      </c>
      <c r="C5130" s="72" t="s">
        <v>2426</v>
      </c>
    </row>
    <row r="5131" spans="2:3">
      <c r="B5131" s="80">
        <v>0</v>
      </c>
      <c r="C5131" s="72" t="s">
        <v>2427</v>
      </c>
    </row>
    <row r="5132" spans="2:3" ht="25.5">
      <c r="B5132" s="80">
        <v>0</v>
      </c>
      <c r="C5132" s="72" t="s">
        <v>2428</v>
      </c>
    </row>
    <row r="5133" spans="2:3">
      <c r="B5133" s="80">
        <v>0</v>
      </c>
      <c r="C5133" s="72">
        <v>0</v>
      </c>
    </row>
    <row r="5134" spans="2:3">
      <c r="B5134" s="122">
        <v>0</v>
      </c>
      <c r="C5134" s="122">
        <v>0</v>
      </c>
    </row>
    <row r="5135" spans="2:3">
      <c r="B5135" s="138">
        <v>0</v>
      </c>
      <c r="C5135" s="123">
        <v>0</v>
      </c>
    </row>
    <row r="5136" spans="2:3" ht="20.25">
      <c r="B5136" s="137" t="s">
        <v>1708</v>
      </c>
      <c r="C5136" s="48" t="s">
        <v>4193</v>
      </c>
    </row>
    <row r="5137" spans="2:3">
      <c r="B5137" s="139">
        <v>0</v>
      </c>
      <c r="C5137" s="49" t="s">
        <v>4194</v>
      </c>
    </row>
    <row r="5138" spans="2:3">
      <c r="B5138" s="80">
        <v>0</v>
      </c>
      <c r="C5138" s="124">
        <v>0</v>
      </c>
    </row>
    <row r="5139" spans="2:3">
      <c r="B5139" s="80">
        <v>0</v>
      </c>
      <c r="C5139" s="44" t="s">
        <v>8</v>
      </c>
    </row>
    <row r="5140" spans="2:3">
      <c r="B5140" s="80">
        <v>0</v>
      </c>
      <c r="C5140" s="72" t="s">
        <v>15</v>
      </c>
    </row>
    <row r="5141" spans="2:3">
      <c r="B5141" s="80">
        <v>0</v>
      </c>
      <c r="C5141" s="72" t="s">
        <v>3</v>
      </c>
    </row>
    <row r="5142" spans="2:3">
      <c r="B5142" s="80">
        <v>0</v>
      </c>
      <c r="C5142" s="72">
        <v>0</v>
      </c>
    </row>
    <row r="5143" spans="2:3">
      <c r="B5143" s="80">
        <v>0</v>
      </c>
      <c r="C5143" s="45" t="s">
        <v>2</v>
      </c>
    </row>
    <row r="5144" spans="2:3">
      <c r="B5144" s="80">
        <v>0</v>
      </c>
      <c r="C5144" s="72" t="s">
        <v>4195</v>
      </c>
    </row>
    <row r="5145" spans="2:3">
      <c r="B5145" s="80">
        <v>0</v>
      </c>
      <c r="C5145" s="72" t="s">
        <v>4196</v>
      </c>
    </row>
    <row r="5146" spans="2:3">
      <c r="B5146" s="80">
        <v>0</v>
      </c>
      <c r="C5146" s="72" t="s">
        <v>4197</v>
      </c>
    </row>
    <row r="5147" spans="2:3">
      <c r="B5147" s="80">
        <v>0</v>
      </c>
      <c r="C5147" s="72" t="s">
        <v>4198</v>
      </c>
    </row>
    <row r="5148" spans="2:3">
      <c r="B5148" s="80">
        <v>0</v>
      </c>
      <c r="C5148" s="72" t="s">
        <v>4199</v>
      </c>
    </row>
    <row r="5149" spans="2:3">
      <c r="B5149" s="80">
        <v>0</v>
      </c>
      <c r="C5149" s="72" t="s">
        <v>4200</v>
      </c>
    </row>
    <row r="5150" spans="2:3">
      <c r="B5150" s="80">
        <v>0</v>
      </c>
      <c r="C5150" s="72" t="s">
        <v>690</v>
      </c>
    </row>
    <row r="5151" spans="2:3">
      <c r="B5151" s="80">
        <v>0</v>
      </c>
      <c r="C5151" s="72"/>
    </row>
    <row r="5152" spans="2:3">
      <c r="B5152" s="80">
        <v>0</v>
      </c>
      <c r="C5152" s="72" t="s">
        <v>2430</v>
      </c>
    </row>
    <row r="5153" spans="2:3">
      <c r="B5153" s="80">
        <v>0</v>
      </c>
      <c r="C5153" s="72" t="s">
        <v>4201</v>
      </c>
    </row>
    <row r="5154" spans="2:3">
      <c r="B5154" s="80">
        <v>0</v>
      </c>
      <c r="C5154" s="72">
        <v>0</v>
      </c>
    </row>
    <row r="5155" spans="2:3">
      <c r="B5155" s="80">
        <v>0</v>
      </c>
      <c r="C5155" s="72">
        <v>0</v>
      </c>
    </row>
    <row r="5156" spans="2:3">
      <c r="B5156" s="80">
        <v>0</v>
      </c>
      <c r="C5156" s="72" t="s">
        <v>0</v>
      </c>
    </row>
    <row r="5157" spans="2:3">
      <c r="B5157" s="80">
        <v>0</v>
      </c>
      <c r="C5157" s="72" t="s">
        <v>2431</v>
      </c>
    </row>
    <row r="5158" spans="2:3">
      <c r="B5158" s="80">
        <v>0</v>
      </c>
      <c r="C5158" s="72" t="s">
        <v>2432</v>
      </c>
    </row>
    <row r="5159" spans="2:3">
      <c r="B5159" s="80">
        <v>0</v>
      </c>
      <c r="C5159" s="72" t="s">
        <v>2433</v>
      </c>
    </row>
    <row r="5160" spans="2:3" ht="25.5">
      <c r="B5160" s="80">
        <v>0</v>
      </c>
      <c r="C5160" s="72" t="s">
        <v>2434</v>
      </c>
    </row>
    <row r="5161" spans="2:3" ht="25.5">
      <c r="B5161" s="80">
        <v>0</v>
      </c>
      <c r="C5161" s="72" t="s">
        <v>2435</v>
      </c>
    </row>
    <row r="5162" spans="2:3">
      <c r="B5162" s="80">
        <v>0</v>
      </c>
      <c r="C5162" s="72" t="s">
        <v>2436</v>
      </c>
    </row>
    <row r="5163" spans="2:3">
      <c r="B5163" s="80">
        <v>0</v>
      </c>
      <c r="C5163" s="72" t="s">
        <v>2437</v>
      </c>
    </row>
    <row r="5164" spans="2:3">
      <c r="B5164" s="80">
        <v>0</v>
      </c>
      <c r="C5164" s="72">
        <v>0</v>
      </c>
    </row>
    <row r="5165" spans="2:3">
      <c r="B5165" s="122">
        <v>0</v>
      </c>
      <c r="C5165" s="122">
        <v>0</v>
      </c>
    </row>
    <row r="5166" spans="2:3">
      <c r="B5166" s="138">
        <v>0</v>
      </c>
      <c r="C5166" s="123">
        <v>0</v>
      </c>
    </row>
    <row r="5167" spans="2:3" ht="20.25">
      <c r="B5167" s="137" t="s">
        <v>1708</v>
      </c>
      <c r="C5167" s="48" t="s">
        <v>2438</v>
      </c>
    </row>
    <row r="5168" spans="2:3">
      <c r="B5168" s="139">
        <v>0</v>
      </c>
      <c r="C5168" s="49" t="s">
        <v>4202</v>
      </c>
    </row>
    <row r="5169" spans="2:3">
      <c r="B5169" s="80">
        <v>0</v>
      </c>
      <c r="C5169" s="124">
        <v>0</v>
      </c>
    </row>
    <row r="5170" spans="2:3">
      <c r="B5170" s="80">
        <v>0</v>
      </c>
      <c r="C5170" s="44" t="s">
        <v>19</v>
      </c>
    </row>
    <row r="5171" spans="2:3">
      <c r="B5171" s="80">
        <v>0</v>
      </c>
      <c r="C5171" s="72" t="s">
        <v>41</v>
      </c>
    </row>
    <row r="5172" spans="2:3">
      <c r="B5172" s="80">
        <v>0</v>
      </c>
      <c r="C5172" s="72" t="s">
        <v>25</v>
      </c>
    </row>
    <row r="5173" spans="2:3">
      <c r="B5173" s="80">
        <v>0</v>
      </c>
      <c r="C5173" s="72">
        <v>0</v>
      </c>
    </row>
    <row r="5174" spans="2:3">
      <c r="B5174" s="80">
        <v>0</v>
      </c>
      <c r="C5174" s="45" t="s">
        <v>2</v>
      </c>
    </row>
    <row r="5175" spans="2:3">
      <c r="B5175" s="80">
        <v>0</v>
      </c>
      <c r="C5175" s="72" t="s">
        <v>4203</v>
      </c>
    </row>
    <row r="5176" spans="2:3">
      <c r="B5176" s="80">
        <v>0</v>
      </c>
      <c r="C5176" s="72" t="s">
        <v>4204</v>
      </c>
    </row>
    <row r="5177" spans="2:3">
      <c r="B5177" s="80">
        <v>0</v>
      </c>
      <c r="C5177" s="72" t="s">
        <v>4205</v>
      </c>
    </row>
    <row r="5178" spans="2:3">
      <c r="B5178" s="80">
        <v>0</v>
      </c>
      <c r="C5178" s="72" t="s">
        <v>3796</v>
      </c>
    </row>
    <row r="5179" spans="2:3">
      <c r="B5179" s="80">
        <v>0</v>
      </c>
      <c r="C5179" s="72" t="s">
        <v>4206</v>
      </c>
    </row>
    <row r="5180" spans="2:3">
      <c r="B5180" s="80">
        <v>0</v>
      </c>
      <c r="C5180" s="72" t="s">
        <v>4207</v>
      </c>
    </row>
    <row r="5181" spans="2:3">
      <c r="B5181" s="80">
        <v>0</v>
      </c>
      <c r="C5181" s="72" t="s">
        <v>4208</v>
      </c>
    </row>
    <row r="5182" spans="2:3">
      <c r="B5182" s="80">
        <v>0</v>
      </c>
      <c r="C5182" s="72">
        <v>0</v>
      </c>
    </row>
    <row r="5183" spans="2:3">
      <c r="B5183" s="80">
        <v>0</v>
      </c>
      <c r="C5183" s="72" t="s">
        <v>0</v>
      </c>
    </row>
    <row r="5184" spans="2:3" ht="25.5">
      <c r="B5184" s="80">
        <v>0</v>
      </c>
      <c r="C5184" s="72" t="s">
        <v>2439</v>
      </c>
    </row>
    <row r="5185" spans="2:3">
      <c r="B5185" s="80">
        <v>0</v>
      </c>
      <c r="C5185" s="72" t="s">
        <v>2440</v>
      </c>
    </row>
    <row r="5186" spans="2:3" ht="25.5">
      <c r="B5186" s="80">
        <v>0</v>
      </c>
      <c r="C5186" s="72" t="s">
        <v>2441</v>
      </c>
    </row>
    <row r="5187" spans="2:3" ht="25.5">
      <c r="B5187" s="80">
        <v>0</v>
      </c>
      <c r="C5187" s="72" t="s">
        <v>2442</v>
      </c>
    </row>
    <row r="5188" spans="2:3" ht="25.5">
      <c r="B5188" s="80">
        <v>0</v>
      </c>
      <c r="C5188" s="72" t="s">
        <v>2443</v>
      </c>
    </row>
    <row r="5189" spans="2:3">
      <c r="B5189" s="80">
        <v>0</v>
      </c>
      <c r="C5189" s="72" t="s">
        <v>2444</v>
      </c>
    </row>
    <row r="5190" spans="2:3">
      <c r="B5190" s="80">
        <v>0</v>
      </c>
      <c r="C5190" s="72" t="s">
        <v>2445</v>
      </c>
    </row>
    <row r="5191" spans="2:3">
      <c r="B5191" s="80">
        <v>0</v>
      </c>
      <c r="C5191" s="72" t="s">
        <v>2446</v>
      </c>
    </row>
    <row r="5192" spans="2:3">
      <c r="B5192" s="80">
        <v>0</v>
      </c>
      <c r="C5192" s="72" t="s">
        <v>2447</v>
      </c>
    </row>
    <row r="5193" spans="2:3">
      <c r="B5193" s="80">
        <v>0</v>
      </c>
      <c r="C5193" s="72">
        <v>0</v>
      </c>
    </row>
    <row r="5194" spans="2:3">
      <c r="B5194" s="122">
        <v>0</v>
      </c>
      <c r="C5194" s="122">
        <v>0</v>
      </c>
    </row>
    <row r="5195" spans="2:3">
      <c r="B5195" s="138">
        <v>0</v>
      </c>
      <c r="C5195" s="123">
        <v>0</v>
      </c>
    </row>
    <row r="5196" spans="2:3" ht="20.25">
      <c r="B5196" s="137" t="s">
        <v>1708</v>
      </c>
      <c r="C5196" s="48" t="s">
        <v>2448</v>
      </c>
    </row>
    <row r="5197" spans="2:3">
      <c r="B5197" s="139">
        <v>0</v>
      </c>
      <c r="C5197" s="49" t="s">
        <v>4209</v>
      </c>
    </row>
    <row r="5198" spans="2:3">
      <c r="B5198" s="80">
        <v>0</v>
      </c>
      <c r="C5198" s="124">
        <v>0</v>
      </c>
    </row>
    <row r="5199" spans="2:3">
      <c r="B5199" s="80">
        <v>0</v>
      </c>
      <c r="C5199" s="44" t="s">
        <v>35</v>
      </c>
    </row>
    <row r="5200" spans="2:3">
      <c r="B5200" s="80">
        <v>0</v>
      </c>
      <c r="C5200" s="72" t="s">
        <v>4</v>
      </c>
    </row>
    <row r="5201" spans="2:3">
      <c r="B5201" s="80">
        <v>0</v>
      </c>
      <c r="C5201" s="72" t="s">
        <v>14</v>
      </c>
    </row>
    <row r="5202" spans="2:3">
      <c r="B5202" s="80">
        <v>0</v>
      </c>
      <c r="C5202" s="72">
        <v>0</v>
      </c>
    </row>
    <row r="5203" spans="2:3">
      <c r="B5203" s="80">
        <v>0</v>
      </c>
      <c r="C5203" s="45" t="s">
        <v>2</v>
      </c>
    </row>
    <row r="5204" spans="2:3">
      <c r="B5204" s="80">
        <v>0</v>
      </c>
      <c r="C5204" s="72" t="s">
        <v>4210</v>
      </c>
    </row>
    <row r="5205" spans="2:3">
      <c r="B5205" s="80">
        <v>0</v>
      </c>
      <c r="C5205" s="72" t="s">
        <v>4211</v>
      </c>
    </row>
    <row r="5206" spans="2:3">
      <c r="B5206" s="80">
        <v>0</v>
      </c>
      <c r="C5206" s="72" t="s">
        <v>4212</v>
      </c>
    </row>
    <row r="5207" spans="2:3">
      <c r="B5207" s="80">
        <v>0</v>
      </c>
      <c r="C5207" s="72" t="s">
        <v>4213</v>
      </c>
    </row>
    <row r="5208" spans="2:3">
      <c r="B5208" s="80">
        <v>0</v>
      </c>
      <c r="C5208" s="72" t="s">
        <v>4214</v>
      </c>
    </row>
    <row r="5209" spans="2:3">
      <c r="B5209" s="80">
        <v>0</v>
      </c>
      <c r="C5209" s="72" t="s">
        <v>4215</v>
      </c>
    </row>
    <row r="5210" spans="2:3">
      <c r="B5210" s="80">
        <v>0</v>
      </c>
      <c r="C5210" s="72" t="s">
        <v>4216</v>
      </c>
    </row>
    <row r="5211" spans="2:3">
      <c r="B5211" s="80">
        <v>0</v>
      </c>
      <c r="C5211" s="72" t="s">
        <v>4217</v>
      </c>
    </row>
    <row r="5212" spans="2:3">
      <c r="B5212" s="80">
        <v>0</v>
      </c>
      <c r="C5212" s="72" t="s">
        <v>973</v>
      </c>
    </row>
    <row r="5213" spans="2:3">
      <c r="B5213" s="80">
        <v>0</v>
      </c>
      <c r="C5213" s="72" t="s">
        <v>3822</v>
      </c>
    </row>
    <row r="5214" spans="2:3">
      <c r="B5214" s="80">
        <v>0</v>
      </c>
      <c r="C5214" s="72" t="s">
        <v>4218</v>
      </c>
    </row>
    <row r="5215" spans="2:3">
      <c r="B5215" s="80">
        <v>0</v>
      </c>
      <c r="C5215" s="72" t="s">
        <v>4219</v>
      </c>
    </row>
    <row r="5216" spans="2:3">
      <c r="B5216" s="80">
        <v>0</v>
      </c>
      <c r="C5216" s="72" t="s">
        <v>686</v>
      </c>
    </row>
    <row r="5217" spans="2:3">
      <c r="B5217" s="80">
        <v>0</v>
      </c>
      <c r="C5217" s="72" t="s">
        <v>4220</v>
      </c>
    </row>
    <row r="5218" spans="2:3">
      <c r="B5218" s="80">
        <v>0</v>
      </c>
      <c r="C5218" s="72">
        <v>0</v>
      </c>
    </row>
    <row r="5219" spans="2:3">
      <c r="B5219" s="80">
        <v>0</v>
      </c>
      <c r="C5219" s="72">
        <v>0</v>
      </c>
    </row>
    <row r="5220" spans="2:3">
      <c r="B5220" s="80">
        <v>0</v>
      </c>
      <c r="C5220" s="72" t="s">
        <v>0</v>
      </c>
    </row>
    <row r="5221" spans="2:3" ht="25.5">
      <c r="B5221" s="80">
        <v>0</v>
      </c>
      <c r="C5221" s="72" t="s">
        <v>2449</v>
      </c>
    </row>
    <row r="5222" spans="2:3" ht="38.25">
      <c r="B5222" s="80">
        <v>0</v>
      </c>
      <c r="C5222" s="72" t="s">
        <v>2450</v>
      </c>
    </row>
    <row r="5223" spans="2:3" ht="38.25">
      <c r="B5223" s="80">
        <v>0</v>
      </c>
      <c r="C5223" s="72" t="s">
        <v>2451</v>
      </c>
    </row>
    <row r="5224" spans="2:3" ht="25.5">
      <c r="B5224" s="80">
        <v>0</v>
      </c>
      <c r="C5224" s="72" t="s">
        <v>2452</v>
      </c>
    </row>
    <row r="5225" spans="2:3">
      <c r="B5225" s="80">
        <v>0</v>
      </c>
      <c r="C5225" s="72">
        <v>0</v>
      </c>
    </row>
    <row r="5226" spans="2:3">
      <c r="B5226" s="122">
        <v>0</v>
      </c>
      <c r="C5226" s="122">
        <v>0</v>
      </c>
    </row>
    <row r="5227" spans="2:3">
      <c r="B5227" s="138">
        <v>0</v>
      </c>
      <c r="C5227" s="123">
        <v>0</v>
      </c>
    </row>
    <row r="5228" spans="2:3" ht="20.25">
      <c r="B5228" s="137" t="s">
        <v>1708</v>
      </c>
      <c r="C5228" s="48" t="s">
        <v>2453</v>
      </c>
    </row>
    <row r="5229" spans="2:3">
      <c r="B5229" s="139">
        <v>0</v>
      </c>
      <c r="C5229" s="49" t="s">
        <v>4221</v>
      </c>
    </row>
    <row r="5230" spans="2:3">
      <c r="B5230" s="80">
        <v>0</v>
      </c>
      <c r="C5230" s="124">
        <v>0</v>
      </c>
    </row>
    <row r="5231" spans="2:3">
      <c r="B5231" s="80">
        <v>0</v>
      </c>
      <c r="C5231" s="44" t="s">
        <v>8</v>
      </c>
    </row>
    <row r="5232" spans="2:3">
      <c r="B5232" s="80">
        <v>0</v>
      </c>
      <c r="C5232" s="72" t="s">
        <v>4</v>
      </c>
    </row>
    <row r="5233" spans="2:3">
      <c r="B5233" s="80">
        <v>0</v>
      </c>
      <c r="C5233" s="72" t="s">
        <v>11</v>
      </c>
    </row>
    <row r="5234" spans="2:3">
      <c r="B5234" s="80">
        <v>0</v>
      </c>
      <c r="C5234" s="72">
        <v>0</v>
      </c>
    </row>
    <row r="5235" spans="2:3">
      <c r="B5235" s="80">
        <v>0</v>
      </c>
      <c r="C5235" s="45" t="s">
        <v>2</v>
      </c>
    </row>
    <row r="5236" spans="2:3">
      <c r="B5236" s="80">
        <v>0</v>
      </c>
      <c r="C5236" s="72" t="s">
        <v>1296</v>
      </c>
    </row>
    <row r="5237" spans="2:3">
      <c r="B5237" s="80">
        <v>0</v>
      </c>
      <c r="C5237" s="72" t="s">
        <v>4222</v>
      </c>
    </row>
    <row r="5238" spans="2:3">
      <c r="B5238" s="80">
        <v>0</v>
      </c>
      <c r="C5238" s="72" t="s">
        <v>4223</v>
      </c>
    </row>
    <row r="5239" spans="2:3">
      <c r="B5239" s="80">
        <v>0</v>
      </c>
      <c r="C5239" s="72" t="s">
        <v>3603</v>
      </c>
    </row>
    <row r="5240" spans="2:3">
      <c r="B5240" s="80">
        <v>0</v>
      </c>
      <c r="C5240" s="72" t="s">
        <v>4224</v>
      </c>
    </row>
    <row r="5241" spans="2:3">
      <c r="B5241" s="80">
        <v>0</v>
      </c>
      <c r="C5241" s="72" t="s">
        <v>4225</v>
      </c>
    </row>
    <row r="5242" spans="2:3">
      <c r="B5242" s="80">
        <v>0</v>
      </c>
      <c r="C5242" s="72" t="s">
        <v>4226</v>
      </c>
    </row>
    <row r="5243" spans="2:3">
      <c r="B5243" s="80">
        <v>0</v>
      </c>
      <c r="C5243" s="72" t="s">
        <v>4227</v>
      </c>
    </row>
    <row r="5244" spans="2:3">
      <c r="B5244" s="80">
        <v>0</v>
      </c>
      <c r="C5244" s="72" t="s">
        <v>4228</v>
      </c>
    </row>
    <row r="5245" spans="2:3">
      <c r="B5245" s="80">
        <v>0</v>
      </c>
      <c r="C5245" s="72" t="s">
        <v>4229</v>
      </c>
    </row>
    <row r="5246" spans="2:3">
      <c r="B5246" s="80">
        <v>0</v>
      </c>
      <c r="C5246" s="72" t="s">
        <v>1204</v>
      </c>
    </row>
    <row r="5247" spans="2:3">
      <c r="B5247" s="80">
        <v>0</v>
      </c>
      <c r="C5247" s="72" t="s">
        <v>662</v>
      </c>
    </row>
    <row r="5248" spans="2:3">
      <c r="B5248" s="80">
        <v>0</v>
      </c>
      <c r="C5248" s="72" t="s">
        <v>700</v>
      </c>
    </row>
    <row r="5249" spans="2:3">
      <c r="B5249" s="80">
        <v>0</v>
      </c>
      <c r="C5249" s="72" t="s">
        <v>4230</v>
      </c>
    </row>
    <row r="5250" spans="2:3">
      <c r="B5250" s="80">
        <v>0</v>
      </c>
      <c r="C5250" s="72">
        <v>0</v>
      </c>
    </row>
    <row r="5251" spans="2:3">
      <c r="B5251" s="80">
        <v>0</v>
      </c>
      <c r="C5251" s="72">
        <v>0</v>
      </c>
    </row>
    <row r="5252" spans="2:3">
      <c r="B5252" s="80">
        <v>0</v>
      </c>
      <c r="C5252" s="72" t="s">
        <v>0</v>
      </c>
    </row>
    <row r="5253" spans="2:3">
      <c r="B5253" s="80">
        <v>0</v>
      </c>
      <c r="C5253" s="72" t="s">
        <v>2454</v>
      </c>
    </row>
    <row r="5254" spans="2:3">
      <c r="B5254" s="80">
        <v>0</v>
      </c>
      <c r="C5254" s="72" t="s">
        <v>2455</v>
      </c>
    </row>
    <row r="5255" spans="2:3" ht="25.5">
      <c r="B5255" s="80">
        <v>0</v>
      </c>
      <c r="C5255" s="72" t="s">
        <v>2456</v>
      </c>
    </row>
    <row r="5256" spans="2:3" ht="25.5">
      <c r="B5256" s="80">
        <v>0</v>
      </c>
      <c r="C5256" s="72" t="s">
        <v>2457</v>
      </c>
    </row>
    <row r="5257" spans="2:3">
      <c r="B5257" s="80">
        <v>0</v>
      </c>
      <c r="C5257" s="72" t="s">
        <v>2458</v>
      </c>
    </row>
    <row r="5258" spans="2:3">
      <c r="B5258" s="80">
        <v>0</v>
      </c>
      <c r="C5258" s="72" t="s">
        <v>2459</v>
      </c>
    </row>
    <row r="5259" spans="2:3">
      <c r="B5259" s="80">
        <v>0</v>
      </c>
      <c r="C5259" s="72" t="s">
        <v>2460</v>
      </c>
    </row>
    <row r="5260" spans="2:3">
      <c r="B5260" s="80">
        <v>0</v>
      </c>
      <c r="C5260" s="72">
        <v>0</v>
      </c>
    </row>
    <row r="5261" spans="2:3">
      <c r="B5261" s="122">
        <v>0</v>
      </c>
      <c r="C5261" s="122">
        <v>0</v>
      </c>
    </row>
    <row r="5262" spans="2:3">
      <c r="B5262" s="138">
        <v>0</v>
      </c>
      <c r="C5262" s="123">
        <v>0</v>
      </c>
    </row>
    <row r="5263" spans="2:3" ht="20.25">
      <c r="B5263" s="137" t="s">
        <v>1708</v>
      </c>
      <c r="C5263" s="48" t="s">
        <v>2461</v>
      </c>
    </row>
    <row r="5264" spans="2:3">
      <c r="B5264" s="139">
        <v>0</v>
      </c>
      <c r="C5264" s="49" t="s">
        <v>4231</v>
      </c>
    </row>
    <row r="5265" spans="2:3">
      <c r="B5265" s="80">
        <v>0</v>
      </c>
      <c r="C5265" s="124">
        <v>0</v>
      </c>
    </row>
    <row r="5266" spans="2:3">
      <c r="B5266" s="80">
        <v>0</v>
      </c>
      <c r="C5266" s="44" t="s">
        <v>8</v>
      </c>
    </row>
    <row r="5267" spans="2:3">
      <c r="B5267" s="80">
        <v>0</v>
      </c>
      <c r="C5267" s="72" t="s">
        <v>4</v>
      </c>
    </row>
    <row r="5268" spans="2:3">
      <c r="B5268" s="80">
        <v>0</v>
      </c>
      <c r="C5268" s="72" t="s">
        <v>32</v>
      </c>
    </row>
    <row r="5269" spans="2:3">
      <c r="B5269" s="80">
        <v>0</v>
      </c>
      <c r="C5269" s="72">
        <v>0</v>
      </c>
    </row>
    <row r="5270" spans="2:3">
      <c r="B5270" s="80">
        <v>0</v>
      </c>
      <c r="C5270" s="45" t="s">
        <v>2</v>
      </c>
    </row>
    <row r="5271" spans="2:3">
      <c r="B5271" s="80">
        <v>0</v>
      </c>
      <c r="C5271" s="72" t="s">
        <v>836</v>
      </c>
    </row>
    <row r="5272" spans="2:3">
      <c r="B5272" s="80">
        <v>0</v>
      </c>
      <c r="C5272" s="72" t="s">
        <v>4232</v>
      </c>
    </row>
    <row r="5273" spans="2:3">
      <c r="B5273" s="80">
        <v>0</v>
      </c>
      <c r="C5273" s="72" t="s">
        <v>4233</v>
      </c>
    </row>
    <row r="5274" spans="2:3">
      <c r="B5274" s="80">
        <v>0</v>
      </c>
      <c r="C5274" s="72" t="s">
        <v>4234</v>
      </c>
    </row>
    <row r="5275" spans="2:3">
      <c r="B5275" s="80">
        <v>0</v>
      </c>
      <c r="C5275" s="72" t="s">
        <v>4235</v>
      </c>
    </row>
    <row r="5276" spans="2:3">
      <c r="B5276" s="80">
        <v>0</v>
      </c>
      <c r="C5276" s="72" t="s">
        <v>663</v>
      </c>
    </row>
    <row r="5277" spans="2:3">
      <c r="B5277" s="80">
        <v>0</v>
      </c>
      <c r="C5277" s="72">
        <v>0</v>
      </c>
    </row>
    <row r="5278" spans="2:3">
      <c r="B5278" s="80">
        <v>0</v>
      </c>
      <c r="C5278" s="72" t="s">
        <v>0</v>
      </c>
    </row>
    <row r="5279" spans="2:3">
      <c r="B5279" s="80">
        <v>0</v>
      </c>
      <c r="C5279" s="72" t="s">
        <v>2462</v>
      </c>
    </row>
    <row r="5280" spans="2:3">
      <c r="B5280" s="80">
        <v>0</v>
      </c>
      <c r="C5280" s="72" t="s">
        <v>2463</v>
      </c>
    </row>
    <row r="5281" spans="2:3" ht="25.5">
      <c r="B5281" s="80">
        <v>0</v>
      </c>
      <c r="C5281" s="72" t="s">
        <v>2464</v>
      </c>
    </row>
    <row r="5282" spans="2:3">
      <c r="B5282" s="80">
        <v>0</v>
      </c>
      <c r="C5282" s="72" t="s">
        <v>2465</v>
      </c>
    </row>
    <row r="5283" spans="2:3">
      <c r="B5283" s="80">
        <v>0</v>
      </c>
      <c r="C5283" s="72" t="s">
        <v>2466</v>
      </c>
    </row>
    <row r="5284" spans="2:3" ht="25.5">
      <c r="B5284" s="80">
        <v>0</v>
      </c>
      <c r="C5284" s="72" t="s">
        <v>4236</v>
      </c>
    </row>
    <row r="5285" spans="2:3">
      <c r="B5285" s="80">
        <v>0</v>
      </c>
      <c r="C5285" s="72" t="s">
        <v>2467</v>
      </c>
    </row>
    <row r="5286" spans="2:3">
      <c r="B5286" s="80">
        <v>0</v>
      </c>
      <c r="C5286" s="72" t="s">
        <v>2468</v>
      </c>
    </row>
    <row r="5287" spans="2:3">
      <c r="B5287" s="80">
        <v>0</v>
      </c>
      <c r="C5287" s="72" t="s">
        <v>2469</v>
      </c>
    </row>
    <row r="5288" spans="2:3">
      <c r="B5288" s="80">
        <v>0</v>
      </c>
      <c r="C5288" s="72" t="s">
        <v>2470</v>
      </c>
    </row>
    <row r="5289" spans="2:3">
      <c r="B5289" s="80">
        <v>0</v>
      </c>
      <c r="C5289" s="72">
        <v>0</v>
      </c>
    </row>
    <row r="5290" spans="2:3">
      <c r="B5290" s="122">
        <v>0</v>
      </c>
      <c r="C5290" s="122">
        <v>0</v>
      </c>
    </row>
    <row r="5291" spans="2:3">
      <c r="B5291" s="138">
        <v>0</v>
      </c>
      <c r="C5291" s="123">
        <v>0</v>
      </c>
    </row>
    <row r="5292" spans="2:3" ht="20.25">
      <c r="B5292" s="137" t="s">
        <v>1708</v>
      </c>
      <c r="C5292" s="48" t="s">
        <v>2471</v>
      </c>
    </row>
    <row r="5293" spans="2:3">
      <c r="B5293" s="139">
        <v>0</v>
      </c>
      <c r="C5293" s="49" t="s">
        <v>4237</v>
      </c>
    </row>
    <row r="5294" spans="2:3">
      <c r="B5294" s="80">
        <v>0</v>
      </c>
      <c r="C5294" s="124">
        <v>0</v>
      </c>
    </row>
    <row r="5295" spans="2:3">
      <c r="B5295" s="80">
        <v>0</v>
      </c>
      <c r="C5295" s="44" t="s">
        <v>8</v>
      </c>
    </row>
    <row r="5296" spans="2:3">
      <c r="B5296" s="80">
        <v>0</v>
      </c>
      <c r="C5296" s="72" t="s">
        <v>7</v>
      </c>
    </row>
    <row r="5297" spans="2:3">
      <c r="B5297" s="80">
        <v>0</v>
      </c>
      <c r="C5297" s="72" t="s">
        <v>25</v>
      </c>
    </row>
    <row r="5298" spans="2:3">
      <c r="B5298" s="80">
        <v>0</v>
      </c>
      <c r="C5298" s="72">
        <v>0</v>
      </c>
    </row>
    <row r="5299" spans="2:3">
      <c r="B5299" s="80">
        <v>0</v>
      </c>
      <c r="C5299" s="45" t="s">
        <v>2</v>
      </c>
    </row>
    <row r="5300" spans="2:3">
      <c r="B5300" s="80">
        <v>0</v>
      </c>
      <c r="C5300" s="72" t="s">
        <v>929</v>
      </c>
    </row>
    <row r="5301" spans="2:3">
      <c r="B5301" s="80">
        <v>0</v>
      </c>
      <c r="C5301" s="72" t="s">
        <v>4238</v>
      </c>
    </row>
    <row r="5302" spans="2:3">
      <c r="B5302" s="80">
        <v>0</v>
      </c>
      <c r="C5302" s="72" t="s">
        <v>4239</v>
      </c>
    </row>
    <row r="5303" spans="2:3">
      <c r="B5303" s="80">
        <v>0</v>
      </c>
      <c r="C5303" s="72" t="s">
        <v>4240</v>
      </c>
    </row>
    <row r="5304" spans="2:3">
      <c r="B5304" s="80">
        <v>0</v>
      </c>
      <c r="C5304" s="72" t="s">
        <v>4241</v>
      </c>
    </row>
    <row r="5305" spans="2:3">
      <c r="B5305" s="80">
        <v>0</v>
      </c>
      <c r="C5305" s="72" t="s">
        <v>4242</v>
      </c>
    </row>
    <row r="5306" spans="2:3">
      <c r="B5306" s="80">
        <v>0</v>
      </c>
      <c r="C5306" s="72">
        <v>0</v>
      </c>
    </row>
    <row r="5307" spans="2:3">
      <c r="B5307" s="80">
        <v>0</v>
      </c>
      <c r="C5307" s="72" t="s">
        <v>0</v>
      </c>
    </row>
    <row r="5308" spans="2:3" ht="25.5">
      <c r="B5308" s="80">
        <v>0</v>
      </c>
      <c r="C5308" s="72" t="s">
        <v>2472</v>
      </c>
    </row>
    <row r="5309" spans="2:3">
      <c r="B5309" s="80">
        <v>0</v>
      </c>
      <c r="C5309" s="72" t="s">
        <v>2473</v>
      </c>
    </row>
    <row r="5310" spans="2:3" ht="25.5">
      <c r="B5310" s="80">
        <v>0</v>
      </c>
      <c r="C5310" s="72" t="s">
        <v>2474</v>
      </c>
    </row>
    <row r="5311" spans="2:3">
      <c r="B5311" s="80">
        <v>0</v>
      </c>
      <c r="C5311" s="72">
        <v>0</v>
      </c>
    </row>
    <row r="5312" spans="2:3">
      <c r="B5312" s="122">
        <v>0</v>
      </c>
      <c r="C5312" s="122">
        <v>0</v>
      </c>
    </row>
    <row r="5313" spans="2:3">
      <c r="B5313" s="138">
        <v>0</v>
      </c>
      <c r="C5313" s="123">
        <v>0</v>
      </c>
    </row>
    <row r="5314" spans="2:3" ht="20.25">
      <c r="B5314" s="137" t="s">
        <v>1708</v>
      </c>
      <c r="C5314" s="48" t="s">
        <v>2475</v>
      </c>
    </row>
    <row r="5315" spans="2:3">
      <c r="B5315" s="139">
        <v>0</v>
      </c>
      <c r="C5315" s="49" t="s">
        <v>4243</v>
      </c>
    </row>
    <row r="5316" spans="2:3">
      <c r="B5316" s="80">
        <v>0</v>
      </c>
      <c r="C5316" s="124">
        <v>0</v>
      </c>
    </row>
    <row r="5317" spans="2:3">
      <c r="B5317" s="80">
        <v>0</v>
      </c>
      <c r="C5317" s="44" t="s">
        <v>8</v>
      </c>
    </row>
    <row r="5318" spans="2:3">
      <c r="B5318" s="80">
        <v>0</v>
      </c>
      <c r="C5318" s="72" t="s">
        <v>15</v>
      </c>
    </row>
    <row r="5319" spans="2:3">
      <c r="B5319" s="80">
        <v>0</v>
      </c>
      <c r="C5319" s="72" t="s">
        <v>18</v>
      </c>
    </row>
    <row r="5320" spans="2:3">
      <c r="B5320" s="80">
        <v>0</v>
      </c>
      <c r="C5320" s="72">
        <v>0</v>
      </c>
    </row>
    <row r="5321" spans="2:3">
      <c r="B5321" s="80">
        <v>0</v>
      </c>
      <c r="C5321" s="45" t="s">
        <v>2</v>
      </c>
    </row>
    <row r="5322" spans="2:3">
      <c r="B5322" s="80">
        <v>0</v>
      </c>
      <c r="C5322" s="72" t="s">
        <v>3833</v>
      </c>
    </row>
    <row r="5323" spans="2:3">
      <c r="B5323" s="80">
        <v>0</v>
      </c>
      <c r="C5323" s="72" t="s">
        <v>4244</v>
      </c>
    </row>
    <row r="5324" spans="2:3">
      <c r="B5324" s="80">
        <v>0</v>
      </c>
      <c r="C5324" s="72" t="s">
        <v>4245</v>
      </c>
    </row>
    <row r="5325" spans="2:3">
      <c r="B5325" s="80">
        <v>0</v>
      </c>
      <c r="C5325" s="72" t="s">
        <v>4246</v>
      </c>
    </row>
    <row r="5326" spans="2:3">
      <c r="B5326" s="80">
        <v>0</v>
      </c>
      <c r="C5326" s="72" t="s">
        <v>4247</v>
      </c>
    </row>
    <row r="5327" spans="2:3">
      <c r="B5327" s="80">
        <v>0</v>
      </c>
      <c r="C5327" s="72" t="s">
        <v>4248</v>
      </c>
    </row>
    <row r="5328" spans="2:3">
      <c r="B5328" s="80">
        <v>0</v>
      </c>
      <c r="C5328" s="72" t="s">
        <v>662</v>
      </c>
    </row>
    <row r="5329" spans="2:3">
      <c r="B5329" s="80">
        <v>0</v>
      </c>
      <c r="C5329" s="72" t="s">
        <v>663</v>
      </c>
    </row>
    <row r="5330" spans="2:3">
      <c r="B5330" s="80">
        <v>0</v>
      </c>
      <c r="C5330" s="72">
        <v>0</v>
      </c>
    </row>
    <row r="5331" spans="2:3">
      <c r="B5331" s="80">
        <v>0</v>
      </c>
      <c r="C5331" s="72" t="s">
        <v>0</v>
      </c>
    </row>
    <row r="5332" spans="2:3" ht="25.5">
      <c r="B5332" s="80">
        <v>0</v>
      </c>
      <c r="C5332" s="72" t="s">
        <v>2476</v>
      </c>
    </row>
    <row r="5333" spans="2:3">
      <c r="B5333" s="80">
        <v>0</v>
      </c>
      <c r="C5333" s="72" t="s">
        <v>2477</v>
      </c>
    </row>
    <row r="5334" spans="2:3">
      <c r="B5334" s="80">
        <v>0</v>
      </c>
      <c r="C5334" s="72" t="s">
        <v>2478</v>
      </c>
    </row>
    <row r="5335" spans="2:3">
      <c r="B5335" s="80">
        <v>0</v>
      </c>
      <c r="C5335" s="72" t="s">
        <v>2479</v>
      </c>
    </row>
    <row r="5336" spans="2:3">
      <c r="B5336" s="80">
        <v>0</v>
      </c>
      <c r="C5336" s="72" t="s">
        <v>2480</v>
      </c>
    </row>
    <row r="5337" spans="2:3">
      <c r="B5337" s="80">
        <v>0</v>
      </c>
      <c r="C5337" s="72" t="s">
        <v>2481</v>
      </c>
    </row>
    <row r="5338" spans="2:3">
      <c r="B5338" s="80">
        <v>0</v>
      </c>
      <c r="C5338" s="72" t="s">
        <v>2482</v>
      </c>
    </row>
    <row r="5339" spans="2:3">
      <c r="B5339" s="80">
        <v>0</v>
      </c>
      <c r="C5339" s="72">
        <v>0</v>
      </c>
    </row>
    <row r="5340" spans="2:3">
      <c r="B5340" s="122">
        <v>0</v>
      </c>
      <c r="C5340" s="122">
        <v>0</v>
      </c>
    </row>
    <row r="5341" spans="2:3">
      <c r="B5341" s="138">
        <v>0</v>
      </c>
      <c r="C5341" s="123">
        <v>0</v>
      </c>
    </row>
    <row r="5342" spans="2:3" ht="20.25">
      <c r="B5342" s="137" t="s">
        <v>1708</v>
      </c>
      <c r="C5342" s="48" t="s">
        <v>2483</v>
      </c>
    </row>
    <row r="5343" spans="2:3">
      <c r="B5343" s="139">
        <v>0</v>
      </c>
      <c r="C5343" s="49" t="s">
        <v>4249</v>
      </c>
    </row>
    <row r="5344" spans="2:3">
      <c r="B5344" s="80">
        <v>0</v>
      </c>
      <c r="C5344" s="124">
        <v>0</v>
      </c>
    </row>
    <row r="5345" spans="2:3">
      <c r="B5345" s="80">
        <v>0</v>
      </c>
      <c r="C5345" s="44" t="s">
        <v>8</v>
      </c>
    </row>
    <row r="5346" spans="2:3">
      <c r="B5346" s="80">
        <v>0</v>
      </c>
      <c r="C5346" s="72" t="s">
        <v>12</v>
      </c>
    </row>
    <row r="5347" spans="2:3">
      <c r="B5347" s="80">
        <v>0</v>
      </c>
      <c r="C5347" s="72" t="s">
        <v>32</v>
      </c>
    </row>
    <row r="5348" spans="2:3">
      <c r="B5348" s="80">
        <v>0</v>
      </c>
      <c r="C5348" s="72">
        <v>0</v>
      </c>
    </row>
    <row r="5349" spans="2:3">
      <c r="B5349" s="80">
        <v>0</v>
      </c>
      <c r="C5349" s="45" t="s">
        <v>2</v>
      </c>
    </row>
    <row r="5350" spans="2:3">
      <c r="B5350" s="80">
        <v>0</v>
      </c>
      <c r="C5350" s="72" t="s">
        <v>4250</v>
      </c>
    </row>
    <row r="5351" spans="2:3">
      <c r="B5351" s="80">
        <v>0</v>
      </c>
      <c r="C5351" s="72" t="s">
        <v>4251</v>
      </c>
    </row>
    <row r="5352" spans="2:3">
      <c r="B5352" s="80">
        <v>0</v>
      </c>
      <c r="C5352" s="72" t="s">
        <v>4252</v>
      </c>
    </row>
    <row r="5353" spans="2:3">
      <c r="B5353" s="80">
        <v>0</v>
      </c>
      <c r="C5353" s="72" t="s">
        <v>4253</v>
      </c>
    </row>
    <row r="5354" spans="2:3">
      <c r="B5354" s="80">
        <v>0</v>
      </c>
      <c r="C5354" s="72" t="s">
        <v>4254</v>
      </c>
    </row>
    <row r="5355" spans="2:3">
      <c r="B5355" s="80">
        <v>0</v>
      </c>
      <c r="C5355" s="72" t="s">
        <v>4255</v>
      </c>
    </row>
    <row r="5356" spans="2:3">
      <c r="B5356" s="80">
        <v>0</v>
      </c>
      <c r="C5356" s="72" t="s">
        <v>662</v>
      </c>
    </row>
    <row r="5357" spans="2:3">
      <c r="B5357" s="80">
        <v>0</v>
      </c>
      <c r="C5357" s="72" t="s">
        <v>700</v>
      </c>
    </row>
    <row r="5358" spans="2:3">
      <c r="B5358" s="80">
        <v>0</v>
      </c>
      <c r="C5358" s="72">
        <v>0</v>
      </c>
    </row>
    <row r="5359" spans="2:3">
      <c r="B5359" s="80">
        <v>0</v>
      </c>
      <c r="C5359" s="72" t="s">
        <v>0</v>
      </c>
    </row>
    <row r="5360" spans="2:3" ht="25.5">
      <c r="B5360" s="80">
        <v>0</v>
      </c>
      <c r="C5360" s="72" t="s">
        <v>2484</v>
      </c>
    </row>
    <row r="5361" spans="2:3">
      <c r="B5361" s="80">
        <v>0</v>
      </c>
      <c r="C5361" s="72" t="s">
        <v>2485</v>
      </c>
    </row>
    <row r="5362" spans="2:3">
      <c r="B5362" s="80">
        <v>0</v>
      </c>
      <c r="C5362" s="72" t="s">
        <v>2486</v>
      </c>
    </row>
    <row r="5363" spans="2:3">
      <c r="B5363" s="80">
        <v>0</v>
      </c>
      <c r="C5363" s="72">
        <v>0</v>
      </c>
    </row>
    <row r="5364" spans="2:3">
      <c r="B5364" s="122">
        <v>0</v>
      </c>
      <c r="C5364" s="122">
        <v>0</v>
      </c>
    </row>
    <row r="5365" spans="2:3">
      <c r="B5365" s="138">
        <v>0</v>
      </c>
      <c r="C5365" s="123">
        <v>0</v>
      </c>
    </row>
    <row r="5366" spans="2:3" ht="20.25">
      <c r="B5366" s="137" t="s">
        <v>1708</v>
      </c>
      <c r="C5366" s="48" t="s">
        <v>2487</v>
      </c>
    </row>
    <row r="5367" spans="2:3">
      <c r="B5367" s="139">
        <v>0</v>
      </c>
      <c r="C5367" s="49" t="s">
        <v>4256</v>
      </c>
    </row>
    <row r="5368" spans="2:3">
      <c r="B5368" s="80">
        <v>0</v>
      </c>
      <c r="C5368" s="124">
        <v>0</v>
      </c>
    </row>
    <row r="5369" spans="2:3">
      <c r="B5369" s="80">
        <v>0</v>
      </c>
      <c r="C5369" s="44" t="s">
        <v>2488</v>
      </c>
    </row>
    <row r="5370" spans="2:3">
      <c r="B5370" s="80">
        <v>0</v>
      </c>
      <c r="C5370" s="72" t="s">
        <v>15</v>
      </c>
    </row>
    <row r="5371" spans="2:3">
      <c r="B5371" s="80">
        <v>0</v>
      </c>
      <c r="C5371" s="72" t="s">
        <v>32</v>
      </c>
    </row>
    <row r="5372" spans="2:3">
      <c r="B5372" s="80">
        <v>0</v>
      </c>
      <c r="C5372" s="72">
        <v>0</v>
      </c>
    </row>
    <row r="5373" spans="2:3">
      <c r="B5373" s="80">
        <v>0</v>
      </c>
      <c r="C5373" s="45" t="s">
        <v>2</v>
      </c>
    </row>
    <row r="5374" spans="2:3">
      <c r="B5374" s="80">
        <v>0</v>
      </c>
      <c r="C5374" s="72" t="s">
        <v>4257</v>
      </c>
    </row>
    <row r="5375" spans="2:3">
      <c r="B5375" s="80">
        <v>0</v>
      </c>
      <c r="C5375" s="72" t="s">
        <v>3660</v>
      </c>
    </row>
    <row r="5376" spans="2:3">
      <c r="B5376" s="80">
        <v>0</v>
      </c>
      <c r="C5376" s="72" t="s">
        <v>1085</v>
      </c>
    </row>
    <row r="5377" spans="2:3">
      <c r="B5377" s="80">
        <v>0</v>
      </c>
      <c r="C5377" s="72" t="s">
        <v>4258</v>
      </c>
    </row>
    <row r="5378" spans="2:3">
      <c r="B5378" s="80">
        <v>0</v>
      </c>
      <c r="C5378" s="72" t="s">
        <v>662</v>
      </c>
    </row>
    <row r="5379" spans="2:3">
      <c r="B5379" s="80">
        <v>0</v>
      </c>
      <c r="C5379" s="72" t="s">
        <v>700</v>
      </c>
    </row>
    <row r="5380" spans="2:3">
      <c r="B5380" s="80">
        <v>0</v>
      </c>
      <c r="C5380" s="72">
        <v>0</v>
      </c>
    </row>
    <row r="5381" spans="2:3">
      <c r="B5381" s="80">
        <v>0</v>
      </c>
      <c r="C5381" s="72" t="s">
        <v>0</v>
      </c>
    </row>
    <row r="5382" spans="2:3">
      <c r="B5382" s="80">
        <v>0</v>
      </c>
      <c r="C5382" s="72" t="s">
        <v>2489</v>
      </c>
    </row>
    <row r="5383" spans="2:3">
      <c r="B5383" s="80">
        <v>0</v>
      </c>
      <c r="C5383" s="72" t="s">
        <v>2490</v>
      </c>
    </row>
    <row r="5384" spans="2:3">
      <c r="B5384" s="80">
        <v>0</v>
      </c>
      <c r="C5384" s="72" t="s">
        <v>2491</v>
      </c>
    </row>
    <row r="5385" spans="2:3">
      <c r="B5385" s="80">
        <v>0</v>
      </c>
      <c r="C5385" s="72" t="s">
        <v>2492</v>
      </c>
    </row>
    <row r="5386" spans="2:3">
      <c r="B5386" s="80">
        <v>0</v>
      </c>
      <c r="C5386" s="72" t="s">
        <v>2326</v>
      </c>
    </row>
    <row r="5387" spans="2:3">
      <c r="B5387" s="80">
        <v>0</v>
      </c>
      <c r="C5387" s="72" t="s">
        <v>2493</v>
      </c>
    </row>
    <row r="5388" spans="2:3">
      <c r="B5388" s="80">
        <v>0</v>
      </c>
      <c r="C5388" s="72">
        <v>0</v>
      </c>
    </row>
    <row r="5389" spans="2:3">
      <c r="B5389" s="122">
        <v>0</v>
      </c>
      <c r="C5389" s="122">
        <v>0</v>
      </c>
    </row>
    <row r="5390" spans="2:3">
      <c r="B5390" s="138">
        <v>0</v>
      </c>
      <c r="C5390" s="123">
        <v>0</v>
      </c>
    </row>
    <row r="5391" spans="2:3" ht="20.25">
      <c r="B5391" s="137" t="s">
        <v>1708</v>
      </c>
      <c r="C5391" s="48" t="s">
        <v>2494</v>
      </c>
    </row>
    <row r="5392" spans="2:3">
      <c r="B5392" s="139">
        <v>0</v>
      </c>
      <c r="C5392" s="49" t="s">
        <v>4259</v>
      </c>
    </row>
    <row r="5393" spans="2:3">
      <c r="B5393" s="80">
        <v>0</v>
      </c>
      <c r="C5393" s="124">
        <v>0</v>
      </c>
    </row>
    <row r="5394" spans="2:3">
      <c r="B5394" s="80">
        <v>0</v>
      </c>
      <c r="C5394" s="44" t="s">
        <v>8</v>
      </c>
    </row>
    <row r="5395" spans="2:3">
      <c r="B5395" s="80">
        <v>0</v>
      </c>
      <c r="C5395" s="72" t="s">
        <v>15</v>
      </c>
    </row>
    <row r="5396" spans="2:3">
      <c r="B5396" s="80">
        <v>0</v>
      </c>
      <c r="C5396" s="72" t="s">
        <v>6</v>
      </c>
    </row>
    <row r="5397" spans="2:3">
      <c r="B5397" s="80">
        <v>0</v>
      </c>
      <c r="C5397" s="72">
        <v>0</v>
      </c>
    </row>
    <row r="5398" spans="2:3">
      <c r="B5398" s="80">
        <v>0</v>
      </c>
      <c r="C5398" s="45" t="s">
        <v>2</v>
      </c>
    </row>
    <row r="5399" spans="2:3">
      <c r="B5399" s="80">
        <v>0</v>
      </c>
      <c r="C5399" s="72" t="s">
        <v>954</v>
      </c>
    </row>
    <row r="5400" spans="2:3">
      <c r="B5400" s="80">
        <v>0</v>
      </c>
      <c r="C5400" s="72" t="s">
        <v>909</v>
      </c>
    </row>
    <row r="5401" spans="2:3">
      <c r="B5401" s="80">
        <v>0</v>
      </c>
      <c r="C5401" s="72" t="s">
        <v>4260</v>
      </c>
    </row>
    <row r="5402" spans="2:3">
      <c r="B5402" s="80">
        <v>0</v>
      </c>
      <c r="C5402" s="72" t="s">
        <v>4261</v>
      </c>
    </row>
    <row r="5403" spans="2:3">
      <c r="B5403" s="80">
        <v>0</v>
      </c>
      <c r="C5403" s="72">
        <v>0</v>
      </c>
    </row>
    <row r="5404" spans="2:3">
      <c r="B5404" s="80">
        <v>0</v>
      </c>
      <c r="C5404" s="72" t="s">
        <v>0</v>
      </c>
    </row>
    <row r="5405" spans="2:3">
      <c r="B5405" s="80">
        <v>0</v>
      </c>
      <c r="C5405" s="72" t="s">
        <v>2495</v>
      </c>
    </row>
    <row r="5406" spans="2:3">
      <c r="B5406" s="80">
        <v>0</v>
      </c>
      <c r="C5406" s="72" t="s">
        <v>40</v>
      </c>
    </row>
    <row r="5407" spans="2:3">
      <c r="B5407" s="80">
        <v>0</v>
      </c>
      <c r="C5407" s="72" t="s">
        <v>2496</v>
      </c>
    </row>
    <row r="5408" spans="2:3">
      <c r="B5408" s="80">
        <v>0</v>
      </c>
      <c r="C5408" s="72" t="s">
        <v>2497</v>
      </c>
    </row>
    <row r="5409" spans="2:3">
      <c r="B5409" s="80">
        <v>0</v>
      </c>
      <c r="C5409" s="72" t="s">
        <v>2498</v>
      </c>
    </row>
    <row r="5410" spans="2:3">
      <c r="B5410" s="80">
        <v>0</v>
      </c>
      <c r="C5410" s="72" t="s">
        <v>2499</v>
      </c>
    </row>
    <row r="5411" spans="2:3" ht="25.5">
      <c r="B5411" s="80">
        <v>0</v>
      </c>
      <c r="C5411" s="72" t="s">
        <v>2500</v>
      </c>
    </row>
    <row r="5412" spans="2:3">
      <c r="B5412" s="80">
        <v>0</v>
      </c>
      <c r="C5412" s="72">
        <v>0</v>
      </c>
    </row>
    <row r="5413" spans="2:3">
      <c r="B5413" s="122">
        <v>0</v>
      </c>
      <c r="C5413" s="122">
        <v>0</v>
      </c>
    </row>
    <row r="5414" spans="2:3">
      <c r="B5414" s="138">
        <v>0</v>
      </c>
      <c r="C5414" s="123">
        <v>0</v>
      </c>
    </row>
    <row r="5415" spans="2:3" ht="20.25">
      <c r="B5415" s="137" t="s">
        <v>1708</v>
      </c>
      <c r="C5415" s="48" t="s">
        <v>2501</v>
      </c>
    </row>
    <row r="5416" spans="2:3">
      <c r="B5416" s="139">
        <v>0</v>
      </c>
      <c r="C5416" s="49" t="s">
        <v>4262</v>
      </c>
    </row>
    <row r="5417" spans="2:3">
      <c r="B5417" s="80">
        <v>0</v>
      </c>
      <c r="C5417" s="124">
        <v>0</v>
      </c>
    </row>
    <row r="5418" spans="2:3">
      <c r="B5418" s="80">
        <v>0</v>
      </c>
      <c r="C5418" s="44" t="s">
        <v>19</v>
      </c>
    </row>
    <row r="5419" spans="2:3">
      <c r="B5419" s="80">
        <v>0</v>
      </c>
      <c r="C5419" s="72" t="s">
        <v>15</v>
      </c>
    </row>
    <row r="5420" spans="2:3">
      <c r="B5420" s="80">
        <v>0</v>
      </c>
      <c r="C5420" s="72" t="s">
        <v>18</v>
      </c>
    </row>
    <row r="5421" spans="2:3">
      <c r="B5421" s="80">
        <v>0</v>
      </c>
      <c r="C5421" s="72">
        <v>0</v>
      </c>
    </row>
    <row r="5422" spans="2:3">
      <c r="B5422" s="80">
        <v>0</v>
      </c>
      <c r="C5422" s="45" t="s">
        <v>2</v>
      </c>
    </row>
    <row r="5423" spans="2:3">
      <c r="B5423" s="80">
        <v>0</v>
      </c>
      <c r="C5423" s="72" t="s">
        <v>3683</v>
      </c>
    </row>
    <row r="5424" spans="2:3">
      <c r="B5424" s="80">
        <v>0</v>
      </c>
      <c r="C5424" s="72" t="s">
        <v>4263</v>
      </c>
    </row>
    <row r="5425" spans="2:3">
      <c r="B5425" s="80">
        <v>0</v>
      </c>
      <c r="C5425" s="72" t="s">
        <v>3842</v>
      </c>
    </row>
    <row r="5426" spans="2:3">
      <c r="B5426" s="80">
        <v>0</v>
      </c>
      <c r="C5426" s="72" t="s">
        <v>4264</v>
      </c>
    </row>
    <row r="5427" spans="2:3">
      <c r="B5427" s="80">
        <v>0</v>
      </c>
      <c r="C5427" s="72" t="s">
        <v>4265</v>
      </c>
    </row>
    <row r="5428" spans="2:3">
      <c r="B5428" s="80">
        <v>0</v>
      </c>
      <c r="C5428" s="72">
        <v>0</v>
      </c>
    </row>
    <row r="5429" spans="2:3">
      <c r="B5429" s="80">
        <v>0</v>
      </c>
      <c r="C5429" s="72" t="s">
        <v>0</v>
      </c>
    </row>
    <row r="5430" spans="2:3">
      <c r="B5430" s="80">
        <v>0</v>
      </c>
      <c r="C5430" s="72" t="s">
        <v>2502</v>
      </c>
    </row>
    <row r="5431" spans="2:3">
      <c r="B5431" s="80">
        <v>0</v>
      </c>
      <c r="C5431" s="72" t="s">
        <v>2503</v>
      </c>
    </row>
    <row r="5432" spans="2:3" ht="25.5">
      <c r="B5432" s="80">
        <v>0</v>
      </c>
      <c r="C5432" s="72" t="s">
        <v>4266</v>
      </c>
    </row>
    <row r="5433" spans="2:3">
      <c r="B5433" s="80">
        <v>0</v>
      </c>
      <c r="C5433" s="72" t="s">
        <v>2504</v>
      </c>
    </row>
    <row r="5434" spans="2:3" ht="25.5">
      <c r="B5434" s="80">
        <v>0</v>
      </c>
      <c r="C5434" s="72" t="s">
        <v>2505</v>
      </c>
    </row>
    <row r="5435" spans="2:3">
      <c r="B5435" s="80">
        <v>0</v>
      </c>
      <c r="C5435" s="72">
        <v>0</v>
      </c>
    </row>
    <row r="5436" spans="2:3">
      <c r="B5436" s="122">
        <v>0</v>
      </c>
      <c r="C5436" s="122">
        <v>0</v>
      </c>
    </row>
    <row r="5437" spans="2:3">
      <c r="B5437" s="138">
        <v>0</v>
      </c>
      <c r="C5437" s="123">
        <v>0</v>
      </c>
    </row>
    <row r="5438" spans="2:3" ht="20.25">
      <c r="B5438" s="137" t="s">
        <v>1708</v>
      </c>
      <c r="C5438" s="48" t="s">
        <v>2506</v>
      </c>
    </row>
    <row r="5439" spans="2:3">
      <c r="B5439" s="139">
        <v>0</v>
      </c>
      <c r="C5439" s="49" t="s">
        <v>4267</v>
      </c>
    </row>
    <row r="5440" spans="2:3">
      <c r="B5440" s="80">
        <v>0</v>
      </c>
      <c r="C5440" s="124">
        <v>0</v>
      </c>
    </row>
    <row r="5441" spans="2:3">
      <c r="B5441" s="80">
        <v>0</v>
      </c>
      <c r="C5441" s="44" t="s">
        <v>8</v>
      </c>
    </row>
    <row r="5442" spans="2:3">
      <c r="B5442" s="80">
        <v>0</v>
      </c>
      <c r="C5442" s="72" t="s">
        <v>4</v>
      </c>
    </row>
    <row r="5443" spans="2:3">
      <c r="B5443" s="80">
        <v>0</v>
      </c>
      <c r="C5443" s="72" t="s">
        <v>18</v>
      </c>
    </row>
    <row r="5444" spans="2:3">
      <c r="B5444" s="80">
        <v>0</v>
      </c>
      <c r="C5444" s="72">
        <v>0</v>
      </c>
    </row>
    <row r="5445" spans="2:3">
      <c r="B5445" s="80">
        <v>0</v>
      </c>
      <c r="C5445" s="45" t="s">
        <v>2</v>
      </c>
    </row>
    <row r="5446" spans="2:3">
      <c r="B5446" s="80">
        <v>0</v>
      </c>
      <c r="C5446" s="72" t="s">
        <v>4268</v>
      </c>
    </row>
    <row r="5447" spans="2:3">
      <c r="B5447" s="80">
        <v>0</v>
      </c>
      <c r="C5447" s="72" t="s">
        <v>4269</v>
      </c>
    </row>
    <row r="5448" spans="2:3">
      <c r="B5448" s="80">
        <v>0</v>
      </c>
      <c r="C5448" s="72" t="s">
        <v>4270</v>
      </c>
    </row>
    <row r="5449" spans="2:3">
      <c r="B5449" s="80">
        <v>0</v>
      </c>
      <c r="C5449" s="72" t="s">
        <v>4271</v>
      </c>
    </row>
    <row r="5450" spans="2:3">
      <c r="B5450" s="80">
        <v>0</v>
      </c>
      <c r="C5450" s="72" t="s">
        <v>944</v>
      </c>
    </row>
    <row r="5451" spans="2:3">
      <c r="B5451" s="80">
        <v>0</v>
      </c>
      <c r="C5451" s="72" t="s">
        <v>4272</v>
      </c>
    </row>
    <row r="5452" spans="2:3">
      <c r="B5452" s="80">
        <v>0</v>
      </c>
      <c r="C5452" s="72" t="s">
        <v>4273</v>
      </c>
    </row>
    <row r="5453" spans="2:3">
      <c r="B5453" s="80">
        <v>0</v>
      </c>
      <c r="C5453" s="72" t="s">
        <v>662</v>
      </c>
    </row>
    <row r="5454" spans="2:3">
      <c r="B5454" s="80">
        <v>0</v>
      </c>
      <c r="C5454" s="72" t="s">
        <v>700</v>
      </c>
    </row>
    <row r="5455" spans="2:3">
      <c r="B5455" s="80">
        <v>0</v>
      </c>
      <c r="C5455" s="72" t="s">
        <v>912</v>
      </c>
    </row>
    <row r="5456" spans="2:3">
      <c r="B5456" s="80">
        <v>0</v>
      </c>
      <c r="C5456" s="72" t="s">
        <v>4274</v>
      </c>
    </row>
    <row r="5457" spans="2:3">
      <c r="B5457" s="80">
        <v>0</v>
      </c>
      <c r="C5457" s="72">
        <v>0</v>
      </c>
    </row>
    <row r="5458" spans="2:3">
      <c r="B5458" s="80">
        <v>0</v>
      </c>
      <c r="C5458" s="72" t="s">
        <v>0</v>
      </c>
    </row>
    <row r="5459" spans="2:3">
      <c r="B5459" s="80">
        <v>0</v>
      </c>
      <c r="C5459" s="72" t="s">
        <v>2507</v>
      </c>
    </row>
    <row r="5460" spans="2:3">
      <c r="B5460" s="80">
        <v>0</v>
      </c>
      <c r="C5460" s="72" t="s">
        <v>2508</v>
      </c>
    </row>
    <row r="5461" spans="2:3">
      <c r="B5461" s="80">
        <v>0</v>
      </c>
      <c r="C5461" s="72" t="s">
        <v>2509</v>
      </c>
    </row>
    <row r="5462" spans="2:3">
      <c r="B5462" s="80">
        <v>0</v>
      </c>
      <c r="C5462" s="72" t="s">
        <v>2510</v>
      </c>
    </row>
    <row r="5463" spans="2:3">
      <c r="B5463" s="80">
        <v>0</v>
      </c>
      <c r="C5463" s="72" t="s">
        <v>2511</v>
      </c>
    </row>
    <row r="5464" spans="2:3">
      <c r="B5464" s="80">
        <v>0</v>
      </c>
      <c r="C5464" s="72" t="s">
        <v>2512</v>
      </c>
    </row>
    <row r="5465" spans="2:3">
      <c r="B5465" s="80">
        <v>0</v>
      </c>
      <c r="C5465" s="72" t="s">
        <v>2513</v>
      </c>
    </row>
    <row r="5466" spans="2:3">
      <c r="B5466" s="80">
        <v>0</v>
      </c>
      <c r="C5466" s="72" t="s">
        <v>2514</v>
      </c>
    </row>
    <row r="5467" spans="2:3">
      <c r="B5467" s="80">
        <v>0</v>
      </c>
      <c r="C5467" s="72" t="s">
        <v>2515</v>
      </c>
    </row>
    <row r="5468" spans="2:3">
      <c r="B5468" s="80">
        <v>0</v>
      </c>
      <c r="C5468" s="72" t="s">
        <v>2516</v>
      </c>
    </row>
    <row r="5469" spans="2:3">
      <c r="B5469" s="80">
        <v>0</v>
      </c>
      <c r="C5469" s="72" t="s">
        <v>2517</v>
      </c>
    </row>
    <row r="5470" spans="2:3">
      <c r="B5470" s="80">
        <v>0</v>
      </c>
      <c r="C5470" s="72" t="s">
        <v>2518</v>
      </c>
    </row>
    <row r="5471" spans="2:3">
      <c r="B5471" s="80">
        <v>0</v>
      </c>
      <c r="C5471" s="72" t="s">
        <v>2519</v>
      </c>
    </row>
    <row r="5472" spans="2:3" ht="25.5">
      <c r="B5472" s="80">
        <v>0</v>
      </c>
      <c r="C5472" s="72" t="s">
        <v>2520</v>
      </c>
    </row>
    <row r="5473" spans="2:3">
      <c r="B5473" s="80">
        <v>0</v>
      </c>
      <c r="C5473" s="72">
        <v>0</v>
      </c>
    </row>
    <row r="5474" spans="2:3">
      <c r="B5474" s="122">
        <v>0</v>
      </c>
      <c r="C5474" s="122">
        <v>0</v>
      </c>
    </row>
    <row r="5475" spans="2:3">
      <c r="B5475" s="138">
        <v>0</v>
      </c>
      <c r="C5475" s="123">
        <v>0</v>
      </c>
    </row>
    <row r="5476" spans="2:3" ht="20.25">
      <c r="B5476" s="137" t="s">
        <v>1708</v>
      </c>
      <c r="C5476" s="48" t="s">
        <v>2521</v>
      </c>
    </row>
    <row r="5477" spans="2:3">
      <c r="B5477" s="139">
        <v>0</v>
      </c>
      <c r="C5477" s="49" t="s">
        <v>4275</v>
      </c>
    </row>
    <row r="5478" spans="2:3">
      <c r="B5478" s="80">
        <v>0</v>
      </c>
      <c r="C5478" s="124">
        <v>0</v>
      </c>
    </row>
    <row r="5479" spans="2:3">
      <c r="B5479" s="80">
        <v>0</v>
      </c>
      <c r="C5479" s="44" t="s">
        <v>2488</v>
      </c>
    </row>
    <row r="5480" spans="2:3">
      <c r="B5480" s="80">
        <v>0</v>
      </c>
      <c r="C5480" s="72" t="s">
        <v>4</v>
      </c>
    </row>
    <row r="5481" spans="2:3">
      <c r="B5481" s="80">
        <v>0</v>
      </c>
      <c r="C5481" s="72" t="s">
        <v>31</v>
      </c>
    </row>
    <row r="5482" spans="2:3">
      <c r="B5482" s="80">
        <v>0</v>
      </c>
      <c r="C5482" s="72">
        <v>0</v>
      </c>
    </row>
    <row r="5483" spans="2:3">
      <c r="B5483" s="80">
        <v>0</v>
      </c>
      <c r="C5483" s="45" t="s">
        <v>2</v>
      </c>
    </row>
    <row r="5484" spans="2:3">
      <c r="B5484" s="80">
        <v>0</v>
      </c>
      <c r="C5484" s="72" t="s">
        <v>3676</v>
      </c>
    </row>
    <row r="5485" spans="2:3">
      <c r="B5485" s="80">
        <v>0</v>
      </c>
      <c r="C5485" s="72" t="s">
        <v>4276</v>
      </c>
    </row>
    <row r="5486" spans="2:3">
      <c r="B5486" s="80">
        <v>0</v>
      </c>
      <c r="C5486" s="72" t="s">
        <v>4277</v>
      </c>
    </row>
    <row r="5487" spans="2:3">
      <c r="B5487" s="80">
        <v>0</v>
      </c>
      <c r="C5487" s="72">
        <v>0</v>
      </c>
    </row>
    <row r="5488" spans="2:3">
      <c r="B5488" s="80">
        <v>0</v>
      </c>
      <c r="C5488" s="72">
        <v>0</v>
      </c>
    </row>
    <row r="5489" spans="2:3">
      <c r="B5489" s="80">
        <v>0</v>
      </c>
      <c r="C5489" s="72" t="s">
        <v>0</v>
      </c>
    </row>
    <row r="5490" spans="2:3">
      <c r="B5490" s="80">
        <v>0</v>
      </c>
      <c r="C5490" s="72" t="s">
        <v>2522</v>
      </c>
    </row>
    <row r="5491" spans="2:3">
      <c r="B5491" s="80">
        <v>0</v>
      </c>
      <c r="C5491" s="72" t="s">
        <v>2523</v>
      </c>
    </row>
    <row r="5492" spans="2:3" ht="25.5">
      <c r="B5492" s="80">
        <v>0</v>
      </c>
      <c r="C5492" s="72" t="s">
        <v>2524</v>
      </c>
    </row>
    <row r="5493" spans="2:3">
      <c r="B5493" s="80">
        <v>0</v>
      </c>
      <c r="C5493" s="72" t="s">
        <v>2525</v>
      </c>
    </row>
    <row r="5494" spans="2:3">
      <c r="B5494" s="80">
        <v>0</v>
      </c>
      <c r="C5494" s="72">
        <v>0</v>
      </c>
    </row>
    <row r="5495" spans="2:3">
      <c r="B5495" s="122">
        <v>0</v>
      </c>
      <c r="C5495" s="122">
        <v>0</v>
      </c>
    </row>
    <row r="5496" spans="2:3">
      <c r="B5496" s="138">
        <v>0</v>
      </c>
      <c r="C5496" s="123">
        <v>0</v>
      </c>
    </row>
    <row r="5497" spans="2:3" ht="20.25">
      <c r="B5497" s="137" t="s">
        <v>1708</v>
      </c>
      <c r="C5497" s="48" t="s">
        <v>2526</v>
      </c>
    </row>
    <row r="5498" spans="2:3">
      <c r="B5498" s="139">
        <v>0</v>
      </c>
      <c r="C5498" s="49" t="s">
        <v>4278</v>
      </c>
    </row>
    <row r="5499" spans="2:3">
      <c r="B5499" s="80">
        <v>0</v>
      </c>
      <c r="C5499" s="124">
        <v>0</v>
      </c>
    </row>
    <row r="5500" spans="2:3">
      <c r="B5500" s="80">
        <v>0</v>
      </c>
      <c r="C5500" s="44" t="s">
        <v>8</v>
      </c>
    </row>
    <row r="5501" spans="2:3">
      <c r="B5501" s="80">
        <v>0</v>
      </c>
      <c r="C5501" s="72" t="s">
        <v>15</v>
      </c>
    </row>
    <row r="5502" spans="2:3">
      <c r="B5502" s="80">
        <v>0</v>
      </c>
      <c r="C5502" s="72" t="s">
        <v>6</v>
      </c>
    </row>
    <row r="5503" spans="2:3">
      <c r="B5503" s="80">
        <v>0</v>
      </c>
      <c r="C5503" s="72">
        <v>0</v>
      </c>
    </row>
    <row r="5504" spans="2:3">
      <c r="B5504" s="80">
        <v>0</v>
      </c>
      <c r="C5504" s="45" t="s">
        <v>2</v>
      </c>
    </row>
    <row r="5505" spans="2:3">
      <c r="B5505" s="80">
        <v>0</v>
      </c>
      <c r="C5505" s="72" t="s">
        <v>4279</v>
      </c>
    </row>
    <row r="5506" spans="2:3">
      <c r="B5506" s="80">
        <v>0</v>
      </c>
      <c r="C5506" s="72" t="s">
        <v>4280</v>
      </c>
    </row>
    <row r="5507" spans="2:3">
      <c r="B5507" s="80">
        <v>0</v>
      </c>
      <c r="C5507" s="72" t="s">
        <v>4035</v>
      </c>
    </row>
    <row r="5508" spans="2:3">
      <c r="B5508" s="80">
        <v>0</v>
      </c>
      <c r="C5508" s="72" t="s">
        <v>4281</v>
      </c>
    </row>
    <row r="5509" spans="2:3">
      <c r="B5509" s="80">
        <v>0</v>
      </c>
      <c r="C5509" s="72" t="s">
        <v>4282</v>
      </c>
    </row>
    <row r="5510" spans="2:3">
      <c r="B5510" s="80">
        <v>0</v>
      </c>
      <c r="C5510" s="72" t="s">
        <v>4283</v>
      </c>
    </row>
    <row r="5511" spans="2:3">
      <c r="B5511" s="80">
        <v>0</v>
      </c>
      <c r="C5511" s="72" t="s">
        <v>4284</v>
      </c>
    </row>
    <row r="5512" spans="2:3">
      <c r="B5512" s="80">
        <v>0</v>
      </c>
      <c r="C5512" s="72" t="s">
        <v>4285</v>
      </c>
    </row>
    <row r="5513" spans="2:3">
      <c r="B5513" s="80">
        <v>0</v>
      </c>
      <c r="C5513" s="72" t="s">
        <v>681</v>
      </c>
    </row>
    <row r="5514" spans="2:3">
      <c r="B5514" s="80">
        <v>0</v>
      </c>
      <c r="C5514" s="72" t="s">
        <v>662</v>
      </c>
    </row>
    <row r="5515" spans="2:3">
      <c r="B5515" s="80">
        <v>0</v>
      </c>
      <c r="C5515" s="72" t="s">
        <v>700</v>
      </c>
    </row>
    <row r="5516" spans="2:3">
      <c r="B5516" s="80">
        <v>0</v>
      </c>
      <c r="C5516" s="72">
        <v>0</v>
      </c>
    </row>
    <row r="5517" spans="2:3">
      <c r="B5517" s="80">
        <v>0</v>
      </c>
      <c r="C5517" s="72" t="s">
        <v>0</v>
      </c>
    </row>
    <row r="5518" spans="2:3" ht="25.5">
      <c r="B5518" s="80">
        <v>0</v>
      </c>
      <c r="C5518" s="72" t="s">
        <v>2527</v>
      </c>
    </row>
    <row r="5519" spans="2:3">
      <c r="B5519" s="80">
        <v>0</v>
      </c>
      <c r="C5519" s="72" t="s">
        <v>2528</v>
      </c>
    </row>
    <row r="5520" spans="2:3" ht="25.5">
      <c r="B5520" s="80">
        <v>0</v>
      </c>
      <c r="C5520" s="72" t="s">
        <v>2529</v>
      </c>
    </row>
    <row r="5521" spans="2:3">
      <c r="B5521" s="80">
        <v>0</v>
      </c>
      <c r="C5521" s="72" t="s">
        <v>2530</v>
      </c>
    </row>
    <row r="5522" spans="2:3">
      <c r="B5522" s="80">
        <v>0</v>
      </c>
      <c r="C5522" s="72" t="s">
        <v>2531</v>
      </c>
    </row>
    <row r="5523" spans="2:3">
      <c r="B5523" s="80">
        <v>0</v>
      </c>
      <c r="C5523" s="72" t="s">
        <v>2532</v>
      </c>
    </row>
    <row r="5524" spans="2:3">
      <c r="B5524" s="80">
        <v>0</v>
      </c>
      <c r="C5524" s="72">
        <v>0</v>
      </c>
    </row>
    <row r="5525" spans="2:3">
      <c r="B5525" s="122">
        <v>0</v>
      </c>
      <c r="C5525" s="122">
        <v>0</v>
      </c>
    </row>
    <row r="5526" spans="2:3">
      <c r="B5526" s="138">
        <v>0</v>
      </c>
      <c r="C5526" s="123">
        <v>0</v>
      </c>
    </row>
    <row r="5527" spans="2:3" ht="20.25">
      <c r="B5527" s="137" t="s">
        <v>1708</v>
      </c>
      <c r="C5527" s="48" t="s">
        <v>2533</v>
      </c>
    </row>
    <row r="5528" spans="2:3">
      <c r="B5528" s="139">
        <v>0</v>
      </c>
      <c r="C5528" s="49" t="s">
        <v>4286</v>
      </c>
    </row>
    <row r="5529" spans="2:3">
      <c r="B5529" s="80">
        <v>0</v>
      </c>
      <c r="C5529" s="124">
        <v>0</v>
      </c>
    </row>
    <row r="5530" spans="2:3">
      <c r="B5530" s="80">
        <v>0</v>
      </c>
      <c r="C5530" s="44" t="s">
        <v>5</v>
      </c>
    </row>
    <row r="5531" spans="2:3">
      <c r="B5531" s="80">
        <v>0</v>
      </c>
      <c r="C5531" s="72" t="s">
        <v>12</v>
      </c>
    </row>
    <row r="5532" spans="2:3">
      <c r="B5532" s="80">
        <v>0</v>
      </c>
      <c r="C5532" s="72" t="s">
        <v>17</v>
      </c>
    </row>
    <row r="5533" spans="2:3">
      <c r="B5533" s="80">
        <v>0</v>
      </c>
      <c r="C5533" s="72">
        <v>0</v>
      </c>
    </row>
    <row r="5534" spans="2:3">
      <c r="B5534" s="80">
        <v>0</v>
      </c>
      <c r="C5534" s="45" t="s">
        <v>2</v>
      </c>
    </row>
    <row r="5535" spans="2:3">
      <c r="B5535" s="80">
        <v>0</v>
      </c>
      <c r="C5535" s="72" t="s">
        <v>4189</v>
      </c>
    </row>
    <row r="5536" spans="2:3">
      <c r="B5536" s="80">
        <v>0</v>
      </c>
      <c r="C5536" s="72" t="s">
        <v>4190</v>
      </c>
    </row>
    <row r="5537" spans="2:3">
      <c r="B5537" s="80">
        <v>0</v>
      </c>
      <c r="C5537" s="72" t="s">
        <v>4191</v>
      </c>
    </row>
    <row r="5538" spans="2:3">
      <c r="B5538" s="80">
        <v>0</v>
      </c>
      <c r="C5538" s="72" t="s">
        <v>917</v>
      </c>
    </row>
    <row r="5539" spans="2:3">
      <c r="B5539" s="80">
        <v>0</v>
      </c>
      <c r="C5539" s="72" t="s">
        <v>691</v>
      </c>
    </row>
    <row r="5540" spans="2:3">
      <c r="B5540" s="80">
        <v>0</v>
      </c>
      <c r="C5540" s="72" t="s">
        <v>4287</v>
      </c>
    </row>
    <row r="5541" spans="2:3">
      <c r="B5541" s="80">
        <v>0</v>
      </c>
      <c r="C5541" s="72">
        <v>0</v>
      </c>
    </row>
    <row r="5542" spans="2:3">
      <c r="B5542" s="80">
        <v>0</v>
      </c>
      <c r="C5542" s="72">
        <v>0</v>
      </c>
    </row>
    <row r="5543" spans="2:3">
      <c r="B5543" s="80">
        <v>0</v>
      </c>
      <c r="C5543" s="72" t="s">
        <v>0</v>
      </c>
    </row>
    <row r="5544" spans="2:3">
      <c r="B5544" s="80">
        <v>0</v>
      </c>
      <c r="C5544" s="72" t="s">
        <v>2425</v>
      </c>
    </row>
    <row r="5545" spans="2:3">
      <c r="B5545" s="80">
        <v>0</v>
      </c>
      <c r="C5545" s="72" t="s">
        <v>2426</v>
      </c>
    </row>
    <row r="5546" spans="2:3">
      <c r="B5546" s="80">
        <v>0</v>
      </c>
      <c r="C5546" s="72" t="s">
        <v>2427</v>
      </c>
    </row>
    <row r="5547" spans="2:3" ht="25.5">
      <c r="B5547" s="80">
        <v>0</v>
      </c>
      <c r="C5547" s="72" t="s">
        <v>2428</v>
      </c>
    </row>
    <row r="5548" spans="2:3">
      <c r="B5548" s="80">
        <v>0</v>
      </c>
      <c r="C5548" s="72">
        <v>0</v>
      </c>
    </row>
    <row r="5549" spans="2:3">
      <c r="B5549" s="122">
        <v>0</v>
      </c>
      <c r="C5549" s="122">
        <v>0</v>
      </c>
    </row>
    <row r="5550" spans="2:3">
      <c r="B5550" s="138">
        <v>0</v>
      </c>
      <c r="C5550" s="123">
        <v>0</v>
      </c>
    </row>
    <row r="5551" spans="2:3" ht="20.25">
      <c r="B5551" s="137" t="s">
        <v>1708</v>
      </c>
      <c r="C5551" s="48" t="s">
        <v>2534</v>
      </c>
    </row>
    <row r="5552" spans="2:3">
      <c r="B5552" s="139">
        <v>0</v>
      </c>
      <c r="C5552" s="49" t="s">
        <v>4288</v>
      </c>
    </row>
    <row r="5553" spans="2:3">
      <c r="B5553" s="80">
        <v>0</v>
      </c>
      <c r="C5553" s="124">
        <v>0</v>
      </c>
    </row>
    <row r="5554" spans="2:3">
      <c r="B5554" s="80">
        <v>0</v>
      </c>
      <c r="C5554" s="44" t="s">
        <v>5</v>
      </c>
    </row>
    <row r="5555" spans="2:3">
      <c r="B5555" s="80">
        <v>0</v>
      </c>
      <c r="C5555" s="72" t="s">
        <v>20</v>
      </c>
    </row>
    <row r="5556" spans="2:3">
      <c r="B5556" s="80">
        <v>0</v>
      </c>
      <c r="C5556" s="72" t="s">
        <v>6</v>
      </c>
    </row>
    <row r="5557" spans="2:3">
      <c r="B5557" s="80">
        <v>0</v>
      </c>
      <c r="C5557" s="72">
        <v>0</v>
      </c>
    </row>
    <row r="5558" spans="2:3">
      <c r="B5558" s="80">
        <v>0</v>
      </c>
      <c r="C5558" s="45" t="s">
        <v>2</v>
      </c>
    </row>
    <row r="5559" spans="2:3">
      <c r="B5559" s="80">
        <v>0</v>
      </c>
      <c r="C5559" s="72" t="s">
        <v>4289</v>
      </c>
    </row>
    <row r="5560" spans="2:3">
      <c r="B5560" s="80">
        <v>0</v>
      </c>
      <c r="C5560" s="72" t="s">
        <v>4290</v>
      </c>
    </row>
    <row r="5561" spans="2:3">
      <c r="B5561" s="80">
        <v>0</v>
      </c>
      <c r="C5561" s="72" t="s">
        <v>4291</v>
      </c>
    </row>
    <row r="5562" spans="2:3">
      <c r="B5562" s="80">
        <v>0</v>
      </c>
      <c r="C5562" s="72" t="s">
        <v>4292</v>
      </c>
    </row>
    <row r="5563" spans="2:3">
      <c r="B5563" s="80">
        <v>0</v>
      </c>
      <c r="C5563" s="72" t="s">
        <v>740</v>
      </c>
    </row>
    <row r="5564" spans="2:3">
      <c r="B5564" s="80">
        <v>0</v>
      </c>
      <c r="C5564" s="72" t="s">
        <v>4293</v>
      </c>
    </row>
    <row r="5565" spans="2:3">
      <c r="B5565" s="80">
        <v>0</v>
      </c>
      <c r="C5565" s="72" t="s">
        <v>652</v>
      </c>
    </row>
    <row r="5566" spans="2:3">
      <c r="B5566" s="80">
        <v>0</v>
      </c>
      <c r="C5566" s="72" t="s">
        <v>1361</v>
      </c>
    </row>
    <row r="5567" spans="2:3">
      <c r="B5567" s="80">
        <v>0</v>
      </c>
      <c r="C5567" s="72" t="s">
        <v>4294</v>
      </c>
    </row>
    <row r="5568" spans="2:3">
      <c r="B5568" s="80">
        <v>0</v>
      </c>
      <c r="C5568" s="72" t="s">
        <v>4295</v>
      </c>
    </row>
    <row r="5569" spans="2:3">
      <c r="B5569" s="80">
        <v>0</v>
      </c>
      <c r="C5569" s="72">
        <v>0</v>
      </c>
    </row>
    <row r="5570" spans="2:3">
      <c r="B5570" s="80">
        <v>0</v>
      </c>
      <c r="C5570" s="72" t="s">
        <v>0</v>
      </c>
    </row>
    <row r="5571" spans="2:3">
      <c r="B5571" s="80">
        <v>0</v>
      </c>
      <c r="C5571" s="72" t="s">
        <v>2535</v>
      </c>
    </row>
    <row r="5572" spans="2:3" ht="25.5">
      <c r="B5572" s="80">
        <v>0</v>
      </c>
      <c r="C5572" s="72" t="s">
        <v>4296</v>
      </c>
    </row>
    <row r="5573" spans="2:3">
      <c r="B5573" s="80">
        <v>0</v>
      </c>
      <c r="C5573" s="72" t="s">
        <v>2536</v>
      </c>
    </row>
    <row r="5574" spans="2:3" ht="25.5">
      <c r="B5574" s="80">
        <v>0</v>
      </c>
      <c r="C5574" s="72" t="s">
        <v>2537</v>
      </c>
    </row>
    <row r="5575" spans="2:3" ht="25.5">
      <c r="B5575" s="80">
        <v>0</v>
      </c>
      <c r="C5575" s="72" t="s">
        <v>2538</v>
      </c>
    </row>
    <row r="5576" spans="2:3">
      <c r="B5576" s="80">
        <v>0</v>
      </c>
      <c r="C5576" s="72" t="s">
        <v>2539</v>
      </c>
    </row>
    <row r="5577" spans="2:3">
      <c r="B5577" s="80">
        <v>0</v>
      </c>
      <c r="C5577" s="72">
        <v>0</v>
      </c>
    </row>
    <row r="5578" spans="2:3">
      <c r="B5578" s="122">
        <v>0</v>
      </c>
      <c r="C5578" s="122">
        <v>0</v>
      </c>
    </row>
    <row r="5579" spans="2:3">
      <c r="B5579" s="138">
        <v>0</v>
      </c>
      <c r="C5579" s="123">
        <v>0</v>
      </c>
    </row>
    <row r="5580" spans="2:3" ht="20.25">
      <c r="B5580" s="137" t="s">
        <v>1708</v>
      </c>
      <c r="C5580" s="48" t="s">
        <v>2540</v>
      </c>
    </row>
    <row r="5581" spans="2:3">
      <c r="B5581" s="139">
        <v>0</v>
      </c>
      <c r="C5581" s="49" t="s">
        <v>4297</v>
      </c>
    </row>
    <row r="5582" spans="2:3">
      <c r="B5582" s="80">
        <v>0</v>
      </c>
      <c r="C5582" s="124">
        <v>0</v>
      </c>
    </row>
    <row r="5583" spans="2:3">
      <c r="B5583" s="80">
        <v>0</v>
      </c>
      <c r="C5583" s="44" t="s">
        <v>8</v>
      </c>
    </row>
    <row r="5584" spans="2:3">
      <c r="B5584" s="80">
        <v>0</v>
      </c>
      <c r="C5584" s="72" t="s">
        <v>4</v>
      </c>
    </row>
    <row r="5585" spans="2:3">
      <c r="B5585" s="80">
        <v>0</v>
      </c>
      <c r="C5585" s="72" t="s">
        <v>18</v>
      </c>
    </row>
    <row r="5586" spans="2:3">
      <c r="B5586" s="80">
        <v>0</v>
      </c>
      <c r="C5586" s="72">
        <v>0</v>
      </c>
    </row>
    <row r="5587" spans="2:3">
      <c r="B5587" s="80">
        <v>0</v>
      </c>
      <c r="C5587" s="45" t="s">
        <v>2</v>
      </c>
    </row>
    <row r="5588" spans="2:3">
      <c r="B5588" s="80">
        <v>0</v>
      </c>
      <c r="C5588" s="72" t="s">
        <v>1038</v>
      </c>
    </row>
    <row r="5589" spans="2:3">
      <c r="B5589" s="80">
        <v>0</v>
      </c>
      <c r="C5589" s="72" t="s">
        <v>4298</v>
      </c>
    </row>
    <row r="5590" spans="2:3">
      <c r="B5590" s="80">
        <v>0</v>
      </c>
      <c r="C5590" s="72" t="s">
        <v>4299</v>
      </c>
    </row>
    <row r="5591" spans="2:3">
      <c r="B5591" s="80">
        <v>0</v>
      </c>
      <c r="C5591" s="72" t="s">
        <v>4300</v>
      </c>
    </row>
    <row r="5592" spans="2:3">
      <c r="B5592" s="80">
        <v>0</v>
      </c>
      <c r="C5592" s="72" t="s">
        <v>662</v>
      </c>
    </row>
    <row r="5593" spans="2:3">
      <c r="B5593" s="80">
        <v>0</v>
      </c>
      <c r="C5593" s="72" t="s">
        <v>663</v>
      </c>
    </row>
    <row r="5594" spans="2:3">
      <c r="B5594" s="80">
        <v>0</v>
      </c>
      <c r="C5594" s="72">
        <v>0</v>
      </c>
    </row>
    <row r="5595" spans="2:3">
      <c r="B5595" s="80">
        <v>0</v>
      </c>
      <c r="C5595" s="72" t="s">
        <v>0</v>
      </c>
    </row>
    <row r="5596" spans="2:3">
      <c r="B5596" s="80">
        <v>0</v>
      </c>
      <c r="C5596" s="72" t="s">
        <v>2541</v>
      </c>
    </row>
    <row r="5597" spans="2:3">
      <c r="B5597" s="80">
        <v>0</v>
      </c>
      <c r="C5597" s="72" t="s">
        <v>2542</v>
      </c>
    </row>
    <row r="5598" spans="2:3">
      <c r="B5598" s="80">
        <v>0</v>
      </c>
      <c r="C5598" s="72" t="s">
        <v>2543</v>
      </c>
    </row>
    <row r="5599" spans="2:3">
      <c r="B5599" s="80">
        <v>0</v>
      </c>
      <c r="C5599" s="72" t="s">
        <v>2544</v>
      </c>
    </row>
    <row r="5600" spans="2:3">
      <c r="B5600" s="80">
        <v>0</v>
      </c>
      <c r="C5600" s="72" t="s">
        <v>2545</v>
      </c>
    </row>
    <row r="5601" spans="2:3">
      <c r="B5601" s="80">
        <v>0</v>
      </c>
      <c r="C5601" s="72" t="s">
        <v>2546</v>
      </c>
    </row>
    <row r="5602" spans="2:3">
      <c r="B5602" s="80">
        <v>0</v>
      </c>
      <c r="C5602" s="72" t="s">
        <v>2547</v>
      </c>
    </row>
    <row r="5603" spans="2:3">
      <c r="B5603" s="80">
        <v>0</v>
      </c>
      <c r="C5603" s="72">
        <v>0</v>
      </c>
    </row>
    <row r="5604" spans="2:3">
      <c r="B5604" s="122">
        <v>0</v>
      </c>
      <c r="C5604" s="122">
        <v>0</v>
      </c>
    </row>
    <row r="5605" spans="2:3">
      <c r="B5605" s="138">
        <v>0</v>
      </c>
      <c r="C5605" s="123">
        <v>0</v>
      </c>
    </row>
    <row r="5606" spans="2:3" ht="20.25">
      <c r="B5606" s="137" t="s">
        <v>1708</v>
      </c>
      <c r="C5606" s="48" t="s">
        <v>2548</v>
      </c>
    </row>
    <row r="5607" spans="2:3">
      <c r="B5607" s="139">
        <v>0</v>
      </c>
      <c r="C5607" s="49" t="s">
        <v>4301</v>
      </c>
    </row>
    <row r="5608" spans="2:3">
      <c r="B5608" s="80">
        <v>0</v>
      </c>
      <c r="C5608" s="124">
        <v>0</v>
      </c>
    </row>
    <row r="5609" spans="2:3">
      <c r="B5609" s="80">
        <v>0</v>
      </c>
      <c r="C5609" s="44" t="s">
        <v>5</v>
      </c>
    </row>
    <row r="5610" spans="2:3">
      <c r="B5610" s="80">
        <v>0</v>
      </c>
      <c r="C5610" s="72" t="s">
        <v>15</v>
      </c>
    </row>
    <row r="5611" spans="2:3">
      <c r="B5611" s="80">
        <v>0</v>
      </c>
      <c r="C5611" s="72" t="s">
        <v>14</v>
      </c>
    </row>
    <row r="5612" spans="2:3">
      <c r="B5612" s="80">
        <v>0</v>
      </c>
      <c r="C5612" s="72">
        <v>0</v>
      </c>
    </row>
    <row r="5613" spans="2:3">
      <c r="B5613" s="80">
        <v>0</v>
      </c>
      <c r="C5613" s="45" t="s">
        <v>2</v>
      </c>
    </row>
    <row r="5614" spans="2:3">
      <c r="B5614" s="80">
        <v>0</v>
      </c>
      <c r="C5614" s="72" t="s">
        <v>4302</v>
      </c>
    </row>
    <row r="5615" spans="2:3">
      <c r="B5615" s="80">
        <v>0</v>
      </c>
      <c r="C5615" s="72" t="s">
        <v>1330</v>
      </c>
    </row>
    <row r="5616" spans="2:3">
      <c r="B5616" s="80">
        <v>0</v>
      </c>
      <c r="C5616" s="72" t="s">
        <v>3797</v>
      </c>
    </row>
    <row r="5617" spans="2:3">
      <c r="B5617" s="80">
        <v>0</v>
      </c>
      <c r="C5617" s="72" t="s">
        <v>3842</v>
      </c>
    </row>
    <row r="5618" spans="2:3">
      <c r="B5618" s="80">
        <v>0</v>
      </c>
      <c r="C5618" s="72" t="s">
        <v>4303</v>
      </c>
    </row>
    <row r="5619" spans="2:3">
      <c r="B5619" s="80">
        <v>0</v>
      </c>
      <c r="C5619" s="72" t="s">
        <v>3658</v>
      </c>
    </row>
    <row r="5620" spans="2:3">
      <c r="B5620" s="80">
        <v>0</v>
      </c>
      <c r="C5620" s="72" t="s">
        <v>4304</v>
      </c>
    </row>
    <row r="5621" spans="2:3">
      <c r="B5621" s="80">
        <v>0</v>
      </c>
      <c r="C5621" s="72" t="s">
        <v>912</v>
      </c>
    </row>
    <row r="5622" spans="2:3">
      <c r="B5622" s="80">
        <v>0</v>
      </c>
      <c r="C5622" s="72" t="s">
        <v>4305</v>
      </c>
    </row>
    <row r="5623" spans="2:3">
      <c r="B5623" s="80">
        <v>0</v>
      </c>
      <c r="C5623" s="72" t="s">
        <v>4306</v>
      </c>
    </row>
    <row r="5624" spans="2:3">
      <c r="B5624" s="80">
        <v>0</v>
      </c>
      <c r="C5624" s="72" t="s">
        <v>4307</v>
      </c>
    </row>
    <row r="5625" spans="2:3">
      <c r="B5625" s="80">
        <v>0</v>
      </c>
      <c r="C5625" s="72">
        <v>0</v>
      </c>
    </row>
    <row r="5626" spans="2:3">
      <c r="B5626" s="80">
        <v>0</v>
      </c>
      <c r="C5626" s="72" t="s">
        <v>0</v>
      </c>
    </row>
    <row r="5627" spans="2:3">
      <c r="B5627" s="80">
        <v>0</v>
      </c>
      <c r="C5627" s="72" t="s">
        <v>2549</v>
      </c>
    </row>
    <row r="5628" spans="2:3">
      <c r="B5628" s="80">
        <v>0</v>
      </c>
      <c r="C5628" s="72" t="s">
        <v>2550</v>
      </c>
    </row>
    <row r="5629" spans="2:3">
      <c r="B5629" s="80">
        <v>0</v>
      </c>
      <c r="C5629" s="72" t="s">
        <v>2551</v>
      </c>
    </row>
    <row r="5630" spans="2:3" ht="25.5">
      <c r="B5630" s="80">
        <v>0</v>
      </c>
      <c r="C5630" s="72" t="s">
        <v>2552</v>
      </c>
    </row>
    <row r="5631" spans="2:3">
      <c r="B5631" s="80">
        <v>0</v>
      </c>
      <c r="C5631" s="72" t="s">
        <v>2553</v>
      </c>
    </row>
    <row r="5632" spans="2:3" ht="25.5">
      <c r="B5632" s="80">
        <v>0</v>
      </c>
      <c r="C5632" s="72" t="s">
        <v>2554</v>
      </c>
    </row>
    <row r="5633" spans="2:3">
      <c r="B5633" s="80">
        <v>0</v>
      </c>
      <c r="C5633" s="72" t="s">
        <v>2555</v>
      </c>
    </row>
    <row r="5634" spans="2:3">
      <c r="B5634" s="80">
        <v>0</v>
      </c>
      <c r="C5634" s="72" t="s">
        <v>2556</v>
      </c>
    </row>
    <row r="5635" spans="2:3">
      <c r="B5635" s="80">
        <v>0</v>
      </c>
      <c r="C5635" s="72" t="s">
        <v>2557</v>
      </c>
    </row>
    <row r="5636" spans="2:3">
      <c r="B5636" s="80">
        <v>0</v>
      </c>
      <c r="C5636" s="72">
        <v>0</v>
      </c>
    </row>
    <row r="5637" spans="2:3">
      <c r="B5637" s="122">
        <v>0</v>
      </c>
      <c r="C5637" s="122">
        <v>0</v>
      </c>
    </row>
    <row r="5638" spans="2:3">
      <c r="B5638" s="138">
        <v>0</v>
      </c>
      <c r="C5638" s="123">
        <v>0</v>
      </c>
    </row>
    <row r="5639" spans="2:3" ht="20.25">
      <c r="B5639" s="137" t="s">
        <v>1708</v>
      </c>
      <c r="C5639" s="48" t="s">
        <v>2558</v>
      </c>
    </row>
    <row r="5640" spans="2:3">
      <c r="B5640" s="139">
        <v>0</v>
      </c>
      <c r="C5640" s="49" t="s">
        <v>4308</v>
      </c>
    </row>
    <row r="5641" spans="2:3">
      <c r="B5641" s="80">
        <v>0</v>
      </c>
      <c r="C5641" s="124">
        <v>0</v>
      </c>
    </row>
    <row r="5642" spans="2:3">
      <c r="B5642" s="80">
        <v>0</v>
      </c>
      <c r="C5642" s="44" t="s">
        <v>8</v>
      </c>
    </row>
    <row r="5643" spans="2:3">
      <c r="B5643" s="80">
        <v>0</v>
      </c>
      <c r="C5643" s="72" t="s">
        <v>2321</v>
      </c>
    </row>
    <row r="5644" spans="2:3">
      <c r="B5644" s="80">
        <v>0</v>
      </c>
      <c r="C5644" s="72" t="s">
        <v>11</v>
      </c>
    </row>
    <row r="5645" spans="2:3">
      <c r="B5645" s="80">
        <v>0</v>
      </c>
      <c r="C5645" s="72">
        <v>0</v>
      </c>
    </row>
    <row r="5646" spans="2:3">
      <c r="B5646" s="80">
        <v>0</v>
      </c>
      <c r="C5646" s="45" t="s">
        <v>2</v>
      </c>
    </row>
    <row r="5647" spans="2:3">
      <c r="B5647" s="80">
        <v>0</v>
      </c>
      <c r="C5647" s="72" t="s">
        <v>3756</v>
      </c>
    </row>
    <row r="5648" spans="2:3">
      <c r="B5648" s="80">
        <v>0</v>
      </c>
      <c r="C5648" s="72" t="s">
        <v>4309</v>
      </c>
    </row>
    <row r="5649" spans="2:3">
      <c r="B5649" s="80">
        <v>0</v>
      </c>
      <c r="C5649" s="72" t="s">
        <v>779</v>
      </c>
    </row>
    <row r="5650" spans="2:3">
      <c r="B5650" s="80">
        <v>0</v>
      </c>
      <c r="C5650" s="72" t="s">
        <v>4135</v>
      </c>
    </row>
    <row r="5651" spans="2:3">
      <c r="B5651" s="80">
        <v>0</v>
      </c>
      <c r="C5651" s="72" t="s">
        <v>4310</v>
      </c>
    </row>
    <row r="5652" spans="2:3">
      <c r="B5652" s="80">
        <v>0</v>
      </c>
      <c r="C5652" s="72" t="s">
        <v>4311</v>
      </c>
    </row>
    <row r="5653" spans="2:3">
      <c r="B5653" s="80">
        <v>0</v>
      </c>
      <c r="C5653" s="72">
        <v>0</v>
      </c>
    </row>
    <row r="5654" spans="2:3">
      <c r="B5654" s="80">
        <v>0</v>
      </c>
      <c r="C5654" s="72" t="s">
        <v>0</v>
      </c>
    </row>
    <row r="5655" spans="2:3" ht="25.5">
      <c r="B5655" s="80">
        <v>0</v>
      </c>
      <c r="C5655" s="72" t="s">
        <v>2559</v>
      </c>
    </row>
    <row r="5656" spans="2:3">
      <c r="B5656" s="80">
        <v>0</v>
      </c>
      <c r="C5656" s="72" t="s">
        <v>2560</v>
      </c>
    </row>
    <row r="5657" spans="2:3">
      <c r="B5657" s="80">
        <v>0</v>
      </c>
      <c r="C5657" s="72" t="s">
        <v>2561</v>
      </c>
    </row>
    <row r="5658" spans="2:3">
      <c r="B5658" s="80">
        <v>0</v>
      </c>
      <c r="C5658" s="72" t="s">
        <v>2562</v>
      </c>
    </row>
    <row r="5659" spans="2:3" ht="25.5">
      <c r="B5659" s="80">
        <v>0</v>
      </c>
      <c r="C5659" s="72" t="s">
        <v>2563</v>
      </c>
    </row>
    <row r="5660" spans="2:3">
      <c r="B5660" s="80">
        <v>0</v>
      </c>
      <c r="C5660" s="72" t="s">
        <v>2564</v>
      </c>
    </row>
    <row r="5661" spans="2:3">
      <c r="B5661" s="80">
        <v>0</v>
      </c>
      <c r="C5661" s="72" t="s">
        <v>2565</v>
      </c>
    </row>
    <row r="5662" spans="2:3">
      <c r="B5662" s="80">
        <v>0</v>
      </c>
      <c r="C5662" s="72">
        <v>0</v>
      </c>
    </row>
    <row r="5663" spans="2:3">
      <c r="B5663" s="122">
        <v>0</v>
      </c>
      <c r="C5663" s="122">
        <v>0</v>
      </c>
    </row>
    <row r="5664" spans="2:3">
      <c r="B5664" s="138">
        <v>0</v>
      </c>
      <c r="C5664" s="123">
        <v>0</v>
      </c>
    </row>
    <row r="5665" spans="2:3" ht="20.25">
      <c r="B5665" s="137" t="s">
        <v>1708</v>
      </c>
      <c r="C5665" s="48" t="s">
        <v>2566</v>
      </c>
    </row>
    <row r="5666" spans="2:3">
      <c r="B5666" s="139">
        <v>0</v>
      </c>
      <c r="C5666" s="49" t="s">
        <v>4312</v>
      </c>
    </row>
    <row r="5667" spans="2:3">
      <c r="B5667" s="80">
        <v>0</v>
      </c>
      <c r="C5667" s="124">
        <v>0</v>
      </c>
    </row>
    <row r="5668" spans="2:3">
      <c r="B5668" s="80">
        <v>0</v>
      </c>
      <c r="C5668" s="44" t="s">
        <v>8</v>
      </c>
    </row>
    <row r="5669" spans="2:3">
      <c r="B5669" s="80">
        <v>0</v>
      </c>
      <c r="C5669" s="72" t="s">
        <v>4</v>
      </c>
    </row>
    <row r="5670" spans="2:3">
      <c r="B5670" s="80">
        <v>0</v>
      </c>
      <c r="C5670" s="72" t="s">
        <v>25</v>
      </c>
    </row>
    <row r="5671" spans="2:3">
      <c r="B5671" s="80">
        <v>0</v>
      </c>
      <c r="C5671" s="72">
        <v>0</v>
      </c>
    </row>
    <row r="5672" spans="2:3">
      <c r="B5672" s="80">
        <v>0</v>
      </c>
      <c r="C5672" s="45" t="s">
        <v>2</v>
      </c>
    </row>
    <row r="5673" spans="2:3">
      <c r="B5673" s="80">
        <v>0</v>
      </c>
      <c r="C5673" s="72" t="s">
        <v>4313</v>
      </c>
    </row>
    <row r="5674" spans="2:3">
      <c r="B5674" s="80">
        <v>0</v>
      </c>
      <c r="C5674" s="72" t="s">
        <v>4314</v>
      </c>
    </row>
    <row r="5675" spans="2:3">
      <c r="B5675" s="80">
        <v>0</v>
      </c>
      <c r="C5675" s="72" t="s">
        <v>4315</v>
      </c>
    </row>
    <row r="5676" spans="2:3">
      <c r="B5676" s="80">
        <v>0</v>
      </c>
      <c r="C5676" s="72" t="s">
        <v>651</v>
      </c>
    </row>
    <row r="5677" spans="2:3">
      <c r="B5677" s="80">
        <v>0</v>
      </c>
      <c r="C5677" s="72" t="s">
        <v>4316</v>
      </c>
    </row>
    <row r="5678" spans="2:3">
      <c r="B5678" s="80">
        <v>0</v>
      </c>
      <c r="C5678" s="72" t="s">
        <v>4317</v>
      </c>
    </row>
    <row r="5679" spans="2:3">
      <c r="B5679" s="80">
        <v>0</v>
      </c>
      <c r="C5679" s="72" t="s">
        <v>4318</v>
      </c>
    </row>
    <row r="5680" spans="2:3">
      <c r="B5680" s="80">
        <v>0</v>
      </c>
      <c r="C5680" s="72" t="s">
        <v>4319</v>
      </c>
    </row>
    <row r="5681" spans="2:3">
      <c r="B5681" s="80">
        <v>0</v>
      </c>
      <c r="C5681" s="72" t="s">
        <v>4320</v>
      </c>
    </row>
    <row r="5682" spans="2:3">
      <c r="B5682" s="80">
        <v>0</v>
      </c>
      <c r="C5682" s="72" t="s">
        <v>4321</v>
      </c>
    </row>
    <row r="5683" spans="2:3">
      <c r="B5683" s="80">
        <v>0</v>
      </c>
      <c r="C5683" s="72" t="s">
        <v>662</v>
      </c>
    </row>
    <row r="5684" spans="2:3">
      <c r="B5684" s="80">
        <v>0</v>
      </c>
      <c r="C5684" s="72" t="s">
        <v>700</v>
      </c>
    </row>
    <row r="5685" spans="2:3">
      <c r="B5685" s="80">
        <v>0</v>
      </c>
      <c r="C5685" s="72">
        <v>0</v>
      </c>
    </row>
    <row r="5686" spans="2:3">
      <c r="B5686" s="80">
        <v>0</v>
      </c>
      <c r="C5686" s="72" t="s">
        <v>0</v>
      </c>
    </row>
    <row r="5687" spans="2:3">
      <c r="B5687" s="80">
        <v>0</v>
      </c>
      <c r="C5687" s="72" t="s">
        <v>2567</v>
      </c>
    </row>
    <row r="5688" spans="2:3">
      <c r="B5688" s="80">
        <v>0</v>
      </c>
      <c r="C5688" s="72" t="s">
        <v>2568</v>
      </c>
    </row>
    <row r="5689" spans="2:3">
      <c r="B5689" s="80">
        <v>0</v>
      </c>
      <c r="C5689" s="72" t="s">
        <v>2569</v>
      </c>
    </row>
    <row r="5690" spans="2:3">
      <c r="B5690" s="80">
        <v>0</v>
      </c>
      <c r="C5690" s="72" t="s">
        <v>2570</v>
      </c>
    </row>
    <row r="5691" spans="2:3">
      <c r="B5691" s="80">
        <v>0</v>
      </c>
      <c r="C5691" s="72" t="s">
        <v>2571</v>
      </c>
    </row>
    <row r="5692" spans="2:3">
      <c r="B5692" s="80">
        <v>0</v>
      </c>
      <c r="C5692" s="72" t="s">
        <v>2572</v>
      </c>
    </row>
    <row r="5693" spans="2:3">
      <c r="B5693" s="80">
        <v>0</v>
      </c>
      <c r="C5693" s="72" t="s">
        <v>2573</v>
      </c>
    </row>
    <row r="5694" spans="2:3">
      <c r="B5694" s="80">
        <v>0</v>
      </c>
      <c r="C5694" s="72" t="s">
        <v>2574</v>
      </c>
    </row>
    <row r="5695" spans="2:3">
      <c r="B5695" s="80">
        <v>0</v>
      </c>
      <c r="C5695" s="72" t="s">
        <v>2575</v>
      </c>
    </row>
    <row r="5696" spans="2:3">
      <c r="B5696" s="80">
        <v>0</v>
      </c>
      <c r="C5696" s="72" t="s">
        <v>2576</v>
      </c>
    </row>
    <row r="5697" spans="2:3">
      <c r="B5697" s="80">
        <v>0</v>
      </c>
      <c r="C5697" s="72" t="s">
        <v>2577</v>
      </c>
    </row>
    <row r="5698" spans="2:3">
      <c r="B5698" s="80">
        <v>0</v>
      </c>
      <c r="C5698" s="72" t="s">
        <v>2578</v>
      </c>
    </row>
    <row r="5699" spans="2:3">
      <c r="B5699" s="80">
        <v>0</v>
      </c>
      <c r="C5699" s="72" t="s">
        <v>2579</v>
      </c>
    </row>
    <row r="5700" spans="2:3">
      <c r="B5700" s="80">
        <v>0</v>
      </c>
      <c r="C5700" s="72">
        <v>0</v>
      </c>
    </row>
    <row r="5701" spans="2:3">
      <c r="B5701" s="122">
        <v>0</v>
      </c>
      <c r="C5701" s="122">
        <v>0</v>
      </c>
    </row>
    <row r="5702" spans="2:3">
      <c r="B5702" s="138">
        <v>0</v>
      </c>
      <c r="C5702" s="123">
        <v>0</v>
      </c>
    </row>
    <row r="5703" spans="2:3" ht="20.25">
      <c r="B5703" s="137" t="s">
        <v>1708</v>
      </c>
      <c r="C5703" s="48" t="s">
        <v>2580</v>
      </c>
    </row>
    <row r="5704" spans="2:3">
      <c r="B5704" s="139">
        <v>0</v>
      </c>
      <c r="C5704" s="49" t="s">
        <v>4322</v>
      </c>
    </row>
    <row r="5705" spans="2:3">
      <c r="B5705" s="80">
        <v>0</v>
      </c>
      <c r="C5705" s="124">
        <v>0</v>
      </c>
    </row>
    <row r="5706" spans="2:3">
      <c r="B5706" s="80">
        <v>0</v>
      </c>
      <c r="C5706" s="44" t="s">
        <v>19</v>
      </c>
    </row>
    <row r="5707" spans="2:3">
      <c r="B5707" s="80">
        <v>0</v>
      </c>
      <c r="C5707" s="72" t="s">
        <v>15</v>
      </c>
    </row>
    <row r="5708" spans="2:3">
      <c r="B5708" s="80">
        <v>0</v>
      </c>
      <c r="C5708" s="72" t="s">
        <v>21</v>
      </c>
    </row>
    <row r="5709" spans="2:3">
      <c r="B5709" s="80">
        <v>0</v>
      </c>
      <c r="C5709" s="72">
        <v>0</v>
      </c>
    </row>
    <row r="5710" spans="2:3">
      <c r="B5710" s="80">
        <v>0</v>
      </c>
      <c r="C5710" s="45" t="s">
        <v>2</v>
      </c>
    </row>
    <row r="5711" spans="2:3">
      <c r="B5711" s="80">
        <v>0</v>
      </c>
      <c r="C5711" s="72" t="s">
        <v>4323</v>
      </c>
    </row>
    <row r="5712" spans="2:3">
      <c r="B5712" s="80">
        <v>0</v>
      </c>
      <c r="C5712" s="72" t="s">
        <v>4324</v>
      </c>
    </row>
    <row r="5713" spans="2:3">
      <c r="B5713" s="80">
        <v>0</v>
      </c>
      <c r="C5713" s="72" t="s">
        <v>4325</v>
      </c>
    </row>
    <row r="5714" spans="2:3">
      <c r="B5714" s="80">
        <v>0</v>
      </c>
      <c r="C5714" s="72" t="s">
        <v>4326</v>
      </c>
    </row>
    <row r="5715" spans="2:3">
      <c r="B5715" s="80">
        <v>0</v>
      </c>
      <c r="C5715" s="72" t="s">
        <v>4327</v>
      </c>
    </row>
    <row r="5716" spans="2:3">
      <c r="B5716" s="80">
        <v>0</v>
      </c>
      <c r="C5716" s="72" t="s">
        <v>4328</v>
      </c>
    </row>
    <row r="5717" spans="2:3">
      <c r="B5717" s="80">
        <v>0</v>
      </c>
      <c r="C5717" s="72" t="s">
        <v>1287</v>
      </c>
    </row>
    <row r="5718" spans="2:3">
      <c r="B5718" s="80">
        <v>0</v>
      </c>
      <c r="C5718" s="72" t="s">
        <v>4329</v>
      </c>
    </row>
    <row r="5719" spans="2:3">
      <c r="B5719" s="80">
        <v>0</v>
      </c>
      <c r="C5719" s="72" t="s">
        <v>4330</v>
      </c>
    </row>
    <row r="5720" spans="2:3">
      <c r="B5720" s="80">
        <v>0</v>
      </c>
      <c r="C5720" s="72" t="s">
        <v>681</v>
      </c>
    </row>
    <row r="5721" spans="2:3">
      <c r="B5721" s="80">
        <v>0</v>
      </c>
      <c r="C5721" s="72" t="s">
        <v>662</v>
      </c>
    </row>
    <row r="5722" spans="2:3">
      <c r="B5722" s="80">
        <v>0</v>
      </c>
      <c r="C5722" s="72">
        <v>0</v>
      </c>
    </row>
    <row r="5723" spans="2:3">
      <c r="B5723" s="80">
        <v>0</v>
      </c>
      <c r="C5723" s="72" t="s">
        <v>0</v>
      </c>
    </row>
    <row r="5724" spans="2:3">
      <c r="B5724" s="80">
        <v>0</v>
      </c>
      <c r="C5724" s="72" t="s">
        <v>2581</v>
      </c>
    </row>
    <row r="5725" spans="2:3">
      <c r="B5725" s="80">
        <v>0</v>
      </c>
      <c r="C5725" s="72" t="s">
        <v>2582</v>
      </c>
    </row>
    <row r="5726" spans="2:3">
      <c r="B5726" s="80">
        <v>0</v>
      </c>
      <c r="C5726" s="72" t="s">
        <v>2583</v>
      </c>
    </row>
    <row r="5727" spans="2:3">
      <c r="B5727" s="80">
        <v>0</v>
      </c>
      <c r="C5727" s="72" t="s">
        <v>2584</v>
      </c>
    </row>
    <row r="5728" spans="2:3" ht="25.5">
      <c r="B5728" s="80">
        <v>0</v>
      </c>
      <c r="C5728" s="72" t="s">
        <v>2585</v>
      </c>
    </row>
    <row r="5729" spans="2:3">
      <c r="B5729" s="80">
        <v>0</v>
      </c>
      <c r="C5729" s="72" t="s">
        <v>2586</v>
      </c>
    </row>
    <row r="5730" spans="2:3">
      <c r="B5730" s="80">
        <v>0</v>
      </c>
      <c r="C5730" s="72" t="s">
        <v>2587</v>
      </c>
    </row>
    <row r="5731" spans="2:3">
      <c r="B5731" s="80">
        <v>0</v>
      </c>
      <c r="C5731" s="72" t="s">
        <v>2588</v>
      </c>
    </row>
    <row r="5732" spans="2:3">
      <c r="B5732" s="80">
        <v>0</v>
      </c>
      <c r="C5732" s="72" t="s">
        <v>2589</v>
      </c>
    </row>
    <row r="5733" spans="2:3">
      <c r="B5733" s="80">
        <v>0</v>
      </c>
      <c r="C5733" s="72">
        <v>0</v>
      </c>
    </row>
    <row r="5734" spans="2:3">
      <c r="B5734" s="122">
        <v>0</v>
      </c>
      <c r="C5734" s="122">
        <v>0</v>
      </c>
    </row>
    <row r="5735" spans="2:3">
      <c r="B5735" s="138">
        <v>0</v>
      </c>
      <c r="C5735" s="123">
        <v>0</v>
      </c>
    </row>
    <row r="5736" spans="2:3" ht="20.25">
      <c r="B5736" s="137" t="s">
        <v>1708</v>
      </c>
      <c r="C5736" s="48" t="s">
        <v>2590</v>
      </c>
    </row>
    <row r="5737" spans="2:3">
      <c r="B5737" s="139">
        <v>0</v>
      </c>
      <c r="C5737" s="49" t="s">
        <v>4331</v>
      </c>
    </row>
    <row r="5738" spans="2:3">
      <c r="B5738" s="80">
        <v>0</v>
      </c>
      <c r="C5738" s="124">
        <v>0</v>
      </c>
    </row>
    <row r="5739" spans="2:3">
      <c r="B5739" s="80">
        <v>0</v>
      </c>
      <c r="C5739" s="44" t="s">
        <v>8</v>
      </c>
    </row>
    <row r="5740" spans="2:3">
      <c r="B5740" s="80">
        <v>0</v>
      </c>
      <c r="C5740" s="72" t="s">
        <v>4</v>
      </c>
    </row>
    <row r="5741" spans="2:3">
      <c r="B5741" s="80">
        <v>0</v>
      </c>
      <c r="C5741" s="72" t="s">
        <v>18</v>
      </c>
    </row>
    <row r="5742" spans="2:3">
      <c r="B5742" s="80">
        <v>0</v>
      </c>
      <c r="C5742" s="72">
        <v>0</v>
      </c>
    </row>
    <row r="5743" spans="2:3">
      <c r="B5743" s="80">
        <v>0</v>
      </c>
      <c r="C5743" s="45" t="s">
        <v>2</v>
      </c>
    </row>
    <row r="5744" spans="2:3">
      <c r="B5744" s="80">
        <v>0</v>
      </c>
      <c r="C5744" s="72" t="s">
        <v>4332</v>
      </c>
    </row>
    <row r="5745" spans="2:3">
      <c r="B5745" s="80">
        <v>0</v>
      </c>
      <c r="C5745" s="72" t="s">
        <v>4269</v>
      </c>
    </row>
    <row r="5746" spans="2:3">
      <c r="B5746" s="80">
        <v>0</v>
      </c>
      <c r="C5746" s="72" t="s">
        <v>4333</v>
      </c>
    </row>
    <row r="5747" spans="2:3">
      <c r="B5747" s="80">
        <v>0</v>
      </c>
      <c r="C5747" s="72" t="s">
        <v>4271</v>
      </c>
    </row>
    <row r="5748" spans="2:3">
      <c r="B5748" s="80">
        <v>0</v>
      </c>
      <c r="C5748" s="72" t="s">
        <v>944</v>
      </c>
    </row>
    <row r="5749" spans="2:3">
      <c r="B5749" s="80">
        <v>0</v>
      </c>
      <c r="C5749" s="72" t="s">
        <v>670</v>
      </c>
    </row>
    <row r="5750" spans="2:3">
      <c r="B5750" s="80">
        <v>0</v>
      </c>
      <c r="C5750" s="72" t="s">
        <v>1224</v>
      </c>
    </row>
    <row r="5751" spans="2:3">
      <c r="B5751" s="80">
        <v>0</v>
      </c>
      <c r="C5751" s="72" t="s">
        <v>662</v>
      </c>
    </row>
    <row r="5752" spans="2:3">
      <c r="B5752" s="80">
        <v>0</v>
      </c>
      <c r="C5752" s="72" t="s">
        <v>4334</v>
      </c>
    </row>
    <row r="5753" spans="2:3">
      <c r="B5753" s="80">
        <v>0</v>
      </c>
      <c r="C5753" s="72" t="s">
        <v>4335</v>
      </c>
    </row>
    <row r="5754" spans="2:3">
      <c r="B5754" s="80">
        <v>0</v>
      </c>
      <c r="C5754" s="72" t="s">
        <v>4336</v>
      </c>
    </row>
    <row r="5755" spans="2:3">
      <c r="B5755" s="80">
        <v>0</v>
      </c>
      <c r="C5755" s="72">
        <v>0</v>
      </c>
    </row>
    <row r="5756" spans="2:3">
      <c r="B5756" s="80">
        <v>0</v>
      </c>
      <c r="C5756" s="72" t="s">
        <v>0</v>
      </c>
    </row>
    <row r="5757" spans="2:3">
      <c r="B5757" s="80">
        <v>0</v>
      </c>
      <c r="C5757" s="72" t="s">
        <v>2591</v>
      </c>
    </row>
    <row r="5758" spans="2:3" ht="38.25">
      <c r="B5758" s="80">
        <v>0</v>
      </c>
      <c r="C5758" s="72" t="s">
        <v>4337</v>
      </c>
    </row>
    <row r="5759" spans="2:3">
      <c r="B5759" s="80">
        <v>0</v>
      </c>
      <c r="C5759" s="72" t="s">
        <v>2592</v>
      </c>
    </row>
    <row r="5760" spans="2:3" ht="25.5">
      <c r="B5760" s="80">
        <v>0</v>
      </c>
      <c r="C5760" s="72" t="s">
        <v>2593</v>
      </c>
    </row>
    <row r="5761" spans="2:3">
      <c r="B5761" s="80">
        <v>0</v>
      </c>
      <c r="C5761" s="72" t="s">
        <v>2594</v>
      </c>
    </row>
    <row r="5762" spans="2:3">
      <c r="B5762" s="80">
        <v>0</v>
      </c>
      <c r="C5762" s="72" t="s">
        <v>2595</v>
      </c>
    </row>
    <row r="5763" spans="2:3" ht="25.5">
      <c r="B5763" s="80">
        <v>0</v>
      </c>
      <c r="C5763" s="72" t="s">
        <v>2596</v>
      </c>
    </row>
    <row r="5764" spans="2:3">
      <c r="B5764" s="80">
        <v>0</v>
      </c>
      <c r="C5764" s="72" t="s">
        <v>2597</v>
      </c>
    </row>
    <row r="5765" spans="2:3">
      <c r="B5765" s="80">
        <v>0</v>
      </c>
      <c r="C5765" s="72">
        <v>0</v>
      </c>
    </row>
    <row r="5766" spans="2:3">
      <c r="B5766" s="122">
        <v>0</v>
      </c>
      <c r="C5766" s="122">
        <v>0</v>
      </c>
    </row>
    <row r="5767" spans="2:3">
      <c r="B5767" s="138">
        <v>0</v>
      </c>
      <c r="C5767" s="123">
        <v>0</v>
      </c>
    </row>
    <row r="5768" spans="2:3" ht="20.25">
      <c r="B5768" s="137" t="s">
        <v>1708</v>
      </c>
      <c r="C5768" s="48" t="s">
        <v>2598</v>
      </c>
    </row>
    <row r="5769" spans="2:3">
      <c r="B5769" s="139">
        <v>0</v>
      </c>
      <c r="C5769" s="49" t="s">
        <v>4338</v>
      </c>
    </row>
    <row r="5770" spans="2:3">
      <c r="B5770" s="80">
        <v>0</v>
      </c>
      <c r="C5770" s="124">
        <v>0</v>
      </c>
    </row>
    <row r="5771" spans="2:3">
      <c r="B5771" s="80">
        <v>0</v>
      </c>
      <c r="C5771" s="44" t="s">
        <v>35</v>
      </c>
    </row>
    <row r="5772" spans="2:3">
      <c r="B5772" s="80">
        <v>0</v>
      </c>
      <c r="C5772" s="72" t="s">
        <v>4</v>
      </c>
    </row>
    <row r="5773" spans="2:3">
      <c r="B5773" s="80">
        <v>0</v>
      </c>
      <c r="C5773" s="72" t="s">
        <v>2350</v>
      </c>
    </row>
    <row r="5774" spans="2:3">
      <c r="B5774" s="80">
        <v>0</v>
      </c>
      <c r="C5774" s="72">
        <v>0</v>
      </c>
    </row>
    <row r="5775" spans="2:3">
      <c r="B5775" s="80">
        <v>0</v>
      </c>
      <c r="C5775" s="45" t="s">
        <v>2</v>
      </c>
    </row>
    <row r="5776" spans="2:3">
      <c r="B5776" s="80">
        <v>0</v>
      </c>
      <c r="C5776" s="72" t="s">
        <v>1140</v>
      </c>
    </row>
    <row r="5777" spans="2:3">
      <c r="B5777" s="80">
        <v>0</v>
      </c>
      <c r="C5777" s="72" t="s">
        <v>1335</v>
      </c>
    </row>
    <row r="5778" spans="2:3">
      <c r="B5778" s="80">
        <v>0</v>
      </c>
      <c r="C5778" s="72" t="s">
        <v>4339</v>
      </c>
    </row>
    <row r="5779" spans="2:3">
      <c r="B5779" s="80">
        <v>0</v>
      </c>
      <c r="C5779" s="72" t="s">
        <v>4340</v>
      </c>
    </row>
    <row r="5780" spans="2:3">
      <c r="B5780" s="80">
        <v>0</v>
      </c>
      <c r="C5780" s="72" t="s">
        <v>4341</v>
      </c>
    </row>
    <row r="5781" spans="2:3">
      <c r="B5781" s="80">
        <v>0</v>
      </c>
      <c r="C5781" s="72" t="s">
        <v>4342</v>
      </c>
    </row>
    <row r="5782" spans="2:3">
      <c r="B5782" s="80">
        <v>0</v>
      </c>
      <c r="C5782" s="72" t="s">
        <v>1336</v>
      </c>
    </row>
    <row r="5783" spans="2:3">
      <c r="B5783" s="80">
        <v>0</v>
      </c>
      <c r="C5783" s="72" t="s">
        <v>4343</v>
      </c>
    </row>
    <row r="5784" spans="2:3">
      <c r="B5784" s="80">
        <v>0</v>
      </c>
      <c r="C5784" s="72" t="s">
        <v>4344</v>
      </c>
    </row>
    <row r="5785" spans="2:3">
      <c r="B5785" s="80">
        <v>0</v>
      </c>
      <c r="C5785" s="72" t="s">
        <v>4345</v>
      </c>
    </row>
    <row r="5786" spans="2:3">
      <c r="B5786" s="80">
        <v>0</v>
      </c>
      <c r="C5786" s="72">
        <v>0</v>
      </c>
    </row>
    <row r="5787" spans="2:3">
      <c r="B5787" s="80">
        <v>0</v>
      </c>
      <c r="C5787" s="72" t="s">
        <v>0</v>
      </c>
    </row>
    <row r="5788" spans="2:3" ht="25.5">
      <c r="B5788" s="80">
        <v>0</v>
      </c>
      <c r="C5788" s="72" t="s">
        <v>2599</v>
      </c>
    </row>
    <row r="5789" spans="2:3">
      <c r="B5789" s="80">
        <v>0</v>
      </c>
      <c r="C5789" s="72" t="s">
        <v>2600</v>
      </c>
    </row>
    <row r="5790" spans="2:3">
      <c r="B5790" s="80">
        <v>0</v>
      </c>
      <c r="C5790" s="72">
        <v>0</v>
      </c>
    </row>
    <row r="5791" spans="2:3">
      <c r="B5791" s="122">
        <v>0</v>
      </c>
      <c r="C5791" s="122">
        <v>0</v>
      </c>
    </row>
    <row r="5792" spans="2:3">
      <c r="B5792" s="138">
        <v>0</v>
      </c>
      <c r="C5792" s="123">
        <v>0</v>
      </c>
    </row>
    <row r="5793" spans="2:3" ht="20.25">
      <c r="B5793" s="137" t="s">
        <v>1708</v>
      </c>
      <c r="C5793" s="48" t="s">
        <v>2601</v>
      </c>
    </row>
    <row r="5794" spans="2:3">
      <c r="B5794" s="139">
        <v>0</v>
      </c>
      <c r="C5794" s="49" t="s">
        <v>4346</v>
      </c>
    </row>
    <row r="5795" spans="2:3">
      <c r="B5795" s="80">
        <v>0</v>
      </c>
      <c r="C5795" s="124">
        <v>0</v>
      </c>
    </row>
    <row r="5796" spans="2:3">
      <c r="B5796" s="80">
        <v>0</v>
      </c>
      <c r="C5796" s="44" t="s">
        <v>8</v>
      </c>
    </row>
    <row r="5797" spans="2:3">
      <c r="B5797" s="80">
        <v>0</v>
      </c>
      <c r="C5797" s="72" t="s">
        <v>4</v>
      </c>
    </row>
    <row r="5798" spans="2:3">
      <c r="B5798" s="80">
        <v>0</v>
      </c>
      <c r="C5798" s="72" t="s">
        <v>6</v>
      </c>
    </row>
    <row r="5799" spans="2:3">
      <c r="B5799" s="80">
        <v>0</v>
      </c>
      <c r="C5799" s="72">
        <v>0</v>
      </c>
    </row>
    <row r="5800" spans="2:3">
      <c r="B5800" s="80">
        <v>0</v>
      </c>
      <c r="C5800" s="45" t="s">
        <v>2</v>
      </c>
    </row>
    <row r="5801" spans="2:3">
      <c r="B5801" s="80">
        <v>0</v>
      </c>
      <c r="C5801" s="72" t="s">
        <v>1189</v>
      </c>
    </row>
    <row r="5802" spans="2:3">
      <c r="B5802" s="80">
        <v>0</v>
      </c>
      <c r="C5802" s="72" t="s">
        <v>4347</v>
      </c>
    </row>
    <row r="5803" spans="2:3">
      <c r="B5803" s="80">
        <v>0</v>
      </c>
      <c r="C5803" s="72" t="s">
        <v>4348</v>
      </c>
    </row>
    <row r="5804" spans="2:3">
      <c r="B5804" s="80">
        <v>0</v>
      </c>
      <c r="C5804" s="72" t="s">
        <v>4349</v>
      </c>
    </row>
    <row r="5805" spans="2:3">
      <c r="B5805" s="80">
        <v>0</v>
      </c>
      <c r="C5805" s="72">
        <v>0</v>
      </c>
    </row>
    <row r="5806" spans="2:3">
      <c r="B5806" s="80">
        <v>0</v>
      </c>
      <c r="C5806" s="72" t="s">
        <v>0</v>
      </c>
    </row>
    <row r="5807" spans="2:3">
      <c r="B5807" s="80">
        <v>0</v>
      </c>
      <c r="C5807" s="72" t="s">
        <v>2602</v>
      </c>
    </row>
    <row r="5808" spans="2:3">
      <c r="B5808" s="80">
        <v>0</v>
      </c>
      <c r="C5808" s="72" t="s">
        <v>4350</v>
      </c>
    </row>
    <row r="5809" spans="2:3" ht="25.5">
      <c r="B5809" s="80">
        <v>0</v>
      </c>
      <c r="C5809" s="72" t="s">
        <v>2603</v>
      </c>
    </row>
    <row r="5810" spans="2:3">
      <c r="B5810" s="80">
        <v>0</v>
      </c>
      <c r="C5810" s="72">
        <v>0</v>
      </c>
    </row>
    <row r="5811" spans="2:3">
      <c r="B5811" s="122">
        <v>0</v>
      </c>
      <c r="C5811" s="122">
        <v>0</v>
      </c>
    </row>
    <row r="5812" spans="2:3">
      <c r="B5812" s="138">
        <v>0</v>
      </c>
      <c r="C5812" s="123">
        <v>0</v>
      </c>
    </row>
    <row r="5813" spans="2:3" ht="20.25">
      <c r="B5813" s="137" t="s">
        <v>1708</v>
      </c>
      <c r="C5813" s="48" t="s">
        <v>2604</v>
      </c>
    </row>
    <row r="5814" spans="2:3">
      <c r="B5814" s="139">
        <v>0</v>
      </c>
      <c r="C5814" s="49" t="s">
        <v>4351</v>
      </c>
    </row>
    <row r="5815" spans="2:3">
      <c r="B5815" s="80">
        <v>0</v>
      </c>
      <c r="C5815" s="124">
        <v>0</v>
      </c>
    </row>
    <row r="5816" spans="2:3">
      <c r="B5816" s="80">
        <v>0</v>
      </c>
      <c r="C5816" s="44" t="s">
        <v>5</v>
      </c>
    </row>
    <row r="5817" spans="2:3">
      <c r="B5817" s="80">
        <v>0</v>
      </c>
      <c r="C5817" s="72" t="s">
        <v>4</v>
      </c>
    </row>
    <row r="5818" spans="2:3">
      <c r="B5818" s="80">
        <v>0</v>
      </c>
      <c r="C5818" s="72" t="s">
        <v>31</v>
      </c>
    </row>
    <row r="5819" spans="2:3">
      <c r="B5819" s="80">
        <v>0</v>
      </c>
      <c r="C5819" s="72">
        <v>0</v>
      </c>
    </row>
    <row r="5820" spans="2:3">
      <c r="B5820" s="80">
        <v>0</v>
      </c>
      <c r="C5820" s="45" t="s">
        <v>2</v>
      </c>
    </row>
    <row r="5821" spans="2:3">
      <c r="B5821" s="80">
        <v>0</v>
      </c>
      <c r="C5821" s="72" t="s">
        <v>4352</v>
      </c>
    </row>
    <row r="5822" spans="2:3">
      <c r="B5822" s="80">
        <v>0</v>
      </c>
      <c r="C5822" s="72" t="s">
        <v>4353</v>
      </c>
    </row>
    <row r="5823" spans="2:3">
      <c r="B5823" s="80">
        <v>0</v>
      </c>
      <c r="C5823" s="72" t="s">
        <v>4354</v>
      </c>
    </row>
    <row r="5824" spans="2:3">
      <c r="B5824" s="80">
        <v>0</v>
      </c>
      <c r="C5824" s="72" t="s">
        <v>4355</v>
      </c>
    </row>
    <row r="5825" spans="2:3">
      <c r="B5825" s="80">
        <v>0</v>
      </c>
      <c r="C5825" s="72" t="s">
        <v>4356</v>
      </c>
    </row>
    <row r="5826" spans="2:3">
      <c r="B5826" s="80">
        <v>0</v>
      </c>
      <c r="C5826" s="72" t="s">
        <v>4357</v>
      </c>
    </row>
    <row r="5827" spans="2:3">
      <c r="B5827" s="80">
        <v>0</v>
      </c>
      <c r="C5827" s="72" t="s">
        <v>992</v>
      </c>
    </row>
    <row r="5828" spans="2:3">
      <c r="B5828" s="80">
        <v>0</v>
      </c>
      <c r="C5828" s="72">
        <v>0</v>
      </c>
    </row>
    <row r="5829" spans="2:3">
      <c r="B5829" s="80">
        <v>0</v>
      </c>
      <c r="C5829" s="72" t="s">
        <v>0</v>
      </c>
    </row>
    <row r="5830" spans="2:3">
      <c r="B5830" s="80">
        <v>0</v>
      </c>
      <c r="C5830" s="72" t="s">
        <v>2605</v>
      </c>
    </row>
    <row r="5831" spans="2:3">
      <c r="B5831" s="80">
        <v>0</v>
      </c>
      <c r="C5831" s="72" t="s">
        <v>2606</v>
      </c>
    </row>
    <row r="5832" spans="2:3">
      <c r="B5832" s="80">
        <v>0</v>
      </c>
      <c r="C5832" s="72" t="s">
        <v>2607</v>
      </c>
    </row>
    <row r="5833" spans="2:3">
      <c r="B5833" s="80">
        <v>0</v>
      </c>
      <c r="C5833" s="72" t="s">
        <v>2608</v>
      </c>
    </row>
    <row r="5834" spans="2:3">
      <c r="B5834" s="80">
        <v>0</v>
      </c>
      <c r="C5834" s="72" t="s">
        <v>2609</v>
      </c>
    </row>
    <row r="5835" spans="2:3" ht="25.5">
      <c r="B5835" s="80">
        <v>0</v>
      </c>
      <c r="C5835" s="72" t="s">
        <v>4358</v>
      </c>
    </row>
    <row r="5836" spans="2:3">
      <c r="B5836" s="80">
        <v>0</v>
      </c>
      <c r="C5836" s="72" t="s">
        <v>2610</v>
      </c>
    </row>
    <row r="5837" spans="2:3">
      <c r="B5837" s="80">
        <v>0</v>
      </c>
      <c r="C5837" s="72">
        <v>0</v>
      </c>
    </row>
    <row r="5838" spans="2:3">
      <c r="B5838" s="122">
        <v>0</v>
      </c>
      <c r="C5838" s="122">
        <v>0</v>
      </c>
    </row>
    <row r="5839" spans="2:3">
      <c r="B5839" s="138">
        <v>0</v>
      </c>
      <c r="C5839" s="123">
        <v>0</v>
      </c>
    </row>
    <row r="5840" spans="2:3" ht="20.25">
      <c r="B5840" s="137" t="s">
        <v>1708</v>
      </c>
      <c r="C5840" s="48" t="s">
        <v>2611</v>
      </c>
    </row>
    <row r="5841" spans="2:3">
      <c r="B5841" s="139">
        <v>0</v>
      </c>
      <c r="C5841" s="49" t="s">
        <v>4359</v>
      </c>
    </row>
    <row r="5842" spans="2:3">
      <c r="B5842" s="80">
        <v>0</v>
      </c>
      <c r="C5842" s="124">
        <v>0</v>
      </c>
    </row>
    <row r="5843" spans="2:3">
      <c r="B5843" s="80">
        <v>0</v>
      </c>
      <c r="C5843" s="44" t="s">
        <v>8</v>
      </c>
    </row>
    <row r="5844" spans="2:3">
      <c r="B5844" s="80">
        <v>0</v>
      </c>
      <c r="C5844" s="72" t="s">
        <v>7</v>
      </c>
    </row>
    <row r="5845" spans="2:3">
      <c r="B5845" s="80">
        <v>0</v>
      </c>
      <c r="C5845" s="72" t="s">
        <v>32</v>
      </c>
    </row>
    <row r="5846" spans="2:3">
      <c r="B5846" s="80">
        <v>0</v>
      </c>
      <c r="C5846" s="72">
        <v>0</v>
      </c>
    </row>
    <row r="5847" spans="2:3">
      <c r="B5847" s="80">
        <v>0</v>
      </c>
      <c r="C5847" s="45" t="s">
        <v>2</v>
      </c>
    </row>
    <row r="5848" spans="2:3">
      <c r="B5848" s="80">
        <v>0</v>
      </c>
      <c r="C5848" s="72" t="s">
        <v>4360</v>
      </c>
    </row>
    <row r="5849" spans="2:3">
      <c r="B5849" s="80">
        <v>0</v>
      </c>
      <c r="C5849" s="72" t="s">
        <v>4361</v>
      </c>
    </row>
    <row r="5850" spans="2:3">
      <c r="B5850" s="80">
        <v>0</v>
      </c>
      <c r="C5850" s="72" t="s">
        <v>4362</v>
      </c>
    </row>
    <row r="5851" spans="2:3">
      <c r="B5851" s="80">
        <v>0</v>
      </c>
      <c r="C5851" s="72" t="s">
        <v>4363</v>
      </c>
    </row>
    <row r="5852" spans="2:3">
      <c r="B5852" s="80">
        <v>0</v>
      </c>
      <c r="C5852" s="72" t="s">
        <v>4364</v>
      </c>
    </row>
    <row r="5853" spans="2:3">
      <c r="B5853" s="80">
        <v>0</v>
      </c>
      <c r="C5853" s="72" t="s">
        <v>4316</v>
      </c>
    </row>
    <row r="5854" spans="2:3">
      <c r="B5854" s="80">
        <v>0</v>
      </c>
      <c r="C5854" s="72" t="s">
        <v>3596</v>
      </c>
    </row>
    <row r="5855" spans="2:3">
      <c r="B5855" s="80">
        <v>0</v>
      </c>
      <c r="C5855" s="72" t="s">
        <v>3698</v>
      </c>
    </row>
    <row r="5856" spans="2:3">
      <c r="B5856" s="80">
        <v>0</v>
      </c>
      <c r="C5856" s="72" t="s">
        <v>4365</v>
      </c>
    </row>
    <row r="5857" spans="2:3">
      <c r="B5857" s="80">
        <v>0</v>
      </c>
      <c r="C5857" s="72" t="s">
        <v>4366</v>
      </c>
    </row>
    <row r="5858" spans="2:3">
      <c r="B5858" s="80">
        <v>0</v>
      </c>
      <c r="C5858" s="72">
        <v>0</v>
      </c>
    </row>
    <row r="5859" spans="2:3">
      <c r="B5859" s="80">
        <v>0</v>
      </c>
      <c r="C5859" s="72" t="s">
        <v>0</v>
      </c>
    </row>
    <row r="5860" spans="2:3">
      <c r="B5860" s="80">
        <v>0</v>
      </c>
      <c r="C5860" s="72" t="s">
        <v>2612</v>
      </c>
    </row>
    <row r="5861" spans="2:3">
      <c r="B5861" s="80">
        <v>0</v>
      </c>
      <c r="C5861" s="72" t="s">
        <v>2613</v>
      </c>
    </row>
    <row r="5862" spans="2:3">
      <c r="B5862" s="80">
        <v>0</v>
      </c>
      <c r="C5862" s="72" t="s">
        <v>2614</v>
      </c>
    </row>
    <row r="5863" spans="2:3" ht="25.5">
      <c r="B5863" s="80">
        <v>0</v>
      </c>
      <c r="C5863" s="72" t="s">
        <v>2615</v>
      </c>
    </row>
    <row r="5864" spans="2:3" ht="25.5">
      <c r="B5864" s="80">
        <v>0</v>
      </c>
      <c r="C5864" s="72" t="s">
        <v>2616</v>
      </c>
    </row>
    <row r="5865" spans="2:3">
      <c r="B5865" s="80">
        <v>0</v>
      </c>
      <c r="C5865" s="72" t="s">
        <v>2617</v>
      </c>
    </row>
    <row r="5866" spans="2:3">
      <c r="B5866" s="80">
        <v>0</v>
      </c>
      <c r="C5866" s="72" t="s">
        <v>2618</v>
      </c>
    </row>
    <row r="5867" spans="2:3">
      <c r="B5867" s="80">
        <v>0</v>
      </c>
      <c r="C5867" s="72" t="s">
        <v>2619</v>
      </c>
    </row>
    <row r="5868" spans="2:3">
      <c r="B5868" s="80">
        <v>0</v>
      </c>
      <c r="C5868" s="72" t="s">
        <v>2620</v>
      </c>
    </row>
    <row r="5869" spans="2:3">
      <c r="B5869" s="80">
        <v>0</v>
      </c>
      <c r="C5869" s="72" t="s">
        <v>2621</v>
      </c>
    </row>
    <row r="5870" spans="2:3">
      <c r="B5870" s="80">
        <v>0</v>
      </c>
      <c r="C5870" s="72" t="s">
        <v>2622</v>
      </c>
    </row>
    <row r="5871" spans="2:3">
      <c r="B5871" s="80">
        <v>0</v>
      </c>
      <c r="C5871" s="72" t="s">
        <v>2623</v>
      </c>
    </row>
    <row r="5872" spans="2:3">
      <c r="B5872" s="80">
        <v>0</v>
      </c>
      <c r="C5872" s="72">
        <v>0</v>
      </c>
    </row>
    <row r="5873" spans="2:3">
      <c r="B5873" s="122">
        <v>0</v>
      </c>
      <c r="C5873" s="122">
        <v>0</v>
      </c>
    </row>
    <row r="5874" spans="2:3">
      <c r="B5874" s="138">
        <v>0</v>
      </c>
      <c r="C5874" s="123">
        <v>0</v>
      </c>
    </row>
    <row r="5875" spans="2:3" ht="20.25">
      <c r="B5875" s="137" t="s">
        <v>1708</v>
      </c>
      <c r="C5875" s="48" t="s">
        <v>2624</v>
      </c>
    </row>
    <row r="5876" spans="2:3">
      <c r="B5876" s="139">
        <v>0</v>
      </c>
      <c r="C5876" s="49" t="s">
        <v>4367</v>
      </c>
    </row>
    <row r="5877" spans="2:3">
      <c r="B5877" s="80">
        <v>0</v>
      </c>
      <c r="C5877" s="124">
        <v>0</v>
      </c>
    </row>
    <row r="5878" spans="2:3">
      <c r="B5878" s="80">
        <v>0</v>
      </c>
      <c r="C5878" s="44" t="s">
        <v>8</v>
      </c>
    </row>
    <row r="5879" spans="2:3">
      <c r="B5879" s="80">
        <v>0</v>
      </c>
      <c r="C5879" s="72" t="s">
        <v>7</v>
      </c>
    </row>
    <row r="5880" spans="2:3">
      <c r="B5880" s="80">
        <v>0</v>
      </c>
      <c r="C5880" s="72" t="s">
        <v>18</v>
      </c>
    </row>
    <row r="5881" spans="2:3">
      <c r="B5881" s="80">
        <v>0</v>
      </c>
      <c r="C5881" s="72">
        <v>0</v>
      </c>
    </row>
    <row r="5882" spans="2:3">
      <c r="B5882" s="80">
        <v>0</v>
      </c>
      <c r="C5882" s="45" t="s">
        <v>2</v>
      </c>
    </row>
    <row r="5883" spans="2:3">
      <c r="B5883" s="80">
        <v>0</v>
      </c>
      <c r="C5883" s="72" t="s">
        <v>1114</v>
      </c>
    </row>
    <row r="5884" spans="2:3">
      <c r="B5884" s="80">
        <v>0</v>
      </c>
      <c r="C5884" s="72" t="s">
        <v>4368</v>
      </c>
    </row>
    <row r="5885" spans="2:3">
      <c r="B5885" s="80">
        <v>0</v>
      </c>
      <c r="C5885" s="72" t="s">
        <v>4369</v>
      </c>
    </row>
    <row r="5886" spans="2:3">
      <c r="B5886" s="80">
        <v>0</v>
      </c>
      <c r="C5886" s="72" t="s">
        <v>4370</v>
      </c>
    </row>
    <row r="5887" spans="2:3">
      <c r="B5887" s="80">
        <v>0</v>
      </c>
      <c r="C5887" s="72" t="s">
        <v>4371</v>
      </c>
    </row>
    <row r="5888" spans="2:3">
      <c r="B5888" s="80">
        <v>0</v>
      </c>
      <c r="C5888" s="72" t="s">
        <v>4372</v>
      </c>
    </row>
    <row r="5889" spans="2:3">
      <c r="B5889" s="80">
        <v>0</v>
      </c>
      <c r="C5889" s="72" t="s">
        <v>4373</v>
      </c>
    </row>
    <row r="5890" spans="2:3">
      <c r="B5890" s="80">
        <v>0</v>
      </c>
      <c r="C5890" s="72" t="s">
        <v>4374</v>
      </c>
    </row>
    <row r="5891" spans="2:3">
      <c r="B5891" s="80">
        <v>0</v>
      </c>
      <c r="C5891" s="72" t="s">
        <v>4375</v>
      </c>
    </row>
    <row r="5892" spans="2:3">
      <c r="B5892" s="80">
        <v>0</v>
      </c>
      <c r="C5892" s="72" t="s">
        <v>4376</v>
      </c>
    </row>
    <row r="5893" spans="2:3">
      <c r="B5893" s="80">
        <v>0</v>
      </c>
      <c r="C5893" s="72" t="s">
        <v>662</v>
      </c>
    </row>
    <row r="5894" spans="2:3">
      <c r="B5894" s="80">
        <v>0</v>
      </c>
      <c r="C5894" s="72" t="s">
        <v>700</v>
      </c>
    </row>
    <row r="5895" spans="2:3">
      <c r="B5895" s="80">
        <v>0</v>
      </c>
      <c r="C5895" s="72">
        <v>0</v>
      </c>
    </row>
    <row r="5896" spans="2:3">
      <c r="B5896" s="80">
        <v>0</v>
      </c>
      <c r="C5896" s="72" t="s">
        <v>0</v>
      </c>
    </row>
    <row r="5897" spans="2:3" ht="38.25">
      <c r="B5897" s="80">
        <v>0</v>
      </c>
      <c r="C5897" s="72" t="s">
        <v>2625</v>
      </c>
    </row>
    <row r="5898" spans="2:3">
      <c r="B5898" s="80">
        <v>0</v>
      </c>
      <c r="C5898" s="72" t="s">
        <v>2626</v>
      </c>
    </row>
    <row r="5899" spans="2:3" ht="25.5">
      <c r="B5899" s="80">
        <v>0</v>
      </c>
      <c r="C5899" s="72" t="s">
        <v>2627</v>
      </c>
    </row>
    <row r="5900" spans="2:3">
      <c r="B5900" s="80">
        <v>0</v>
      </c>
      <c r="C5900" s="72" t="s">
        <v>2628</v>
      </c>
    </row>
    <row r="5901" spans="2:3">
      <c r="B5901" s="80">
        <v>0</v>
      </c>
      <c r="C5901" s="72" t="s">
        <v>2629</v>
      </c>
    </row>
    <row r="5902" spans="2:3">
      <c r="B5902" s="80">
        <v>0</v>
      </c>
      <c r="C5902" s="72" t="s">
        <v>39</v>
      </c>
    </row>
    <row r="5903" spans="2:3" ht="25.5">
      <c r="B5903" s="80">
        <v>0</v>
      </c>
      <c r="C5903" s="72" t="s">
        <v>2630</v>
      </c>
    </row>
    <row r="5904" spans="2:3">
      <c r="B5904" s="80">
        <v>0</v>
      </c>
      <c r="C5904" s="72" t="s">
        <v>2631</v>
      </c>
    </row>
    <row r="5905" spans="2:3" ht="25.5">
      <c r="B5905" s="80">
        <v>0</v>
      </c>
      <c r="C5905" s="72" t="s">
        <v>2632</v>
      </c>
    </row>
    <row r="5906" spans="2:3">
      <c r="B5906" s="80">
        <v>0</v>
      </c>
      <c r="C5906" s="72">
        <v>0</v>
      </c>
    </row>
    <row r="5907" spans="2:3">
      <c r="B5907" s="122">
        <v>0</v>
      </c>
      <c r="C5907" s="122">
        <v>0</v>
      </c>
    </row>
    <row r="5908" spans="2:3">
      <c r="B5908" s="138">
        <v>0</v>
      </c>
      <c r="C5908" s="123">
        <v>0</v>
      </c>
    </row>
    <row r="5909" spans="2:3" ht="20.25">
      <c r="B5909" s="137" t="s">
        <v>1708</v>
      </c>
      <c r="C5909" s="48" t="s">
        <v>2633</v>
      </c>
    </row>
    <row r="5910" spans="2:3">
      <c r="B5910" s="139">
        <v>0</v>
      </c>
      <c r="C5910" s="49" t="s">
        <v>4377</v>
      </c>
    </row>
    <row r="5911" spans="2:3">
      <c r="B5911" s="80">
        <v>0</v>
      </c>
      <c r="C5911" s="124">
        <v>0</v>
      </c>
    </row>
    <row r="5912" spans="2:3">
      <c r="B5912" s="80">
        <v>0</v>
      </c>
      <c r="C5912" s="44" t="s">
        <v>19</v>
      </c>
    </row>
    <row r="5913" spans="2:3">
      <c r="B5913" s="80">
        <v>0</v>
      </c>
      <c r="C5913" s="72" t="s">
        <v>15</v>
      </c>
    </row>
    <row r="5914" spans="2:3">
      <c r="B5914" s="80">
        <v>0</v>
      </c>
      <c r="C5914" s="72" t="s">
        <v>6</v>
      </c>
    </row>
    <row r="5915" spans="2:3">
      <c r="B5915" s="80">
        <v>0</v>
      </c>
      <c r="C5915" s="72">
        <v>0</v>
      </c>
    </row>
    <row r="5916" spans="2:3">
      <c r="B5916" s="80">
        <v>0</v>
      </c>
      <c r="C5916" s="45" t="s">
        <v>2</v>
      </c>
    </row>
    <row r="5917" spans="2:3">
      <c r="B5917" s="80">
        <v>0</v>
      </c>
      <c r="C5917" s="72" t="s">
        <v>1296</v>
      </c>
    </row>
    <row r="5918" spans="2:3">
      <c r="B5918" s="80">
        <v>0</v>
      </c>
      <c r="C5918" s="72" t="s">
        <v>4378</v>
      </c>
    </row>
    <row r="5919" spans="2:3">
      <c r="B5919" s="80">
        <v>0</v>
      </c>
      <c r="C5919" s="72" t="s">
        <v>4379</v>
      </c>
    </row>
    <row r="5920" spans="2:3">
      <c r="B5920" s="80">
        <v>0</v>
      </c>
      <c r="C5920" s="72" t="s">
        <v>4380</v>
      </c>
    </row>
    <row r="5921" spans="2:3">
      <c r="B5921" s="80">
        <v>0</v>
      </c>
      <c r="C5921" s="72" t="s">
        <v>4381</v>
      </c>
    </row>
    <row r="5922" spans="2:3">
      <c r="B5922" s="80">
        <v>0</v>
      </c>
      <c r="C5922" s="72" t="s">
        <v>4382</v>
      </c>
    </row>
    <row r="5923" spans="2:3">
      <c r="B5923" s="80">
        <v>0</v>
      </c>
      <c r="C5923" s="72" t="s">
        <v>4383</v>
      </c>
    </row>
    <row r="5924" spans="2:3">
      <c r="B5924" s="80">
        <v>0</v>
      </c>
      <c r="C5924" s="72" t="s">
        <v>4384</v>
      </c>
    </row>
    <row r="5925" spans="2:3">
      <c r="B5925" s="80">
        <v>0</v>
      </c>
      <c r="C5925" s="72">
        <v>0</v>
      </c>
    </row>
    <row r="5926" spans="2:3">
      <c r="B5926" s="80">
        <v>0</v>
      </c>
      <c r="C5926" s="72">
        <v>0</v>
      </c>
    </row>
    <row r="5927" spans="2:3">
      <c r="B5927" s="80">
        <v>0</v>
      </c>
      <c r="C5927" s="72" t="s">
        <v>0</v>
      </c>
    </row>
    <row r="5928" spans="2:3">
      <c r="B5928" s="80">
        <v>0</v>
      </c>
      <c r="C5928" s="72" t="s">
        <v>38</v>
      </c>
    </row>
    <row r="5929" spans="2:3" ht="25.5">
      <c r="B5929" s="80">
        <v>0</v>
      </c>
      <c r="C5929" s="72" t="s">
        <v>2634</v>
      </c>
    </row>
    <row r="5930" spans="2:3" ht="25.5">
      <c r="B5930" s="80">
        <v>0</v>
      </c>
      <c r="C5930" s="72" t="s">
        <v>2635</v>
      </c>
    </row>
    <row r="5931" spans="2:3" ht="38.25">
      <c r="B5931" s="80">
        <v>0</v>
      </c>
      <c r="C5931" s="72" t="s">
        <v>2636</v>
      </c>
    </row>
    <row r="5932" spans="2:3">
      <c r="B5932" s="80">
        <v>0</v>
      </c>
      <c r="C5932" s="72" t="s">
        <v>2637</v>
      </c>
    </row>
    <row r="5933" spans="2:3" ht="38.25">
      <c r="B5933" s="80">
        <v>0</v>
      </c>
      <c r="C5933" s="72" t="s">
        <v>2638</v>
      </c>
    </row>
    <row r="5934" spans="2:3">
      <c r="B5934" s="80">
        <v>0</v>
      </c>
      <c r="C5934" s="72" t="s">
        <v>2639</v>
      </c>
    </row>
    <row r="5935" spans="2:3">
      <c r="B5935" s="80">
        <v>0</v>
      </c>
      <c r="C5935" s="72" t="s">
        <v>2640</v>
      </c>
    </row>
    <row r="5936" spans="2:3">
      <c r="B5936" s="80">
        <v>0</v>
      </c>
      <c r="C5936" s="72">
        <v>0</v>
      </c>
    </row>
    <row r="5937" spans="2:3">
      <c r="B5937" s="122">
        <v>0</v>
      </c>
      <c r="C5937" s="122">
        <v>0</v>
      </c>
    </row>
    <row r="5938" spans="2:3">
      <c r="B5938" s="138">
        <v>0</v>
      </c>
      <c r="C5938" s="123">
        <v>0</v>
      </c>
    </row>
    <row r="5939" spans="2:3" ht="40.5">
      <c r="B5939" s="137" t="s">
        <v>1708</v>
      </c>
      <c r="C5939" s="48" t="s">
        <v>2641</v>
      </c>
    </row>
    <row r="5940" spans="2:3">
      <c r="B5940" s="139">
        <v>0</v>
      </c>
      <c r="C5940" s="49" t="s">
        <v>4385</v>
      </c>
    </row>
    <row r="5941" spans="2:3">
      <c r="B5941" s="80">
        <v>0</v>
      </c>
      <c r="C5941" s="124">
        <v>0</v>
      </c>
    </row>
    <row r="5942" spans="2:3">
      <c r="B5942" s="80">
        <v>0</v>
      </c>
      <c r="C5942" s="44" t="s">
        <v>8</v>
      </c>
    </row>
    <row r="5943" spans="2:3">
      <c r="B5943" s="80">
        <v>0</v>
      </c>
      <c r="C5943" s="72" t="s">
        <v>7</v>
      </c>
    </row>
    <row r="5944" spans="2:3">
      <c r="B5944" s="80">
        <v>0</v>
      </c>
      <c r="C5944" s="72" t="s">
        <v>11</v>
      </c>
    </row>
    <row r="5945" spans="2:3">
      <c r="B5945" s="80">
        <v>0</v>
      </c>
      <c r="C5945" s="72">
        <v>0</v>
      </c>
    </row>
    <row r="5946" spans="2:3">
      <c r="B5946" s="80">
        <v>0</v>
      </c>
      <c r="C5946" s="45" t="s">
        <v>2</v>
      </c>
    </row>
    <row r="5947" spans="2:3">
      <c r="B5947" s="80">
        <v>0</v>
      </c>
      <c r="C5947" s="72" t="s">
        <v>4279</v>
      </c>
    </row>
    <row r="5948" spans="2:3">
      <c r="B5948" s="80">
        <v>0</v>
      </c>
      <c r="C5948" s="72" t="s">
        <v>4386</v>
      </c>
    </row>
    <row r="5949" spans="2:3">
      <c r="B5949" s="80">
        <v>0</v>
      </c>
      <c r="C5949" s="72" t="s">
        <v>4058</v>
      </c>
    </row>
    <row r="5950" spans="2:3">
      <c r="B5950" s="80">
        <v>0</v>
      </c>
      <c r="C5950" s="72" t="s">
        <v>4387</v>
      </c>
    </row>
    <row r="5951" spans="2:3">
      <c r="B5951" s="80">
        <v>0</v>
      </c>
      <c r="C5951" s="72" t="s">
        <v>4388</v>
      </c>
    </row>
    <row r="5952" spans="2:3">
      <c r="B5952" s="80">
        <v>0</v>
      </c>
      <c r="C5952" s="72" t="s">
        <v>1360</v>
      </c>
    </row>
    <row r="5953" spans="2:3">
      <c r="B5953" s="80">
        <v>0</v>
      </c>
      <c r="C5953" s="72" t="s">
        <v>651</v>
      </c>
    </row>
    <row r="5954" spans="2:3">
      <c r="B5954" s="80">
        <v>0</v>
      </c>
      <c r="C5954" s="72" t="s">
        <v>740</v>
      </c>
    </row>
    <row r="5955" spans="2:3">
      <c r="B5955" s="80">
        <v>0</v>
      </c>
      <c r="C5955" s="72" t="s">
        <v>4389</v>
      </c>
    </row>
    <row r="5956" spans="2:3">
      <c r="B5956" s="80">
        <v>0</v>
      </c>
      <c r="C5956" s="72"/>
    </row>
    <row r="5957" spans="2:3">
      <c r="B5957" s="80">
        <v>0</v>
      </c>
      <c r="C5957" s="72" t="s">
        <v>2642</v>
      </c>
    </row>
    <row r="5958" spans="2:3">
      <c r="B5958" s="80">
        <v>0</v>
      </c>
      <c r="C5958" s="72" t="s">
        <v>4390</v>
      </c>
    </row>
    <row r="5959" spans="2:3">
      <c r="B5959" s="80">
        <v>0</v>
      </c>
      <c r="C5959" s="72" t="s">
        <v>1242</v>
      </c>
    </row>
    <row r="5960" spans="2:3">
      <c r="B5960" s="80">
        <v>0</v>
      </c>
      <c r="C5960" s="72" t="s">
        <v>4391</v>
      </c>
    </row>
    <row r="5961" spans="2:3">
      <c r="B5961" s="80">
        <v>0</v>
      </c>
      <c r="C5961" s="72" t="s">
        <v>662</v>
      </c>
    </row>
    <row r="5962" spans="2:3">
      <c r="B5962" s="80">
        <v>0</v>
      </c>
      <c r="C5962" s="72">
        <v>0</v>
      </c>
    </row>
    <row r="5963" spans="2:3">
      <c r="B5963" s="80">
        <v>0</v>
      </c>
      <c r="C5963" s="72" t="s">
        <v>0</v>
      </c>
    </row>
    <row r="5964" spans="2:3">
      <c r="B5964" s="80">
        <v>0</v>
      </c>
      <c r="C5964" s="72" t="s">
        <v>2643</v>
      </c>
    </row>
    <row r="5965" spans="2:3">
      <c r="B5965" s="80">
        <v>0</v>
      </c>
      <c r="C5965" s="72" t="s">
        <v>2644</v>
      </c>
    </row>
    <row r="5966" spans="2:3" ht="25.5">
      <c r="B5966" s="80">
        <v>0</v>
      </c>
      <c r="C5966" s="72" t="s">
        <v>2645</v>
      </c>
    </row>
    <row r="5967" spans="2:3">
      <c r="B5967" s="80">
        <v>0</v>
      </c>
      <c r="C5967" s="72" t="s">
        <v>2646</v>
      </c>
    </row>
    <row r="5968" spans="2:3">
      <c r="B5968" s="80">
        <v>0</v>
      </c>
      <c r="C5968" s="72" t="s">
        <v>2647</v>
      </c>
    </row>
    <row r="5969" spans="2:3" ht="25.5">
      <c r="B5969" s="80">
        <v>0</v>
      </c>
      <c r="C5969" s="72" t="s">
        <v>2648</v>
      </c>
    </row>
    <row r="5970" spans="2:3">
      <c r="B5970" s="80">
        <v>0</v>
      </c>
      <c r="C5970" s="72" t="s">
        <v>2649</v>
      </c>
    </row>
    <row r="5971" spans="2:3" ht="25.5">
      <c r="B5971" s="80">
        <v>0</v>
      </c>
      <c r="C5971" s="72" t="s">
        <v>4392</v>
      </c>
    </row>
    <row r="5972" spans="2:3">
      <c r="B5972" s="80">
        <v>0</v>
      </c>
      <c r="C5972" s="72" t="s">
        <v>2650</v>
      </c>
    </row>
    <row r="5973" spans="2:3">
      <c r="B5973" s="80">
        <v>0</v>
      </c>
      <c r="C5973" s="72">
        <v>0</v>
      </c>
    </row>
    <row r="5974" spans="2:3">
      <c r="B5974" s="122">
        <v>0</v>
      </c>
      <c r="C5974" s="122">
        <v>0</v>
      </c>
    </row>
    <row r="5975" spans="2:3">
      <c r="B5975" s="138">
        <v>0</v>
      </c>
      <c r="C5975" s="123">
        <v>0</v>
      </c>
    </row>
    <row r="5976" spans="2:3" ht="20.25">
      <c r="B5976" s="137" t="s">
        <v>1708</v>
      </c>
      <c r="C5976" s="48" t="s">
        <v>2651</v>
      </c>
    </row>
    <row r="5977" spans="2:3">
      <c r="B5977" s="139">
        <v>0</v>
      </c>
      <c r="C5977" s="49" t="s">
        <v>4393</v>
      </c>
    </row>
    <row r="5978" spans="2:3">
      <c r="B5978" s="80">
        <v>0</v>
      </c>
      <c r="C5978" s="124">
        <v>0</v>
      </c>
    </row>
    <row r="5979" spans="2:3">
      <c r="B5979" s="80">
        <v>0</v>
      </c>
      <c r="C5979" s="44" t="s">
        <v>8</v>
      </c>
    </row>
    <row r="5980" spans="2:3">
      <c r="B5980" s="80">
        <v>0</v>
      </c>
      <c r="C5980" s="72" t="s">
        <v>15</v>
      </c>
    </row>
    <row r="5981" spans="2:3">
      <c r="B5981" s="80">
        <v>0</v>
      </c>
      <c r="C5981" s="72" t="s">
        <v>6</v>
      </c>
    </row>
    <row r="5982" spans="2:3">
      <c r="B5982" s="80">
        <v>0</v>
      </c>
      <c r="C5982" s="72">
        <v>0</v>
      </c>
    </row>
    <row r="5983" spans="2:3">
      <c r="B5983" s="80">
        <v>0</v>
      </c>
      <c r="C5983" s="45" t="s">
        <v>2</v>
      </c>
    </row>
    <row r="5984" spans="2:3">
      <c r="B5984" s="80">
        <v>0</v>
      </c>
      <c r="C5984" s="72" t="s">
        <v>4394</v>
      </c>
    </row>
    <row r="5985" spans="2:3">
      <c r="B5985" s="80">
        <v>0</v>
      </c>
      <c r="C5985" s="72" t="s">
        <v>4395</v>
      </c>
    </row>
    <row r="5986" spans="2:3">
      <c r="B5986" s="80">
        <v>0</v>
      </c>
      <c r="C5986" s="72" t="s">
        <v>4396</v>
      </c>
    </row>
    <row r="5987" spans="2:3">
      <c r="B5987" s="80">
        <v>0</v>
      </c>
      <c r="C5987" s="72" t="s">
        <v>4397</v>
      </c>
    </row>
    <row r="5988" spans="2:3">
      <c r="B5988" s="80">
        <v>0</v>
      </c>
      <c r="C5988" s="72" t="s">
        <v>686</v>
      </c>
    </row>
    <row r="5989" spans="2:3">
      <c r="B5989" s="80">
        <v>0</v>
      </c>
      <c r="C5989" s="72">
        <v>0</v>
      </c>
    </row>
    <row r="5990" spans="2:3">
      <c r="B5990" s="80">
        <v>0</v>
      </c>
      <c r="C5990" s="72" t="s">
        <v>0</v>
      </c>
    </row>
    <row r="5991" spans="2:3">
      <c r="B5991" s="80">
        <v>0</v>
      </c>
      <c r="C5991" s="72" t="s">
        <v>2652</v>
      </c>
    </row>
    <row r="5992" spans="2:3">
      <c r="B5992" s="80">
        <v>0</v>
      </c>
      <c r="C5992" s="72" t="s">
        <v>2653</v>
      </c>
    </row>
    <row r="5993" spans="2:3">
      <c r="B5993" s="80">
        <v>0</v>
      </c>
      <c r="C5993" s="72" t="s">
        <v>2654</v>
      </c>
    </row>
    <row r="5994" spans="2:3">
      <c r="B5994" s="80">
        <v>0</v>
      </c>
      <c r="C5994" s="72" t="s">
        <v>2655</v>
      </c>
    </row>
    <row r="5995" spans="2:3">
      <c r="B5995" s="80">
        <v>0</v>
      </c>
      <c r="C5995" s="72" t="s">
        <v>2656</v>
      </c>
    </row>
    <row r="5996" spans="2:3">
      <c r="B5996" s="80">
        <v>0</v>
      </c>
      <c r="C5996" s="72">
        <v>0</v>
      </c>
    </row>
    <row r="5997" spans="2:3">
      <c r="B5997" s="122">
        <v>0</v>
      </c>
      <c r="C5997" s="122">
        <v>0</v>
      </c>
    </row>
    <row r="5998" spans="2:3">
      <c r="B5998" s="138">
        <v>0</v>
      </c>
      <c r="C5998" s="123">
        <v>0</v>
      </c>
    </row>
    <row r="5999" spans="2:3" ht="20.25">
      <c r="B5999" s="137" t="s">
        <v>1708</v>
      </c>
      <c r="C5999" s="48" t="s">
        <v>2657</v>
      </c>
    </row>
    <row r="6000" spans="2:3">
      <c r="B6000" s="139">
        <v>0</v>
      </c>
      <c r="C6000" s="49" t="s">
        <v>4398</v>
      </c>
    </row>
    <row r="6001" spans="2:3">
      <c r="B6001" s="80">
        <v>0</v>
      </c>
      <c r="C6001" s="124">
        <v>0</v>
      </c>
    </row>
    <row r="6002" spans="2:3">
      <c r="B6002" s="80">
        <v>0</v>
      </c>
      <c r="C6002" s="44" t="s">
        <v>8</v>
      </c>
    </row>
    <row r="6003" spans="2:3">
      <c r="B6003" s="80">
        <v>0</v>
      </c>
      <c r="C6003" s="72" t="s">
        <v>4</v>
      </c>
    </row>
    <row r="6004" spans="2:3">
      <c r="B6004" s="80">
        <v>0</v>
      </c>
      <c r="C6004" s="72" t="s">
        <v>25</v>
      </c>
    </row>
    <row r="6005" spans="2:3">
      <c r="B6005" s="80">
        <v>0</v>
      </c>
      <c r="C6005" s="72">
        <v>0</v>
      </c>
    </row>
    <row r="6006" spans="2:3">
      <c r="B6006" s="80">
        <v>0</v>
      </c>
      <c r="C6006" s="45" t="s">
        <v>2</v>
      </c>
    </row>
    <row r="6007" spans="2:3">
      <c r="B6007" s="80">
        <v>0</v>
      </c>
      <c r="C6007" s="72" t="s">
        <v>4166</v>
      </c>
    </row>
    <row r="6008" spans="2:3">
      <c r="B6008" s="80">
        <v>0</v>
      </c>
      <c r="C6008" s="72" t="s">
        <v>4399</v>
      </c>
    </row>
    <row r="6009" spans="2:3">
      <c r="B6009" s="80">
        <v>0</v>
      </c>
      <c r="C6009" s="72" t="s">
        <v>4400</v>
      </c>
    </row>
    <row r="6010" spans="2:3">
      <c r="B6010" s="80">
        <v>0</v>
      </c>
      <c r="C6010" s="72" t="s">
        <v>4401</v>
      </c>
    </row>
    <row r="6011" spans="2:3">
      <c r="B6011" s="80">
        <v>0</v>
      </c>
      <c r="C6011" s="72">
        <v>0</v>
      </c>
    </row>
    <row r="6012" spans="2:3">
      <c r="B6012" s="80">
        <v>0</v>
      </c>
      <c r="C6012" s="72" t="s">
        <v>0</v>
      </c>
    </row>
    <row r="6013" spans="2:3">
      <c r="B6013" s="80">
        <v>0</v>
      </c>
      <c r="C6013" s="72" t="s">
        <v>2658</v>
      </c>
    </row>
    <row r="6014" spans="2:3">
      <c r="B6014" s="80">
        <v>0</v>
      </c>
      <c r="C6014" s="72" t="s">
        <v>2659</v>
      </c>
    </row>
    <row r="6015" spans="2:3">
      <c r="B6015" s="80">
        <v>0</v>
      </c>
      <c r="C6015" s="72" t="s">
        <v>2660</v>
      </c>
    </row>
    <row r="6016" spans="2:3">
      <c r="B6016" s="80">
        <v>0</v>
      </c>
      <c r="C6016" s="72" t="s">
        <v>2661</v>
      </c>
    </row>
    <row r="6017" spans="2:3">
      <c r="B6017" s="80">
        <v>0</v>
      </c>
      <c r="C6017" s="72" t="s">
        <v>2662</v>
      </c>
    </row>
    <row r="6018" spans="2:3">
      <c r="B6018" s="80">
        <v>0</v>
      </c>
      <c r="C6018" s="72">
        <v>0</v>
      </c>
    </row>
    <row r="6019" spans="2:3">
      <c r="B6019" s="122">
        <v>0</v>
      </c>
      <c r="C6019" s="122">
        <v>0</v>
      </c>
    </row>
    <row r="6020" spans="2:3">
      <c r="B6020" s="138">
        <v>0</v>
      </c>
      <c r="C6020" s="123">
        <v>0</v>
      </c>
    </row>
    <row r="6021" spans="2:3" ht="20.25">
      <c r="B6021" s="137" t="s">
        <v>1708</v>
      </c>
      <c r="C6021" s="48" t="s">
        <v>2663</v>
      </c>
    </row>
    <row r="6022" spans="2:3">
      <c r="B6022" s="139">
        <v>0</v>
      </c>
      <c r="C6022" s="49" t="s">
        <v>4402</v>
      </c>
    </row>
    <row r="6023" spans="2:3">
      <c r="B6023" s="80">
        <v>0</v>
      </c>
      <c r="C6023" s="124">
        <v>0</v>
      </c>
    </row>
    <row r="6024" spans="2:3">
      <c r="B6024" s="80">
        <v>0</v>
      </c>
      <c r="C6024" s="44" t="s">
        <v>8</v>
      </c>
    </row>
    <row r="6025" spans="2:3">
      <c r="B6025" s="80">
        <v>0</v>
      </c>
      <c r="C6025" s="72" t="s">
        <v>24</v>
      </c>
    </row>
    <row r="6026" spans="2:3">
      <c r="B6026" s="80">
        <v>0</v>
      </c>
      <c r="C6026" s="72" t="s">
        <v>6</v>
      </c>
    </row>
    <row r="6027" spans="2:3">
      <c r="B6027" s="80">
        <v>0</v>
      </c>
      <c r="C6027" s="72">
        <v>0</v>
      </c>
    </row>
    <row r="6028" spans="2:3">
      <c r="B6028" s="80">
        <v>0</v>
      </c>
      <c r="C6028" s="45" t="s">
        <v>2</v>
      </c>
    </row>
    <row r="6029" spans="2:3">
      <c r="B6029" s="80">
        <v>0</v>
      </c>
      <c r="C6029" s="72" t="s">
        <v>1038</v>
      </c>
    </row>
    <row r="6030" spans="2:3">
      <c r="B6030" s="80">
        <v>0</v>
      </c>
      <c r="C6030" s="72" t="s">
        <v>4403</v>
      </c>
    </row>
    <row r="6031" spans="2:3" ht="25.5">
      <c r="B6031" s="80">
        <v>0</v>
      </c>
      <c r="C6031" s="72" t="s">
        <v>4404</v>
      </c>
    </row>
    <row r="6032" spans="2:3">
      <c r="B6032" s="80">
        <v>0</v>
      </c>
      <c r="C6032" s="72" t="s">
        <v>4405</v>
      </c>
    </row>
    <row r="6033" spans="2:3">
      <c r="B6033" s="80">
        <v>0</v>
      </c>
      <c r="C6033" s="72" t="s">
        <v>4254</v>
      </c>
    </row>
    <row r="6034" spans="2:3">
      <c r="B6034" s="80">
        <v>0</v>
      </c>
      <c r="C6034" s="72" t="s">
        <v>1202</v>
      </c>
    </row>
    <row r="6035" spans="2:3">
      <c r="B6035" s="80">
        <v>0</v>
      </c>
      <c r="C6035" s="72" t="s">
        <v>4406</v>
      </c>
    </row>
    <row r="6036" spans="2:3">
      <c r="B6036" s="80">
        <v>0</v>
      </c>
      <c r="C6036" s="72" t="s">
        <v>4407</v>
      </c>
    </row>
    <row r="6037" spans="2:3">
      <c r="B6037" s="80">
        <v>0</v>
      </c>
      <c r="C6037" s="72" t="s">
        <v>4408</v>
      </c>
    </row>
    <row r="6038" spans="2:3">
      <c r="B6038" s="80">
        <v>0</v>
      </c>
      <c r="C6038" s="72" t="s">
        <v>911</v>
      </c>
    </row>
    <row r="6039" spans="2:3">
      <c r="B6039" s="80">
        <v>0</v>
      </c>
      <c r="C6039" s="72" t="s">
        <v>932</v>
      </c>
    </row>
    <row r="6040" spans="2:3">
      <c r="B6040" s="80">
        <v>0</v>
      </c>
      <c r="C6040" s="72" t="s">
        <v>686</v>
      </c>
    </row>
    <row r="6041" spans="2:3">
      <c r="B6041" s="80">
        <v>0</v>
      </c>
      <c r="C6041" s="72">
        <v>0</v>
      </c>
    </row>
    <row r="6042" spans="2:3">
      <c r="B6042" s="80">
        <v>0</v>
      </c>
      <c r="C6042" s="72">
        <v>0</v>
      </c>
    </row>
    <row r="6043" spans="2:3">
      <c r="B6043" s="80">
        <v>0</v>
      </c>
      <c r="C6043" s="72" t="s">
        <v>0</v>
      </c>
    </row>
    <row r="6044" spans="2:3">
      <c r="B6044" s="80">
        <v>0</v>
      </c>
      <c r="C6044" s="72" t="s">
        <v>2664</v>
      </c>
    </row>
    <row r="6045" spans="2:3">
      <c r="B6045" s="80">
        <v>0</v>
      </c>
      <c r="C6045" s="72" t="s">
        <v>4409</v>
      </c>
    </row>
    <row r="6046" spans="2:3">
      <c r="B6046" s="80">
        <v>0</v>
      </c>
      <c r="C6046" s="72" t="s">
        <v>2665</v>
      </c>
    </row>
    <row r="6047" spans="2:3">
      <c r="B6047" s="80">
        <v>0</v>
      </c>
      <c r="C6047" s="72" t="s">
        <v>2666</v>
      </c>
    </row>
    <row r="6048" spans="2:3">
      <c r="B6048" s="80">
        <v>0</v>
      </c>
      <c r="C6048" s="72" t="s">
        <v>2667</v>
      </c>
    </row>
    <row r="6049" spans="2:3">
      <c r="B6049" s="80">
        <v>0</v>
      </c>
      <c r="C6049" s="72" t="s">
        <v>2668</v>
      </c>
    </row>
    <row r="6050" spans="2:3">
      <c r="B6050" s="80">
        <v>0</v>
      </c>
      <c r="C6050" s="72" t="s">
        <v>2669</v>
      </c>
    </row>
    <row r="6051" spans="2:3">
      <c r="B6051" s="80">
        <v>0</v>
      </c>
      <c r="C6051" s="72" t="s">
        <v>2670</v>
      </c>
    </row>
    <row r="6052" spans="2:3">
      <c r="B6052" s="80">
        <v>0</v>
      </c>
      <c r="C6052" s="72" t="s">
        <v>2671</v>
      </c>
    </row>
    <row r="6053" spans="2:3">
      <c r="B6053" s="80">
        <v>0</v>
      </c>
      <c r="C6053" s="72" t="s">
        <v>2672</v>
      </c>
    </row>
    <row r="6054" spans="2:3" ht="25.5">
      <c r="B6054" s="80">
        <v>0</v>
      </c>
      <c r="C6054" s="72" t="s">
        <v>2673</v>
      </c>
    </row>
    <row r="6055" spans="2:3">
      <c r="B6055" s="80">
        <v>0</v>
      </c>
      <c r="C6055" s="72" t="s">
        <v>2674</v>
      </c>
    </row>
    <row r="6056" spans="2:3">
      <c r="B6056" s="80">
        <v>0</v>
      </c>
      <c r="C6056" s="72" t="s">
        <v>2675</v>
      </c>
    </row>
    <row r="6057" spans="2:3">
      <c r="B6057" s="80">
        <v>0</v>
      </c>
      <c r="C6057" s="72">
        <v>0</v>
      </c>
    </row>
    <row r="6058" spans="2:3">
      <c r="B6058" s="122">
        <v>0</v>
      </c>
      <c r="C6058" s="122">
        <v>0</v>
      </c>
    </row>
    <row r="6059" spans="2:3">
      <c r="B6059" s="138">
        <v>0</v>
      </c>
      <c r="C6059" s="123">
        <v>0</v>
      </c>
    </row>
    <row r="6060" spans="2:3" ht="20.25">
      <c r="B6060" s="137" t="s">
        <v>1708</v>
      </c>
      <c r="C6060" s="48" t="s">
        <v>2676</v>
      </c>
    </row>
    <row r="6061" spans="2:3">
      <c r="B6061" s="139">
        <v>0</v>
      </c>
      <c r="C6061" s="49" t="s">
        <v>4410</v>
      </c>
    </row>
    <row r="6062" spans="2:3">
      <c r="B6062" s="80">
        <v>0</v>
      </c>
      <c r="C6062" s="124">
        <v>0</v>
      </c>
    </row>
    <row r="6063" spans="2:3">
      <c r="B6063" s="80">
        <v>0</v>
      </c>
      <c r="C6063" s="44" t="s">
        <v>8</v>
      </c>
    </row>
    <row r="6064" spans="2:3">
      <c r="B6064" s="80">
        <v>0</v>
      </c>
      <c r="C6064" s="72" t="s">
        <v>7</v>
      </c>
    </row>
    <row r="6065" spans="2:3">
      <c r="B6065" s="80">
        <v>0</v>
      </c>
      <c r="C6065" s="72" t="s">
        <v>25</v>
      </c>
    </row>
    <row r="6066" spans="2:3">
      <c r="B6066" s="80">
        <v>0</v>
      </c>
      <c r="C6066" s="72">
        <v>0</v>
      </c>
    </row>
    <row r="6067" spans="2:3">
      <c r="B6067" s="80">
        <v>0</v>
      </c>
      <c r="C6067" s="45" t="s">
        <v>2</v>
      </c>
    </row>
    <row r="6068" spans="2:3">
      <c r="B6068" s="80">
        <v>0</v>
      </c>
      <c r="C6068" s="72" t="s">
        <v>4093</v>
      </c>
    </row>
    <row r="6069" spans="2:3">
      <c r="B6069" s="80">
        <v>0</v>
      </c>
      <c r="C6069" s="72" t="s">
        <v>4411</v>
      </c>
    </row>
    <row r="6070" spans="2:3">
      <c r="B6070" s="80">
        <v>0</v>
      </c>
      <c r="C6070" s="72" t="s">
        <v>4412</v>
      </c>
    </row>
    <row r="6071" spans="2:3">
      <c r="B6071" s="80">
        <v>0</v>
      </c>
      <c r="C6071" s="72" t="s">
        <v>4413</v>
      </c>
    </row>
    <row r="6072" spans="2:3">
      <c r="B6072" s="80">
        <v>0</v>
      </c>
      <c r="C6072" s="72" t="s">
        <v>4414</v>
      </c>
    </row>
    <row r="6073" spans="2:3">
      <c r="B6073" s="80">
        <v>0</v>
      </c>
      <c r="C6073" s="72" t="s">
        <v>4415</v>
      </c>
    </row>
    <row r="6074" spans="2:3">
      <c r="B6074" s="80">
        <v>0</v>
      </c>
      <c r="C6074" s="72" t="s">
        <v>4416</v>
      </c>
    </row>
    <row r="6075" spans="2:3">
      <c r="B6075" s="80">
        <v>0</v>
      </c>
      <c r="C6075" s="72" t="s">
        <v>4417</v>
      </c>
    </row>
    <row r="6076" spans="2:3">
      <c r="B6076" s="80">
        <v>0</v>
      </c>
      <c r="C6076" s="72" t="s">
        <v>4418</v>
      </c>
    </row>
    <row r="6077" spans="2:3">
      <c r="B6077" s="80">
        <v>0</v>
      </c>
      <c r="C6077" s="72" t="s">
        <v>4419</v>
      </c>
    </row>
    <row r="6078" spans="2:3">
      <c r="B6078" s="80">
        <v>0</v>
      </c>
      <c r="C6078" s="72" t="s">
        <v>4420</v>
      </c>
    </row>
    <row r="6079" spans="2:3">
      <c r="B6079" s="80">
        <v>0</v>
      </c>
      <c r="C6079" s="72" t="s">
        <v>4421</v>
      </c>
    </row>
    <row r="6080" spans="2:3">
      <c r="B6080" s="80">
        <v>0</v>
      </c>
      <c r="C6080" s="72">
        <v>0</v>
      </c>
    </row>
    <row r="6081" spans="2:3">
      <c r="B6081" s="80">
        <v>0</v>
      </c>
      <c r="C6081" s="72">
        <v>0</v>
      </c>
    </row>
    <row r="6082" spans="2:3">
      <c r="B6082" s="80">
        <v>0</v>
      </c>
      <c r="C6082" s="72" t="s">
        <v>0</v>
      </c>
    </row>
    <row r="6083" spans="2:3">
      <c r="B6083" s="80">
        <v>0</v>
      </c>
      <c r="C6083" s="72" t="s">
        <v>2677</v>
      </c>
    </row>
    <row r="6084" spans="2:3">
      <c r="B6084" s="80">
        <v>0</v>
      </c>
      <c r="C6084" s="72" t="s">
        <v>1822</v>
      </c>
    </row>
    <row r="6085" spans="2:3">
      <c r="B6085" s="80">
        <v>0</v>
      </c>
      <c r="C6085" s="72" t="s">
        <v>2678</v>
      </c>
    </row>
    <row r="6086" spans="2:3">
      <c r="B6086" s="80">
        <v>0</v>
      </c>
      <c r="C6086" s="72" t="s">
        <v>2679</v>
      </c>
    </row>
    <row r="6087" spans="2:3">
      <c r="B6087" s="80">
        <v>0</v>
      </c>
      <c r="C6087" s="72" t="s">
        <v>2680</v>
      </c>
    </row>
    <row r="6088" spans="2:3">
      <c r="B6088" s="80">
        <v>0</v>
      </c>
      <c r="C6088" s="72" t="s">
        <v>2681</v>
      </c>
    </row>
    <row r="6089" spans="2:3">
      <c r="B6089" s="80">
        <v>0</v>
      </c>
      <c r="C6089" s="72" t="s">
        <v>2682</v>
      </c>
    </row>
    <row r="6090" spans="2:3">
      <c r="B6090" s="80">
        <v>0</v>
      </c>
      <c r="C6090" s="72" t="s">
        <v>2683</v>
      </c>
    </row>
    <row r="6091" spans="2:3">
      <c r="B6091" s="80">
        <v>0</v>
      </c>
      <c r="C6091" s="72" t="s">
        <v>2684</v>
      </c>
    </row>
    <row r="6092" spans="2:3">
      <c r="B6092" s="80">
        <v>0</v>
      </c>
      <c r="C6092" s="72" t="s">
        <v>2685</v>
      </c>
    </row>
    <row r="6093" spans="2:3">
      <c r="B6093" s="80">
        <v>0</v>
      </c>
      <c r="C6093" s="72">
        <v>0</v>
      </c>
    </row>
    <row r="6094" spans="2:3">
      <c r="B6094" s="122">
        <v>0</v>
      </c>
      <c r="C6094" s="122">
        <v>0</v>
      </c>
    </row>
    <row r="6095" spans="2:3">
      <c r="B6095" s="138">
        <v>0</v>
      </c>
      <c r="C6095" s="123">
        <v>0</v>
      </c>
    </row>
    <row r="6096" spans="2:3" ht="20.25">
      <c r="B6096" s="137" t="s">
        <v>1708</v>
      </c>
      <c r="C6096" s="48" t="s">
        <v>2686</v>
      </c>
    </row>
    <row r="6097" spans="2:3">
      <c r="B6097" s="139">
        <v>0</v>
      </c>
      <c r="C6097" s="49" t="s">
        <v>4422</v>
      </c>
    </row>
    <row r="6098" spans="2:3">
      <c r="B6098" s="80">
        <v>0</v>
      </c>
      <c r="C6098" s="124">
        <v>0</v>
      </c>
    </row>
    <row r="6099" spans="2:3">
      <c r="B6099" s="80">
        <v>0</v>
      </c>
      <c r="C6099" s="44" t="s">
        <v>5</v>
      </c>
    </row>
    <row r="6100" spans="2:3">
      <c r="B6100" s="80">
        <v>0</v>
      </c>
      <c r="C6100" s="72" t="s">
        <v>20</v>
      </c>
    </row>
    <row r="6101" spans="2:3">
      <c r="B6101" s="80">
        <v>0</v>
      </c>
      <c r="C6101" s="72" t="s">
        <v>25</v>
      </c>
    </row>
    <row r="6102" spans="2:3">
      <c r="B6102" s="80">
        <v>0</v>
      </c>
      <c r="C6102" s="72">
        <v>0</v>
      </c>
    </row>
    <row r="6103" spans="2:3">
      <c r="B6103" s="80">
        <v>0</v>
      </c>
      <c r="C6103" s="45" t="s">
        <v>2</v>
      </c>
    </row>
    <row r="6104" spans="2:3">
      <c r="B6104" s="80">
        <v>0</v>
      </c>
      <c r="C6104" s="72" t="s">
        <v>4423</v>
      </c>
    </row>
    <row r="6105" spans="2:3">
      <c r="B6105" s="80">
        <v>0</v>
      </c>
      <c r="C6105" s="72" t="s">
        <v>4424</v>
      </c>
    </row>
    <row r="6106" spans="2:3">
      <c r="B6106" s="80">
        <v>0</v>
      </c>
      <c r="C6106" s="72" t="s">
        <v>1330</v>
      </c>
    </row>
    <row r="6107" spans="2:3">
      <c r="B6107" s="80">
        <v>0</v>
      </c>
      <c r="C6107" s="72" t="s">
        <v>3658</v>
      </c>
    </row>
    <row r="6108" spans="2:3">
      <c r="B6108" s="80">
        <v>0</v>
      </c>
      <c r="C6108" s="72" t="s">
        <v>4425</v>
      </c>
    </row>
    <row r="6109" spans="2:3">
      <c r="B6109" s="80">
        <v>0</v>
      </c>
      <c r="C6109" s="72" t="s">
        <v>1205</v>
      </c>
    </row>
    <row r="6110" spans="2:3">
      <c r="B6110" s="80">
        <v>0</v>
      </c>
      <c r="C6110" s="72" t="s">
        <v>4426</v>
      </c>
    </row>
    <row r="6111" spans="2:3">
      <c r="B6111" s="80">
        <v>0</v>
      </c>
      <c r="C6111" s="72">
        <v>0</v>
      </c>
    </row>
    <row r="6112" spans="2:3">
      <c r="B6112" s="80">
        <v>0</v>
      </c>
      <c r="C6112" s="72" t="s">
        <v>0</v>
      </c>
    </row>
    <row r="6113" spans="2:3">
      <c r="B6113" s="80">
        <v>0</v>
      </c>
      <c r="C6113" s="72" t="s">
        <v>2687</v>
      </c>
    </row>
    <row r="6114" spans="2:3">
      <c r="B6114" s="80">
        <v>0</v>
      </c>
      <c r="C6114" s="72" t="s">
        <v>2688</v>
      </c>
    </row>
    <row r="6115" spans="2:3">
      <c r="B6115" s="80">
        <v>0</v>
      </c>
      <c r="C6115" s="72" t="s">
        <v>2689</v>
      </c>
    </row>
    <row r="6116" spans="2:3">
      <c r="B6116" s="80">
        <v>0</v>
      </c>
      <c r="C6116" s="72" t="s">
        <v>2690</v>
      </c>
    </row>
    <row r="6117" spans="2:3">
      <c r="B6117" s="80">
        <v>0</v>
      </c>
      <c r="C6117" s="72" t="s">
        <v>2691</v>
      </c>
    </row>
    <row r="6118" spans="2:3">
      <c r="B6118" s="80">
        <v>0</v>
      </c>
      <c r="C6118" s="72">
        <v>0</v>
      </c>
    </row>
    <row r="6119" spans="2:3">
      <c r="B6119" s="122">
        <v>0</v>
      </c>
      <c r="C6119" s="122">
        <v>0</v>
      </c>
    </row>
    <row r="6120" spans="2:3">
      <c r="B6120" s="138">
        <v>0</v>
      </c>
      <c r="C6120" s="123">
        <v>0</v>
      </c>
    </row>
    <row r="6121" spans="2:3" ht="20.25">
      <c r="B6121" s="137" t="s">
        <v>1708</v>
      </c>
      <c r="C6121" s="48" t="s">
        <v>2692</v>
      </c>
    </row>
    <row r="6122" spans="2:3">
      <c r="B6122" s="139">
        <v>0</v>
      </c>
      <c r="C6122" s="49" t="s">
        <v>4427</v>
      </c>
    </row>
    <row r="6123" spans="2:3">
      <c r="B6123" s="80">
        <v>0</v>
      </c>
      <c r="C6123" s="124">
        <v>0</v>
      </c>
    </row>
    <row r="6124" spans="2:3">
      <c r="B6124" s="80">
        <v>0</v>
      </c>
      <c r="C6124" s="44" t="s">
        <v>19</v>
      </c>
    </row>
    <row r="6125" spans="2:3">
      <c r="B6125" s="80">
        <v>0</v>
      </c>
      <c r="C6125" s="72" t="s">
        <v>20</v>
      </c>
    </row>
    <row r="6126" spans="2:3">
      <c r="B6126" s="80">
        <v>0</v>
      </c>
      <c r="C6126" s="72" t="s">
        <v>14</v>
      </c>
    </row>
    <row r="6127" spans="2:3">
      <c r="B6127" s="80">
        <v>0</v>
      </c>
      <c r="C6127" s="72">
        <v>0</v>
      </c>
    </row>
    <row r="6128" spans="2:3">
      <c r="B6128" s="80">
        <v>0</v>
      </c>
      <c r="C6128" s="45" t="s">
        <v>2</v>
      </c>
    </row>
    <row r="6129" spans="2:3">
      <c r="B6129" s="80">
        <v>0</v>
      </c>
      <c r="C6129" s="72" t="s">
        <v>4428</v>
      </c>
    </row>
    <row r="6130" spans="2:3">
      <c r="B6130" s="80">
        <v>0</v>
      </c>
      <c r="C6130" s="72" t="s">
        <v>4429</v>
      </c>
    </row>
    <row r="6131" spans="2:3">
      <c r="B6131" s="80">
        <v>0</v>
      </c>
      <c r="C6131" s="72" t="s">
        <v>1092</v>
      </c>
    </row>
    <row r="6132" spans="2:3">
      <c r="B6132" s="80">
        <v>0</v>
      </c>
      <c r="C6132" s="72" t="s">
        <v>4430</v>
      </c>
    </row>
    <row r="6133" spans="2:3">
      <c r="B6133" s="80">
        <v>0</v>
      </c>
      <c r="C6133" s="72" t="s">
        <v>4431</v>
      </c>
    </row>
    <row r="6134" spans="2:3">
      <c r="B6134" s="80">
        <v>0</v>
      </c>
      <c r="C6134" s="72" t="s">
        <v>662</v>
      </c>
    </row>
    <row r="6135" spans="2:3">
      <c r="B6135" s="80">
        <v>0</v>
      </c>
      <c r="C6135" s="72" t="s">
        <v>700</v>
      </c>
    </row>
    <row r="6136" spans="2:3">
      <c r="B6136" s="80">
        <v>0</v>
      </c>
      <c r="C6136" s="72" t="s">
        <v>4432</v>
      </c>
    </row>
    <row r="6137" spans="2:3">
      <c r="B6137" s="80">
        <v>0</v>
      </c>
      <c r="C6137" s="72">
        <v>0</v>
      </c>
    </row>
    <row r="6138" spans="2:3">
      <c r="B6138" s="80">
        <v>0</v>
      </c>
      <c r="C6138" s="72" t="s">
        <v>0</v>
      </c>
    </row>
    <row r="6139" spans="2:3" ht="25.5">
      <c r="B6139" s="80">
        <v>0</v>
      </c>
      <c r="C6139" s="72" t="s">
        <v>2693</v>
      </c>
    </row>
    <row r="6140" spans="2:3">
      <c r="B6140" s="80">
        <v>0</v>
      </c>
      <c r="C6140" s="72" t="s">
        <v>2694</v>
      </c>
    </row>
    <row r="6141" spans="2:3">
      <c r="B6141" s="80">
        <v>0</v>
      </c>
      <c r="C6141" s="72" t="s">
        <v>2695</v>
      </c>
    </row>
    <row r="6142" spans="2:3">
      <c r="B6142" s="80">
        <v>0</v>
      </c>
      <c r="C6142" s="72" t="s">
        <v>2696</v>
      </c>
    </row>
    <row r="6143" spans="2:3">
      <c r="B6143" s="80">
        <v>0</v>
      </c>
      <c r="C6143" s="72" t="s">
        <v>2697</v>
      </c>
    </row>
    <row r="6144" spans="2:3">
      <c r="B6144" s="80">
        <v>0</v>
      </c>
      <c r="C6144" s="72" t="s">
        <v>4433</v>
      </c>
    </row>
    <row r="6145" spans="2:3">
      <c r="B6145" s="80">
        <v>0</v>
      </c>
      <c r="C6145" s="72" t="s">
        <v>2698</v>
      </c>
    </row>
    <row r="6146" spans="2:3">
      <c r="B6146" s="80">
        <v>0</v>
      </c>
      <c r="C6146" s="72">
        <v>0</v>
      </c>
    </row>
    <row r="6147" spans="2:3">
      <c r="B6147" s="122">
        <v>0</v>
      </c>
      <c r="C6147" s="122">
        <v>0</v>
      </c>
    </row>
    <row r="6148" spans="2:3">
      <c r="B6148" s="138">
        <v>0</v>
      </c>
      <c r="C6148" s="123">
        <v>0</v>
      </c>
    </row>
    <row r="6149" spans="2:3" ht="20.25">
      <c r="B6149" s="137" t="s">
        <v>1708</v>
      </c>
      <c r="C6149" s="48" t="s">
        <v>2699</v>
      </c>
    </row>
    <row r="6150" spans="2:3">
      <c r="B6150" s="139">
        <v>0</v>
      </c>
      <c r="C6150" s="49" t="s">
        <v>4434</v>
      </c>
    </row>
    <row r="6151" spans="2:3">
      <c r="B6151" s="80">
        <v>0</v>
      </c>
      <c r="C6151" s="124">
        <v>0</v>
      </c>
    </row>
    <row r="6152" spans="2:3">
      <c r="B6152" s="80">
        <v>0</v>
      </c>
      <c r="C6152" s="44" t="s">
        <v>33</v>
      </c>
    </row>
    <row r="6153" spans="2:3">
      <c r="B6153" s="80">
        <v>0</v>
      </c>
      <c r="C6153" s="72" t="s">
        <v>4</v>
      </c>
    </row>
    <row r="6154" spans="2:3">
      <c r="B6154" s="80">
        <v>0</v>
      </c>
      <c r="C6154" s="72" t="s">
        <v>25</v>
      </c>
    </row>
    <row r="6155" spans="2:3">
      <c r="B6155" s="80">
        <v>0</v>
      </c>
      <c r="C6155" s="72">
        <v>0</v>
      </c>
    </row>
    <row r="6156" spans="2:3">
      <c r="B6156" s="80">
        <v>0</v>
      </c>
      <c r="C6156" s="45" t="s">
        <v>2</v>
      </c>
    </row>
    <row r="6157" spans="2:3">
      <c r="B6157" s="80">
        <v>0</v>
      </c>
      <c r="C6157" s="72" t="s">
        <v>4435</v>
      </c>
    </row>
    <row r="6158" spans="2:3">
      <c r="B6158" s="80">
        <v>0</v>
      </c>
      <c r="C6158" s="72" t="s">
        <v>4436</v>
      </c>
    </row>
    <row r="6159" spans="2:3">
      <c r="B6159" s="80">
        <v>0</v>
      </c>
      <c r="C6159" s="72" t="s">
        <v>4437</v>
      </c>
    </row>
    <row r="6160" spans="2:3">
      <c r="B6160" s="80">
        <v>0</v>
      </c>
      <c r="C6160" s="72" t="s">
        <v>4076</v>
      </c>
    </row>
    <row r="6161" spans="2:3">
      <c r="B6161" s="80">
        <v>0</v>
      </c>
      <c r="C6161" s="72" t="s">
        <v>662</v>
      </c>
    </row>
    <row r="6162" spans="2:3">
      <c r="B6162" s="80">
        <v>0</v>
      </c>
      <c r="C6162" s="72" t="s">
        <v>700</v>
      </c>
    </row>
    <row r="6163" spans="2:3">
      <c r="B6163" s="80">
        <v>0</v>
      </c>
      <c r="C6163" s="72" t="s">
        <v>4438</v>
      </c>
    </row>
    <row r="6164" spans="2:3">
      <c r="B6164" s="80">
        <v>0</v>
      </c>
      <c r="C6164" s="72">
        <v>0</v>
      </c>
    </row>
    <row r="6165" spans="2:3">
      <c r="B6165" s="80">
        <v>0</v>
      </c>
      <c r="C6165" s="72" t="s">
        <v>0</v>
      </c>
    </row>
    <row r="6166" spans="2:3">
      <c r="B6166" s="80">
        <v>0</v>
      </c>
      <c r="C6166" s="72" t="s">
        <v>2700</v>
      </c>
    </row>
    <row r="6167" spans="2:3">
      <c r="B6167" s="80">
        <v>0</v>
      </c>
      <c r="C6167" s="72" t="s">
        <v>2701</v>
      </c>
    </row>
    <row r="6168" spans="2:3">
      <c r="B6168" s="80">
        <v>0</v>
      </c>
      <c r="C6168" s="72" t="s">
        <v>2702</v>
      </c>
    </row>
    <row r="6169" spans="2:3">
      <c r="B6169" s="80">
        <v>0</v>
      </c>
      <c r="C6169" s="72" t="s">
        <v>2703</v>
      </c>
    </row>
    <row r="6170" spans="2:3">
      <c r="B6170" s="80">
        <v>0</v>
      </c>
      <c r="C6170" s="72" t="s">
        <v>2704</v>
      </c>
    </row>
    <row r="6171" spans="2:3">
      <c r="B6171" s="80">
        <v>0</v>
      </c>
      <c r="C6171" s="72">
        <v>0</v>
      </c>
    </row>
    <row r="6172" spans="2:3">
      <c r="B6172" s="122">
        <v>0</v>
      </c>
      <c r="C6172" s="122">
        <v>0</v>
      </c>
    </row>
    <row r="6173" spans="2:3">
      <c r="B6173" s="138">
        <v>0</v>
      </c>
      <c r="C6173" s="123">
        <v>0</v>
      </c>
    </row>
    <row r="6174" spans="2:3" ht="20.25">
      <c r="B6174" s="137" t="s">
        <v>1708</v>
      </c>
      <c r="C6174" s="48" t="s">
        <v>2705</v>
      </c>
    </row>
    <row r="6175" spans="2:3">
      <c r="B6175" s="139">
        <v>0</v>
      </c>
      <c r="C6175" s="49" t="s">
        <v>4439</v>
      </c>
    </row>
    <row r="6176" spans="2:3">
      <c r="B6176" s="80">
        <v>0</v>
      </c>
      <c r="C6176" s="124">
        <v>0</v>
      </c>
    </row>
    <row r="6177" spans="2:3">
      <c r="B6177" s="80">
        <v>0</v>
      </c>
      <c r="C6177" s="44" t="s">
        <v>8</v>
      </c>
    </row>
    <row r="6178" spans="2:3">
      <c r="B6178" s="80">
        <v>0</v>
      </c>
      <c r="C6178" s="72" t="s">
        <v>7</v>
      </c>
    </row>
    <row r="6179" spans="2:3">
      <c r="B6179" s="80">
        <v>0</v>
      </c>
      <c r="C6179" s="72" t="s">
        <v>18</v>
      </c>
    </row>
    <row r="6180" spans="2:3">
      <c r="B6180" s="80">
        <v>0</v>
      </c>
      <c r="C6180" s="72">
        <v>0</v>
      </c>
    </row>
    <row r="6181" spans="2:3">
      <c r="B6181" s="80">
        <v>0</v>
      </c>
      <c r="C6181" s="45" t="s">
        <v>2</v>
      </c>
    </row>
    <row r="6182" spans="2:3">
      <c r="B6182" s="80">
        <v>0</v>
      </c>
      <c r="C6182" s="72" t="s">
        <v>4440</v>
      </c>
    </row>
    <row r="6183" spans="2:3">
      <c r="B6183" s="80">
        <v>0</v>
      </c>
      <c r="C6183" s="72" t="s">
        <v>4441</v>
      </c>
    </row>
    <row r="6184" spans="2:3">
      <c r="B6184" s="80">
        <v>0</v>
      </c>
      <c r="C6184" s="72" t="s">
        <v>4442</v>
      </c>
    </row>
    <row r="6185" spans="2:3">
      <c r="B6185" s="80">
        <v>0</v>
      </c>
      <c r="C6185" s="72" t="s">
        <v>4217</v>
      </c>
    </row>
    <row r="6186" spans="2:3">
      <c r="B6186" s="80">
        <v>0</v>
      </c>
      <c r="C6186" s="72" t="s">
        <v>4443</v>
      </c>
    </row>
    <row r="6187" spans="2:3">
      <c r="B6187" s="80">
        <v>0</v>
      </c>
      <c r="C6187" s="72" t="s">
        <v>4413</v>
      </c>
    </row>
    <row r="6188" spans="2:3">
      <c r="B6188" s="80">
        <v>0</v>
      </c>
      <c r="C6188" s="72" t="s">
        <v>4444</v>
      </c>
    </row>
    <row r="6189" spans="2:3">
      <c r="B6189" s="80">
        <v>0</v>
      </c>
      <c r="C6189" s="72" t="s">
        <v>662</v>
      </c>
    </row>
    <row r="6190" spans="2:3">
      <c r="B6190" s="80">
        <v>0</v>
      </c>
      <c r="C6190" s="72" t="s">
        <v>700</v>
      </c>
    </row>
    <row r="6191" spans="2:3">
      <c r="B6191" s="80">
        <v>0</v>
      </c>
      <c r="C6191" s="72">
        <v>0</v>
      </c>
    </row>
    <row r="6192" spans="2:3">
      <c r="B6192" s="80">
        <v>0</v>
      </c>
      <c r="C6192" s="72" t="s">
        <v>0</v>
      </c>
    </row>
    <row r="6193" spans="2:3">
      <c r="B6193" s="80">
        <v>0</v>
      </c>
      <c r="C6193" s="72" t="s">
        <v>2706</v>
      </c>
    </row>
    <row r="6194" spans="2:3" ht="25.5">
      <c r="B6194" s="80">
        <v>0</v>
      </c>
      <c r="C6194" s="72" t="s">
        <v>2707</v>
      </c>
    </row>
    <row r="6195" spans="2:3">
      <c r="B6195" s="80">
        <v>0</v>
      </c>
      <c r="C6195" s="72" t="s">
        <v>2708</v>
      </c>
    </row>
    <row r="6196" spans="2:3">
      <c r="B6196" s="80">
        <v>0</v>
      </c>
      <c r="C6196" s="72" t="s">
        <v>2709</v>
      </c>
    </row>
    <row r="6197" spans="2:3">
      <c r="B6197" s="80">
        <v>0</v>
      </c>
      <c r="C6197" s="72" t="s">
        <v>2710</v>
      </c>
    </row>
    <row r="6198" spans="2:3">
      <c r="B6198" s="80">
        <v>0</v>
      </c>
      <c r="C6198" s="72" t="s">
        <v>2711</v>
      </c>
    </row>
    <row r="6199" spans="2:3">
      <c r="B6199" s="80">
        <v>0</v>
      </c>
      <c r="C6199" s="72" t="s">
        <v>2712</v>
      </c>
    </row>
    <row r="6200" spans="2:3">
      <c r="B6200" s="80">
        <v>0</v>
      </c>
      <c r="C6200" s="72" t="s">
        <v>2713</v>
      </c>
    </row>
    <row r="6201" spans="2:3">
      <c r="B6201" s="80">
        <v>0</v>
      </c>
      <c r="C6201" s="72">
        <v>0</v>
      </c>
    </row>
    <row r="6202" spans="2:3">
      <c r="B6202" s="122">
        <v>0</v>
      </c>
      <c r="C6202" s="122">
        <v>0</v>
      </c>
    </row>
    <row r="6203" spans="2:3">
      <c r="B6203" s="138">
        <v>0</v>
      </c>
      <c r="C6203" s="123">
        <v>0</v>
      </c>
    </row>
    <row r="6204" spans="2:3" ht="20.25">
      <c r="B6204" s="137" t="s">
        <v>1708</v>
      </c>
      <c r="C6204" s="48" t="s">
        <v>2714</v>
      </c>
    </row>
    <row r="6205" spans="2:3">
      <c r="B6205" s="139">
        <v>0</v>
      </c>
      <c r="C6205" s="49" t="s">
        <v>4445</v>
      </c>
    </row>
    <row r="6206" spans="2:3">
      <c r="B6206" s="80">
        <v>0</v>
      </c>
      <c r="C6206" s="124">
        <v>0</v>
      </c>
    </row>
    <row r="6207" spans="2:3">
      <c r="B6207" s="80">
        <v>0</v>
      </c>
      <c r="C6207" s="44" t="s">
        <v>33</v>
      </c>
    </row>
    <row r="6208" spans="2:3">
      <c r="B6208" s="80">
        <v>0</v>
      </c>
      <c r="C6208" s="72" t="s">
        <v>7</v>
      </c>
    </row>
    <row r="6209" spans="2:3">
      <c r="B6209" s="80">
        <v>0</v>
      </c>
      <c r="C6209" s="72" t="s">
        <v>3</v>
      </c>
    </row>
    <row r="6210" spans="2:3">
      <c r="B6210" s="80">
        <v>0</v>
      </c>
      <c r="C6210" s="72">
        <v>0</v>
      </c>
    </row>
    <row r="6211" spans="2:3">
      <c r="B6211" s="80">
        <v>0</v>
      </c>
      <c r="C6211" s="45" t="s">
        <v>2</v>
      </c>
    </row>
    <row r="6212" spans="2:3">
      <c r="B6212" s="80">
        <v>0</v>
      </c>
      <c r="C6212" s="72" t="s">
        <v>4446</v>
      </c>
    </row>
    <row r="6213" spans="2:3">
      <c r="B6213" s="80">
        <v>0</v>
      </c>
      <c r="C6213" s="72" t="s">
        <v>4447</v>
      </c>
    </row>
    <row r="6214" spans="2:3">
      <c r="B6214" s="80">
        <v>0</v>
      </c>
      <c r="C6214" s="72" t="s">
        <v>4448</v>
      </c>
    </row>
    <row r="6215" spans="2:3">
      <c r="B6215" s="80">
        <v>0</v>
      </c>
      <c r="C6215" s="72" t="s">
        <v>4449</v>
      </c>
    </row>
    <row r="6216" spans="2:3">
      <c r="B6216" s="80">
        <v>0</v>
      </c>
      <c r="C6216" s="72" t="s">
        <v>4450</v>
      </c>
    </row>
    <row r="6217" spans="2:3">
      <c r="B6217" s="80">
        <v>0</v>
      </c>
      <c r="C6217" s="72" t="s">
        <v>779</v>
      </c>
    </row>
    <row r="6218" spans="2:3">
      <c r="B6218" s="80">
        <v>0</v>
      </c>
      <c r="C6218" s="72" t="s">
        <v>4451</v>
      </c>
    </row>
    <row r="6219" spans="2:3">
      <c r="B6219" s="80">
        <v>0</v>
      </c>
      <c r="C6219" s="72">
        <v>0</v>
      </c>
    </row>
    <row r="6220" spans="2:3">
      <c r="B6220" s="80">
        <v>0</v>
      </c>
      <c r="C6220" s="72" t="s">
        <v>0</v>
      </c>
    </row>
    <row r="6221" spans="2:3">
      <c r="B6221" s="80">
        <v>0</v>
      </c>
      <c r="C6221" s="72" t="s">
        <v>2715</v>
      </c>
    </row>
    <row r="6222" spans="2:3">
      <c r="B6222" s="80">
        <v>0</v>
      </c>
      <c r="C6222" s="72" t="s">
        <v>2716</v>
      </c>
    </row>
    <row r="6223" spans="2:3">
      <c r="B6223" s="80">
        <v>0</v>
      </c>
      <c r="C6223" s="72" t="s">
        <v>2717</v>
      </c>
    </row>
    <row r="6224" spans="2:3">
      <c r="B6224" s="80">
        <v>0</v>
      </c>
      <c r="C6224" s="72" t="s">
        <v>2718</v>
      </c>
    </row>
    <row r="6225" spans="2:3" ht="25.5">
      <c r="B6225" s="80">
        <v>0</v>
      </c>
      <c r="C6225" s="72" t="s">
        <v>2719</v>
      </c>
    </row>
    <row r="6226" spans="2:3">
      <c r="B6226" s="80">
        <v>0</v>
      </c>
      <c r="C6226" s="72" t="s">
        <v>2720</v>
      </c>
    </row>
    <row r="6227" spans="2:3">
      <c r="B6227" s="80">
        <v>0</v>
      </c>
      <c r="C6227" s="72" t="s">
        <v>2721</v>
      </c>
    </row>
    <row r="6228" spans="2:3">
      <c r="B6228" s="80">
        <v>0</v>
      </c>
      <c r="C6228" s="72">
        <v>0</v>
      </c>
    </row>
    <row r="6229" spans="2:3">
      <c r="B6229" s="122">
        <v>0</v>
      </c>
      <c r="C6229" s="122">
        <v>0</v>
      </c>
    </row>
    <row r="6230" spans="2:3">
      <c r="B6230" s="138">
        <v>0</v>
      </c>
      <c r="C6230" s="123">
        <v>0</v>
      </c>
    </row>
    <row r="6231" spans="2:3" ht="20.25">
      <c r="B6231" s="137" t="s">
        <v>1708</v>
      </c>
      <c r="C6231" s="48" t="s">
        <v>2722</v>
      </c>
    </row>
    <row r="6232" spans="2:3">
      <c r="B6232" s="139">
        <v>0</v>
      </c>
      <c r="C6232" s="49" t="s">
        <v>4452</v>
      </c>
    </row>
    <row r="6233" spans="2:3">
      <c r="B6233" s="80">
        <v>0</v>
      </c>
      <c r="C6233" s="124">
        <v>0</v>
      </c>
    </row>
    <row r="6234" spans="2:3">
      <c r="B6234" s="80">
        <v>0</v>
      </c>
      <c r="C6234" s="44" t="s">
        <v>10</v>
      </c>
    </row>
    <row r="6235" spans="2:3">
      <c r="B6235" s="80">
        <v>0</v>
      </c>
      <c r="C6235" s="72" t="s">
        <v>7</v>
      </c>
    </row>
    <row r="6236" spans="2:3">
      <c r="B6236" s="80">
        <v>0</v>
      </c>
      <c r="C6236" s="72" t="s">
        <v>2723</v>
      </c>
    </row>
    <row r="6237" spans="2:3">
      <c r="B6237" s="80">
        <v>0</v>
      </c>
      <c r="C6237" s="72">
        <v>0</v>
      </c>
    </row>
    <row r="6238" spans="2:3">
      <c r="B6238" s="80">
        <v>0</v>
      </c>
      <c r="C6238" s="45" t="s">
        <v>2</v>
      </c>
    </row>
    <row r="6239" spans="2:3">
      <c r="B6239" s="80">
        <v>0</v>
      </c>
      <c r="C6239" s="72" t="s">
        <v>4453</v>
      </c>
    </row>
    <row r="6240" spans="2:3">
      <c r="B6240" s="80">
        <v>0</v>
      </c>
      <c r="C6240" s="72" t="s">
        <v>4454</v>
      </c>
    </row>
    <row r="6241" spans="2:3">
      <c r="B6241" s="80">
        <v>0</v>
      </c>
      <c r="C6241" s="72" t="s">
        <v>1275</v>
      </c>
    </row>
    <row r="6242" spans="2:3">
      <c r="B6242" s="80">
        <v>0</v>
      </c>
      <c r="C6242" s="72" t="s">
        <v>1141</v>
      </c>
    </row>
    <row r="6243" spans="2:3">
      <c r="B6243" s="80">
        <v>0</v>
      </c>
      <c r="C6243" s="72" t="s">
        <v>943</v>
      </c>
    </row>
    <row r="6244" spans="2:3">
      <c r="B6244" s="80">
        <v>0</v>
      </c>
      <c r="C6244" s="72" t="s">
        <v>662</v>
      </c>
    </row>
    <row r="6245" spans="2:3">
      <c r="B6245" s="80">
        <v>0</v>
      </c>
      <c r="C6245" s="72" t="s">
        <v>700</v>
      </c>
    </row>
    <row r="6246" spans="2:3">
      <c r="B6246" s="80">
        <v>0</v>
      </c>
      <c r="C6246" s="72">
        <v>0</v>
      </c>
    </row>
    <row r="6247" spans="2:3">
      <c r="B6247" s="80">
        <v>0</v>
      </c>
      <c r="C6247" s="72" t="s">
        <v>0</v>
      </c>
    </row>
    <row r="6248" spans="2:3" ht="25.5">
      <c r="B6248" s="80">
        <v>0</v>
      </c>
      <c r="C6248" s="72" t="s">
        <v>2724</v>
      </c>
    </row>
    <row r="6249" spans="2:3">
      <c r="B6249" s="80">
        <v>0</v>
      </c>
      <c r="C6249" s="72" t="s">
        <v>2725</v>
      </c>
    </row>
    <row r="6250" spans="2:3">
      <c r="B6250" s="80">
        <v>0</v>
      </c>
      <c r="C6250" s="72" t="s">
        <v>2726</v>
      </c>
    </row>
    <row r="6251" spans="2:3">
      <c r="B6251" s="80">
        <v>0</v>
      </c>
      <c r="C6251" s="72" t="s">
        <v>2727</v>
      </c>
    </row>
    <row r="6252" spans="2:3">
      <c r="B6252" s="80">
        <v>0</v>
      </c>
      <c r="C6252" s="72" t="s">
        <v>2326</v>
      </c>
    </row>
    <row r="6253" spans="2:3">
      <c r="B6253" s="80">
        <v>0</v>
      </c>
      <c r="C6253" s="72" t="s">
        <v>2728</v>
      </c>
    </row>
    <row r="6254" spans="2:3">
      <c r="B6254" s="80">
        <v>0</v>
      </c>
      <c r="C6254" s="72" t="s">
        <v>2729</v>
      </c>
    </row>
    <row r="6255" spans="2:3" ht="25.5">
      <c r="B6255" s="80">
        <v>0</v>
      </c>
      <c r="C6255" s="72" t="s">
        <v>2730</v>
      </c>
    </row>
    <row r="6256" spans="2:3">
      <c r="B6256" s="80">
        <v>0</v>
      </c>
      <c r="C6256" s="72" t="s">
        <v>2731</v>
      </c>
    </row>
    <row r="6257" spans="2:3">
      <c r="B6257" s="80">
        <v>0</v>
      </c>
      <c r="C6257" s="72" t="s">
        <v>2732</v>
      </c>
    </row>
    <row r="6258" spans="2:3">
      <c r="B6258" s="80">
        <v>0</v>
      </c>
      <c r="C6258" s="72">
        <v>0</v>
      </c>
    </row>
    <row r="6259" spans="2:3">
      <c r="B6259" s="122">
        <v>0</v>
      </c>
      <c r="C6259" s="122">
        <v>0</v>
      </c>
    </row>
    <row r="6260" spans="2:3">
      <c r="B6260" s="138">
        <v>0</v>
      </c>
      <c r="C6260" s="123">
        <v>0</v>
      </c>
    </row>
    <row r="6261" spans="2:3" ht="20.25">
      <c r="B6261" s="137" t="s">
        <v>1708</v>
      </c>
      <c r="C6261" s="48" t="s">
        <v>2733</v>
      </c>
    </row>
    <row r="6262" spans="2:3">
      <c r="B6262" s="139">
        <v>0</v>
      </c>
      <c r="C6262" s="49" t="s">
        <v>4455</v>
      </c>
    </row>
    <row r="6263" spans="2:3">
      <c r="B6263" s="80">
        <v>0</v>
      </c>
      <c r="C6263" s="124">
        <v>0</v>
      </c>
    </row>
    <row r="6264" spans="2:3">
      <c r="B6264" s="80">
        <v>0</v>
      </c>
      <c r="C6264" s="44" t="s">
        <v>8</v>
      </c>
    </row>
    <row r="6265" spans="2:3">
      <c r="B6265" s="80">
        <v>0</v>
      </c>
      <c r="C6265" s="72" t="s">
        <v>15</v>
      </c>
    </row>
    <row r="6266" spans="2:3">
      <c r="B6266" s="80">
        <v>0</v>
      </c>
      <c r="C6266" s="72" t="s">
        <v>14</v>
      </c>
    </row>
    <row r="6267" spans="2:3">
      <c r="B6267" s="80">
        <v>0</v>
      </c>
      <c r="C6267" s="72">
        <v>0</v>
      </c>
    </row>
    <row r="6268" spans="2:3">
      <c r="B6268" s="80">
        <v>0</v>
      </c>
      <c r="C6268" s="45" t="s">
        <v>2</v>
      </c>
    </row>
    <row r="6269" spans="2:3">
      <c r="B6269" s="80">
        <v>0</v>
      </c>
      <c r="C6269" s="72" t="s">
        <v>4456</v>
      </c>
    </row>
    <row r="6270" spans="2:3">
      <c r="B6270" s="80">
        <v>0</v>
      </c>
      <c r="C6270" s="72" t="s">
        <v>4457</v>
      </c>
    </row>
    <row r="6271" spans="2:3">
      <c r="B6271" s="80">
        <v>0</v>
      </c>
      <c r="C6271" s="72" t="s">
        <v>4458</v>
      </c>
    </row>
    <row r="6272" spans="2:3">
      <c r="B6272" s="80">
        <v>0</v>
      </c>
      <c r="C6272" s="72" t="s">
        <v>4459</v>
      </c>
    </row>
    <row r="6273" spans="2:3">
      <c r="B6273" s="80">
        <v>0</v>
      </c>
      <c r="C6273" s="72" t="s">
        <v>4460</v>
      </c>
    </row>
    <row r="6274" spans="2:3">
      <c r="B6274" s="80">
        <v>0</v>
      </c>
      <c r="C6274" s="72" t="s">
        <v>662</v>
      </c>
    </row>
    <row r="6275" spans="2:3">
      <c r="B6275" s="80">
        <v>0</v>
      </c>
      <c r="C6275" s="72" t="s">
        <v>700</v>
      </c>
    </row>
    <row r="6276" spans="2:3">
      <c r="B6276" s="80">
        <v>0</v>
      </c>
      <c r="C6276" s="72">
        <v>0</v>
      </c>
    </row>
    <row r="6277" spans="2:3">
      <c r="B6277" s="80">
        <v>0</v>
      </c>
      <c r="C6277" s="72" t="s">
        <v>0</v>
      </c>
    </row>
    <row r="6278" spans="2:3">
      <c r="B6278" s="80">
        <v>0</v>
      </c>
      <c r="C6278" s="72" t="s">
        <v>2734</v>
      </c>
    </row>
    <row r="6279" spans="2:3">
      <c r="B6279" s="80">
        <v>0</v>
      </c>
      <c r="C6279" s="72" t="s">
        <v>2735</v>
      </c>
    </row>
    <row r="6280" spans="2:3">
      <c r="B6280" s="80">
        <v>0</v>
      </c>
      <c r="C6280" s="72" t="s">
        <v>2736</v>
      </c>
    </row>
    <row r="6281" spans="2:3" ht="25.5">
      <c r="B6281" s="80">
        <v>0</v>
      </c>
      <c r="C6281" s="72" t="s">
        <v>2737</v>
      </c>
    </row>
    <row r="6282" spans="2:3" ht="25.5">
      <c r="B6282" s="80">
        <v>0</v>
      </c>
      <c r="C6282" s="72" t="s">
        <v>2738</v>
      </c>
    </row>
    <row r="6283" spans="2:3">
      <c r="B6283" s="80">
        <v>0</v>
      </c>
      <c r="C6283" s="72" t="s">
        <v>4461</v>
      </c>
    </row>
    <row r="6284" spans="2:3">
      <c r="B6284" s="80">
        <v>0</v>
      </c>
      <c r="C6284" s="72" t="s">
        <v>2739</v>
      </c>
    </row>
    <row r="6285" spans="2:3">
      <c r="B6285" s="80">
        <v>0</v>
      </c>
      <c r="C6285" s="72" t="s">
        <v>2740</v>
      </c>
    </row>
    <row r="6286" spans="2:3">
      <c r="B6286" s="80">
        <v>0</v>
      </c>
      <c r="C6286" s="72" t="s">
        <v>2741</v>
      </c>
    </row>
    <row r="6287" spans="2:3">
      <c r="B6287" s="80">
        <v>0</v>
      </c>
      <c r="C6287" s="72" t="s">
        <v>2742</v>
      </c>
    </row>
    <row r="6288" spans="2:3">
      <c r="B6288" s="80">
        <v>0</v>
      </c>
      <c r="C6288" s="72" t="s">
        <v>2577</v>
      </c>
    </row>
    <row r="6289" spans="2:3">
      <c r="B6289" s="80">
        <v>0</v>
      </c>
      <c r="C6289" s="72" t="s">
        <v>2743</v>
      </c>
    </row>
    <row r="6290" spans="2:3">
      <c r="B6290" s="80">
        <v>0</v>
      </c>
      <c r="C6290" s="72">
        <v>0</v>
      </c>
    </row>
    <row r="6291" spans="2:3">
      <c r="B6291" s="122">
        <v>0</v>
      </c>
      <c r="C6291" s="122">
        <v>0</v>
      </c>
    </row>
    <row r="6292" spans="2:3">
      <c r="B6292" s="138">
        <v>0</v>
      </c>
      <c r="C6292" s="123">
        <v>0</v>
      </c>
    </row>
    <row r="6293" spans="2:3" ht="20.25">
      <c r="B6293" s="137" t="s">
        <v>1708</v>
      </c>
      <c r="C6293" s="48" t="s">
        <v>2744</v>
      </c>
    </row>
    <row r="6294" spans="2:3">
      <c r="B6294" s="139">
        <v>0</v>
      </c>
      <c r="C6294" s="49" t="s">
        <v>4462</v>
      </c>
    </row>
    <row r="6295" spans="2:3">
      <c r="B6295" s="80">
        <v>0</v>
      </c>
      <c r="C6295" s="124">
        <v>0</v>
      </c>
    </row>
    <row r="6296" spans="2:3">
      <c r="B6296" s="80">
        <v>0</v>
      </c>
      <c r="C6296" s="44" t="s">
        <v>5</v>
      </c>
    </row>
    <row r="6297" spans="2:3">
      <c r="B6297" s="80">
        <v>0</v>
      </c>
      <c r="C6297" s="72" t="s">
        <v>12</v>
      </c>
    </row>
    <row r="6298" spans="2:3">
      <c r="B6298" s="80">
        <v>0</v>
      </c>
      <c r="C6298" s="72" t="s">
        <v>17</v>
      </c>
    </row>
    <row r="6299" spans="2:3">
      <c r="B6299" s="80">
        <v>0</v>
      </c>
      <c r="C6299" s="72">
        <v>0</v>
      </c>
    </row>
    <row r="6300" spans="2:3">
      <c r="B6300" s="80">
        <v>0</v>
      </c>
      <c r="C6300" s="45" t="s">
        <v>2</v>
      </c>
    </row>
    <row r="6301" spans="2:3">
      <c r="B6301" s="80">
        <v>0</v>
      </c>
      <c r="C6301" s="72" t="s">
        <v>689</v>
      </c>
    </row>
    <row r="6302" spans="2:3">
      <c r="B6302" s="80">
        <v>0</v>
      </c>
      <c r="C6302" s="72" t="s">
        <v>4463</v>
      </c>
    </row>
    <row r="6303" spans="2:3">
      <c r="B6303" s="80">
        <v>0</v>
      </c>
      <c r="C6303" s="72" t="s">
        <v>691</v>
      </c>
    </row>
    <row r="6304" spans="2:3">
      <c r="B6304" s="80">
        <v>0</v>
      </c>
      <c r="C6304" s="72" t="s">
        <v>671</v>
      </c>
    </row>
    <row r="6305" spans="2:3">
      <c r="B6305" s="80">
        <v>0</v>
      </c>
      <c r="C6305" s="72" t="s">
        <v>692</v>
      </c>
    </row>
    <row r="6306" spans="2:3">
      <c r="B6306" s="80">
        <v>0</v>
      </c>
      <c r="C6306" s="72">
        <v>0</v>
      </c>
    </row>
    <row r="6307" spans="2:3">
      <c r="B6307" s="80">
        <v>0</v>
      </c>
      <c r="C6307" s="72">
        <v>0</v>
      </c>
    </row>
    <row r="6308" spans="2:3">
      <c r="B6308" s="80">
        <v>0</v>
      </c>
      <c r="C6308" s="72" t="s">
        <v>0</v>
      </c>
    </row>
    <row r="6309" spans="2:3">
      <c r="B6309" s="80">
        <v>0</v>
      </c>
      <c r="C6309" s="72" t="s">
        <v>28</v>
      </c>
    </row>
    <row r="6310" spans="2:3">
      <c r="B6310" s="80">
        <v>0</v>
      </c>
      <c r="C6310" s="72" t="s">
        <v>27</v>
      </c>
    </row>
    <row r="6311" spans="2:3">
      <c r="B6311" s="80">
        <v>0</v>
      </c>
      <c r="C6311" s="72" t="s">
        <v>1906</v>
      </c>
    </row>
    <row r="6312" spans="2:3">
      <c r="B6312" s="80">
        <v>0</v>
      </c>
      <c r="C6312" s="72" t="s">
        <v>2745</v>
      </c>
    </row>
    <row r="6313" spans="2:3">
      <c r="B6313" s="80">
        <v>0</v>
      </c>
      <c r="C6313" s="72">
        <v>0</v>
      </c>
    </row>
    <row r="6314" spans="2:3">
      <c r="B6314" s="122">
        <v>0</v>
      </c>
      <c r="C6314" s="122">
        <v>0</v>
      </c>
    </row>
    <row r="6315" spans="2:3">
      <c r="B6315" s="138">
        <v>0</v>
      </c>
      <c r="C6315" s="123">
        <v>0</v>
      </c>
    </row>
    <row r="6316" spans="2:3" ht="20.25">
      <c r="B6316" s="137" t="s">
        <v>1708</v>
      </c>
      <c r="C6316" s="48" t="s">
        <v>2746</v>
      </c>
    </row>
    <row r="6317" spans="2:3">
      <c r="B6317" s="139">
        <v>0</v>
      </c>
      <c r="C6317" s="49" t="s">
        <v>4464</v>
      </c>
    </row>
    <row r="6318" spans="2:3">
      <c r="B6318" s="80">
        <v>0</v>
      </c>
      <c r="C6318" s="124">
        <v>0</v>
      </c>
    </row>
    <row r="6319" spans="2:3">
      <c r="B6319" s="80">
        <v>0</v>
      </c>
      <c r="C6319" s="44" t="s">
        <v>5</v>
      </c>
    </row>
    <row r="6320" spans="2:3">
      <c r="B6320" s="80">
        <v>0</v>
      </c>
      <c r="C6320" s="72" t="s">
        <v>7</v>
      </c>
    </row>
    <row r="6321" spans="2:3">
      <c r="B6321" s="80">
        <v>0</v>
      </c>
      <c r="C6321" s="72" t="s">
        <v>6</v>
      </c>
    </row>
    <row r="6322" spans="2:3">
      <c r="B6322" s="80">
        <v>0</v>
      </c>
      <c r="C6322" s="72">
        <v>0</v>
      </c>
    </row>
    <row r="6323" spans="2:3">
      <c r="B6323" s="80">
        <v>0</v>
      </c>
      <c r="C6323" s="45" t="s">
        <v>2</v>
      </c>
    </row>
    <row r="6324" spans="2:3">
      <c r="B6324" s="80">
        <v>0</v>
      </c>
      <c r="C6324" s="72" t="s">
        <v>4465</v>
      </c>
    </row>
    <row r="6325" spans="2:3">
      <c r="B6325" s="80">
        <v>0</v>
      </c>
      <c r="C6325" s="72" t="s">
        <v>4466</v>
      </c>
    </row>
    <row r="6326" spans="2:3">
      <c r="B6326" s="80">
        <v>0</v>
      </c>
      <c r="C6326" s="72" t="s">
        <v>4467</v>
      </c>
    </row>
    <row r="6327" spans="2:3">
      <c r="B6327" s="80">
        <v>0</v>
      </c>
      <c r="C6327" s="72" t="s">
        <v>4468</v>
      </c>
    </row>
    <row r="6328" spans="2:3">
      <c r="B6328" s="80">
        <v>0</v>
      </c>
      <c r="C6328" s="72" t="s">
        <v>4469</v>
      </c>
    </row>
    <row r="6329" spans="2:3">
      <c r="B6329" s="80">
        <v>0</v>
      </c>
      <c r="C6329" s="72" t="s">
        <v>4470</v>
      </c>
    </row>
    <row r="6330" spans="2:3">
      <c r="B6330" s="80">
        <v>0</v>
      </c>
      <c r="C6330" s="72" t="s">
        <v>4471</v>
      </c>
    </row>
    <row r="6331" spans="2:3">
      <c r="B6331" s="80">
        <v>0</v>
      </c>
      <c r="C6331" s="72" t="s">
        <v>4472</v>
      </c>
    </row>
    <row r="6332" spans="2:3">
      <c r="B6332" s="80">
        <v>0</v>
      </c>
      <c r="C6332" s="72" t="s">
        <v>4473</v>
      </c>
    </row>
    <row r="6333" spans="2:3">
      <c r="B6333" s="80">
        <v>0</v>
      </c>
      <c r="C6333" s="72" t="s">
        <v>3846</v>
      </c>
    </row>
    <row r="6334" spans="2:3">
      <c r="B6334" s="80">
        <v>0</v>
      </c>
      <c r="C6334" s="72" t="s">
        <v>4474</v>
      </c>
    </row>
    <row r="6335" spans="2:3">
      <c r="B6335" s="80">
        <v>0</v>
      </c>
      <c r="C6335" s="72" t="s">
        <v>4475</v>
      </c>
    </row>
    <row r="6336" spans="2:3">
      <c r="B6336" s="80">
        <v>0</v>
      </c>
      <c r="C6336" s="72" t="s">
        <v>686</v>
      </c>
    </row>
    <row r="6337" spans="2:3">
      <c r="B6337" s="80">
        <v>0</v>
      </c>
      <c r="C6337" s="72">
        <v>0</v>
      </c>
    </row>
    <row r="6338" spans="2:3">
      <c r="B6338" s="80">
        <v>0</v>
      </c>
      <c r="C6338" s="72" t="s">
        <v>0</v>
      </c>
    </row>
    <row r="6339" spans="2:3">
      <c r="B6339" s="80">
        <v>0</v>
      </c>
      <c r="C6339" s="72" t="s">
        <v>2747</v>
      </c>
    </row>
    <row r="6340" spans="2:3" ht="25.5">
      <c r="B6340" s="80">
        <v>0</v>
      </c>
      <c r="C6340" s="72" t="s">
        <v>2748</v>
      </c>
    </row>
    <row r="6341" spans="2:3">
      <c r="B6341" s="80">
        <v>0</v>
      </c>
      <c r="C6341" s="72" t="s">
        <v>2749</v>
      </c>
    </row>
    <row r="6342" spans="2:3" ht="25.5">
      <c r="B6342" s="80">
        <v>0</v>
      </c>
      <c r="C6342" s="72" t="s">
        <v>2750</v>
      </c>
    </row>
    <row r="6343" spans="2:3">
      <c r="B6343" s="80">
        <v>0</v>
      </c>
      <c r="C6343" s="72" t="s">
        <v>2751</v>
      </c>
    </row>
    <row r="6344" spans="2:3" ht="25.5">
      <c r="B6344" s="80">
        <v>0</v>
      </c>
      <c r="C6344" s="72" t="s">
        <v>2752</v>
      </c>
    </row>
    <row r="6345" spans="2:3">
      <c r="B6345" s="80">
        <v>0</v>
      </c>
      <c r="C6345" s="72" t="s">
        <v>2753</v>
      </c>
    </row>
    <row r="6346" spans="2:3">
      <c r="B6346" s="80">
        <v>0</v>
      </c>
      <c r="C6346" s="72" t="s">
        <v>2754</v>
      </c>
    </row>
    <row r="6347" spans="2:3">
      <c r="B6347" s="80">
        <v>0</v>
      </c>
      <c r="C6347" s="72">
        <v>0</v>
      </c>
    </row>
    <row r="6348" spans="2:3">
      <c r="B6348" s="122">
        <v>0</v>
      </c>
      <c r="C6348" s="122">
        <v>0</v>
      </c>
    </row>
    <row r="6349" spans="2:3">
      <c r="B6349" s="138">
        <v>0</v>
      </c>
      <c r="C6349" s="123">
        <v>0</v>
      </c>
    </row>
    <row r="6350" spans="2:3" ht="20.25">
      <c r="B6350" s="137" t="s">
        <v>1708</v>
      </c>
      <c r="C6350" s="48" t="s">
        <v>2755</v>
      </c>
    </row>
    <row r="6351" spans="2:3">
      <c r="B6351" s="139">
        <v>0</v>
      </c>
      <c r="C6351" s="49" t="s">
        <v>4476</v>
      </c>
    </row>
    <row r="6352" spans="2:3">
      <c r="B6352" s="80">
        <v>0</v>
      </c>
      <c r="C6352" s="124">
        <v>0</v>
      </c>
    </row>
    <row r="6353" spans="2:3">
      <c r="B6353" s="80">
        <v>0</v>
      </c>
      <c r="C6353" s="44" t="s">
        <v>5</v>
      </c>
    </row>
    <row r="6354" spans="2:3">
      <c r="B6354" s="80">
        <v>0</v>
      </c>
      <c r="C6354" s="72" t="s">
        <v>15</v>
      </c>
    </row>
    <row r="6355" spans="2:3">
      <c r="B6355" s="80">
        <v>0</v>
      </c>
      <c r="C6355" s="72" t="s">
        <v>17</v>
      </c>
    </row>
    <row r="6356" spans="2:3">
      <c r="B6356" s="80">
        <v>0</v>
      </c>
      <c r="C6356" s="72">
        <v>0</v>
      </c>
    </row>
    <row r="6357" spans="2:3">
      <c r="B6357" s="80">
        <v>0</v>
      </c>
      <c r="C6357" s="45" t="s">
        <v>2</v>
      </c>
    </row>
    <row r="6358" spans="2:3">
      <c r="B6358" s="80">
        <v>0</v>
      </c>
      <c r="C6358" s="72" t="s">
        <v>3720</v>
      </c>
    </row>
    <row r="6359" spans="2:3">
      <c r="B6359" s="80">
        <v>0</v>
      </c>
      <c r="C6359" s="72" t="s">
        <v>4477</v>
      </c>
    </row>
    <row r="6360" spans="2:3">
      <c r="B6360" s="80">
        <v>0</v>
      </c>
      <c r="C6360" s="72" t="s">
        <v>4478</v>
      </c>
    </row>
    <row r="6361" spans="2:3">
      <c r="B6361" s="80">
        <v>0</v>
      </c>
      <c r="C6361" s="72" t="s">
        <v>4479</v>
      </c>
    </row>
    <row r="6362" spans="2:3">
      <c r="B6362" s="80">
        <v>0</v>
      </c>
      <c r="C6362" s="72" t="s">
        <v>4480</v>
      </c>
    </row>
    <row r="6363" spans="2:3">
      <c r="B6363" s="80">
        <v>0</v>
      </c>
      <c r="C6363" s="72" t="s">
        <v>4481</v>
      </c>
    </row>
    <row r="6364" spans="2:3">
      <c r="B6364" s="80">
        <v>0</v>
      </c>
      <c r="C6364" s="72" t="s">
        <v>4482</v>
      </c>
    </row>
    <row r="6365" spans="2:3">
      <c r="B6365" s="80">
        <v>0</v>
      </c>
      <c r="C6365" s="72" t="s">
        <v>662</v>
      </c>
    </row>
    <row r="6366" spans="2:3">
      <c r="B6366" s="80">
        <v>0</v>
      </c>
      <c r="C6366" s="72" t="s">
        <v>700</v>
      </c>
    </row>
    <row r="6367" spans="2:3">
      <c r="B6367" s="80">
        <v>0</v>
      </c>
      <c r="C6367" s="72" t="s">
        <v>963</v>
      </c>
    </row>
    <row r="6368" spans="2:3">
      <c r="B6368" s="80">
        <v>0</v>
      </c>
      <c r="C6368" s="72">
        <v>0</v>
      </c>
    </row>
    <row r="6369" spans="2:3">
      <c r="B6369" s="80">
        <v>0</v>
      </c>
      <c r="C6369" s="72" t="s">
        <v>0</v>
      </c>
    </row>
    <row r="6370" spans="2:3">
      <c r="B6370" s="80">
        <v>0</v>
      </c>
      <c r="C6370" s="72" t="s">
        <v>2756</v>
      </c>
    </row>
    <row r="6371" spans="2:3">
      <c r="B6371" s="80">
        <v>0</v>
      </c>
      <c r="C6371" s="72" t="s">
        <v>2757</v>
      </c>
    </row>
    <row r="6372" spans="2:3">
      <c r="B6372" s="80">
        <v>0</v>
      </c>
      <c r="C6372" s="72" t="s">
        <v>2758</v>
      </c>
    </row>
    <row r="6373" spans="2:3" ht="25.5">
      <c r="B6373" s="80">
        <v>0</v>
      </c>
      <c r="C6373" s="72" t="s">
        <v>2759</v>
      </c>
    </row>
    <row r="6374" spans="2:3">
      <c r="B6374" s="80">
        <v>0</v>
      </c>
      <c r="C6374" s="72" t="s">
        <v>2760</v>
      </c>
    </row>
    <row r="6375" spans="2:3">
      <c r="B6375" s="80">
        <v>0</v>
      </c>
      <c r="C6375" s="72" t="s">
        <v>2761</v>
      </c>
    </row>
    <row r="6376" spans="2:3">
      <c r="B6376" s="80">
        <v>0</v>
      </c>
      <c r="C6376" s="72" t="s">
        <v>2587</v>
      </c>
    </row>
    <row r="6377" spans="2:3">
      <c r="B6377" s="80">
        <v>0</v>
      </c>
      <c r="C6377" s="72" t="s">
        <v>2762</v>
      </c>
    </row>
    <row r="6378" spans="2:3">
      <c r="B6378" s="80">
        <v>0</v>
      </c>
      <c r="C6378" s="72">
        <v>0</v>
      </c>
    </row>
    <row r="6379" spans="2:3">
      <c r="B6379" s="122">
        <v>0</v>
      </c>
      <c r="C6379" s="122">
        <v>0</v>
      </c>
    </row>
    <row r="6380" spans="2:3">
      <c r="B6380" s="138">
        <v>0</v>
      </c>
      <c r="C6380" s="123">
        <v>0</v>
      </c>
    </row>
    <row r="6381" spans="2:3" ht="20.25">
      <c r="B6381" s="137" t="s">
        <v>1708</v>
      </c>
      <c r="C6381" s="48" t="s">
        <v>2763</v>
      </c>
    </row>
    <row r="6382" spans="2:3">
      <c r="B6382" s="139">
        <v>0</v>
      </c>
      <c r="C6382" s="49" t="s">
        <v>4483</v>
      </c>
    </row>
    <row r="6383" spans="2:3">
      <c r="B6383" s="80">
        <v>0</v>
      </c>
      <c r="C6383" s="124">
        <v>0</v>
      </c>
    </row>
    <row r="6384" spans="2:3">
      <c r="B6384" s="80">
        <v>0</v>
      </c>
      <c r="C6384" s="44" t="s">
        <v>8</v>
      </c>
    </row>
    <row r="6385" spans="2:3">
      <c r="B6385" s="80">
        <v>0</v>
      </c>
      <c r="C6385" s="72" t="s">
        <v>15</v>
      </c>
    </row>
    <row r="6386" spans="2:3">
      <c r="B6386" s="80">
        <v>0</v>
      </c>
      <c r="C6386" s="72" t="s">
        <v>6</v>
      </c>
    </row>
    <row r="6387" spans="2:3">
      <c r="B6387" s="80">
        <v>0</v>
      </c>
      <c r="C6387" s="72">
        <v>0</v>
      </c>
    </row>
    <row r="6388" spans="2:3">
      <c r="B6388" s="80">
        <v>0</v>
      </c>
      <c r="C6388" s="45" t="s">
        <v>2</v>
      </c>
    </row>
    <row r="6389" spans="2:3">
      <c r="B6389" s="80">
        <v>0</v>
      </c>
      <c r="C6389" s="72" t="s">
        <v>4484</v>
      </c>
    </row>
    <row r="6390" spans="2:3">
      <c r="B6390" s="80">
        <v>0</v>
      </c>
      <c r="C6390" s="72" t="s">
        <v>4485</v>
      </c>
    </row>
    <row r="6391" spans="2:3">
      <c r="B6391" s="80">
        <v>0</v>
      </c>
      <c r="C6391" s="72" t="s">
        <v>4486</v>
      </c>
    </row>
    <row r="6392" spans="2:3">
      <c r="B6392" s="80">
        <v>0</v>
      </c>
      <c r="C6392" s="72" t="s">
        <v>4487</v>
      </c>
    </row>
    <row r="6393" spans="2:3">
      <c r="B6393" s="80">
        <v>0</v>
      </c>
      <c r="C6393" s="72" t="s">
        <v>4488</v>
      </c>
    </row>
    <row r="6394" spans="2:3">
      <c r="B6394" s="80">
        <v>0</v>
      </c>
      <c r="C6394" s="72" t="s">
        <v>4171</v>
      </c>
    </row>
    <row r="6395" spans="2:3">
      <c r="B6395" s="80">
        <v>0</v>
      </c>
      <c r="C6395" s="72" t="s">
        <v>4489</v>
      </c>
    </row>
    <row r="6396" spans="2:3">
      <c r="B6396" s="80">
        <v>0</v>
      </c>
      <c r="C6396" s="72" t="s">
        <v>4490</v>
      </c>
    </row>
    <row r="6397" spans="2:3">
      <c r="B6397" s="80">
        <v>0</v>
      </c>
      <c r="C6397" s="72">
        <v>0</v>
      </c>
    </row>
    <row r="6398" spans="2:3">
      <c r="B6398" s="80">
        <v>0</v>
      </c>
      <c r="C6398" s="72">
        <v>0</v>
      </c>
    </row>
    <row r="6399" spans="2:3">
      <c r="B6399" s="80">
        <v>0</v>
      </c>
      <c r="C6399" s="72">
        <v>0</v>
      </c>
    </row>
    <row r="6400" spans="2:3">
      <c r="B6400" s="80">
        <v>0</v>
      </c>
      <c r="C6400" s="72" t="s">
        <v>0</v>
      </c>
    </row>
    <row r="6401" spans="2:3">
      <c r="B6401" s="80">
        <v>0</v>
      </c>
      <c r="C6401" s="72" t="s">
        <v>2764</v>
      </c>
    </row>
    <row r="6402" spans="2:3" ht="25.5">
      <c r="B6402" s="80">
        <v>0</v>
      </c>
      <c r="C6402" s="72" t="s">
        <v>2765</v>
      </c>
    </row>
    <row r="6403" spans="2:3">
      <c r="B6403" s="80">
        <v>0</v>
      </c>
      <c r="C6403" s="72" t="s">
        <v>2766</v>
      </c>
    </row>
    <row r="6404" spans="2:3" ht="25.5">
      <c r="B6404" s="80">
        <v>0</v>
      </c>
      <c r="C6404" s="72" t="s">
        <v>2767</v>
      </c>
    </row>
    <row r="6405" spans="2:3">
      <c r="B6405" s="80">
        <v>0</v>
      </c>
      <c r="C6405" s="72" t="s">
        <v>2768</v>
      </c>
    </row>
    <row r="6406" spans="2:3" ht="25.5">
      <c r="B6406" s="80">
        <v>0</v>
      </c>
      <c r="C6406" s="72" t="s">
        <v>2769</v>
      </c>
    </row>
    <row r="6407" spans="2:3" ht="25.5">
      <c r="B6407" s="80">
        <v>0</v>
      </c>
      <c r="C6407" s="72" t="s">
        <v>2770</v>
      </c>
    </row>
    <row r="6408" spans="2:3">
      <c r="B6408" s="80">
        <v>0</v>
      </c>
      <c r="C6408" s="72" t="s">
        <v>2771</v>
      </c>
    </row>
    <row r="6409" spans="2:3" ht="25.5">
      <c r="B6409" s="80">
        <v>0</v>
      </c>
      <c r="C6409" s="72" t="s">
        <v>2772</v>
      </c>
    </row>
    <row r="6410" spans="2:3" ht="25.5">
      <c r="B6410" s="80">
        <v>0</v>
      </c>
      <c r="C6410" s="72" t="s">
        <v>2773</v>
      </c>
    </row>
    <row r="6411" spans="2:3">
      <c r="B6411" s="80">
        <v>0</v>
      </c>
      <c r="C6411" s="72" t="s">
        <v>2774</v>
      </c>
    </row>
    <row r="6412" spans="2:3">
      <c r="B6412" s="80">
        <v>0</v>
      </c>
      <c r="C6412" s="72" t="s">
        <v>2775</v>
      </c>
    </row>
    <row r="6413" spans="2:3">
      <c r="B6413" s="80">
        <v>0</v>
      </c>
      <c r="C6413" s="72">
        <v>0</v>
      </c>
    </row>
    <row r="6414" spans="2:3">
      <c r="B6414" s="122">
        <v>0</v>
      </c>
      <c r="C6414" s="122">
        <v>0</v>
      </c>
    </row>
    <row r="6415" spans="2:3">
      <c r="B6415" s="138">
        <v>0</v>
      </c>
      <c r="C6415" s="123">
        <v>0</v>
      </c>
    </row>
    <row r="6416" spans="2:3" ht="20.25">
      <c r="B6416" s="137" t="s">
        <v>1708</v>
      </c>
      <c r="C6416" s="48" t="s">
        <v>2776</v>
      </c>
    </row>
    <row r="6417" spans="2:3">
      <c r="B6417" s="139">
        <v>0</v>
      </c>
      <c r="C6417" s="49" t="s">
        <v>4491</v>
      </c>
    </row>
    <row r="6418" spans="2:3">
      <c r="B6418" s="80">
        <v>0</v>
      </c>
      <c r="C6418" s="124">
        <v>0</v>
      </c>
    </row>
    <row r="6419" spans="2:3">
      <c r="B6419" s="80">
        <v>0</v>
      </c>
      <c r="C6419" s="44" t="s">
        <v>37</v>
      </c>
    </row>
    <row r="6420" spans="2:3">
      <c r="B6420" s="80">
        <v>0</v>
      </c>
      <c r="C6420" s="72" t="s">
        <v>20</v>
      </c>
    </row>
    <row r="6421" spans="2:3">
      <c r="B6421" s="80">
        <v>0</v>
      </c>
      <c r="C6421" s="72" t="s">
        <v>32</v>
      </c>
    </row>
    <row r="6422" spans="2:3">
      <c r="B6422" s="80">
        <v>0</v>
      </c>
      <c r="C6422" s="72">
        <v>0</v>
      </c>
    </row>
    <row r="6423" spans="2:3">
      <c r="B6423" s="80">
        <v>0</v>
      </c>
      <c r="C6423" s="45" t="s">
        <v>2</v>
      </c>
    </row>
    <row r="6424" spans="2:3">
      <c r="B6424" s="80">
        <v>0</v>
      </c>
      <c r="C6424" s="72" t="s">
        <v>4166</v>
      </c>
    </row>
    <row r="6425" spans="2:3">
      <c r="B6425" s="80">
        <v>0</v>
      </c>
      <c r="C6425" s="72" t="s">
        <v>1330</v>
      </c>
    </row>
    <row r="6426" spans="2:3">
      <c r="B6426" s="80">
        <v>0</v>
      </c>
      <c r="C6426" s="72" t="s">
        <v>681</v>
      </c>
    </row>
    <row r="6427" spans="2:3">
      <c r="B6427" s="80">
        <v>0</v>
      </c>
      <c r="C6427" s="72" t="s">
        <v>662</v>
      </c>
    </row>
    <row r="6428" spans="2:3">
      <c r="B6428" s="80">
        <v>0</v>
      </c>
      <c r="C6428" s="72" t="s">
        <v>700</v>
      </c>
    </row>
    <row r="6429" spans="2:3">
      <c r="B6429" s="80">
        <v>0</v>
      </c>
      <c r="C6429" s="72" t="s">
        <v>4492</v>
      </c>
    </row>
    <row r="6430" spans="2:3">
      <c r="B6430" s="80">
        <v>0</v>
      </c>
      <c r="C6430" s="72">
        <v>0</v>
      </c>
    </row>
    <row r="6431" spans="2:3">
      <c r="B6431" s="80">
        <v>0</v>
      </c>
      <c r="C6431" s="72" t="s">
        <v>0</v>
      </c>
    </row>
    <row r="6432" spans="2:3">
      <c r="B6432" s="80">
        <v>0</v>
      </c>
      <c r="C6432" s="72" t="s">
        <v>2777</v>
      </c>
    </row>
    <row r="6433" spans="2:3">
      <c r="B6433" s="80">
        <v>0</v>
      </c>
      <c r="C6433" s="72" t="s">
        <v>2778</v>
      </c>
    </row>
    <row r="6434" spans="2:3">
      <c r="B6434" s="80">
        <v>0</v>
      </c>
      <c r="C6434" s="72" t="s">
        <v>2779</v>
      </c>
    </row>
    <row r="6435" spans="2:3">
      <c r="B6435" s="80">
        <v>0</v>
      </c>
      <c r="C6435" s="72" t="s">
        <v>2780</v>
      </c>
    </row>
    <row r="6436" spans="2:3">
      <c r="B6436" s="80">
        <v>0</v>
      </c>
      <c r="C6436" s="72" t="s">
        <v>2781</v>
      </c>
    </row>
    <row r="6437" spans="2:3">
      <c r="B6437" s="80">
        <v>0</v>
      </c>
      <c r="C6437" s="72" t="s">
        <v>2782</v>
      </c>
    </row>
    <row r="6438" spans="2:3">
      <c r="B6438" s="80">
        <v>0</v>
      </c>
      <c r="C6438" s="72">
        <v>0</v>
      </c>
    </row>
    <row r="6439" spans="2:3">
      <c r="B6439" s="122">
        <v>0</v>
      </c>
      <c r="C6439" s="122">
        <v>0</v>
      </c>
    </row>
    <row r="6440" spans="2:3">
      <c r="B6440" s="138">
        <v>0</v>
      </c>
      <c r="C6440" s="123">
        <v>0</v>
      </c>
    </row>
    <row r="6441" spans="2:3" ht="20.25">
      <c r="B6441" s="137" t="s">
        <v>1708</v>
      </c>
      <c r="C6441" s="48" t="s">
        <v>4493</v>
      </c>
    </row>
    <row r="6442" spans="2:3">
      <c r="B6442" s="139">
        <v>0</v>
      </c>
      <c r="C6442" s="49" t="s">
        <v>4494</v>
      </c>
    </row>
    <row r="6443" spans="2:3">
      <c r="B6443" s="80">
        <v>0</v>
      </c>
      <c r="C6443" s="124">
        <v>0</v>
      </c>
    </row>
    <row r="6444" spans="2:3">
      <c r="B6444" s="80">
        <v>0</v>
      </c>
      <c r="C6444" s="44" t="s">
        <v>8</v>
      </c>
    </row>
    <row r="6445" spans="2:3">
      <c r="B6445" s="80">
        <v>0</v>
      </c>
      <c r="C6445" s="72" t="s">
        <v>4</v>
      </c>
    </row>
    <row r="6446" spans="2:3">
      <c r="B6446" s="80">
        <v>0</v>
      </c>
      <c r="C6446" s="72" t="s">
        <v>6</v>
      </c>
    </row>
    <row r="6447" spans="2:3">
      <c r="B6447" s="80">
        <v>0</v>
      </c>
      <c r="C6447" s="72">
        <v>0</v>
      </c>
    </row>
    <row r="6448" spans="2:3">
      <c r="B6448" s="80">
        <v>0</v>
      </c>
      <c r="C6448" s="45" t="s">
        <v>2</v>
      </c>
    </row>
    <row r="6449" spans="2:3">
      <c r="B6449" s="80">
        <v>0</v>
      </c>
      <c r="C6449" s="72" t="s">
        <v>4166</v>
      </c>
    </row>
    <row r="6450" spans="2:3">
      <c r="B6450" s="80">
        <v>0</v>
      </c>
      <c r="C6450" s="72" t="s">
        <v>4495</v>
      </c>
    </row>
    <row r="6451" spans="2:3">
      <c r="B6451" s="80">
        <v>0</v>
      </c>
      <c r="C6451" s="72" t="s">
        <v>4496</v>
      </c>
    </row>
    <row r="6452" spans="2:3">
      <c r="B6452" s="80">
        <v>0</v>
      </c>
      <c r="C6452" s="72" t="s">
        <v>662</v>
      </c>
    </row>
    <row r="6453" spans="2:3">
      <c r="B6453" s="80">
        <v>0</v>
      </c>
      <c r="C6453" s="72" t="s">
        <v>663</v>
      </c>
    </row>
    <row r="6454" spans="2:3">
      <c r="B6454" s="80">
        <v>0</v>
      </c>
      <c r="C6454" s="72">
        <v>0</v>
      </c>
    </row>
    <row r="6455" spans="2:3">
      <c r="B6455" s="80">
        <v>0</v>
      </c>
      <c r="C6455" s="72" t="s">
        <v>0</v>
      </c>
    </row>
    <row r="6456" spans="2:3">
      <c r="B6456" s="80">
        <v>0</v>
      </c>
      <c r="C6456" s="72" t="s">
        <v>2784</v>
      </c>
    </row>
    <row r="6457" spans="2:3" ht="25.5">
      <c r="B6457" s="80">
        <v>0</v>
      </c>
      <c r="C6457" s="72" t="s">
        <v>2785</v>
      </c>
    </row>
    <row r="6458" spans="2:3">
      <c r="B6458" s="80">
        <v>0</v>
      </c>
      <c r="C6458" s="72" t="s">
        <v>2786</v>
      </c>
    </row>
    <row r="6459" spans="2:3">
      <c r="B6459" s="80">
        <v>0</v>
      </c>
      <c r="C6459" s="72" t="s">
        <v>2787</v>
      </c>
    </row>
    <row r="6460" spans="2:3">
      <c r="B6460" s="80">
        <v>0</v>
      </c>
      <c r="C6460" s="72" t="s">
        <v>2788</v>
      </c>
    </row>
    <row r="6461" spans="2:3">
      <c r="B6461" s="80">
        <v>0</v>
      </c>
      <c r="C6461" s="72" t="s">
        <v>2789</v>
      </c>
    </row>
    <row r="6462" spans="2:3">
      <c r="B6462" s="80">
        <v>0</v>
      </c>
      <c r="C6462" s="72" t="s">
        <v>2790</v>
      </c>
    </row>
    <row r="6463" spans="2:3" ht="25.5">
      <c r="B6463" s="80">
        <v>0</v>
      </c>
      <c r="C6463" s="72" t="s">
        <v>2791</v>
      </c>
    </row>
    <row r="6464" spans="2:3">
      <c r="B6464" s="80">
        <v>0</v>
      </c>
      <c r="C6464" s="72" t="s">
        <v>2792</v>
      </c>
    </row>
    <row r="6465" spans="2:3">
      <c r="B6465" s="80">
        <v>0</v>
      </c>
      <c r="C6465" s="72">
        <v>0</v>
      </c>
    </row>
    <row r="6466" spans="2:3">
      <c r="B6466" s="122">
        <v>0</v>
      </c>
      <c r="C6466" s="122">
        <v>0</v>
      </c>
    </row>
    <row r="6467" spans="2:3">
      <c r="B6467" s="138">
        <v>0</v>
      </c>
      <c r="C6467" s="123">
        <v>0</v>
      </c>
    </row>
    <row r="6468" spans="2:3" ht="20.25">
      <c r="B6468" s="137" t="s">
        <v>1708</v>
      </c>
      <c r="C6468" s="48" t="s">
        <v>2793</v>
      </c>
    </row>
    <row r="6469" spans="2:3">
      <c r="B6469" s="139">
        <v>0</v>
      </c>
      <c r="C6469" s="49" t="s">
        <v>4497</v>
      </c>
    </row>
    <row r="6470" spans="2:3">
      <c r="B6470" s="80">
        <v>0</v>
      </c>
      <c r="C6470" s="124">
        <v>0</v>
      </c>
    </row>
    <row r="6471" spans="2:3">
      <c r="B6471" s="80">
        <v>0</v>
      </c>
      <c r="C6471" s="44" t="s">
        <v>33</v>
      </c>
    </row>
    <row r="6472" spans="2:3">
      <c r="B6472" s="80">
        <v>0</v>
      </c>
      <c r="C6472" s="72" t="s">
        <v>2047</v>
      </c>
    </row>
    <row r="6473" spans="2:3">
      <c r="B6473" s="80">
        <v>0</v>
      </c>
      <c r="C6473" s="72" t="s">
        <v>36</v>
      </c>
    </row>
    <row r="6474" spans="2:3">
      <c r="B6474" s="80">
        <v>0</v>
      </c>
      <c r="C6474" s="72">
        <v>0</v>
      </c>
    </row>
    <row r="6475" spans="2:3">
      <c r="B6475" s="80">
        <v>0</v>
      </c>
      <c r="C6475" s="45" t="s">
        <v>2</v>
      </c>
    </row>
    <row r="6476" spans="2:3">
      <c r="B6476" s="80">
        <v>0</v>
      </c>
      <c r="C6476" s="72" t="s">
        <v>3683</v>
      </c>
    </row>
    <row r="6477" spans="2:3">
      <c r="B6477" s="80">
        <v>0</v>
      </c>
      <c r="C6477" s="72" t="s">
        <v>4102</v>
      </c>
    </row>
    <row r="6478" spans="2:3">
      <c r="B6478" s="80">
        <v>0</v>
      </c>
      <c r="C6478" s="72" t="s">
        <v>662</v>
      </c>
    </row>
    <row r="6479" spans="2:3">
      <c r="B6479" s="80">
        <v>0</v>
      </c>
      <c r="C6479" s="72" t="s">
        <v>4425</v>
      </c>
    </row>
    <row r="6480" spans="2:3">
      <c r="B6480" s="80">
        <v>0</v>
      </c>
      <c r="C6480" s="72" t="s">
        <v>4498</v>
      </c>
    </row>
    <row r="6481" spans="2:3">
      <c r="B6481" s="80">
        <v>0</v>
      </c>
      <c r="C6481" s="72" t="s">
        <v>4499</v>
      </c>
    </row>
    <row r="6482" spans="2:3">
      <c r="B6482" s="80">
        <v>0</v>
      </c>
      <c r="C6482" s="72">
        <v>0</v>
      </c>
    </row>
    <row r="6483" spans="2:3">
      <c r="B6483" s="80">
        <v>0</v>
      </c>
      <c r="C6483" s="72" t="s">
        <v>0</v>
      </c>
    </row>
    <row r="6484" spans="2:3">
      <c r="B6484" s="80">
        <v>0</v>
      </c>
      <c r="C6484" s="72" t="s">
        <v>2794</v>
      </c>
    </row>
    <row r="6485" spans="2:3">
      <c r="B6485" s="80">
        <v>0</v>
      </c>
      <c r="C6485" s="72" t="s">
        <v>2795</v>
      </c>
    </row>
    <row r="6486" spans="2:3">
      <c r="B6486" s="80">
        <v>0</v>
      </c>
      <c r="C6486" s="72" t="s">
        <v>2796</v>
      </c>
    </row>
    <row r="6487" spans="2:3">
      <c r="B6487" s="80">
        <v>0</v>
      </c>
      <c r="C6487" s="72">
        <v>0</v>
      </c>
    </row>
    <row r="6488" spans="2:3">
      <c r="B6488" s="122">
        <v>0</v>
      </c>
      <c r="C6488" s="122">
        <v>0</v>
      </c>
    </row>
    <row r="6489" spans="2:3">
      <c r="B6489" s="138">
        <v>0</v>
      </c>
      <c r="C6489" s="123">
        <v>0</v>
      </c>
    </row>
    <row r="6490" spans="2:3" ht="20.25">
      <c r="B6490" s="137" t="s">
        <v>1708</v>
      </c>
      <c r="C6490" s="48" t="s">
        <v>2797</v>
      </c>
    </row>
    <row r="6491" spans="2:3">
      <c r="B6491" s="139">
        <v>0</v>
      </c>
      <c r="C6491" s="49" t="s">
        <v>4500</v>
      </c>
    </row>
    <row r="6492" spans="2:3">
      <c r="B6492" s="80">
        <v>0</v>
      </c>
      <c r="C6492" s="124">
        <v>0</v>
      </c>
    </row>
    <row r="6493" spans="2:3">
      <c r="B6493" s="80">
        <v>0</v>
      </c>
      <c r="C6493" s="44" t="s">
        <v>8</v>
      </c>
    </row>
    <row r="6494" spans="2:3">
      <c r="B6494" s="80">
        <v>0</v>
      </c>
      <c r="C6494" s="72" t="s">
        <v>15</v>
      </c>
    </row>
    <row r="6495" spans="2:3">
      <c r="B6495" s="80">
        <v>0</v>
      </c>
      <c r="C6495" s="72" t="s">
        <v>32</v>
      </c>
    </row>
    <row r="6496" spans="2:3">
      <c r="B6496" s="80">
        <v>0</v>
      </c>
      <c r="C6496" s="72">
        <v>0</v>
      </c>
    </row>
    <row r="6497" spans="2:3">
      <c r="B6497" s="80">
        <v>0</v>
      </c>
      <c r="C6497" s="45" t="s">
        <v>2</v>
      </c>
    </row>
    <row r="6498" spans="2:3">
      <c r="B6498" s="80">
        <v>0</v>
      </c>
      <c r="C6498" s="72" t="s">
        <v>836</v>
      </c>
    </row>
    <row r="6499" spans="2:3">
      <c r="B6499" s="80">
        <v>0</v>
      </c>
      <c r="C6499" s="72" t="s">
        <v>4501</v>
      </c>
    </row>
    <row r="6500" spans="2:3">
      <c r="B6500" s="80">
        <v>0</v>
      </c>
      <c r="C6500" s="72" t="s">
        <v>662</v>
      </c>
    </row>
    <row r="6501" spans="2:3">
      <c r="B6501" s="80">
        <v>0</v>
      </c>
      <c r="C6501" s="72" t="s">
        <v>700</v>
      </c>
    </row>
    <row r="6502" spans="2:3">
      <c r="B6502" s="80">
        <v>0</v>
      </c>
      <c r="C6502" s="72" t="s">
        <v>4502</v>
      </c>
    </row>
    <row r="6503" spans="2:3">
      <c r="B6503" s="80">
        <v>0</v>
      </c>
      <c r="C6503" s="72">
        <v>0</v>
      </c>
    </row>
    <row r="6504" spans="2:3">
      <c r="B6504" s="80">
        <v>0</v>
      </c>
      <c r="C6504" s="72" t="s">
        <v>0</v>
      </c>
    </row>
    <row r="6505" spans="2:3" ht="25.5">
      <c r="B6505" s="80">
        <v>0</v>
      </c>
      <c r="C6505" s="72" t="s">
        <v>2798</v>
      </c>
    </row>
    <row r="6506" spans="2:3">
      <c r="B6506" s="80">
        <v>0</v>
      </c>
      <c r="C6506" s="72" t="s">
        <v>2799</v>
      </c>
    </row>
    <row r="6507" spans="2:3">
      <c r="B6507" s="80">
        <v>0</v>
      </c>
      <c r="C6507" s="72" t="s">
        <v>2800</v>
      </c>
    </row>
    <row r="6508" spans="2:3">
      <c r="B6508" s="80">
        <v>0</v>
      </c>
      <c r="C6508" s="72" t="s">
        <v>2801</v>
      </c>
    </row>
    <row r="6509" spans="2:3">
      <c r="B6509" s="80">
        <v>0</v>
      </c>
      <c r="C6509" s="72">
        <v>0</v>
      </c>
    </row>
    <row r="6510" spans="2:3">
      <c r="B6510" s="122">
        <v>0</v>
      </c>
      <c r="C6510" s="122">
        <v>0</v>
      </c>
    </row>
    <row r="6511" spans="2:3">
      <c r="B6511" s="138">
        <v>0</v>
      </c>
      <c r="C6511" s="123">
        <v>0</v>
      </c>
    </row>
    <row r="6512" spans="2:3" ht="20.25">
      <c r="B6512" s="137" t="s">
        <v>1708</v>
      </c>
      <c r="C6512" s="48" t="s">
        <v>2802</v>
      </c>
    </row>
    <row r="6513" spans="2:3">
      <c r="B6513" s="139">
        <v>0</v>
      </c>
      <c r="C6513" s="49" t="s">
        <v>4503</v>
      </c>
    </row>
    <row r="6514" spans="2:3">
      <c r="B6514" s="80">
        <v>0</v>
      </c>
      <c r="C6514" s="124">
        <v>0</v>
      </c>
    </row>
    <row r="6515" spans="2:3">
      <c r="B6515" s="80">
        <v>0</v>
      </c>
      <c r="C6515" s="44" t="s">
        <v>5</v>
      </c>
    </row>
    <row r="6516" spans="2:3">
      <c r="B6516" s="80">
        <v>0</v>
      </c>
      <c r="C6516" s="72" t="s">
        <v>15</v>
      </c>
    </row>
    <row r="6517" spans="2:3">
      <c r="B6517" s="80">
        <v>0</v>
      </c>
      <c r="C6517" s="72" t="s">
        <v>11</v>
      </c>
    </row>
    <row r="6518" spans="2:3">
      <c r="B6518" s="80">
        <v>0</v>
      </c>
      <c r="C6518" s="72">
        <v>0</v>
      </c>
    </row>
    <row r="6519" spans="2:3">
      <c r="B6519" s="80">
        <v>0</v>
      </c>
      <c r="C6519" s="45" t="s">
        <v>2</v>
      </c>
    </row>
    <row r="6520" spans="2:3">
      <c r="B6520" s="80">
        <v>0</v>
      </c>
      <c r="C6520" s="72" t="s">
        <v>4504</v>
      </c>
    </row>
    <row r="6521" spans="2:3">
      <c r="B6521" s="80">
        <v>0</v>
      </c>
      <c r="C6521" s="72" t="s">
        <v>4505</v>
      </c>
    </row>
    <row r="6522" spans="2:3">
      <c r="B6522" s="80">
        <v>0</v>
      </c>
      <c r="C6522" s="72" t="s">
        <v>4506</v>
      </c>
    </row>
    <row r="6523" spans="2:3">
      <c r="B6523" s="80">
        <v>0</v>
      </c>
      <c r="C6523" s="72" t="s">
        <v>4507</v>
      </c>
    </row>
    <row r="6524" spans="2:3">
      <c r="B6524" s="80">
        <v>0</v>
      </c>
      <c r="C6524" s="72">
        <v>0</v>
      </c>
    </row>
    <row r="6525" spans="2:3">
      <c r="B6525" s="80">
        <v>0</v>
      </c>
      <c r="C6525" s="72" t="s">
        <v>0</v>
      </c>
    </row>
    <row r="6526" spans="2:3">
      <c r="B6526" s="80">
        <v>0</v>
      </c>
      <c r="C6526" s="72" t="s">
        <v>2803</v>
      </c>
    </row>
    <row r="6527" spans="2:3">
      <c r="B6527" s="80">
        <v>0</v>
      </c>
      <c r="C6527" s="72" t="s">
        <v>2804</v>
      </c>
    </row>
    <row r="6528" spans="2:3">
      <c r="B6528" s="80">
        <v>0</v>
      </c>
      <c r="C6528" s="72" t="s">
        <v>2805</v>
      </c>
    </row>
    <row r="6529" spans="2:3">
      <c r="B6529" s="80">
        <v>0</v>
      </c>
      <c r="C6529" s="72" t="s">
        <v>4508</v>
      </c>
    </row>
    <row r="6530" spans="2:3">
      <c r="B6530" s="80">
        <v>0</v>
      </c>
      <c r="C6530" s="72">
        <v>0</v>
      </c>
    </row>
    <row r="6531" spans="2:3">
      <c r="B6531" s="122">
        <v>0</v>
      </c>
      <c r="C6531" s="122">
        <v>0</v>
      </c>
    </row>
    <row r="6532" spans="2:3">
      <c r="B6532" s="138">
        <v>0</v>
      </c>
      <c r="C6532" s="123">
        <v>0</v>
      </c>
    </row>
    <row r="6533" spans="2:3" ht="20.25">
      <c r="B6533" s="137" t="s">
        <v>1708</v>
      </c>
      <c r="C6533" s="48" t="s">
        <v>2806</v>
      </c>
    </row>
    <row r="6534" spans="2:3">
      <c r="B6534" s="139">
        <v>0</v>
      </c>
      <c r="C6534" s="49" t="s">
        <v>4509</v>
      </c>
    </row>
    <row r="6535" spans="2:3">
      <c r="B6535" s="80">
        <v>0</v>
      </c>
      <c r="C6535" s="124">
        <v>0</v>
      </c>
    </row>
    <row r="6536" spans="2:3">
      <c r="B6536" s="80">
        <v>0</v>
      </c>
      <c r="C6536" s="44" t="s">
        <v>8</v>
      </c>
    </row>
    <row r="6537" spans="2:3">
      <c r="B6537" s="80">
        <v>0</v>
      </c>
      <c r="C6537" s="72" t="s">
        <v>7</v>
      </c>
    </row>
    <row r="6538" spans="2:3">
      <c r="B6538" s="80">
        <v>0</v>
      </c>
      <c r="C6538" s="72" t="s">
        <v>2807</v>
      </c>
    </row>
    <row r="6539" spans="2:3">
      <c r="B6539" s="80">
        <v>0</v>
      </c>
      <c r="C6539" s="72">
        <v>0</v>
      </c>
    </row>
    <row r="6540" spans="2:3">
      <c r="B6540" s="80">
        <v>0</v>
      </c>
      <c r="C6540" s="45" t="s">
        <v>2</v>
      </c>
    </row>
    <row r="6541" spans="2:3">
      <c r="B6541" s="80">
        <v>0</v>
      </c>
      <c r="C6541" s="72" t="s">
        <v>836</v>
      </c>
    </row>
    <row r="6542" spans="2:3">
      <c r="B6542" s="80">
        <v>0</v>
      </c>
      <c r="C6542" s="72" t="s">
        <v>4510</v>
      </c>
    </row>
    <row r="6543" spans="2:3">
      <c r="B6543" s="80">
        <v>0</v>
      </c>
      <c r="C6543" s="72" t="s">
        <v>4511</v>
      </c>
    </row>
    <row r="6544" spans="2:3">
      <c r="B6544" s="80">
        <v>0</v>
      </c>
      <c r="C6544" s="72" t="s">
        <v>4512</v>
      </c>
    </row>
    <row r="6545" spans="2:3">
      <c r="B6545" s="80">
        <v>0</v>
      </c>
      <c r="C6545" s="72" t="s">
        <v>4513</v>
      </c>
    </row>
    <row r="6546" spans="2:3">
      <c r="B6546" s="80">
        <v>0</v>
      </c>
      <c r="C6546" s="72" t="s">
        <v>4502</v>
      </c>
    </row>
    <row r="6547" spans="2:3">
      <c r="B6547" s="80">
        <v>0</v>
      </c>
      <c r="C6547" s="72">
        <v>0</v>
      </c>
    </row>
    <row r="6548" spans="2:3">
      <c r="B6548" s="80">
        <v>0</v>
      </c>
      <c r="C6548" s="72" t="s">
        <v>0</v>
      </c>
    </row>
    <row r="6549" spans="2:3">
      <c r="B6549" s="80">
        <v>0</v>
      </c>
      <c r="C6549" s="72" t="s">
        <v>2808</v>
      </c>
    </row>
    <row r="6550" spans="2:3">
      <c r="B6550" s="80">
        <v>0</v>
      </c>
      <c r="C6550" s="72" t="s">
        <v>2809</v>
      </c>
    </row>
    <row r="6551" spans="2:3">
      <c r="B6551" s="80">
        <v>0</v>
      </c>
      <c r="C6551" s="72" t="s">
        <v>2810</v>
      </c>
    </row>
    <row r="6552" spans="2:3">
      <c r="B6552" s="80">
        <v>0</v>
      </c>
      <c r="C6552" s="72" t="s">
        <v>2811</v>
      </c>
    </row>
    <row r="6553" spans="2:3">
      <c r="B6553" s="80">
        <v>0</v>
      </c>
      <c r="C6553" s="72" t="s">
        <v>2812</v>
      </c>
    </row>
    <row r="6554" spans="2:3" ht="25.5">
      <c r="B6554" s="80">
        <v>0</v>
      </c>
      <c r="C6554" s="72" t="s">
        <v>2813</v>
      </c>
    </row>
    <row r="6555" spans="2:3">
      <c r="B6555" s="80">
        <v>0</v>
      </c>
      <c r="C6555" s="72">
        <v>0</v>
      </c>
    </row>
    <row r="6556" spans="2:3">
      <c r="B6556" s="122">
        <v>0</v>
      </c>
      <c r="C6556" s="122">
        <v>0</v>
      </c>
    </row>
    <row r="6557" spans="2:3">
      <c r="B6557" s="138">
        <v>0</v>
      </c>
      <c r="C6557" s="123">
        <v>0</v>
      </c>
    </row>
    <row r="6558" spans="2:3" ht="20.25">
      <c r="B6558" s="137" t="s">
        <v>1708</v>
      </c>
      <c r="C6558" s="48" t="s">
        <v>2814</v>
      </c>
    </row>
    <row r="6559" spans="2:3">
      <c r="B6559" s="139">
        <v>0</v>
      </c>
      <c r="C6559" s="49" t="s">
        <v>4514</v>
      </c>
    </row>
    <row r="6560" spans="2:3">
      <c r="B6560" s="80">
        <v>0</v>
      </c>
      <c r="C6560" s="124">
        <v>0</v>
      </c>
    </row>
    <row r="6561" spans="2:3">
      <c r="B6561" s="80">
        <v>0</v>
      </c>
      <c r="C6561" s="44" t="s">
        <v>35</v>
      </c>
    </row>
    <row r="6562" spans="2:3">
      <c r="B6562" s="80">
        <v>0</v>
      </c>
      <c r="C6562" s="72" t="s">
        <v>4</v>
      </c>
    </row>
    <row r="6563" spans="2:3">
      <c r="B6563" s="80">
        <v>0</v>
      </c>
      <c r="C6563" s="72" t="s">
        <v>6</v>
      </c>
    </row>
    <row r="6564" spans="2:3">
      <c r="B6564" s="80">
        <v>0</v>
      </c>
      <c r="C6564" s="72">
        <v>0</v>
      </c>
    </row>
    <row r="6565" spans="2:3">
      <c r="B6565" s="80">
        <v>0</v>
      </c>
      <c r="C6565" s="45" t="s">
        <v>2</v>
      </c>
    </row>
    <row r="6566" spans="2:3">
      <c r="B6566" s="80">
        <v>0</v>
      </c>
      <c r="C6566" s="72" t="s">
        <v>4515</v>
      </c>
    </row>
    <row r="6567" spans="2:3">
      <c r="B6567" s="80">
        <v>0</v>
      </c>
      <c r="C6567" s="72" t="s">
        <v>4516</v>
      </c>
    </row>
    <row r="6568" spans="2:3">
      <c r="B6568" s="80">
        <v>0</v>
      </c>
      <c r="C6568" s="72" t="s">
        <v>4517</v>
      </c>
    </row>
    <row r="6569" spans="2:3">
      <c r="B6569" s="80">
        <v>0</v>
      </c>
      <c r="C6569" s="72" t="s">
        <v>4518</v>
      </c>
    </row>
    <row r="6570" spans="2:3">
      <c r="B6570" s="80">
        <v>0</v>
      </c>
      <c r="C6570" s="72" t="s">
        <v>662</v>
      </c>
    </row>
    <row r="6571" spans="2:3">
      <c r="B6571" s="80">
        <v>0</v>
      </c>
      <c r="C6571" s="72" t="s">
        <v>700</v>
      </c>
    </row>
    <row r="6572" spans="2:3">
      <c r="B6572" s="80">
        <v>0</v>
      </c>
      <c r="C6572" s="72" t="s">
        <v>4519</v>
      </c>
    </row>
    <row r="6573" spans="2:3">
      <c r="B6573" s="80">
        <v>0</v>
      </c>
      <c r="C6573" s="72" t="s">
        <v>4520</v>
      </c>
    </row>
    <row r="6574" spans="2:3">
      <c r="B6574" s="80">
        <v>0</v>
      </c>
      <c r="C6574" s="72">
        <v>0</v>
      </c>
    </row>
    <row r="6575" spans="2:3">
      <c r="B6575" s="80">
        <v>0</v>
      </c>
      <c r="C6575" s="72" t="s">
        <v>0</v>
      </c>
    </row>
    <row r="6576" spans="2:3">
      <c r="B6576" s="80">
        <v>0</v>
      </c>
      <c r="C6576" s="72" t="s">
        <v>2815</v>
      </c>
    </row>
    <row r="6577" spans="2:3">
      <c r="B6577" s="80">
        <v>0</v>
      </c>
      <c r="C6577" s="72" t="s">
        <v>2816</v>
      </c>
    </row>
    <row r="6578" spans="2:3" ht="25.5">
      <c r="B6578" s="80">
        <v>0</v>
      </c>
      <c r="C6578" s="72" t="s">
        <v>2817</v>
      </c>
    </row>
    <row r="6579" spans="2:3">
      <c r="B6579" s="80">
        <v>0</v>
      </c>
      <c r="C6579" s="72" t="s">
        <v>2818</v>
      </c>
    </row>
    <row r="6580" spans="2:3">
      <c r="B6580" s="80">
        <v>0</v>
      </c>
      <c r="C6580" s="72" t="s">
        <v>2819</v>
      </c>
    </row>
    <row r="6581" spans="2:3">
      <c r="B6581" s="80">
        <v>0</v>
      </c>
      <c r="C6581" s="72" t="s">
        <v>2820</v>
      </c>
    </row>
    <row r="6582" spans="2:3">
      <c r="B6582" s="80">
        <v>0</v>
      </c>
      <c r="C6582" s="72">
        <v>0</v>
      </c>
    </row>
    <row r="6583" spans="2:3">
      <c r="B6583" s="122">
        <v>0</v>
      </c>
      <c r="C6583" s="122">
        <v>0</v>
      </c>
    </row>
    <row r="6584" spans="2:3">
      <c r="B6584" s="138">
        <v>0</v>
      </c>
      <c r="C6584" s="123">
        <v>0</v>
      </c>
    </row>
    <row r="6585" spans="2:3" ht="20.25">
      <c r="B6585" s="137" t="s">
        <v>1708</v>
      </c>
      <c r="C6585" s="48" t="s">
        <v>2821</v>
      </c>
    </row>
    <row r="6586" spans="2:3">
      <c r="B6586" s="139">
        <v>0</v>
      </c>
      <c r="C6586" s="49" t="s">
        <v>4521</v>
      </c>
    </row>
    <row r="6587" spans="2:3">
      <c r="B6587" s="80">
        <v>0</v>
      </c>
      <c r="C6587" s="124">
        <v>0</v>
      </c>
    </row>
    <row r="6588" spans="2:3">
      <c r="B6588" s="80">
        <v>0</v>
      </c>
      <c r="C6588" s="44" t="s">
        <v>19</v>
      </c>
    </row>
    <row r="6589" spans="2:3">
      <c r="B6589" s="80">
        <v>0</v>
      </c>
      <c r="C6589" s="72" t="s">
        <v>4</v>
      </c>
    </row>
    <row r="6590" spans="2:3">
      <c r="B6590" s="80">
        <v>0</v>
      </c>
      <c r="C6590" s="72" t="s">
        <v>25</v>
      </c>
    </row>
    <row r="6591" spans="2:3">
      <c r="B6591" s="80">
        <v>0</v>
      </c>
      <c r="C6591" s="72">
        <v>0</v>
      </c>
    </row>
    <row r="6592" spans="2:3">
      <c r="B6592" s="80">
        <v>0</v>
      </c>
      <c r="C6592" s="45" t="s">
        <v>2</v>
      </c>
    </row>
    <row r="6593" spans="2:3">
      <c r="B6593" s="80">
        <v>0</v>
      </c>
      <c r="C6593" s="72" t="s">
        <v>3840</v>
      </c>
    </row>
    <row r="6594" spans="2:3">
      <c r="B6594" s="80">
        <v>0</v>
      </c>
      <c r="C6594" s="72" t="s">
        <v>4522</v>
      </c>
    </row>
    <row r="6595" spans="2:3">
      <c r="B6595" s="80">
        <v>0</v>
      </c>
      <c r="C6595" s="72" t="s">
        <v>4523</v>
      </c>
    </row>
    <row r="6596" spans="2:3">
      <c r="B6596" s="80">
        <v>0</v>
      </c>
      <c r="C6596" s="72" t="s">
        <v>4524</v>
      </c>
    </row>
    <row r="6597" spans="2:3">
      <c r="B6597" s="80">
        <v>0</v>
      </c>
      <c r="C6597" s="72" t="s">
        <v>911</v>
      </c>
    </row>
    <row r="6598" spans="2:3">
      <c r="B6598" s="80">
        <v>0</v>
      </c>
      <c r="C6598" s="72" t="s">
        <v>700</v>
      </c>
    </row>
    <row r="6599" spans="2:3">
      <c r="B6599" s="80">
        <v>0</v>
      </c>
      <c r="C6599" s="72">
        <v>0</v>
      </c>
    </row>
    <row r="6600" spans="2:3">
      <c r="B6600" s="80">
        <v>0</v>
      </c>
      <c r="C6600" s="72" t="s">
        <v>0</v>
      </c>
    </row>
    <row r="6601" spans="2:3">
      <c r="B6601" s="80">
        <v>0</v>
      </c>
      <c r="C6601" s="72" t="s">
        <v>2822</v>
      </c>
    </row>
    <row r="6602" spans="2:3">
      <c r="B6602" s="80">
        <v>0</v>
      </c>
      <c r="C6602" s="72" t="s">
        <v>2823</v>
      </c>
    </row>
    <row r="6603" spans="2:3" ht="25.5">
      <c r="B6603" s="80">
        <v>0</v>
      </c>
      <c r="C6603" s="72" t="s">
        <v>2824</v>
      </c>
    </row>
    <row r="6604" spans="2:3">
      <c r="B6604" s="80">
        <v>0</v>
      </c>
      <c r="C6604" s="72" t="s">
        <v>2825</v>
      </c>
    </row>
    <row r="6605" spans="2:3">
      <c r="B6605" s="80">
        <v>0</v>
      </c>
      <c r="C6605" s="72" t="s">
        <v>2826</v>
      </c>
    </row>
    <row r="6606" spans="2:3">
      <c r="B6606" s="80">
        <v>0</v>
      </c>
      <c r="C6606" s="72">
        <v>0</v>
      </c>
    </row>
    <row r="6607" spans="2:3">
      <c r="B6607" s="122">
        <v>0</v>
      </c>
      <c r="C6607" s="122">
        <v>0</v>
      </c>
    </row>
    <row r="6608" spans="2:3">
      <c r="B6608" s="138">
        <v>0</v>
      </c>
      <c r="C6608" s="123">
        <v>0</v>
      </c>
    </row>
    <row r="6609" spans="2:3" ht="20.25">
      <c r="B6609" s="137" t="s">
        <v>1708</v>
      </c>
      <c r="C6609" s="48" t="s">
        <v>2827</v>
      </c>
    </row>
    <row r="6610" spans="2:3">
      <c r="B6610" s="139">
        <v>0</v>
      </c>
      <c r="C6610" s="49" t="s">
        <v>4525</v>
      </c>
    </row>
    <row r="6611" spans="2:3">
      <c r="B6611" s="80">
        <v>0</v>
      </c>
      <c r="C6611" s="124">
        <v>0</v>
      </c>
    </row>
    <row r="6612" spans="2:3">
      <c r="B6612" s="80">
        <v>0</v>
      </c>
      <c r="C6612" s="44" t="s">
        <v>19</v>
      </c>
    </row>
    <row r="6613" spans="2:3">
      <c r="B6613" s="80">
        <v>0</v>
      </c>
      <c r="C6613" s="72" t="s">
        <v>4</v>
      </c>
    </row>
    <row r="6614" spans="2:3">
      <c r="B6614" s="80">
        <v>0</v>
      </c>
      <c r="C6614" s="72" t="s">
        <v>25</v>
      </c>
    </row>
    <row r="6615" spans="2:3">
      <c r="B6615" s="80">
        <v>0</v>
      </c>
      <c r="C6615" s="72">
        <v>0</v>
      </c>
    </row>
    <row r="6616" spans="2:3">
      <c r="B6616" s="80">
        <v>0</v>
      </c>
      <c r="C6616" s="45" t="s">
        <v>2</v>
      </c>
    </row>
    <row r="6617" spans="2:3">
      <c r="B6617" s="80">
        <v>0</v>
      </c>
      <c r="C6617" s="72" t="s">
        <v>4526</v>
      </c>
    </row>
    <row r="6618" spans="2:3">
      <c r="B6618" s="80">
        <v>0</v>
      </c>
      <c r="C6618" s="72" t="s">
        <v>4527</v>
      </c>
    </row>
    <row r="6619" spans="2:3">
      <c r="B6619" s="80">
        <v>0</v>
      </c>
      <c r="C6619" s="72" t="s">
        <v>4528</v>
      </c>
    </row>
    <row r="6620" spans="2:3">
      <c r="B6620" s="80">
        <v>0</v>
      </c>
      <c r="C6620" s="72" t="s">
        <v>4529</v>
      </c>
    </row>
    <row r="6621" spans="2:3">
      <c r="B6621" s="80">
        <v>0</v>
      </c>
      <c r="C6621" s="72">
        <v>0</v>
      </c>
    </row>
    <row r="6622" spans="2:3">
      <c r="B6622" s="80">
        <v>0</v>
      </c>
      <c r="C6622" s="72" t="s">
        <v>0</v>
      </c>
    </row>
    <row r="6623" spans="2:3">
      <c r="B6623" s="80">
        <v>0</v>
      </c>
      <c r="C6623" s="72" t="s">
        <v>2828</v>
      </c>
    </row>
    <row r="6624" spans="2:3" ht="25.5">
      <c r="B6624" s="80">
        <v>0</v>
      </c>
      <c r="C6624" s="72" t="s">
        <v>2829</v>
      </c>
    </row>
    <row r="6625" spans="2:3">
      <c r="B6625" s="80">
        <v>0</v>
      </c>
      <c r="C6625" s="72" t="s">
        <v>2830</v>
      </c>
    </row>
    <row r="6626" spans="2:3" ht="25.5">
      <c r="B6626" s="80">
        <v>0</v>
      </c>
      <c r="C6626" s="72" t="s">
        <v>2831</v>
      </c>
    </row>
    <row r="6627" spans="2:3">
      <c r="B6627" s="80">
        <v>0</v>
      </c>
      <c r="C6627" s="72">
        <v>0</v>
      </c>
    </row>
    <row r="6628" spans="2:3">
      <c r="B6628" s="80">
        <v>0</v>
      </c>
      <c r="C6628" s="72">
        <v>0</v>
      </c>
    </row>
    <row r="6629" spans="2:3">
      <c r="B6629" s="122">
        <v>0</v>
      </c>
      <c r="C6629" s="122">
        <v>0</v>
      </c>
    </row>
    <row r="6630" spans="2:3">
      <c r="B6630" s="138">
        <v>0</v>
      </c>
      <c r="C6630" s="123">
        <v>0</v>
      </c>
    </row>
    <row r="6631" spans="2:3" ht="20.25">
      <c r="B6631" s="137" t="s">
        <v>1708</v>
      </c>
      <c r="C6631" s="48" t="s">
        <v>2832</v>
      </c>
    </row>
    <row r="6632" spans="2:3">
      <c r="B6632" s="139">
        <v>0</v>
      </c>
      <c r="C6632" s="49" t="s">
        <v>4530</v>
      </c>
    </row>
    <row r="6633" spans="2:3">
      <c r="B6633" s="80">
        <v>0</v>
      </c>
      <c r="C6633" s="124">
        <v>0</v>
      </c>
    </row>
    <row r="6634" spans="2:3">
      <c r="B6634" s="80">
        <v>0</v>
      </c>
      <c r="C6634" s="44" t="s">
        <v>5</v>
      </c>
    </row>
    <row r="6635" spans="2:3">
      <c r="B6635" s="80">
        <v>0</v>
      </c>
      <c r="C6635" s="72" t="s">
        <v>4</v>
      </c>
    </row>
    <row r="6636" spans="2:3">
      <c r="B6636" s="80">
        <v>0</v>
      </c>
      <c r="C6636" s="72" t="s">
        <v>11</v>
      </c>
    </row>
    <row r="6637" spans="2:3">
      <c r="B6637" s="80">
        <v>0</v>
      </c>
      <c r="C6637" s="72">
        <v>0</v>
      </c>
    </row>
    <row r="6638" spans="2:3">
      <c r="B6638" s="80">
        <v>0</v>
      </c>
      <c r="C6638" s="45" t="s">
        <v>2</v>
      </c>
    </row>
    <row r="6639" spans="2:3">
      <c r="B6639" s="80">
        <v>0</v>
      </c>
      <c r="C6639" s="72" t="s">
        <v>4531</v>
      </c>
    </row>
    <row r="6640" spans="2:3">
      <c r="B6640" s="80">
        <v>0</v>
      </c>
      <c r="C6640" s="72" t="s">
        <v>4532</v>
      </c>
    </row>
    <row r="6641" spans="2:3">
      <c r="B6641" s="80">
        <v>0</v>
      </c>
      <c r="C6641" s="72" t="s">
        <v>4533</v>
      </c>
    </row>
    <row r="6642" spans="2:3">
      <c r="B6642" s="80">
        <v>0</v>
      </c>
      <c r="C6642" s="72" t="s">
        <v>4534</v>
      </c>
    </row>
    <row r="6643" spans="2:3">
      <c r="B6643" s="80">
        <v>0</v>
      </c>
      <c r="C6643" s="72" t="s">
        <v>4535</v>
      </c>
    </row>
    <row r="6644" spans="2:3">
      <c r="B6644" s="80">
        <v>0</v>
      </c>
      <c r="C6644" s="72" t="s">
        <v>4536</v>
      </c>
    </row>
    <row r="6645" spans="2:3">
      <c r="B6645" s="80">
        <v>0</v>
      </c>
      <c r="C6645" s="72" t="s">
        <v>4329</v>
      </c>
    </row>
    <row r="6646" spans="2:3">
      <c r="B6646" s="80">
        <v>0</v>
      </c>
      <c r="C6646" s="72" t="s">
        <v>662</v>
      </c>
    </row>
    <row r="6647" spans="2:3">
      <c r="B6647" s="80">
        <v>0</v>
      </c>
      <c r="C6647" s="72" t="s">
        <v>4537</v>
      </c>
    </row>
    <row r="6648" spans="2:3">
      <c r="B6648" s="80">
        <v>0</v>
      </c>
      <c r="C6648" s="72">
        <v>0</v>
      </c>
    </row>
    <row r="6649" spans="2:3">
      <c r="B6649" s="80">
        <v>0</v>
      </c>
      <c r="C6649" s="72" t="s">
        <v>0</v>
      </c>
    </row>
    <row r="6650" spans="2:3" ht="25.5">
      <c r="B6650" s="80">
        <v>0</v>
      </c>
      <c r="C6650" s="72" t="s">
        <v>2833</v>
      </c>
    </row>
    <row r="6651" spans="2:3">
      <c r="B6651" s="80">
        <v>0</v>
      </c>
      <c r="C6651" s="72" t="s">
        <v>2834</v>
      </c>
    </row>
    <row r="6652" spans="2:3">
      <c r="B6652" s="80">
        <v>0</v>
      </c>
      <c r="C6652" s="72">
        <v>0</v>
      </c>
    </row>
    <row r="6653" spans="2:3">
      <c r="B6653" s="122">
        <v>0</v>
      </c>
      <c r="C6653" s="122">
        <v>0</v>
      </c>
    </row>
    <row r="6654" spans="2:3">
      <c r="B6654" s="138">
        <v>0</v>
      </c>
      <c r="C6654" s="123">
        <v>0</v>
      </c>
    </row>
    <row r="6655" spans="2:3" ht="20.25">
      <c r="B6655" s="137" t="s">
        <v>1708</v>
      </c>
      <c r="C6655" s="48" t="s">
        <v>2835</v>
      </c>
    </row>
    <row r="6656" spans="2:3">
      <c r="B6656" s="139">
        <v>0</v>
      </c>
      <c r="C6656" s="49" t="s">
        <v>4538</v>
      </c>
    </row>
    <row r="6657" spans="2:3">
      <c r="B6657" s="80">
        <v>0</v>
      </c>
      <c r="C6657" s="124">
        <v>0</v>
      </c>
    </row>
    <row r="6658" spans="2:3">
      <c r="B6658" s="80">
        <v>0</v>
      </c>
      <c r="C6658" s="44" t="s">
        <v>8</v>
      </c>
    </row>
    <row r="6659" spans="2:3">
      <c r="B6659" s="80">
        <v>0</v>
      </c>
      <c r="C6659" s="72" t="s">
        <v>4</v>
      </c>
    </row>
    <row r="6660" spans="2:3">
      <c r="B6660" s="80">
        <v>0</v>
      </c>
      <c r="C6660" s="72" t="s">
        <v>18</v>
      </c>
    </row>
    <row r="6661" spans="2:3">
      <c r="B6661" s="80">
        <v>0</v>
      </c>
      <c r="C6661" s="72">
        <v>0</v>
      </c>
    </row>
    <row r="6662" spans="2:3">
      <c r="B6662" s="80">
        <v>0</v>
      </c>
      <c r="C6662" s="45" t="s">
        <v>2</v>
      </c>
    </row>
    <row r="6663" spans="2:3">
      <c r="B6663" s="80">
        <v>0</v>
      </c>
      <c r="C6663" s="72" t="s">
        <v>3756</v>
      </c>
    </row>
    <row r="6664" spans="2:3">
      <c r="B6664" s="80">
        <v>0</v>
      </c>
      <c r="C6664" s="72" t="s">
        <v>4539</v>
      </c>
    </row>
    <row r="6665" spans="2:3">
      <c r="B6665" s="80">
        <v>0</v>
      </c>
      <c r="C6665" s="72" t="s">
        <v>4164</v>
      </c>
    </row>
    <row r="6666" spans="2:3">
      <c r="B6666" s="80">
        <v>0</v>
      </c>
      <c r="C6666" s="72" t="s">
        <v>4540</v>
      </c>
    </row>
    <row r="6667" spans="2:3">
      <c r="B6667" s="80">
        <v>0</v>
      </c>
      <c r="C6667" s="72" t="s">
        <v>4541</v>
      </c>
    </row>
    <row r="6668" spans="2:3">
      <c r="B6668" s="80">
        <v>0</v>
      </c>
      <c r="C6668" s="72" t="s">
        <v>4542</v>
      </c>
    </row>
    <row r="6669" spans="2:3">
      <c r="B6669" s="80">
        <v>0</v>
      </c>
      <c r="C6669" s="72" t="s">
        <v>4543</v>
      </c>
    </row>
    <row r="6670" spans="2:3">
      <c r="B6670" s="80">
        <v>0</v>
      </c>
      <c r="C6670" s="72" t="s">
        <v>1363</v>
      </c>
    </row>
    <row r="6671" spans="2:3">
      <c r="B6671" s="80">
        <v>0</v>
      </c>
      <c r="C6671" s="72">
        <v>0</v>
      </c>
    </row>
    <row r="6672" spans="2:3">
      <c r="B6672" s="80">
        <v>0</v>
      </c>
      <c r="C6672" s="72">
        <v>0</v>
      </c>
    </row>
    <row r="6673" spans="2:3">
      <c r="B6673" s="80">
        <v>0</v>
      </c>
      <c r="C6673" s="72" t="s">
        <v>0</v>
      </c>
    </row>
    <row r="6674" spans="2:3">
      <c r="B6674" s="80">
        <v>0</v>
      </c>
      <c r="C6674" s="72" t="s">
        <v>2836</v>
      </c>
    </row>
    <row r="6675" spans="2:3">
      <c r="B6675" s="80">
        <v>0</v>
      </c>
      <c r="C6675" s="72" t="s">
        <v>2837</v>
      </c>
    </row>
    <row r="6676" spans="2:3">
      <c r="B6676" s="80">
        <v>0</v>
      </c>
      <c r="C6676" s="72" t="s">
        <v>2838</v>
      </c>
    </row>
    <row r="6677" spans="2:3">
      <c r="B6677" s="80">
        <v>0</v>
      </c>
      <c r="C6677" s="72" t="s">
        <v>2839</v>
      </c>
    </row>
    <row r="6678" spans="2:3">
      <c r="B6678" s="80">
        <v>0</v>
      </c>
      <c r="C6678" s="72" t="s">
        <v>2840</v>
      </c>
    </row>
    <row r="6679" spans="2:3">
      <c r="B6679" s="80">
        <v>0</v>
      </c>
      <c r="C6679" s="72" t="s">
        <v>2841</v>
      </c>
    </row>
    <row r="6680" spans="2:3">
      <c r="B6680" s="80">
        <v>0</v>
      </c>
      <c r="C6680" s="72" t="s">
        <v>2842</v>
      </c>
    </row>
    <row r="6681" spans="2:3">
      <c r="B6681" s="80">
        <v>0</v>
      </c>
      <c r="C6681" s="72" t="s">
        <v>2843</v>
      </c>
    </row>
    <row r="6682" spans="2:3">
      <c r="B6682" s="80">
        <v>0</v>
      </c>
      <c r="C6682" s="72">
        <v>0</v>
      </c>
    </row>
    <row r="6683" spans="2:3">
      <c r="B6683" s="80">
        <v>0</v>
      </c>
      <c r="C6683" s="72">
        <v>0</v>
      </c>
    </row>
    <row r="6684" spans="2:3">
      <c r="B6684" s="122">
        <v>0</v>
      </c>
      <c r="C6684" s="122">
        <v>0</v>
      </c>
    </row>
    <row r="6685" spans="2:3">
      <c r="B6685" s="138">
        <v>0</v>
      </c>
      <c r="C6685" s="123">
        <v>0</v>
      </c>
    </row>
    <row r="6686" spans="2:3" ht="20.25">
      <c r="B6686" s="137" t="s">
        <v>1708</v>
      </c>
      <c r="C6686" s="48" t="s">
        <v>2844</v>
      </c>
    </row>
    <row r="6687" spans="2:3">
      <c r="B6687" s="139">
        <v>0</v>
      </c>
      <c r="C6687" s="49" t="s">
        <v>4544</v>
      </c>
    </row>
    <row r="6688" spans="2:3">
      <c r="B6688" s="80">
        <v>0</v>
      </c>
      <c r="C6688" s="124">
        <v>0</v>
      </c>
    </row>
    <row r="6689" spans="2:3">
      <c r="B6689" s="80">
        <v>0</v>
      </c>
      <c r="C6689" s="44" t="s">
        <v>5</v>
      </c>
    </row>
    <row r="6690" spans="2:3">
      <c r="B6690" s="80">
        <v>0</v>
      </c>
      <c r="C6690" s="72" t="s">
        <v>7</v>
      </c>
    </row>
    <row r="6691" spans="2:3">
      <c r="B6691" s="80">
        <v>0</v>
      </c>
      <c r="C6691" s="72" t="s">
        <v>31</v>
      </c>
    </row>
    <row r="6692" spans="2:3">
      <c r="B6692" s="80">
        <v>0</v>
      </c>
      <c r="C6692" s="72">
        <v>0</v>
      </c>
    </row>
    <row r="6693" spans="2:3">
      <c r="B6693" s="80">
        <v>0</v>
      </c>
      <c r="C6693" s="45" t="s">
        <v>2</v>
      </c>
    </row>
    <row r="6694" spans="2:3">
      <c r="B6694" s="80">
        <v>0</v>
      </c>
      <c r="C6694" s="72" t="s">
        <v>4545</v>
      </c>
    </row>
    <row r="6695" spans="2:3">
      <c r="B6695" s="80">
        <v>0</v>
      </c>
      <c r="C6695" s="72" t="s">
        <v>4546</v>
      </c>
    </row>
    <row r="6696" spans="2:3">
      <c r="B6696" s="80">
        <v>0</v>
      </c>
      <c r="C6696" s="72" t="s">
        <v>3929</v>
      </c>
    </row>
    <row r="6697" spans="2:3">
      <c r="B6697" s="80">
        <v>0</v>
      </c>
      <c r="C6697" s="72" t="s">
        <v>719</v>
      </c>
    </row>
    <row r="6698" spans="2:3">
      <c r="B6698" s="80">
        <v>0</v>
      </c>
      <c r="C6698" s="72" t="s">
        <v>4547</v>
      </c>
    </row>
    <row r="6699" spans="2:3">
      <c r="B6699" s="80">
        <v>0</v>
      </c>
      <c r="C6699" s="72" t="s">
        <v>3926</v>
      </c>
    </row>
    <row r="6700" spans="2:3">
      <c r="B6700" s="80">
        <v>0</v>
      </c>
      <c r="C6700" s="72">
        <v>0</v>
      </c>
    </row>
    <row r="6701" spans="2:3">
      <c r="B6701" s="80">
        <v>0</v>
      </c>
      <c r="C6701" s="72" t="s">
        <v>0</v>
      </c>
    </row>
    <row r="6702" spans="2:3">
      <c r="B6702" s="80">
        <v>0</v>
      </c>
      <c r="C6702" s="72" t="s">
        <v>2845</v>
      </c>
    </row>
    <row r="6703" spans="2:3" ht="25.5">
      <c r="B6703" s="80">
        <v>0</v>
      </c>
      <c r="C6703" s="72" t="s">
        <v>2846</v>
      </c>
    </row>
    <row r="6704" spans="2:3">
      <c r="B6704" s="80">
        <v>0</v>
      </c>
      <c r="C6704" s="72" t="s">
        <v>2847</v>
      </c>
    </row>
    <row r="6705" spans="2:3">
      <c r="B6705" s="80">
        <v>0</v>
      </c>
      <c r="C6705" s="72" t="s">
        <v>2848</v>
      </c>
    </row>
    <row r="6706" spans="2:3">
      <c r="B6706" s="80">
        <v>0</v>
      </c>
      <c r="C6706" s="72">
        <v>0</v>
      </c>
    </row>
    <row r="6707" spans="2:3">
      <c r="B6707" s="122">
        <v>0</v>
      </c>
      <c r="C6707" s="122">
        <v>0</v>
      </c>
    </row>
    <row r="6708" spans="2:3">
      <c r="B6708" s="138">
        <v>0</v>
      </c>
      <c r="C6708" s="123">
        <v>0</v>
      </c>
    </row>
    <row r="6709" spans="2:3" ht="20.25">
      <c r="B6709" s="137" t="s">
        <v>1708</v>
      </c>
      <c r="C6709" s="48" t="s">
        <v>2849</v>
      </c>
    </row>
    <row r="6710" spans="2:3">
      <c r="B6710" s="80">
        <v>0</v>
      </c>
      <c r="C6710" s="49" t="s">
        <v>4548</v>
      </c>
    </row>
    <row r="6711" spans="2:3">
      <c r="B6711" s="80">
        <v>0</v>
      </c>
      <c r="C6711" s="124">
        <v>0</v>
      </c>
    </row>
    <row r="6712" spans="2:3">
      <c r="B6712" s="80">
        <v>0</v>
      </c>
      <c r="C6712" s="44" t="s">
        <v>19</v>
      </c>
    </row>
    <row r="6713" spans="2:3">
      <c r="B6713" s="80">
        <v>0</v>
      </c>
      <c r="C6713" s="72" t="s">
        <v>4</v>
      </c>
    </row>
    <row r="6714" spans="2:3">
      <c r="B6714" s="80">
        <v>0</v>
      </c>
      <c r="C6714" s="72" t="s">
        <v>31</v>
      </c>
    </row>
    <row r="6715" spans="2:3">
      <c r="B6715" s="80">
        <v>0</v>
      </c>
      <c r="C6715" s="72">
        <v>0</v>
      </c>
    </row>
    <row r="6716" spans="2:3">
      <c r="B6716" s="80">
        <v>0</v>
      </c>
      <c r="C6716" s="45" t="s">
        <v>2</v>
      </c>
    </row>
    <row r="6717" spans="2:3">
      <c r="B6717" s="80">
        <v>0</v>
      </c>
      <c r="C6717" s="72" t="s">
        <v>4549</v>
      </c>
    </row>
    <row r="6718" spans="2:3">
      <c r="B6718" s="80">
        <v>0</v>
      </c>
      <c r="C6718" s="72" t="s">
        <v>719</v>
      </c>
    </row>
    <row r="6719" spans="2:3">
      <c r="B6719" s="80">
        <v>0</v>
      </c>
      <c r="C6719" s="72" t="s">
        <v>4550</v>
      </c>
    </row>
    <row r="6720" spans="2:3">
      <c r="B6720" s="80">
        <v>0</v>
      </c>
      <c r="C6720" s="72" t="s">
        <v>3614</v>
      </c>
    </row>
    <row r="6721" spans="2:3">
      <c r="B6721" s="80">
        <v>0</v>
      </c>
      <c r="C6721" s="72" t="s">
        <v>4551</v>
      </c>
    </row>
    <row r="6722" spans="2:3">
      <c r="B6722" s="80">
        <v>0</v>
      </c>
      <c r="C6722" s="72" t="s">
        <v>662</v>
      </c>
    </row>
    <row r="6723" spans="2:3">
      <c r="B6723" s="80">
        <v>0</v>
      </c>
      <c r="C6723" s="72" t="s">
        <v>700</v>
      </c>
    </row>
    <row r="6724" spans="2:3">
      <c r="B6724" s="80">
        <v>0</v>
      </c>
      <c r="C6724" s="72" t="s">
        <v>1242</v>
      </c>
    </row>
    <row r="6725" spans="2:3">
      <c r="B6725" s="80">
        <v>0</v>
      </c>
      <c r="C6725" s="72" t="s">
        <v>4552</v>
      </c>
    </row>
    <row r="6726" spans="2:3">
      <c r="B6726" s="80">
        <v>0</v>
      </c>
      <c r="C6726" s="72" t="s">
        <v>4553</v>
      </c>
    </row>
    <row r="6727" spans="2:3">
      <c r="B6727" s="80">
        <v>0</v>
      </c>
      <c r="C6727" s="72">
        <v>0</v>
      </c>
    </row>
    <row r="6728" spans="2:3">
      <c r="B6728" s="80">
        <v>0</v>
      </c>
      <c r="C6728" s="72" t="s">
        <v>0</v>
      </c>
    </row>
    <row r="6729" spans="2:3">
      <c r="B6729" s="80">
        <v>0</v>
      </c>
      <c r="C6729" s="72" t="s">
        <v>2850</v>
      </c>
    </row>
    <row r="6730" spans="2:3">
      <c r="B6730" s="80">
        <v>0</v>
      </c>
      <c r="C6730" s="72" t="s">
        <v>2851</v>
      </c>
    </row>
    <row r="6731" spans="2:3">
      <c r="B6731" s="80">
        <v>0</v>
      </c>
      <c r="C6731" s="72" t="s">
        <v>2852</v>
      </c>
    </row>
    <row r="6732" spans="2:3">
      <c r="B6732" s="80">
        <v>0</v>
      </c>
      <c r="C6732" s="72" t="s">
        <v>2853</v>
      </c>
    </row>
    <row r="6733" spans="2:3">
      <c r="B6733" s="80">
        <v>0</v>
      </c>
      <c r="C6733" s="72" t="s">
        <v>2854</v>
      </c>
    </row>
    <row r="6734" spans="2:3">
      <c r="B6734" s="80">
        <v>0</v>
      </c>
      <c r="C6734" s="72">
        <v>0</v>
      </c>
    </row>
    <row r="6735" spans="2:3">
      <c r="B6735" s="122">
        <v>0</v>
      </c>
      <c r="C6735" s="122">
        <v>0</v>
      </c>
    </row>
    <row r="6736" spans="2:3">
      <c r="B6736" s="138">
        <v>0</v>
      </c>
      <c r="C6736" s="123">
        <v>0</v>
      </c>
    </row>
    <row r="6737" spans="2:3" ht="20.25">
      <c r="B6737" s="137" t="s">
        <v>1708</v>
      </c>
      <c r="C6737" s="48" t="s">
        <v>2855</v>
      </c>
    </row>
    <row r="6738" spans="2:3">
      <c r="B6738" s="80">
        <v>0</v>
      </c>
      <c r="C6738" s="49" t="s">
        <v>4554</v>
      </c>
    </row>
    <row r="6739" spans="2:3">
      <c r="B6739" s="80">
        <v>0</v>
      </c>
      <c r="C6739" s="124">
        <v>0</v>
      </c>
    </row>
    <row r="6740" spans="2:3">
      <c r="B6740" s="80">
        <v>0</v>
      </c>
      <c r="C6740" s="44" t="s">
        <v>8</v>
      </c>
    </row>
    <row r="6741" spans="2:3">
      <c r="B6741" s="80">
        <v>0</v>
      </c>
      <c r="C6741" s="72" t="s">
        <v>12</v>
      </c>
    </row>
    <row r="6742" spans="2:3">
      <c r="B6742" s="80">
        <v>0</v>
      </c>
      <c r="C6742" s="72" t="s">
        <v>21</v>
      </c>
    </row>
    <row r="6743" spans="2:3">
      <c r="B6743" s="80">
        <v>0</v>
      </c>
      <c r="C6743" s="72">
        <v>0</v>
      </c>
    </row>
    <row r="6744" spans="2:3">
      <c r="B6744" s="80">
        <v>0</v>
      </c>
      <c r="C6744" s="45" t="s">
        <v>2</v>
      </c>
    </row>
    <row r="6745" spans="2:3">
      <c r="B6745" s="80">
        <v>0</v>
      </c>
      <c r="C6745" s="72" t="s">
        <v>789</v>
      </c>
    </row>
    <row r="6746" spans="2:3">
      <c r="B6746" s="80">
        <v>0</v>
      </c>
      <c r="C6746" s="72" t="s">
        <v>4555</v>
      </c>
    </row>
    <row r="6747" spans="2:3">
      <c r="B6747" s="80">
        <v>0</v>
      </c>
      <c r="C6747" s="72" t="s">
        <v>4556</v>
      </c>
    </row>
    <row r="6748" spans="2:3">
      <c r="B6748" s="80">
        <v>0</v>
      </c>
      <c r="C6748" s="72" t="s">
        <v>4557</v>
      </c>
    </row>
    <row r="6749" spans="2:3">
      <c r="B6749" s="80">
        <v>0</v>
      </c>
      <c r="C6749" s="72" t="s">
        <v>4558</v>
      </c>
    </row>
    <row r="6750" spans="2:3">
      <c r="B6750" s="80">
        <v>0</v>
      </c>
      <c r="C6750" s="72" t="s">
        <v>4559</v>
      </c>
    </row>
    <row r="6751" spans="2:3">
      <c r="B6751" s="80">
        <v>0</v>
      </c>
      <c r="C6751" s="72">
        <v>0</v>
      </c>
    </row>
    <row r="6752" spans="2:3">
      <c r="B6752" s="80">
        <v>0</v>
      </c>
      <c r="C6752" s="72" t="s">
        <v>0</v>
      </c>
    </row>
    <row r="6753" spans="2:3">
      <c r="B6753" s="80">
        <v>0</v>
      </c>
      <c r="C6753" s="72" t="s">
        <v>2856</v>
      </c>
    </row>
    <row r="6754" spans="2:3">
      <c r="B6754" s="80">
        <v>0</v>
      </c>
      <c r="C6754" s="72" t="s">
        <v>2857</v>
      </c>
    </row>
    <row r="6755" spans="2:3">
      <c r="B6755" s="80">
        <v>0</v>
      </c>
      <c r="C6755" s="72" t="s">
        <v>2858</v>
      </c>
    </row>
    <row r="6756" spans="2:3">
      <c r="B6756" s="80">
        <v>0</v>
      </c>
      <c r="C6756" s="72">
        <v>0</v>
      </c>
    </row>
    <row r="6757" spans="2:3">
      <c r="B6757" s="122">
        <v>0</v>
      </c>
      <c r="C6757" s="122">
        <v>0</v>
      </c>
    </row>
    <row r="6758" spans="2:3">
      <c r="B6758" s="138">
        <v>0</v>
      </c>
      <c r="C6758" s="123">
        <v>0</v>
      </c>
    </row>
    <row r="6759" spans="2:3" ht="20.25">
      <c r="B6759" s="137" t="s">
        <v>1708</v>
      </c>
      <c r="C6759" s="48" t="s">
        <v>2859</v>
      </c>
    </row>
    <row r="6760" spans="2:3">
      <c r="B6760" s="80">
        <v>0</v>
      </c>
      <c r="C6760" s="49" t="s">
        <v>4560</v>
      </c>
    </row>
    <row r="6761" spans="2:3">
      <c r="B6761" s="80">
        <v>0</v>
      </c>
      <c r="C6761" s="124">
        <v>0</v>
      </c>
    </row>
    <row r="6762" spans="2:3">
      <c r="B6762" s="80">
        <v>0</v>
      </c>
      <c r="C6762" s="44" t="s">
        <v>8</v>
      </c>
    </row>
    <row r="6763" spans="2:3">
      <c r="B6763" s="80">
        <v>0</v>
      </c>
      <c r="C6763" s="72" t="s">
        <v>20</v>
      </c>
    </row>
    <row r="6764" spans="2:3">
      <c r="B6764" s="80">
        <v>0</v>
      </c>
      <c r="C6764" s="72" t="s">
        <v>3</v>
      </c>
    </row>
    <row r="6765" spans="2:3">
      <c r="B6765" s="80">
        <v>0</v>
      </c>
      <c r="C6765" s="72">
        <v>0</v>
      </c>
    </row>
    <row r="6766" spans="2:3">
      <c r="B6766" s="80">
        <v>0</v>
      </c>
      <c r="C6766" s="45" t="s">
        <v>2</v>
      </c>
    </row>
    <row r="6767" spans="2:3">
      <c r="B6767" s="80">
        <v>0</v>
      </c>
      <c r="C6767" s="72" t="s">
        <v>4561</v>
      </c>
    </row>
    <row r="6768" spans="2:3">
      <c r="B6768" s="80">
        <v>0</v>
      </c>
      <c r="C6768" s="72" t="s">
        <v>4562</v>
      </c>
    </row>
    <row r="6769" spans="2:3">
      <c r="B6769" s="80">
        <v>0</v>
      </c>
      <c r="C6769" s="72" t="s">
        <v>4563</v>
      </c>
    </row>
    <row r="6770" spans="2:3">
      <c r="B6770" s="80">
        <v>0</v>
      </c>
      <c r="C6770" s="72" t="s">
        <v>651</v>
      </c>
    </row>
    <row r="6771" spans="2:3">
      <c r="B6771" s="80">
        <v>0</v>
      </c>
      <c r="C6771" s="72" t="s">
        <v>932</v>
      </c>
    </row>
    <row r="6772" spans="2:3">
      <c r="B6772" s="80">
        <v>0</v>
      </c>
      <c r="C6772" s="72" t="s">
        <v>4564</v>
      </c>
    </row>
    <row r="6773" spans="2:3">
      <c r="B6773" s="80">
        <v>0</v>
      </c>
      <c r="C6773" s="72" t="s">
        <v>4565</v>
      </c>
    </row>
    <row r="6774" spans="2:3">
      <c r="B6774" s="80">
        <v>0</v>
      </c>
      <c r="C6774" s="72">
        <v>0</v>
      </c>
    </row>
    <row r="6775" spans="2:3">
      <c r="B6775" s="80">
        <v>0</v>
      </c>
      <c r="C6775" s="72" t="s">
        <v>0</v>
      </c>
    </row>
    <row r="6776" spans="2:3">
      <c r="B6776" s="80">
        <v>0</v>
      </c>
      <c r="C6776" s="72" t="s">
        <v>2860</v>
      </c>
    </row>
    <row r="6777" spans="2:3">
      <c r="B6777" s="80">
        <v>0</v>
      </c>
      <c r="C6777" s="72" t="s">
        <v>2861</v>
      </c>
    </row>
    <row r="6778" spans="2:3">
      <c r="B6778" s="80">
        <v>0</v>
      </c>
      <c r="C6778" s="72" t="s">
        <v>2862</v>
      </c>
    </row>
    <row r="6779" spans="2:3">
      <c r="B6779" s="80">
        <v>0</v>
      </c>
      <c r="C6779" s="72" t="s">
        <v>2863</v>
      </c>
    </row>
    <row r="6780" spans="2:3">
      <c r="B6780" s="80">
        <v>0</v>
      </c>
      <c r="C6780" s="72" t="s">
        <v>2864</v>
      </c>
    </row>
    <row r="6781" spans="2:3">
      <c r="B6781" s="80">
        <v>0</v>
      </c>
      <c r="C6781" s="72" t="s">
        <v>2865</v>
      </c>
    </row>
    <row r="6782" spans="2:3">
      <c r="B6782" s="80">
        <v>0</v>
      </c>
      <c r="C6782" s="72">
        <v>0</v>
      </c>
    </row>
    <row r="6783" spans="2:3">
      <c r="B6783" s="122">
        <v>0</v>
      </c>
      <c r="C6783" s="122">
        <v>0</v>
      </c>
    </row>
    <row r="6784" spans="2:3">
      <c r="B6784" s="138">
        <v>0</v>
      </c>
      <c r="C6784" s="123">
        <v>0</v>
      </c>
    </row>
    <row r="6785" spans="2:3" ht="20.25">
      <c r="B6785" s="137" t="s">
        <v>1708</v>
      </c>
      <c r="C6785" s="48" t="s">
        <v>2866</v>
      </c>
    </row>
    <row r="6786" spans="2:3">
      <c r="B6786" s="80">
        <v>0</v>
      </c>
      <c r="C6786" s="49" t="s">
        <v>4566</v>
      </c>
    </row>
    <row r="6787" spans="2:3">
      <c r="B6787" s="80">
        <v>0</v>
      </c>
      <c r="C6787" s="124">
        <v>0</v>
      </c>
    </row>
    <row r="6788" spans="2:3">
      <c r="B6788" s="80">
        <v>0</v>
      </c>
      <c r="C6788" s="44" t="s">
        <v>5</v>
      </c>
    </row>
    <row r="6789" spans="2:3">
      <c r="B6789" s="80">
        <v>0</v>
      </c>
      <c r="C6789" s="72" t="s">
        <v>20</v>
      </c>
    </row>
    <row r="6790" spans="2:3">
      <c r="B6790" s="80">
        <v>0</v>
      </c>
      <c r="C6790" s="72" t="s">
        <v>17</v>
      </c>
    </row>
    <row r="6791" spans="2:3">
      <c r="B6791" s="80">
        <v>0</v>
      </c>
      <c r="C6791" s="72">
        <v>0</v>
      </c>
    </row>
    <row r="6792" spans="2:3">
      <c r="B6792" s="80">
        <v>0</v>
      </c>
      <c r="C6792" s="45" t="s">
        <v>2</v>
      </c>
    </row>
    <row r="6793" spans="2:3">
      <c r="B6793" s="80">
        <v>0</v>
      </c>
      <c r="C6793" s="72" t="s">
        <v>4567</v>
      </c>
    </row>
    <row r="6794" spans="2:3" ht="25.5">
      <c r="B6794" s="80">
        <v>0</v>
      </c>
      <c r="C6794" s="72" t="s">
        <v>4568</v>
      </c>
    </row>
    <row r="6795" spans="2:3">
      <c r="B6795" s="80">
        <v>0</v>
      </c>
      <c r="C6795" s="72">
        <v>0</v>
      </c>
    </row>
    <row r="6796" spans="2:3">
      <c r="B6796" s="80">
        <v>0</v>
      </c>
      <c r="C6796" s="72" t="s">
        <v>0</v>
      </c>
    </row>
    <row r="6797" spans="2:3">
      <c r="B6797" s="80">
        <v>0</v>
      </c>
      <c r="C6797" s="72" t="s">
        <v>2867</v>
      </c>
    </row>
    <row r="6798" spans="2:3">
      <c r="B6798" s="80">
        <v>0</v>
      </c>
      <c r="C6798" s="72" t="s">
        <v>2868</v>
      </c>
    </row>
    <row r="6799" spans="2:3">
      <c r="B6799" s="80">
        <v>0</v>
      </c>
      <c r="C6799" s="72" t="s">
        <v>2869</v>
      </c>
    </row>
    <row r="6800" spans="2:3">
      <c r="B6800" s="80">
        <v>0</v>
      </c>
      <c r="C6800" s="72" t="s">
        <v>2870</v>
      </c>
    </row>
    <row r="6801" spans="2:3">
      <c r="B6801" s="80">
        <v>0</v>
      </c>
      <c r="C6801" s="72" t="s">
        <v>2871</v>
      </c>
    </row>
    <row r="6802" spans="2:3">
      <c r="B6802" s="80">
        <v>0</v>
      </c>
      <c r="C6802" s="72" t="s">
        <v>2872</v>
      </c>
    </row>
    <row r="6803" spans="2:3">
      <c r="B6803" s="80">
        <v>0</v>
      </c>
      <c r="C6803" s="72">
        <v>0</v>
      </c>
    </row>
    <row r="6804" spans="2:3">
      <c r="B6804" s="122">
        <v>0</v>
      </c>
      <c r="C6804" s="122">
        <v>0</v>
      </c>
    </row>
    <row r="6805" spans="2:3">
      <c r="B6805" s="138">
        <v>0</v>
      </c>
      <c r="C6805" s="123">
        <v>0</v>
      </c>
    </row>
    <row r="6806" spans="2:3" ht="20.25">
      <c r="B6806" s="137" t="s">
        <v>1708</v>
      </c>
      <c r="C6806" s="48" t="s">
        <v>2873</v>
      </c>
    </row>
    <row r="6807" spans="2:3">
      <c r="B6807" s="80">
        <v>0</v>
      </c>
      <c r="C6807" s="49" t="s">
        <v>4569</v>
      </c>
    </row>
    <row r="6808" spans="2:3">
      <c r="B6808" s="80">
        <v>0</v>
      </c>
      <c r="C6808" s="124">
        <v>0</v>
      </c>
    </row>
    <row r="6809" spans="2:3">
      <c r="B6809" s="80">
        <v>0</v>
      </c>
      <c r="C6809" s="44" t="s">
        <v>19</v>
      </c>
    </row>
    <row r="6810" spans="2:3">
      <c r="B6810" s="80">
        <v>0</v>
      </c>
      <c r="C6810" s="72" t="s">
        <v>4</v>
      </c>
    </row>
    <row r="6811" spans="2:3">
      <c r="B6811" s="80">
        <v>0</v>
      </c>
      <c r="C6811" s="72" t="s">
        <v>25</v>
      </c>
    </row>
    <row r="6812" spans="2:3">
      <c r="B6812" s="80">
        <v>0</v>
      </c>
      <c r="C6812" s="72">
        <v>0</v>
      </c>
    </row>
    <row r="6813" spans="2:3">
      <c r="B6813" s="80">
        <v>0</v>
      </c>
      <c r="C6813" s="45" t="s">
        <v>2</v>
      </c>
    </row>
    <row r="6814" spans="2:3">
      <c r="B6814" s="80">
        <v>0</v>
      </c>
      <c r="C6814" s="72" t="s">
        <v>4484</v>
      </c>
    </row>
    <row r="6815" spans="2:3">
      <c r="B6815" s="80">
        <v>0</v>
      </c>
      <c r="C6815" s="72" t="s">
        <v>4570</v>
      </c>
    </row>
    <row r="6816" spans="2:3">
      <c r="B6816" s="80">
        <v>0</v>
      </c>
      <c r="C6816" s="72" t="s">
        <v>4571</v>
      </c>
    </row>
    <row r="6817" spans="2:3">
      <c r="B6817" s="80">
        <v>0</v>
      </c>
      <c r="C6817" s="72" t="s">
        <v>4572</v>
      </c>
    </row>
    <row r="6818" spans="2:3">
      <c r="B6818" s="80">
        <v>0</v>
      </c>
      <c r="C6818" s="72" t="s">
        <v>4573</v>
      </c>
    </row>
    <row r="6819" spans="2:3">
      <c r="B6819" s="80">
        <v>0</v>
      </c>
      <c r="C6819" s="72">
        <v>0</v>
      </c>
    </row>
    <row r="6820" spans="2:3">
      <c r="B6820" s="80">
        <v>0</v>
      </c>
      <c r="C6820" s="72" t="s">
        <v>0</v>
      </c>
    </row>
    <row r="6821" spans="2:3" ht="25.5">
      <c r="B6821" s="80">
        <v>0</v>
      </c>
      <c r="C6821" s="72" t="s">
        <v>2874</v>
      </c>
    </row>
    <row r="6822" spans="2:3" ht="25.5">
      <c r="B6822" s="80">
        <v>0</v>
      </c>
      <c r="C6822" s="72" t="s">
        <v>2875</v>
      </c>
    </row>
    <row r="6823" spans="2:3">
      <c r="B6823" s="80">
        <v>0</v>
      </c>
      <c r="C6823" s="72" t="s">
        <v>2876</v>
      </c>
    </row>
    <row r="6824" spans="2:3">
      <c r="B6824" s="80">
        <v>0</v>
      </c>
      <c r="C6824" s="72" t="s">
        <v>2877</v>
      </c>
    </row>
    <row r="6825" spans="2:3">
      <c r="B6825" s="80">
        <v>0</v>
      </c>
      <c r="C6825" s="72">
        <v>0</v>
      </c>
    </row>
    <row r="6826" spans="2:3">
      <c r="B6826" s="122">
        <v>0</v>
      </c>
      <c r="C6826" s="122">
        <v>0</v>
      </c>
    </row>
    <row r="6827" spans="2:3">
      <c r="B6827" s="138">
        <v>0</v>
      </c>
      <c r="C6827" s="123">
        <v>0</v>
      </c>
    </row>
    <row r="6828" spans="2:3" ht="20.25">
      <c r="B6828" s="137" t="s">
        <v>1708</v>
      </c>
      <c r="C6828" s="48" t="s">
        <v>2878</v>
      </c>
    </row>
    <row r="6829" spans="2:3">
      <c r="B6829" s="80">
        <v>0</v>
      </c>
      <c r="C6829" s="49" t="s">
        <v>4574</v>
      </c>
    </row>
    <row r="6830" spans="2:3">
      <c r="B6830" s="80">
        <v>0</v>
      </c>
      <c r="C6830" s="124">
        <v>0</v>
      </c>
    </row>
    <row r="6831" spans="2:3">
      <c r="B6831" s="80">
        <v>0</v>
      </c>
      <c r="C6831" s="44" t="s">
        <v>8</v>
      </c>
    </row>
    <row r="6832" spans="2:3">
      <c r="B6832" s="80">
        <v>0</v>
      </c>
      <c r="C6832" s="72" t="s">
        <v>4</v>
      </c>
    </row>
    <row r="6833" spans="2:3">
      <c r="B6833" s="80">
        <v>0</v>
      </c>
      <c r="C6833" s="72" t="s">
        <v>34</v>
      </c>
    </row>
    <row r="6834" spans="2:3">
      <c r="B6834" s="80">
        <v>0</v>
      </c>
      <c r="C6834" s="72">
        <v>0</v>
      </c>
    </row>
    <row r="6835" spans="2:3">
      <c r="B6835" s="80">
        <v>0</v>
      </c>
      <c r="C6835" s="45" t="s">
        <v>2</v>
      </c>
    </row>
    <row r="6836" spans="2:3">
      <c r="B6836" s="80">
        <v>0</v>
      </c>
      <c r="C6836" s="72" t="s">
        <v>4575</v>
      </c>
    </row>
    <row r="6837" spans="2:3">
      <c r="B6837" s="80">
        <v>0</v>
      </c>
      <c r="C6837" s="72" t="s">
        <v>4576</v>
      </c>
    </row>
    <row r="6838" spans="2:3">
      <c r="B6838" s="80">
        <v>0</v>
      </c>
      <c r="C6838" s="72" t="s">
        <v>4577</v>
      </c>
    </row>
    <row r="6839" spans="2:3">
      <c r="B6839" s="80">
        <v>0</v>
      </c>
      <c r="C6839" s="72" t="s">
        <v>4578</v>
      </c>
    </row>
    <row r="6840" spans="2:3">
      <c r="B6840" s="80">
        <v>0</v>
      </c>
      <c r="C6840" s="72">
        <v>0</v>
      </c>
    </row>
    <row r="6841" spans="2:3">
      <c r="B6841" s="80">
        <v>0</v>
      </c>
      <c r="C6841" s="72" t="s">
        <v>0</v>
      </c>
    </row>
    <row r="6842" spans="2:3">
      <c r="B6842" s="80">
        <v>0</v>
      </c>
      <c r="C6842" s="72" t="s">
        <v>2879</v>
      </c>
    </row>
    <row r="6843" spans="2:3" ht="25.5">
      <c r="B6843" s="80">
        <v>0</v>
      </c>
      <c r="C6843" s="72" t="s">
        <v>2880</v>
      </c>
    </row>
    <row r="6844" spans="2:3" ht="25.5">
      <c r="B6844" s="80">
        <v>0</v>
      </c>
      <c r="C6844" s="72" t="s">
        <v>2881</v>
      </c>
    </row>
    <row r="6845" spans="2:3" ht="25.5">
      <c r="B6845" s="80">
        <v>0</v>
      </c>
      <c r="C6845" s="72" t="s">
        <v>2882</v>
      </c>
    </row>
    <row r="6846" spans="2:3">
      <c r="B6846" s="80">
        <v>0</v>
      </c>
      <c r="C6846" s="72">
        <v>0</v>
      </c>
    </row>
    <row r="6847" spans="2:3">
      <c r="B6847" s="122">
        <v>0</v>
      </c>
      <c r="C6847" s="122">
        <v>0</v>
      </c>
    </row>
    <row r="6848" spans="2:3">
      <c r="B6848" s="138">
        <v>0</v>
      </c>
      <c r="C6848" s="123">
        <v>0</v>
      </c>
    </row>
    <row r="6849" spans="2:3" ht="20.25">
      <c r="B6849" s="137" t="s">
        <v>1708</v>
      </c>
      <c r="C6849" s="48" t="s">
        <v>2883</v>
      </c>
    </row>
    <row r="6850" spans="2:3">
      <c r="B6850" s="80">
        <v>0</v>
      </c>
      <c r="C6850" s="49" t="s">
        <v>4579</v>
      </c>
    </row>
    <row r="6851" spans="2:3">
      <c r="B6851" s="80">
        <v>0</v>
      </c>
      <c r="C6851" s="124">
        <v>0</v>
      </c>
    </row>
    <row r="6852" spans="2:3">
      <c r="B6852" s="80">
        <v>0</v>
      </c>
      <c r="C6852" s="44" t="s">
        <v>8</v>
      </c>
    </row>
    <row r="6853" spans="2:3">
      <c r="B6853" s="80">
        <v>0</v>
      </c>
      <c r="C6853" s="72" t="s">
        <v>15</v>
      </c>
    </row>
    <row r="6854" spans="2:3">
      <c r="B6854" s="80">
        <v>0</v>
      </c>
      <c r="C6854" s="72" t="s">
        <v>6</v>
      </c>
    </row>
    <row r="6855" spans="2:3">
      <c r="B6855" s="80">
        <v>0</v>
      </c>
      <c r="C6855" s="72">
        <v>0</v>
      </c>
    </row>
    <row r="6856" spans="2:3">
      <c r="B6856" s="80">
        <v>0</v>
      </c>
      <c r="C6856" s="45" t="s">
        <v>2</v>
      </c>
    </row>
    <row r="6857" spans="2:3">
      <c r="B6857" s="80">
        <v>0</v>
      </c>
      <c r="C6857" s="72" t="s">
        <v>4580</v>
      </c>
    </row>
    <row r="6858" spans="2:3">
      <c r="B6858" s="80">
        <v>0</v>
      </c>
      <c r="C6858" s="72" t="s">
        <v>4581</v>
      </c>
    </row>
    <row r="6859" spans="2:3">
      <c r="B6859" s="80">
        <v>0</v>
      </c>
      <c r="C6859" s="72" t="s">
        <v>779</v>
      </c>
    </row>
    <row r="6860" spans="2:3">
      <c r="B6860" s="80">
        <v>0</v>
      </c>
      <c r="C6860" s="72" t="s">
        <v>4582</v>
      </c>
    </row>
    <row r="6861" spans="2:3">
      <c r="B6861" s="80">
        <v>0</v>
      </c>
      <c r="C6861" s="72" t="s">
        <v>4583</v>
      </c>
    </row>
    <row r="6862" spans="2:3">
      <c r="B6862" s="80">
        <v>0</v>
      </c>
      <c r="C6862" s="72" t="s">
        <v>700</v>
      </c>
    </row>
    <row r="6863" spans="2:3">
      <c r="B6863" s="80">
        <v>0</v>
      </c>
      <c r="C6863" s="72">
        <v>0</v>
      </c>
    </row>
    <row r="6864" spans="2:3">
      <c r="B6864" s="80">
        <v>0</v>
      </c>
      <c r="C6864" s="72" t="s">
        <v>0</v>
      </c>
    </row>
    <row r="6865" spans="2:3">
      <c r="B6865" s="80">
        <v>0</v>
      </c>
      <c r="C6865" s="72" t="s">
        <v>2884</v>
      </c>
    </row>
    <row r="6866" spans="2:3" ht="25.5">
      <c r="B6866" s="80">
        <v>0</v>
      </c>
      <c r="C6866" s="72" t="s">
        <v>2885</v>
      </c>
    </row>
    <row r="6867" spans="2:3">
      <c r="B6867" s="80">
        <v>0</v>
      </c>
      <c r="C6867" s="72" t="s">
        <v>2886</v>
      </c>
    </row>
    <row r="6868" spans="2:3">
      <c r="B6868" s="80">
        <v>0</v>
      </c>
      <c r="C6868" s="72" t="s">
        <v>2887</v>
      </c>
    </row>
    <row r="6869" spans="2:3">
      <c r="B6869" s="80">
        <v>0</v>
      </c>
      <c r="C6869" s="72" t="s">
        <v>2888</v>
      </c>
    </row>
    <row r="6870" spans="2:3">
      <c r="B6870" s="80">
        <v>0</v>
      </c>
      <c r="C6870" s="72" t="s">
        <v>2889</v>
      </c>
    </row>
    <row r="6871" spans="2:3">
      <c r="B6871" s="80">
        <v>0</v>
      </c>
      <c r="C6871" s="72">
        <v>0</v>
      </c>
    </row>
    <row r="6872" spans="2:3">
      <c r="B6872" s="122">
        <v>0</v>
      </c>
      <c r="C6872" s="122">
        <v>0</v>
      </c>
    </row>
    <row r="6873" spans="2:3">
      <c r="B6873" s="138">
        <v>0</v>
      </c>
      <c r="C6873" s="123">
        <v>0</v>
      </c>
    </row>
    <row r="6874" spans="2:3" ht="20.25">
      <c r="B6874" s="137" t="s">
        <v>1708</v>
      </c>
      <c r="C6874" s="48" t="s">
        <v>2890</v>
      </c>
    </row>
    <row r="6875" spans="2:3">
      <c r="B6875" s="80">
        <v>0</v>
      </c>
      <c r="C6875" s="49" t="s">
        <v>4584</v>
      </c>
    </row>
    <row r="6876" spans="2:3">
      <c r="B6876" s="80">
        <v>0</v>
      </c>
      <c r="C6876" s="124">
        <v>0</v>
      </c>
    </row>
    <row r="6877" spans="2:3">
      <c r="B6877" s="80">
        <v>0</v>
      </c>
      <c r="C6877" s="44" t="s">
        <v>8</v>
      </c>
    </row>
    <row r="6878" spans="2:3">
      <c r="B6878" s="80">
        <v>0</v>
      </c>
      <c r="C6878" s="72" t="s">
        <v>12</v>
      </c>
    </row>
    <row r="6879" spans="2:3">
      <c r="B6879" s="80">
        <v>0</v>
      </c>
      <c r="C6879" s="72" t="s">
        <v>6</v>
      </c>
    </row>
    <row r="6880" spans="2:3">
      <c r="B6880" s="80">
        <v>0</v>
      </c>
      <c r="C6880" s="72">
        <v>0</v>
      </c>
    </row>
    <row r="6881" spans="2:3">
      <c r="B6881" s="80">
        <v>0</v>
      </c>
      <c r="C6881" s="45" t="s">
        <v>2</v>
      </c>
    </row>
    <row r="6882" spans="2:3">
      <c r="B6882" s="80">
        <v>0</v>
      </c>
      <c r="C6882" s="72" t="s">
        <v>954</v>
      </c>
    </row>
    <row r="6883" spans="2:3">
      <c r="B6883" s="80">
        <v>0</v>
      </c>
      <c r="C6883" s="72" t="s">
        <v>4585</v>
      </c>
    </row>
    <row r="6884" spans="2:3">
      <c r="B6884" s="80">
        <v>0</v>
      </c>
      <c r="C6884" s="72" t="s">
        <v>4190</v>
      </c>
    </row>
    <row r="6885" spans="2:3">
      <c r="B6885" s="80">
        <v>0</v>
      </c>
      <c r="C6885" s="72">
        <v>0</v>
      </c>
    </row>
    <row r="6886" spans="2:3">
      <c r="B6886" s="80">
        <v>0</v>
      </c>
      <c r="C6886" s="72" t="s">
        <v>0</v>
      </c>
    </row>
    <row r="6887" spans="2:3">
      <c r="B6887" s="80">
        <v>0</v>
      </c>
      <c r="C6887" s="72" t="s">
        <v>2891</v>
      </c>
    </row>
    <row r="6888" spans="2:3">
      <c r="B6888" s="80">
        <v>0</v>
      </c>
      <c r="C6888" s="72" t="s">
        <v>2892</v>
      </c>
    </row>
    <row r="6889" spans="2:3">
      <c r="B6889" s="80">
        <v>0</v>
      </c>
      <c r="C6889" s="72" t="s">
        <v>2893</v>
      </c>
    </row>
    <row r="6890" spans="2:3">
      <c r="B6890" s="80">
        <v>0</v>
      </c>
      <c r="C6890" s="72" t="s">
        <v>4586</v>
      </c>
    </row>
    <row r="6891" spans="2:3">
      <c r="B6891" s="80">
        <v>0</v>
      </c>
      <c r="C6891" s="72">
        <v>0</v>
      </c>
    </row>
    <row r="6892" spans="2:3">
      <c r="B6892" s="122">
        <v>0</v>
      </c>
      <c r="C6892" s="122">
        <v>0</v>
      </c>
    </row>
    <row r="6893" spans="2:3">
      <c r="B6893" s="138">
        <v>0</v>
      </c>
      <c r="C6893" s="123">
        <v>0</v>
      </c>
    </row>
    <row r="6894" spans="2:3" ht="20.25">
      <c r="B6894" s="137" t="s">
        <v>1708</v>
      </c>
      <c r="C6894" s="48" t="s">
        <v>2894</v>
      </c>
    </row>
    <row r="6895" spans="2:3">
      <c r="B6895" s="80">
        <v>0</v>
      </c>
      <c r="C6895" s="49" t="s">
        <v>4587</v>
      </c>
    </row>
    <row r="6896" spans="2:3">
      <c r="B6896" s="80">
        <v>0</v>
      </c>
      <c r="C6896" s="124">
        <v>0</v>
      </c>
    </row>
    <row r="6897" spans="2:3">
      <c r="B6897" s="80">
        <v>0</v>
      </c>
      <c r="C6897" s="44" t="s">
        <v>8</v>
      </c>
    </row>
    <row r="6898" spans="2:3">
      <c r="B6898" s="80">
        <v>0</v>
      </c>
      <c r="C6898" s="72" t="s">
        <v>20</v>
      </c>
    </row>
    <row r="6899" spans="2:3">
      <c r="B6899" s="80">
        <v>0</v>
      </c>
      <c r="C6899" s="72" t="s">
        <v>11</v>
      </c>
    </row>
    <row r="6900" spans="2:3">
      <c r="B6900" s="80">
        <v>0</v>
      </c>
      <c r="C6900" s="72">
        <v>0</v>
      </c>
    </row>
    <row r="6901" spans="2:3">
      <c r="B6901" s="80">
        <v>0</v>
      </c>
      <c r="C6901" s="45" t="s">
        <v>2</v>
      </c>
    </row>
    <row r="6902" spans="2:3">
      <c r="B6902" s="80">
        <v>0</v>
      </c>
      <c r="C6902" s="72" t="s">
        <v>1038</v>
      </c>
    </row>
    <row r="6903" spans="2:3">
      <c r="B6903" s="80">
        <v>0</v>
      </c>
      <c r="C6903" s="72" t="s">
        <v>4588</v>
      </c>
    </row>
    <row r="6904" spans="2:3">
      <c r="B6904" s="80">
        <v>0</v>
      </c>
      <c r="C6904" s="72" t="s">
        <v>4589</v>
      </c>
    </row>
    <row r="6905" spans="2:3">
      <c r="B6905" s="80">
        <v>0</v>
      </c>
      <c r="C6905" s="72" t="s">
        <v>4590</v>
      </c>
    </row>
    <row r="6906" spans="2:3">
      <c r="B6906" s="80">
        <v>0</v>
      </c>
      <c r="C6906" s="72" t="s">
        <v>4591</v>
      </c>
    </row>
    <row r="6907" spans="2:3">
      <c r="B6907" s="80">
        <v>0</v>
      </c>
      <c r="C6907" s="72" t="s">
        <v>4592</v>
      </c>
    </row>
    <row r="6908" spans="2:3">
      <c r="B6908" s="80">
        <v>0</v>
      </c>
      <c r="C6908" s="72" t="s">
        <v>4593</v>
      </c>
    </row>
    <row r="6909" spans="2:3">
      <c r="B6909" s="80">
        <v>0</v>
      </c>
      <c r="C6909" s="72" t="s">
        <v>4594</v>
      </c>
    </row>
    <row r="6910" spans="2:3">
      <c r="B6910" s="80">
        <v>0</v>
      </c>
      <c r="C6910" s="72" t="s">
        <v>652</v>
      </c>
    </row>
    <row r="6911" spans="2:3">
      <c r="B6911" s="80">
        <v>0</v>
      </c>
      <c r="C6911" s="72" t="s">
        <v>4595</v>
      </c>
    </row>
    <row r="6912" spans="2:3">
      <c r="B6912" s="80">
        <v>0</v>
      </c>
      <c r="C6912" s="72">
        <v>0</v>
      </c>
    </row>
    <row r="6913" spans="2:3">
      <c r="B6913" s="80">
        <v>0</v>
      </c>
      <c r="C6913" s="72" t="s">
        <v>0</v>
      </c>
    </row>
    <row r="6914" spans="2:3">
      <c r="B6914" s="80">
        <v>0</v>
      </c>
      <c r="C6914" s="72" t="s">
        <v>2895</v>
      </c>
    </row>
    <row r="6915" spans="2:3" ht="25.5">
      <c r="B6915" s="80">
        <v>0</v>
      </c>
      <c r="C6915" s="72" t="s">
        <v>2896</v>
      </c>
    </row>
    <row r="6916" spans="2:3">
      <c r="B6916" s="80">
        <v>0</v>
      </c>
      <c r="C6916" s="72" t="s">
        <v>2897</v>
      </c>
    </row>
    <row r="6917" spans="2:3" ht="25.5">
      <c r="B6917" s="80">
        <v>0</v>
      </c>
      <c r="C6917" s="72" t="s">
        <v>2898</v>
      </c>
    </row>
    <row r="6918" spans="2:3">
      <c r="B6918" s="80">
        <v>0</v>
      </c>
      <c r="C6918" s="72" t="s">
        <v>2899</v>
      </c>
    </row>
    <row r="6919" spans="2:3">
      <c r="B6919" s="80">
        <v>0</v>
      </c>
      <c r="C6919" s="72" t="s">
        <v>2900</v>
      </c>
    </row>
    <row r="6920" spans="2:3">
      <c r="B6920" s="80">
        <v>0</v>
      </c>
      <c r="C6920" s="72" t="s">
        <v>2901</v>
      </c>
    </row>
    <row r="6921" spans="2:3">
      <c r="B6921" s="80">
        <v>0</v>
      </c>
      <c r="C6921" s="72" t="s">
        <v>2902</v>
      </c>
    </row>
    <row r="6922" spans="2:3" ht="25.5">
      <c r="B6922" s="80">
        <v>0</v>
      </c>
      <c r="C6922" s="72" t="s">
        <v>2903</v>
      </c>
    </row>
    <row r="6923" spans="2:3">
      <c r="B6923" s="80">
        <v>0</v>
      </c>
      <c r="C6923" s="72">
        <v>0</v>
      </c>
    </row>
    <row r="6924" spans="2:3">
      <c r="B6924" s="122">
        <v>0</v>
      </c>
      <c r="C6924" s="122">
        <v>0</v>
      </c>
    </row>
    <row r="6925" spans="2:3">
      <c r="B6925" s="138">
        <v>0</v>
      </c>
      <c r="C6925" s="123">
        <v>0</v>
      </c>
    </row>
    <row r="6926" spans="2:3" ht="20.25">
      <c r="B6926" s="137" t="s">
        <v>1708</v>
      </c>
      <c r="C6926" s="48" t="s">
        <v>2904</v>
      </c>
    </row>
    <row r="6927" spans="2:3">
      <c r="B6927" s="80">
        <v>0</v>
      </c>
      <c r="C6927" s="49" t="s">
        <v>4596</v>
      </c>
    </row>
    <row r="6928" spans="2:3">
      <c r="B6928" s="80">
        <v>0</v>
      </c>
      <c r="C6928" s="124">
        <v>0</v>
      </c>
    </row>
    <row r="6929" spans="2:3">
      <c r="B6929" s="80">
        <v>0</v>
      </c>
      <c r="C6929" s="44" t="s">
        <v>19</v>
      </c>
    </row>
    <row r="6930" spans="2:3">
      <c r="B6930" s="80">
        <v>0</v>
      </c>
      <c r="C6930" s="72" t="s">
        <v>15</v>
      </c>
    </row>
    <row r="6931" spans="2:3">
      <c r="B6931" s="80">
        <v>0</v>
      </c>
      <c r="C6931" s="72" t="s">
        <v>14</v>
      </c>
    </row>
    <row r="6932" spans="2:3">
      <c r="B6932" s="80">
        <v>0</v>
      </c>
      <c r="C6932" s="72">
        <v>0</v>
      </c>
    </row>
    <row r="6933" spans="2:3">
      <c r="B6933" s="80">
        <v>0</v>
      </c>
      <c r="C6933" s="45" t="s">
        <v>2</v>
      </c>
    </row>
    <row r="6934" spans="2:3">
      <c r="B6934" s="80">
        <v>0</v>
      </c>
      <c r="C6934" s="72" t="s">
        <v>4597</v>
      </c>
    </row>
    <row r="6935" spans="2:3">
      <c r="B6935" s="80">
        <v>0</v>
      </c>
      <c r="C6935" s="72" t="s">
        <v>4598</v>
      </c>
    </row>
    <row r="6936" spans="2:3">
      <c r="B6936" s="80">
        <v>0</v>
      </c>
      <c r="C6936" s="72" t="s">
        <v>902</v>
      </c>
    </row>
    <row r="6937" spans="2:3">
      <c r="B6937" s="80">
        <v>0</v>
      </c>
      <c r="C6937" s="72" t="s">
        <v>3772</v>
      </c>
    </row>
    <row r="6938" spans="2:3">
      <c r="B6938" s="80">
        <v>0</v>
      </c>
      <c r="C6938" s="72" t="s">
        <v>932</v>
      </c>
    </row>
    <row r="6939" spans="2:3">
      <c r="B6939" s="80">
        <v>0</v>
      </c>
      <c r="C6939" s="72">
        <v>0</v>
      </c>
    </row>
    <row r="6940" spans="2:3">
      <c r="B6940" s="80">
        <v>0</v>
      </c>
      <c r="C6940" s="72" t="s">
        <v>0</v>
      </c>
    </row>
    <row r="6941" spans="2:3" ht="25.5">
      <c r="B6941" s="80">
        <v>0</v>
      </c>
      <c r="C6941" s="72" t="s">
        <v>2905</v>
      </c>
    </row>
    <row r="6942" spans="2:3" ht="25.5">
      <c r="B6942" s="80">
        <v>0</v>
      </c>
      <c r="C6942" s="72" t="s">
        <v>2906</v>
      </c>
    </row>
    <row r="6943" spans="2:3">
      <c r="B6943" s="80">
        <v>0</v>
      </c>
      <c r="C6943" s="72" t="s">
        <v>2907</v>
      </c>
    </row>
    <row r="6944" spans="2:3" ht="25.5">
      <c r="B6944" s="80">
        <v>0</v>
      </c>
      <c r="C6944" s="72" t="s">
        <v>4599</v>
      </c>
    </row>
    <row r="6945" spans="2:3">
      <c r="B6945" s="80">
        <v>0</v>
      </c>
      <c r="C6945" s="72" t="s">
        <v>2908</v>
      </c>
    </row>
    <row r="6946" spans="2:3">
      <c r="B6946" s="80">
        <v>0</v>
      </c>
      <c r="C6946" s="72" t="s">
        <v>2909</v>
      </c>
    </row>
    <row r="6947" spans="2:3">
      <c r="B6947" s="80">
        <v>0</v>
      </c>
      <c r="C6947" s="72">
        <v>0</v>
      </c>
    </row>
    <row r="6948" spans="2:3">
      <c r="B6948" s="122">
        <v>0</v>
      </c>
      <c r="C6948" s="122">
        <v>0</v>
      </c>
    </row>
    <row r="6949" spans="2:3">
      <c r="B6949" s="138">
        <v>0</v>
      </c>
      <c r="C6949" s="123">
        <v>0</v>
      </c>
    </row>
    <row r="6950" spans="2:3" ht="20.25">
      <c r="B6950" s="137" t="s">
        <v>1708</v>
      </c>
      <c r="C6950" s="48" t="s">
        <v>2910</v>
      </c>
    </row>
    <row r="6951" spans="2:3">
      <c r="B6951" s="80">
        <v>0</v>
      </c>
      <c r="C6951" s="49" t="s">
        <v>4600</v>
      </c>
    </row>
    <row r="6952" spans="2:3">
      <c r="B6952" s="80">
        <v>0</v>
      </c>
      <c r="C6952" s="124">
        <v>0</v>
      </c>
    </row>
    <row r="6953" spans="2:3">
      <c r="B6953" s="80">
        <v>0</v>
      </c>
      <c r="C6953" s="44" t="s">
        <v>8</v>
      </c>
    </row>
    <row r="6954" spans="2:3">
      <c r="B6954" s="80">
        <v>0</v>
      </c>
      <c r="C6954" s="72" t="s">
        <v>15</v>
      </c>
    </row>
    <row r="6955" spans="2:3">
      <c r="B6955" s="80">
        <v>0</v>
      </c>
      <c r="C6955" s="72" t="s">
        <v>14</v>
      </c>
    </row>
    <row r="6956" spans="2:3">
      <c r="B6956" s="80">
        <v>0</v>
      </c>
      <c r="C6956" s="72">
        <v>0</v>
      </c>
    </row>
    <row r="6957" spans="2:3">
      <c r="B6957" s="80">
        <v>0</v>
      </c>
      <c r="C6957" s="45" t="s">
        <v>2</v>
      </c>
    </row>
    <row r="6958" spans="2:3">
      <c r="B6958" s="80">
        <v>0</v>
      </c>
      <c r="C6958" s="72" t="s">
        <v>4601</v>
      </c>
    </row>
    <row r="6959" spans="2:3">
      <c r="B6959" s="80">
        <v>0</v>
      </c>
      <c r="C6959" s="72" t="s">
        <v>4551</v>
      </c>
    </row>
    <row r="6960" spans="2:3">
      <c r="B6960" s="80">
        <v>0</v>
      </c>
      <c r="C6960" s="72" t="s">
        <v>775</v>
      </c>
    </row>
    <row r="6961" spans="2:3">
      <c r="B6961" s="80">
        <v>0</v>
      </c>
      <c r="C6961" s="72" t="s">
        <v>1031</v>
      </c>
    </row>
    <row r="6962" spans="2:3">
      <c r="B6962" s="80">
        <v>0</v>
      </c>
      <c r="C6962" s="72" t="s">
        <v>4602</v>
      </c>
    </row>
    <row r="6963" spans="2:3">
      <c r="B6963" s="80">
        <v>0</v>
      </c>
      <c r="C6963" s="72" t="s">
        <v>4603</v>
      </c>
    </row>
    <row r="6964" spans="2:3">
      <c r="B6964" s="80">
        <v>0</v>
      </c>
      <c r="C6964" s="72" t="s">
        <v>4604</v>
      </c>
    </row>
    <row r="6965" spans="2:3">
      <c r="B6965" s="80">
        <v>0</v>
      </c>
      <c r="C6965" s="72" t="s">
        <v>700</v>
      </c>
    </row>
    <row r="6966" spans="2:3">
      <c r="B6966" s="80">
        <v>0</v>
      </c>
      <c r="C6966" s="72">
        <v>0</v>
      </c>
    </row>
    <row r="6967" spans="2:3">
      <c r="B6967" s="80">
        <v>0</v>
      </c>
      <c r="C6967" s="72" t="s">
        <v>0</v>
      </c>
    </row>
    <row r="6968" spans="2:3">
      <c r="B6968" s="80">
        <v>0</v>
      </c>
      <c r="C6968" s="72" t="s">
        <v>2911</v>
      </c>
    </row>
    <row r="6969" spans="2:3">
      <c r="B6969" s="80">
        <v>0</v>
      </c>
      <c r="C6969" s="72" t="s">
        <v>2912</v>
      </c>
    </row>
    <row r="6970" spans="2:3" ht="25.5">
      <c r="B6970" s="80">
        <v>0</v>
      </c>
      <c r="C6970" s="72" t="s">
        <v>2913</v>
      </c>
    </row>
    <row r="6971" spans="2:3">
      <c r="B6971" s="80">
        <v>0</v>
      </c>
      <c r="C6971" s="72" t="s">
        <v>2914</v>
      </c>
    </row>
    <row r="6972" spans="2:3">
      <c r="B6972" s="80">
        <v>0</v>
      </c>
      <c r="C6972" s="72" t="s">
        <v>2915</v>
      </c>
    </row>
    <row r="6973" spans="2:3" ht="25.5">
      <c r="B6973" s="80">
        <v>0</v>
      </c>
      <c r="C6973" s="72" t="s">
        <v>2916</v>
      </c>
    </row>
    <row r="6974" spans="2:3">
      <c r="B6974" s="80">
        <v>0</v>
      </c>
      <c r="C6974" s="72">
        <v>0</v>
      </c>
    </row>
    <row r="6975" spans="2:3">
      <c r="B6975" s="122">
        <v>0</v>
      </c>
      <c r="C6975" s="122">
        <v>0</v>
      </c>
    </row>
    <row r="6976" spans="2:3">
      <c r="B6976" s="138">
        <v>0</v>
      </c>
      <c r="C6976" s="123">
        <v>0</v>
      </c>
    </row>
    <row r="6977" spans="2:3" ht="20.25">
      <c r="B6977" s="137" t="s">
        <v>1708</v>
      </c>
      <c r="C6977" s="48" t="s">
        <v>2917</v>
      </c>
    </row>
    <row r="6978" spans="2:3">
      <c r="B6978" s="80">
        <v>0</v>
      </c>
      <c r="C6978" s="49" t="s">
        <v>4605</v>
      </c>
    </row>
    <row r="6979" spans="2:3">
      <c r="B6979" s="80">
        <v>0</v>
      </c>
      <c r="C6979" s="124">
        <v>0</v>
      </c>
    </row>
    <row r="6980" spans="2:3">
      <c r="B6980" s="80">
        <v>0</v>
      </c>
      <c r="C6980" s="44" t="s">
        <v>8</v>
      </c>
    </row>
    <row r="6981" spans="2:3">
      <c r="B6981" s="80">
        <v>0</v>
      </c>
      <c r="C6981" s="72" t="s">
        <v>12</v>
      </c>
    </row>
    <row r="6982" spans="2:3">
      <c r="B6982" s="80">
        <v>0</v>
      </c>
      <c r="C6982" s="72" t="s">
        <v>14</v>
      </c>
    </row>
    <row r="6983" spans="2:3">
      <c r="B6983" s="80">
        <v>0</v>
      </c>
      <c r="C6983" s="72">
        <v>0</v>
      </c>
    </row>
    <row r="6984" spans="2:3">
      <c r="B6984" s="80">
        <v>0</v>
      </c>
      <c r="C6984" s="45" t="s">
        <v>2</v>
      </c>
    </row>
    <row r="6985" spans="2:3">
      <c r="B6985" s="80">
        <v>0</v>
      </c>
      <c r="C6985" s="72" t="s">
        <v>4606</v>
      </c>
    </row>
    <row r="6986" spans="2:3">
      <c r="B6986" s="80">
        <v>0</v>
      </c>
      <c r="C6986" s="72" t="s">
        <v>4607</v>
      </c>
    </row>
    <row r="6987" spans="2:3">
      <c r="B6987" s="80">
        <v>0</v>
      </c>
      <c r="C6987" s="72" t="s">
        <v>4608</v>
      </c>
    </row>
    <row r="6988" spans="2:3">
      <c r="B6988" s="80">
        <v>0</v>
      </c>
      <c r="C6988" s="72" t="s">
        <v>1275</v>
      </c>
    </row>
    <row r="6989" spans="2:3">
      <c r="B6989" s="80">
        <v>0</v>
      </c>
      <c r="C6989" s="72" t="s">
        <v>1359</v>
      </c>
    </row>
    <row r="6990" spans="2:3">
      <c r="B6990" s="80">
        <v>0</v>
      </c>
      <c r="C6990" s="72" t="s">
        <v>4609</v>
      </c>
    </row>
    <row r="6991" spans="2:3">
      <c r="B6991" s="80">
        <v>0</v>
      </c>
      <c r="C6991" s="72" t="s">
        <v>662</v>
      </c>
    </row>
    <row r="6992" spans="2:3">
      <c r="B6992" s="80">
        <v>0</v>
      </c>
      <c r="C6992" s="72" t="s">
        <v>700</v>
      </c>
    </row>
    <row r="6993" spans="2:3">
      <c r="B6993" s="80">
        <v>0</v>
      </c>
      <c r="C6993" s="72" t="s">
        <v>912</v>
      </c>
    </row>
    <row r="6994" spans="2:3">
      <c r="B6994" s="80">
        <v>0</v>
      </c>
      <c r="C6994" s="72" t="s">
        <v>1178</v>
      </c>
    </row>
    <row r="6995" spans="2:3">
      <c r="B6995" s="80">
        <v>0</v>
      </c>
      <c r="C6995" s="72" t="s">
        <v>4610</v>
      </c>
    </row>
    <row r="6996" spans="2:3">
      <c r="B6996" s="80">
        <v>0</v>
      </c>
      <c r="C6996" s="72" t="s">
        <v>911</v>
      </c>
    </row>
    <row r="6997" spans="2:3">
      <c r="B6997" s="80">
        <v>0</v>
      </c>
      <c r="C6997" s="72" t="s">
        <v>4611</v>
      </c>
    </row>
    <row r="6998" spans="2:3">
      <c r="B6998" s="80">
        <v>0</v>
      </c>
      <c r="C6998" s="72">
        <v>0</v>
      </c>
    </row>
    <row r="6999" spans="2:3">
      <c r="B6999" s="80">
        <v>0</v>
      </c>
      <c r="C6999" s="72" t="s">
        <v>0</v>
      </c>
    </row>
    <row r="7000" spans="2:3">
      <c r="B7000" s="80">
        <v>0</v>
      </c>
      <c r="C7000" s="72" t="s">
        <v>2918</v>
      </c>
    </row>
    <row r="7001" spans="2:3">
      <c r="B7001" s="80">
        <v>0</v>
      </c>
      <c r="C7001" s="72" t="s">
        <v>2919</v>
      </c>
    </row>
    <row r="7002" spans="2:3" ht="25.5">
      <c r="B7002" s="80">
        <v>0</v>
      </c>
      <c r="C7002" s="72" t="s">
        <v>2920</v>
      </c>
    </row>
    <row r="7003" spans="2:3">
      <c r="B7003" s="80">
        <v>0</v>
      </c>
      <c r="C7003" s="72" t="s">
        <v>2921</v>
      </c>
    </row>
    <row r="7004" spans="2:3" ht="25.5">
      <c r="B7004" s="80">
        <v>0</v>
      </c>
      <c r="C7004" s="72" t="s">
        <v>2922</v>
      </c>
    </row>
    <row r="7005" spans="2:3" ht="25.5">
      <c r="B7005" s="80">
        <v>0</v>
      </c>
      <c r="C7005" s="72" t="s">
        <v>2923</v>
      </c>
    </row>
    <row r="7006" spans="2:3">
      <c r="B7006" s="80">
        <v>0</v>
      </c>
      <c r="C7006" s="72">
        <v>0</v>
      </c>
    </row>
    <row r="7007" spans="2:3">
      <c r="B7007" s="122">
        <v>0</v>
      </c>
      <c r="C7007" s="122">
        <v>0</v>
      </c>
    </row>
    <row r="7008" spans="2:3">
      <c r="B7008" s="138">
        <v>0</v>
      </c>
      <c r="C7008" s="123">
        <v>0</v>
      </c>
    </row>
    <row r="7009" spans="2:3" ht="20.25">
      <c r="B7009" s="137" t="s">
        <v>1708</v>
      </c>
      <c r="C7009" s="48" t="s">
        <v>2924</v>
      </c>
    </row>
    <row r="7010" spans="2:3">
      <c r="B7010" s="80">
        <v>0</v>
      </c>
      <c r="C7010" s="49" t="s">
        <v>4612</v>
      </c>
    </row>
    <row r="7011" spans="2:3">
      <c r="B7011" s="80">
        <v>0</v>
      </c>
      <c r="C7011" s="124">
        <v>0</v>
      </c>
    </row>
    <row r="7012" spans="2:3">
      <c r="B7012" s="80">
        <v>0</v>
      </c>
      <c r="C7012" s="44" t="s">
        <v>8</v>
      </c>
    </row>
    <row r="7013" spans="2:3">
      <c r="B7013" s="80">
        <v>0</v>
      </c>
      <c r="C7013" s="72" t="s">
        <v>12</v>
      </c>
    </row>
    <row r="7014" spans="2:3">
      <c r="B7014" s="80">
        <v>0</v>
      </c>
      <c r="C7014" s="72" t="s">
        <v>31</v>
      </c>
    </row>
    <row r="7015" spans="2:3">
      <c r="B7015" s="80">
        <v>0</v>
      </c>
      <c r="C7015" s="72">
        <v>0</v>
      </c>
    </row>
    <row r="7016" spans="2:3">
      <c r="B7016" s="80">
        <v>0</v>
      </c>
      <c r="C7016" s="45" t="s">
        <v>2</v>
      </c>
    </row>
    <row r="7017" spans="2:3">
      <c r="B7017" s="80">
        <v>0</v>
      </c>
      <c r="C7017" s="72" t="s">
        <v>4613</v>
      </c>
    </row>
    <row r="7018" spans="2:3">
      <c r="B7018" s="80">
        <v>0</v>
      </c>
      <c r="C7018" s="72" t="s">
        <v>4614</v>
      </c>
    </row>
    <row r="7019" spans="2:3">
      <c r="B7019" s="80">
        <v>0</v>
      </c>
      <c r="C7019" s="72" t="s">
        <v>1024</v>
      </c>
    </row>
    <row r="7020" spans="2:3">
      <c r="B7020" s="80">
        <v>0</v>
      </c>
      <c r="C7020" s="72" t="s">
        <v>4615</v>
      </c>
    </row>
    <row r="7021" spans="2:3">
      <c r="B7021" s="80">
        <v>0</v>
      </c>
      <c r="C7021" s="72" t="s">
        <v>4616</v>
      </c>
    </row>
    <row r="7022" spans="2:3">
      <c r="B7022" s="80">
        <v>0</v>
      </c>
      <c r="C7022" s="72">
        <v>0</v>
      </c>
    </row>
    <row r="7023" spans="2:3">
      <c r="B7023" s="80">
        <v>0</v>
      </c>
      <c r="C7023" s="72" t="s">
        <v>0</v>
      </c>
    </row>
    <row r="7024" spans="2:3">
      <c r="B7024" s="80">
        <v>0</v>
      </c>
      <c r="C7024" s="72" t="s">
        <v>2925</v>
      </c>
    </row>
    <row r="7025" spans="2:3" ht="25.5">
      <c r="B7025" s="80">
        <v>0</v>
      </c>
      <c r="C7025" s="72" t="s">
        <v>2926</v>
      </c>
    </row>
    <row r="7026" spans="2:3">
      <c r="B7026" s="80">
        <v>0</v>
      </c>
      <c r="C7026" s="72" t="s">
        <v>2927</v>
      </c>
    </row>
    <row r="7027" spans="2:3" ht="25.5">
      <c r="B7027" s="80">
        <v>0</v>
      </c>
      <c r="C7027" s="72" t="s">
        <v>4617</v>
      </c>
    </row>
    <row r="7028" spans="2:3">
      <c r="B7028" s="80">
        <v>0</v>
      </c>
      <c r="C7028" s="72" t="s">
        <v>2928</v>
      </c>
    </row>
    <row r="7029" spans="2:3">
      <c r="B7029" s="80">
        <v>0</v>
      </c>
      <c r="C7029" s="72">
        <v>0</v>
      </c>
    </row>
    <row r="7030" spans="2:3">
      <c r="B7030" s="122">
        <v>0</v>
      </c>
      <c r="C7030" s="122">
        <v>0</v>
      </c>
    </row>
    <row r="7031" spans="2:3">
      <c r="B7031" s="138">
        <v>0</v>
      </c>
      <c r="C7031" s="123">
        <v>0</v>
      </c>
    </row>
    <row r="7032" spans="2:3" ht="20.25">
      <c r="B7032" s="137" t="s">
        <v>1708</v>
      </c>
      <c r="C7032" s="48" t="s">
        <v>2929</v>
      </c>
    </row>
    <row r="7033" spans="2:3">
      <c r="B7033" s="80">
        <v>0</v>
      </c>
      <c r="C7033" s="49" t="s">
        <v>4618</v>
      </c>
    </row>
    <row r="7034" spans="2:3">
      <c r="B7034" s="80">
        <v>0</v>
      </c>
      <c r="C7034" s="124">
        <v>0</v>
      </c>
    </row>
    <row r="7035" spans="2:3">
      <c r="B7035" s="80">
        <v>0</v>
      </c>
      <c r="C7035" s="44" t="s">
        <v>19</v>
      </c>
    </row>
    <row r="7036" spans="2:3">
      <c r="B7036" s="80">
        <v>0</v>
      </c>
      <c r="C7036" s="72" t="s">
        <v>2930</v>
      </c>
    </row>
    <row r="7037" spans="2:3">
      <c r="B7037" s="80">
        <v>0</v>
      </c>
      <c r="C7037" s="72" t="s">
        <v>11</v>
      </c>
    </row>
    <row r="7038" spans="2:3">
      <c r="B7038" s="80">
        <v>0</v>
      </c>
      <c r="C7038" s="72">
        <v>0</v>
      </c>
    </row>
    <row r="7039" spans="2:3">
      <c r="B7039" s="80">
        <v>0</v>
      </c>
      <c r="C7039" s="45" t="s">
        <v>2</v>
      </c>
    </row>
    <row r="7040" spans="2:3">
      <c r="B7040" s="80">
        <v>0</v>
      </c>
      <c r="C7040" s="72" t="s">
        <v>648</v>
      </c>
    </row>
    <row r="7041" spans="2:3">
      <c r="B7041" s="80">
        <v>0</v>
      </c>
      <c r="C7041" s="72" t="s">
        <v>4619</v>
      </c>
    </row>
    <row r="7042" spans="2:3">
      <c r="B7042" s="80">
        <v>0</v>
      </c>
      <c r="C7042" s="72" t="s">
        <v>4620</v>
      </c>
    </row>
    <row r="7043" spans="2:3">
      <c r="B7043" s="80">
        <v>0</v>
      </c>
      <c r="C7043" s="72" t="s">
        <v>4621</v>
      </c>
    </row>
    <row r="7044" spans="2:3">
      <c r="B7044" s="80">
        <v>0</v>
      </c>
      <c r="C7044" s="72" t="s">
        <v>4622</v>
      </c>
    </row>
    <row r="7045" spans="2:3">
      <c r="B7045" s="80">
        <v>0</v>
      </c>
      <c r="C7045" s="72" t="s">
        <v>4623</v>
      </c>
    </row>
    <row r="7046" spans="2:3">
      <c r="B7046" s="80">
        <v>0</v>
      </c>
      <c r="C7046" s="72" t="s">
        <v>4624</v>
      </c>
    </row>
    <row r="7047" spans="2:3">
      <c r="B7047" s="80">
        <v>0</v>
      </c>
      <c r="C7047" s="72" t="s">
        <v>4348</v>
      </c>
    </row>
    <row r="7048" spans="2:3">
      <c r="B7048" s="80">
        <v>0</v>
      </c>
      <c r="C7048" s="72" t="s">
        <v>4625</v>
      </c>
    </row>
    <row r="7049" spans="2:3">
      <c r="B7049" s="80">
        <v>0</v>
      </c>
      <c r="C7049" s="72">
        <v>0</v>
      </c>
    </row>
    <row r="7050" spans="2:3">
      <c r="B7050" s="80">
        <v>0</v>
      </c>
      <c r="C7050" s="72" t="s">
        <v>0</v>
      </c>
    </row>
    <row r="7051" spans="2:3">
      <c r="B7051" s="80">
        <v>0</v>
      </c>
      <c r="C7051" s="72" t="s">
        <v>2931</v>
      </c>
    </row>
    <row r="7052" spans="2:3" ht="38.25">
      <c r="B7052" s="80">
        <v>0</v>
      </c>
      <c r="C7052" s="72" t="s">
        <v>2932</v>
      </c>
    </row>
    <row r="7053" spans="2:3">
      <c r="B7053" s="80">
        <v>0</v>
      </c>
      <c r="C7053" s="72" t="s">
        <v>2897</v>
      </c>
    </row>
    <row r="7054" spans="2:3" ht="25.5">
      <c r="B7054" s="80">
        <v>0</v>
      </c>
      <c r="C7054" s="72" t="s">
        <v>2933</v>
      </c>
    </row>
    <row r="7055" spans="2:3">
      <c r="B7055" s="80">
        <v>0</v>
      </c>
      <c r="C7055" s="72">
        <v>0</v>
      </c>
    </row>
    <row r="7056" spans="2:3">
      <c r="B7056" s="80">
        <v>0</v>
      </c>
      <c r="C7056" s="72">
        <v>0</v>
      </c>
    </row>
    <row r="7057" spans="2:3">
      <c r="B7057" s="122">
        <v>0</v>
      </c>
      <c r="C7057" s="122">
        <v>0</v>
      </c>
    </row>
    <row r="7058" spans="2:3">
      <c r="B7058" s="138">
        <v>0</v>
      </c>
      <c r="C7058" s="123">
        <v>0</v>
      </c>
    </row>
    <row r="7059" spans="2:3" ht="20.25">
      <c r="B7059" s="137" t="s">
        <v>1708</v>
      </c>
      <c r="C7059" s="48" t="s">
        <v>2934</v>
      </c>
    </row>
    <row r="7060" spans="2:3">
      <c r="B7060" s="80">
        <v>0</v>
      </c>
      <c r="C7060" s="49" t="s">
        <v>4626</v>
      </c>
    </row>
    <row r="7061" spans="2:3">
      <c r="B7061" s="80">
        <v>0</v>
      </c>
      <c r="C7061" s="124">
        <v>0</v>
      </c>
    </row>
    <row r="7062" spans="2:3">
      <c r="B7062" s="80">
        <v>0</v>
      </c>
      <c r="C7062" s="44" t="s">
        <v>33</v>
      </c>
    </row>
    <row r="7063" spans="2:3">
      <c r="B7063" s="80">
        <v>0</v>
      </c>
      <c r="C7063" s="72" t="s">
        <v>7</v>
      </c>
    </row>
    <row r="7064" spans="2:3">
      <c r="B7064" s="80">
        <v>0</v>
      </c>
      <c r="C7064" s="72" t="s">
        <v>11</v>
      </c>
    </row>
    <row r="7065" spans="2:3">
      <c r="B7065" s="80">
        <v>0</v>
      </c>
      <c r="C7065" s="72">
        <v>0</v>
      </c>
    </row>
    <row r="7066" spans="2:3">
      <c r="B7066" s="80">
        <v>0</v>
      </c>
      <c r="C7066" s="45" t="s">
        <v>2</v>
      </c>
    </row>
    <row r="7067" spans="2:3">
      <c r="B7067" s="80">
        <v>0</v>
      </c>
      <c r="C7067" s="72" t="s">
        <v>4627</v>
      </c>
    </row>
    <row r="7068" spans="2:3">
      <c r="B7068" s="80">
        <v>0</v>
      </c>
      <c r="C7068" s="72" t="s">
        <v>4628</v>
      </c>
    </row>
    <row r="7069" spans="2:3">
      <c r="B7069" s="80">
        <v>0</v>
      </c>
      <c r="C7069" s="72" t="s">
        <v>4629</v>
      </c>
    </row>
    <row r="7070" spans="2:3">
      <c r="B7070" s="80">
        <v>0</v>
      </c>
      <c r="C7070" s="72" t="s">
        <v>4630</v>
      </c>
    </row>
    <row r="7071" spans="2:3">
      <c r="B7071" s="80">
        <v>0</v>
      </c>
      <c r="C7071" s="72" t="s">
        <v>3625</v>
      </c>
    </row>
    <row r="7072" spans="2:3">
      <c r="B7072" s="80">
        <v>0</v>
      </c>
      <c r="C7072" s="72" t="s">
        <v>4631</v>
      </c>
    </row>
    <row r="7073" spans="2:3">
      <c r="B7073" s="80">
        <v>0</v>
      </c>
      <c r="C7073" s="72" t="s">
        <v>681</v>
      </c>
    </row>
    <row r="7074" spans="2:3">
      <c r="B7074" s="80">
        <v>0</v>
      </c>
      <c r="C7074" s="72" t="s">
        <v>662</v>
      </c>
    </row>
    <row r="7075" spans="2:3">
      <c r="B7075" s="80">
        <v>0</v>
      </c>
      <c r="C7075" s="72" t="s">
        <v>700</v>
      </c>
    </row>
    <row r="7076" spans="2:3">
      <c r="B7076" s="80">
        <v>0</v>
      </c>
      <c r="C7076" s="72" t="s">
        <v>4632</v>
      </c>
    </row>
    <row r="7077" spans="2:3">
      <c r="B7077" s="80">
        <v>0</v>
      </c>
      <c r="C7077" s="72">
        <v>0</v>
      </c>
    </row>
    <row r="7078" spans="2:3">
      <c r="B7078" s="80">
        <v>0</v>
      </c>
      <c r="C7078" s="72" t="s">
        <v>0</v>
      </c>
    </row>
    <row r="7079" spans="2:3">
      <c r="B7079" s="80">
        <v>0</v>
      </c>
      <c r="C7079" s="72" t="s">
        <v>2935</v>
      </c>
    </row>
    <row r="7080" spans="2:3">
      <c r="B7080" s="80">
        <v>0</v>
      </c>
      <c r="C7080" s="72" t="s">
        <v>2936</v>
      </c>
    </row>
    <row r="7081" spans="2:3">
      <c r="B7081" s="80">
        <v>0</v>
      </c>
      <c r="C7081" s="72" t="s">
        <v>2937</v>
      </c>
    </row>
    <row r="7082" spans="2:3">
      <c r="B7082" s="80">
        <v>0</v>
      </c>
      <c r="C7082" s="72" t="s">
        <v>2938</v>
      </c>
    </row>
    <row r="7083" spans="2:3" ht="25.5">
      <c r="B7083" s="80">
        <v>0</v>
      </c>
      <c r="C7083" s="72" t="s">
        <v>2939</v>
      </c>
    </row>
    <row r="7084" spans="2:3">
      <c r="B7084" s="80">
        <v>0</v>
      </c>
      <c r="C7084" s="72" t="s">
        <v>2940</v>
      </c>
    </row>
    <row r="7085" spans="2:3">
      <c r="B7085" s="80">
        <v>0</v>
      </c>
      <c r="C7085" s="72" t="s">
        <v>4633</v>
      </c>
    </row>
    <row r="7086" spans="2:3">
      <c r="B7086" s="80">
        <v>0</v>
      </c>
      <c r="C7086" s="72" t="s">
        <v>2941</v>
      </c>
    </row>
    <row r="7087" spans="2:3">
      <c r="B7087" s="80">
        <v>0</v>
      </c>
      <c r="C7087" s="72" t="s">
        <v>2942</v>
      </c>
    </row>
    <row r="7088" spans="2:3">
      <c r="B7088" s="80">
        <v>0</v>
      </c>
      <c r="C7088" s="72" t="s">
        <v>2943</v>
      </c>
    </row>
    <row r="7089" spans="2:3">
      <c r="B7089" s="80">
        <v>0</v>
      </c>
      <c r="C7089" s="72" t="s">
        <v>2944</v>
      </c>
    </row>
    <row r="7090" spans="2:3">
      <c r="B7090" s="80">
        <v>0</v>
      </c>
      <c r="C7090" s="72">
        <v>0</v>
      </c>
    </row>
    <row r="7091" spans="2:3">
      <c r="B7091" s="122">
        <v>0</v>
      </c>
      <c r="C7091" s="122">
        <v>0</v>
      </c>
    </row>
    <row r="7092" spans="2:3">
      <c r="B7092" s="138">
        <v>0</v>
      </c>
      <c r="C7092" s="123">
        <v>0</v>
      </c>
    </row>
    <row r="7093" spans="2:3" ht="20.25">
      <c r="B7093" s="137" t="s">
        <v>1708</v>
      </c>
      <c r="C7093" s="48" t="s">
        <v>2945</v>
      </c>
    </row>
    <row r="7094" spans="2:3">
      <c r="B7094" s="80">
        <v>0</v>
      </c>
      <c r="C7094" s="49" t="s">
        <v>4634</v>
      </c>
    </row>
    <row r="7095" spans="2:3">
      <c r="B7095" s="80">
        <v>0</v>
      </c>
      <c r="C7095" s="124">
        <v>0</v>
      </c>
    </row>
    <row r="7096" spans="2:3">
      <c r="B7096" s="80">
        <v>0</v>
      </c>
      <c r="C7096" s="44" t="s">
        <v>8</v>
      </c>
    </row>
    <row r="7097" spans="2:3">
      <c r="B7097" s="80">
        <v>0</v>
      </c>
      <c r="C7097" s="72" t="s">
        <v>4</v>
      </c>
    </row>
    <row r="7098" spans="2:3">
      <c r="B7098" s="80">
        <v>0</v>
      </c>
      <c r="C7098" s="72" t="s">
        <v>11</v>
      </c>
    </row>
    <row r="7099" spans="2:3">
      <c r="B7099" s="80">
        <v>0</v>
      </c>
      <c r="C7099" s="72">
        <v>0</v>
      </c>
    </row>
    <row r="7100" spans="2:3">
      <c r="B7100" s="80">
        <v>0</v>
      </c>
      <c r="C7100" s="45" t="s">
        <v>2</v>
      </c>
    </row>
    <row r="7101" spans="2:3">
      <c r="B7101" s="80">
        <v>0</v>
      </c>
      <c r="C7101" s="72" t="s">
        <v>4635</v>
      </c>
    </row>
    <row r="7102" spans="2:3">
      <c r="B7102" s="80">
        <v>0</v>
      </c>
      <c r="C7102" s="72" t="s">
        <v>4636</v>
      </c>
    </row>
    <row r="7103" spans="2:3">
      <c r="B7103" s="80">
        <v>0</v>
      </c>
      <c r="C7103" s="72" t="s">
        <v>4637</v>
      </c>
    </row>
    <row r="7104" spans="2:3">
      <c r="B7104" s="80">
        <v>0</v>
      </c>
      <c r="C7104" s="72" t="s">
        <v>4638</v>
      </c>
    </row>
    <row r="7105" spans="2:3">
      <c r="B7105" s="80">
        <v>0</v>
      </c>
      <c r="C7105" s="72" t="s">
        <v>4639</v>
      </c>
    </row>
    <row r="7106" spans="2:3">
      <c r="B7106" s="80">
        <v>0</v>
      </c>
      <c r="C7106" s="72" t="s">
        <v>4640</v>
      </c>
    </row>
    <row r="7107" spans="2:3">
      <c r="B7107" s="80">
        <v>0</v>
      </c>
      <c r="C7107" s="72" t="s">
        <v>700</v>
      </c>
    </row>
    <row r="7108" spans="2:3">
      <c r="B7108" s="80">
        <v>0</v>
      </c>
      <c r="C7108" s="72">
        <v>0</v>
      </c>
    </row>
    <row r="7109" spans="2:3">
      <c r="B7109" s="80">
        <v>0</v>
      </c>
      <c r="C7109" s="72" t="s">
        <v>0</v>
      </c>
    </row>
    <row r="7110" spans="2:3">
      <c r="B7110" s="80">
        <v>0</v>
      </c>
      <c r="C7110" s="72" t="s">
        <v>1957</v>
      </c>
    </row>
    <row r="7111" spans="2:3">
      <c r="B7111" s="80">
        <v>0</v>
      </c>
      <c r="C7111" s="72" t="s">
        <v>2946</v>
      </c>
    </row>
    <row r="7112" spans="2:3" ht="25.5">
      <c r="B7112" s="80">
        <v>0</v>
      </c>
      <c r="C7112" s="72" t="s">
        <v>2947</v>
      </c>
    </row>
    <row r="7113" spans="2:3">
      <c r="B7113" s="80">
        <v>0</v>
      </c>
      <c r="C7113" s="72" t="s">
        <v>2948</v>
      </c>
    </row>
    <row r="7114" spans="2:3">
      <c r="B7114" s="80">
        <v>0</v>
      </c>
      <c r="C7114" s="72" t="s">
        <v>2949</v>
      </c>
    </row>
    <row r="7115" spans="2:3">
      <c r="B7115" s="80">
        <v>0</v>
      </c>
      <c r="C7115" s="72" t="s">
        <v>2950</v>
      </c>
    </row>
    <row r="7116" spans="2:3">
      <c r="B7116" s="80">
        <v>0</v>
      </c>
      <c r="C7116" s="72">
        <v>0</v>
      </c>
    </row>
    <row r="7117" spans="2:3">
      <c r="B7117" s="122">
        <v>0</v>
      </c>
      <c r="C7117" s="122">
        <v>0</v>
      </c>
    </row>
    <row r="7118" spans="2:3">
      <c r="B7118" s="138">
        <v>0</v>
      </c>
      <c r="C7118" s="123">
        <v>0</v>
      </c>
    </row>
    <row r="7119" spans="2:3" ht="20.25">
      <c r="B7119" s="137" t="s">
        <v>1708</v>
      </c>
      <c r="C7119" s="48" t="s">
        <v>2951</v>
      </c>
    </row>
    <row r="7120" spans="2:3">
      <c r="B7120" s="80">
        <v>0</v>
      </c>
      <c r="C7120" s="49" t="s">
        <v>4641</v>
      </c>
    </row>
    <row r="7121" spans="2:3">
      <c r="B7121" s="80">
        <v>0</v>
      </c>
      <c r="C7121" s="124">
        <v>0</v>
      </c>
    </row>
    <row r="7122" spans="2:3">
      <c r="B7122" s="80">
        <v>0</v>
      </c>
      <c r="C7122" s="44" t="s">
        <v>8</v>
      </c>
    </row>
    <row r="7123" spans="2:3">
      <c r="B7123" s="80">
        <v>0</v>
      </c>
      <c r="C7123" s="72" t="s">
        <v>4</v>
      </c>
    </row>
    <row r="7124" spans="2:3">
      <c r="B7124" s="80">
        <v>0</v>
      </c>
      <c r="C7124" s="72" t="s">
        <v>11</v>
      </c>
    </row>
    <row r="7125" spans="2:3">
      <c r="B7125" s="80">
        <v>0</v>
      </c>
      <c r="C7125" s="72">
        <v>0</v>
      </c>
    </row>
    <row r="7126" spans="2:3">
      <c r="B7126" s="80">
        <v>0</v>
      </c>
      <c r="C7126" s="45" t="s">
        <v>2</v>
      </c>
    </row>
    <row r="7127" spans="2:3">
      <c r="B7127" s="80">
        <v>0</v>
      </c>
      <c r="C7127" s="72" t="s">
        <v>4642</v>
      </c>
    </row>
    <row r="7128" spans="2:3">
      <c r="B7128" s="80">
        <v>0</v>
      </c>
      <c r="C7128" s="72" t="s">
        <v>4643</v>
      </c>
    </row>
    <row r="7129" spans="2:3">
      <c r="B7129" s="80">
        <v>0</v>
      </c>
      <c r="C7129" s="72" t="s">
        <v>4644</v>
      </c>
    </row>
    <row r="7130" spans="2:3">
      <c r="B7130" s="80">
        <v>0</v>
      </c>
      <c r="C7130" s="72" t="s">
        <v>653</v>
      </c>
    </row>
    <row r="7131" spans="2:3">
      <c r="B7131" s="80">
        <v>0</v>
      </c>
      <c r="C7131" s="72" t="s">
        <v>1275</v>
      </c>
    </row>
    <row r="7132" spans="2:3">
      <c r="B7132" s="80">
        <v>0</v>
      </c>
      <c r="C7132" s="72" t="s">
        <v>944</v>
      </c>
    </row>
    <row r="7133" spans="2:3">
      <c r="B7133" s="80">
        <v>0</v>
      </c>
      <c r="C7133" s="72" t="s">
        <v>4645</v>
      </c>
    </row>
    <row r="7134" spans="2:3">
      <c r="B7134" s="80">
        <v>0</v>
      </c>
      <c r="C7134" s="72" t="s">
        <v>4646</v>
      </c>
    </row>
    <row r="7135" spans="2:3">
      <c r="B7135" s="80">
        <v>0</v>
      </c>
      <c r="C7135" s="72" t="s">
        <v>1205</v>
      </c>
    </row>
    <row r="7136" spans="2:3">
      <c r="B7136" s="80">
        <v>0</v>
      </c>
      <c r="C7136" s="72" t="s">
        <v>4076</v>
      </c>
    </row>
    <row r="7137" spans="2:3">
      <c r="B7137" s="80">
        <v>0</v>
      </c>
      <c r="C7137" s="72" t="s">
        <v>4647</v>
      </c>
    </row>
    <row r="7138" spans="2:3">
      <c r="B7138" s="80">
        <v>0</v>
      </c>
      <c r="C7138" s="72" t="s">
        <v>4648</v>
      </c>
    </row>
    <row r="7139" spans="2:3">
      <c r="B7139" s="80">
        <v>0</v>
      </c>
      <c r="C7139" s="72" t="s">
        <v>4649</v>
      </c>
    </row>
    <row r="7140" spans="2:3">
      <c r="B7140" s="80">
        <v>0</v>
      </c>
      <c r="C7140" s="72" t="s">
        <v>700</v>
      </c>
    </row>
    <row r="7141" spans="2:3">
      <c r="B7141" s="80">
        <v>0</v>
      </c>
      <c r="C7141" s="72">
        <v>0</v>
      </c>
    </row>
    <row r="7142" spans="2:3">
      <c r="B7142" s="80">
        <v>0</v>
      </c>
      <c r="C7142" s="72" t="s">
        <v>0</v>
      </c>
    </row>
    <row r="7143" spans="2:3" ht="25.5">
      <c r="B7143" s="80">
        <v>0</v>
      </c>
      <c r="C7143" s="72" t="s">
        <v>4650</v>
      </c>
    </row>
    <row r="7144" spans="2:3">
      <c r="B7144" s="80">
        <v>0</v>
      </c>
      <c r="C7144" s="72" t="s">
        <v>2952</v>
      </c>
    </row>
    <row r="7145" spans="2:3">
      <c r="B7145" s="80">
        <v>0</v>
      </c>
      <c r="C7145" s="72" t="s">
        <v>2953</v>
      </c>
    </row>
    <row r="7146" spans="2:3" ht="25.5">
      <c r="B7146" s="80">
        <v>0</v>
      </c>
      <c r="C7146" s="72" t="s">
        <v>2954</v>
      </c>
    </row>
    <row r="7147" spans="2:3">
      <c r="B7147" s="80">
        <v>0</v>
      </c>
      <c r="C7147" s="72" t="s">
        <v>2955</v>
      </c>
    </row>
    <row r="7148" spans="2:3">
      <c r="B7148" s="80">
        <v>0</v>
      </c>
      <c r="C7148" s="72" t="s">
        <v>2956</v>
      </c>
    </row>
    <row r="7149" spans="2:3">
      <c r="B7149" s="80">
        <v>0</v>
      </c>
      <c r="C7149" s="72" t="s">
        <v>2957</v>
      </c>
    </row>
    <row r="7150" spans="2:3">
      <c r="B7150" s="80">
        <v>0</v>
      </c>
      <c r="C7150" s="72">
        <v>0</v>
      </c>
    </row>
    <row r="7151" spans="2:3">
      <c r="B7151" s="122">
        <v>0</v>
      </c>
      <c r="C7151" s="122">
        <v>0</v>
      </c>
    </row>
    <row r="7152" spans="2:3">
      <c r="B7152" s="138">
        <v>0</v>
      </c>
      <c r="C7152" s="123">
        <v>0</v>
      </c>
    </row>
    <row r="7153" spans="2:3" ht="40.5">
      <c r="B7153" s="137" t="s">
        <v>1708</v>
      </c>
      <c r="C7153" s="48" t="s">
        <v>2958</v>
      </c>
    </row>
    <row r="7154" spans="2:3">
      <c r="B7154" s="80">
        <v>0</v>
      </c>
      <c r="C7154" s="49" t="s">
        <v>4651</v>
      </c>
    </row>
    <row r="7155" spans="2:3">
      <c r="B7155" s="80">
        <v>0</v>
      </c>
      <c r="C7155" s="124">
        <v>0</v>
      </c>
    </row>
    <row r="7156" spans="2:3">
      <c r="B7156" s="80">
        <v>0</v>
      </c>
      <c r="C7156" s="44" t="s">
        <v>10</v>
      </c>
    </row>
    <row r="7157" spans="2:3">
      <c r="B7157" s="80">
        <v>0</v>
      </c>
      <c r="C7157" s="72" t="s">
        <v>15</v>
      </c>
    </row>
    <row r="7158" spans="2:3">
      <c r="B7158" s="80">
        <v>0</v>
      </c>
      <c r="C7158" s="72" t="s">
        <v>32</v>
      </c>
    </row>
    <row r="7159" spans="2:3">
      <c r="B7159" s="80">
        <v>0</v>
      </c>
      <c r="C7159" s="72">
        <v>0</v>
      </c>
    </row>
    <row r="7160" spans="2:3">
      <c r="B7160" s="80">
        <v>0</v>
      </c>
      <c r="C7160" s="45" t="s">
        <v>2</v>
      </c>
    </row>
    <row r="7161" spans="2:3">
      <c r="B7161" s="80">
        <v>0</v>
      </c>
      <c r="C7161" s="72" t="s">
        <v>687</v>
      </c>
    </row>
    <row r="7162" spans="2:3">
      <c r="B7162" s="80">
        <v>0</v>
      </c>
      <c r="C7162" s="72" t="s">
        <v>4652</v>
      </c>
    </row>
    <row r="7163" spans="2:3">
      <c r="B7163" s="80">
        <v>0</v>
      </c>
      <c r="C7163" s="72" t="s">
        <v>4653</v>
      </c>
    </row>
    <row r="7164" spans="2:3">
      <c r="B7164" s="80">
        <v>0</v>
      </c>
      <c r="C7164" s="72" t="s">
        <v>4654</v>
      </c>
    </row>
    <row r="7165" spans="2:3">
      <c r="B7165" s="80">
        <v>0</v>
      </c>
      <c r="C7165" s="72" t="s">
        <v>4655</v>
      </c>
    </row>
    <row r="7166" spans="2:3">
      <c r="B7166" s="80">
        <v>0</v>
      </c>
      <c r="C7166" s="72" t="s">
        <v>740</v>
      </c>
    </row>
    <row r="7167" spans="2:3">
      <c r="B7167" s="80">
        <v>0</v>
      </c>
      <c r="C7167" s="72" t="s">
        <v>4656</v>
      </c>
    </row>
    <row r="7168" spans="2:3">
      <c r="B7168" s="80">
        <v>0</v>
      </c>
      <c r="C7168" s="72" t="s">
        <v>4657</v>
      </c>
    </row>
    <row r="7169" spans="2:3">
      <c r="B7169" s="80">
        <v>0</v>
      </c>
      <c r="C7169" s="72" t="s">
        <v>4658</v>
      </c>
    </row>
    <row r="7170" spans="2:3">
      <c r="B7170" s="80">
        <v>0</v>
      </c>
      <c r="C7170" s="72" t="s">
        <v>662</v>
      </c>
    </row>
    <row r="7171" spans="2:3">
      <c r="B7171" s="80">
        <v>0</v>
      </c>
      <c r="C7171" s="72" t="s">
        <v>700</v>
      </c>
    </row>
    <row r="7172" spans="2:3">
      <c r="B7172" s="80">
        <v>0</v>
      </c>
      <c r="C7172" s="72">
        <v>0</v>
      </c>
    </row>
    <row r="7173" spans="2:3">
      <c r="B7173" s="80">
        <v>0</v>
      </c>
      <c r="C7173" s="72" t="s">
        <v>0</v>
      </c>
    </row>
    <row r="7174" spans="2:3" ht="63.75">
      <c r="B7174" s="80">
        <v>0</v>
      </c>
      <c r="C7174" s="72" t="s">
        <v>2959</v>
      </c>
    </row>
    <row r="7175" spans="2:3" ht="25.5">
      <c r="B7175" s="80">
        <v>0</v>
      </c>
      <c r="C7175" s="72" t="s">
        <v>2960</v>
      </c>
    </row>
    <row r="7176" spans="2:3">
      <c r="B7176" s="80">
        <v>0</v>
      </c>
      <c r="C7176" s="72" t="s">
        <v>2961</v>
      </c>
    </row>
    <row r="7177" spans="2:3" ht="25.5">
      <c r="B7177" s="80">
        <v>0</v>
      </c>
      <c r="C7177" s="72" t="s">
        <v>2962</v>
      </c>
    </row>
    <row r="7178" spans="2:3">
      <c r="B7178" s="80">
        <v>0</v>
      </c>
      <c r="C7178" s="72" t="s">
        <v>2963</v>
      </c>
    </row>
    <row r="7179" spans="2:3">
      <c r="B7179" s="80">
        <v>0</v>
      </c>
      <c r="C7179" s="72">
        <v>0</v>
      </c>
    </row>
    <row r="7180" spans="2:3">
      <c r="B7180" s="122">
        <v>0</v>
      </c>
      <c r="C7180" s="122">
        <v>0</v>
      </c>
    </row>
    <row r="7181" spans="2:3">
      <c r="B7181" s="138">
        <v>0</v>
      </c>
      <c r="C7181" s="123">
        <v>0</v>
      </c>
    </row>
    <row r="7182" spans="2:3" ht="20.25">
      <c r="B7182" s="137" t="s">
        <v>1708</v>
      </c>
      <c r="C7182" s="48" t="s">
        <v>2964</v>
      </c>
    </row>
    <row r="7183" spans="2:3">
      <c r="B7183" s="80">
        <v>0</v>
      </c>
      <c r="C7183" s="49" t="s">
        <v>4659</v>
      </c>
    </row>
    <row r="7184" spans="2:3">
      <c r="B7184" s="80">
        <v>0</v>
      </c>
      <c r="C7184" s="124">
        <v>0</v>
      </c>
    </row>
    <row r="7185" spans="2:3">
      <c r="B7185" s="80">
        <v>0</v>
      </c>
      <c r="C7185" s="44" t="s">
        <v>8</v>
      </c>
    </row>
    <row r="7186" spans="2:3">
      <c r="B7186" s="80">
        <v>0</v>
      </c>
      <c r="C7186" s="72" t="s">
        <v>7</v>
      </c>
    </row>
    <row r="7187" spans="2:3">
      <c r="B7187" s="80">
        <v>0</v>
      </c>
      <c r="C7187" s="72" t="s">
        <v>6</v>
      </c>
    </row>
    <row r="7188" spans="2:3">
      <c r="B7188" s="80">
        <v>0</v>
      </c>
      <c r="C7188" s="72">
        <v>0</v>
      </c>
    </row>
    <row r="7189" spans="2:3">
      <c r="B7189" s="80">
        <v>0</v>
      </c>
      <c r="C7189" s="45" t="s">
        <v>2</v>
      </c>
    </row>
    <row r="7190" spans="2:3">
      <c r="B7190" s="80">
        <v>0</v>
      </c>
      <c r="C7190" s="72" t="s">
        <v>4660</v>
      </c>
    </row>
    <row r="7191" spans="2:3">
      <c r="B7191" s="80">
        <v>0</v>
      </c>
      <c r="C7191" s="72" t="s">
        <v>4661</v>
      </c>
    </row>
    <row r="7192" spans="2:3">
      <c r="B7192" s="80">
        <v>0</v>
      </c>
      <c r="C7192" s="72" t="s">
        <v>1233</v>
      </c>
    </row>
    <row r="7193" spans="2:3">
      <c r="B7193" s="80">
        <v>0</v>
      </c>
      <c r="C7193" s="72" t="s">
        <v>705</v>
      </c>
    </row>
    <row r="7194" spans="2:3">
      <c r="B7194" s="80">
        <v>0</v>
      </c>
      <c r="C7194" s="72" t="s">
        <v>4662</v>
      </c>
    </row>
    <row r="7195" spans="2:3">
      <c r="B7195" s="80">
        <v>0</v>
      </c>
      <c r="C7195" s="72" t="s">
        <v>1015</v>
      </c>
    </row>
    <row r="7196" spans="2:3">
      <c r="B7196" s="80">
        <v>0</v>
      </c>
      <c r="C7196" s="72" t="s">
        <v>1136</v>
      </c>
    </row>
    <row r="7197" spans="2:3">
      <c r="B7197" s="80">
        <v>0</v>
      </c>
      <c r="C7197" s="72">
        <v>0</v>
      </c>
    </row>
    <row r="7198" spans="2:3">
      <c r="B7198" s="80">
        <v>0</v>
      </c>
      <c r="C7198" s="72" t="s">
        <v>0</v>
      </c>
    </row>
    <row r="7199" spans="2:3">
      <c r="B7199" s="80">
        <v>0</v>
      </c>
      <c r="C7199" s="72" t="s">
        <v>2965</v>
      </c>
    </row>
    <row r="7200" spans="2:3">
      <c r="B7200" s="80">
        <v>0</v>
      </c>
      <c r="C7200" s="72" t="s">
        <v>2966</v>
      </c>
    </row>
    <row r="7201" spans="2:3">
      <c r="B7201" s="80">
        <v>0</v>
      </c>
      <c r="C7201" s="72" t="s">
        <v>2967</v>
      </c>
    </row>
    <row r="7202" spans="2:3">
      <c r="B7202" s="80">
        <v>0</v>
      </c>
      <c r="C7202" s="72" t="s">
        <v>2968</v>
      </c>
    </row>
    <row r="7203" spans="2:3">
      <c r="B7203" s="80">
        <v>0</v>
      </c>
      <c r="C7203" s="72" t="s">
        <v>2969</v>
      </c>
    </row>
    <row r="7204" spans="2:3">
      <c r="B7204" s="80">
        <v>0</v>
      </c>
      <c r="C7204" s="72" t="s">
        <v>2970</v>
      </c>
    </row>
    <row r="7205" spans="2:3">
      <c r="B7205" s="80">
        <v>0</v>
      </c>
      <c r="C7205" s="72" t="s">
        <v>2971</v>
      </c>
    </row>
    <row r="7206" spans="2:3">
      <c r="B7206" s="80">
        <v>0</v>
      </c>
      <c r="C7206" s="72">
        <v>0</v>
      </c>
    </row>
    <row r="7207" spans="2:3">
      <c r="B7207" s="122">
        <v>0</v>
      </c>
      <c r="C7207" s="122">
        <v>0</v>
      </c>
    </row>
    <row r="7208" spans="2:3">
      <c r="B7208" s="138">
        <v>0</v>
      </c>
      <c r="C7208" s="123">
        <v>0</v>
      </c>
    </row>
    <row r="7209" spans="2:3" ht="20.25">
      <c r="B7209" s="137" t="s">
        <v>1708</v>
      </c>
      <c r="C7209" s="48" t="s">
        <v>2972</v>
      </c>
    </row>
    <row r="7210" spans="2:3">
      <c r="B7210" s="80">
        <v>0</v>
      </c>
      <c r="C7210" s="49" t="s">
        <v>4663</v>
      </c>
    </row>
    <row r="7211" spans="2:3">
      <c r="B7211" s="80">
        <v>0</v>
      </c>
      <c r="C7211" s="124">
        <v>0</v>
      </c>
    </row>
    <row r="7212" spans="2:3">
      <c r="B7212" s="80">
        <v>0</v>
      </c>
      <c r="C7212" s="44" t="s">
        <v>8</v>
      </c>
    </row>
    <row r="7213" spans="2:3">
      <c r="B7213" s="80">
        <v>0</v>
      </c>
      <c r="C7213" s="72" t="s">
        <v>12</v>
      </c>
    </row>
    <row r="7214" spans="2:3">
      <c r="B7214" s="80">
        <v>0</v>
      </c>
      <c r="C7214" s="72" t="s">
        <v>31</v>
      </c>
    </row>
    <row r="7215" spans="2:3">
      <c r="B7215" s="80">
        <v>0</v>
      </c>
      <c r="C7215" s="72">
        <v>0</v>
      </c>
    </row>
    <row r="7216" spans="2:3">
      <c r="B7216" s="80">
        <v>0</v>
      </c>
      <c r="C7216" s="45" t="s">
        <v>2</v>
      </c>
    </row>
    <row r="7217" spans="2:3">
      <c r="B7217" s="80">
        <v>0</v>
      </c>
      <c r="C7217" s="72" t="s">
        <v>4664</v>
      </c>
    </row>
    <row r="7218" spans="2:3">
      <c r="B7218" s="80">
        <v>0</v>
      </c>
      <c r="C7218" s="72" t="s">
        <v>3663</v>
      </c>
    </row>
    <row r="7219" spans="2:3">
      <c r="B7219" s="80">
        <v>0</v>
      </c>
      <c r="C7219" s="72" t="s">
        <v>1023</v>
      </c>
    </row>
    <row r="7220" spans="2:3">
      <c r="B7220" s="80">
        <v>0</v>
      </c>
      <c r="C7220" s="72" t="s">
        <v>902</v>
      </c>
    </row>
    <row r="7221" spans="2:3">
      <c r="B7221" s="80">
        <v>0</v>
      </c>
      <c r="C7221" s="72" t="s">
        <v>671</v>
      </c>
    </row>
    <row r="7222" spans="2:3">
      <c r="B7222" s="80">
        <v>0</v>
      </c>
      <c r="C7222" s="72">
        <v>0</v>
      </c>
    </row>
    <row r="7223" spans="2:3">
      <c r="B7223" s="80">
        <v>0</v>
      </c>
      <c r="C7223" s="72">
        <v>0</v>
      </c>
    </row>
    <row r="7224" spans="2:3">
      <c r="B7224" s="80">
        <v>0</v>
      </c>
      <c r="C7224" s="72" t="s">
        <v>0</v>
      </c>
    </row>
    <row r="7225" spans="2:3">
      <c r="B7225" s="80">
        <v>0</v>
      </c>
      <c r="C7225" s="72" t="s">
        <v>30</v>
      </c>
    </row>
    <row r="7226" spans="2:3">
      <c r="B7226" s="80">
        <v>0</v>
      </c>
      <c r="C7226" s="72" t="s">
        <v>2973</v>
      </c>
    </row>
    <row r="7227" spans="2:3">
      <c r="B7227" s="80">
        <v>0</v>
      </c>
      <c r="C7227" s="72" t="s">
        <v>29</v>
      </c>
    </row>
    <row r="7228" spans="2:3" ht="25.5">
      <c r="B7228" s="80">
        <v>0</v>
      </c>
      <c r="C7228" s="72" t="s">
        <v>4665</v>
      </c>
    </row>
    <row r="7229" spans="2:3" ht="25.5">
      <c r="B7229" s="80">
        <v>0</v>
      </c>
      <c r="C7229" s="72" t="s">
        <v>2974</v>
      </c>
    </row>
    <row r="7230" spans="2:3">
      <c r="B7230" s="80">
        <v>0</v>
      </c>
      <c r="C7230" s="72">
        <v>0</v>
      </c>
    </row>
    <row r="7231" spans="2:3">
      <c r="B7231" s="122">
        <v>0</v>
      </c>
      <c r="C7231" s="122">
        <v>0</v>
      </c>
    </row>
    <row r="7232" spans="2:3">
      <c r="B7232" s="138">
        <v>0</v>
      </c>
      <c r="C7232" s="123">
        <v>0</v>
      </c>
    </row>
    <row r="7233" spans="2:3" ht="20.25">
      <c r="B7233" s="137" t="s">
        <v>1708</v>
      </c>
      <c r="C7233" s="48" t="s">
        <v>2975</v>
      </c>
    </row>
    <row r="7234" spans="2:3">
      <c r="B7234" s="80">
        <v>0</v>
      </c>
      <c r="C7234" s="49" t="s">
        <v>4666</v>
      </c>
    </row>
    <row r="7235" spans="2:3">
      <c r="B7235" s="80">
        <v>0</v>
      </c>
      <c r="C7235" s="124">
        <v>0</v>
      </c>
    </row>
    <row r="7236" spans="2:3">
      <c r="B7236" s="80">
        <v>0</v>
      </c>
      <c r="C7236" s="44" t="s">
        <v>8</v>
      </c>
    </row>
    <row r="7237" spans="2:3">
      <c r="B7237" s="80">
        <v>0</v>
      </c>
      <c r="C7237" s="72" t="s">
        <v>9</v>
      </c>
    </row>
    <row r="7238" spans="2:3">
      <c r="B7238" s="80">
        <v>0</v>
      </c>
      <c r="C7238" s="72" t="s">
        <v>25</v>
      </c>
    </row>
    <row r="7239" spans="2:3">
      <c r="B7239" s="80">
        <v>0</v>
      </c>
      <c r="C7239" s="72">
        <v>0</v>
      </c>
    </row>
    <row r="7240" spans="2:3">
      <c r="B7240" s="80">
        <v>0</v>
      </c>
      <c r="C7240" s="45" t="s">
        <v>2</v>
      </c>
    </row>
    <row r="7241" spans="2:3">
      <c r="B7241" s="80">
        <v>0</v>
      </c>
      <c r="C7241" s="72" t="s">
        <v>4667</v>
      </c>
    </row>
    <row r="7242" spans="2:3">
      <c r="B7242" s="80">
        <v>0</v>
      </c>
      <c r="C7242" s="72" t="s">
        <v>4668</v>
      </c>
    </row>
    <row r="7243" spans="2:3">
      <c r="B7243" s="80">
        <v>0</v>
      </c>
      <c r="C7243" s="72" t="s">
        <v>651</v>
      </c>
    </row>
    <row r="7244" spans="2:3">
      <c r="B7244" s="80">
        <v>0</v>
      </c>
      <c r="C7244" s="72" t="s">
        <v>772</v>
      </c>
    </row>
    <row r="7245" spans="2:3">
      <c r="B7245" s="80">
        <v>0</v>
      </c>
      <c r="C7245" s="72" t="s">
        <v>1074</v>
      </c>
    </row>
    <row r="7246" spans="2:3">
      <c r="B7246" s="80">
        <v>0</v>
      </c>
      <c r="C7246" s="72" t="s">
        <v>4669</v>
      </c>
    </row>
    <row r="7247" spans="2:3">
      <c r="B7247" s="80">
        <v>0</v>
      </c>
      <c r="C7247" s="72"/>
    </row>
    <row r="7248" spans="2:3">
      <c r="B7248" s="80">
        <v>0</v>
      </c>
      <c r="C7248" s="72">
        <v>0</v>
      </c>
    </row>
    <row r="7249" spans="2:3">
      <c r="B7249" s="80">
        <v>0</v>
      </c>
      <c r="C7249" s="72" t="s">
        <v>0</v>
      </c>
    </row>
    <row r="7250" spans="2:3">
      <c r="B7250" s="80">
        <v>0</v>
      </c>
      <c r="C7250" s="72" t="s">
        <v>2976</v>
      </c>
    </row>
    <row r="7251" spans="2:3" ht="25.5">
      <c r="B7251" s="80">
        <v>0</v>
      </c>
      <c r="C7251" s="72" t="s">
        <v>2977</v>
      </c>
    </row>
    <row r="7252" spans="2:3">
      <c r="B7252" s="80">
        <v>0</v>
      </c>
      <c r="C7252" s="72" t="s">
        <v>2978</v>
      </c>
    </row>
    <row r="7253" spans="2:3" ht="25.5">
      <c r="B7253" s="80">
        <v>0</v>
      </c>
      <c r="C7253" s="72" t="s">
        <v>2979</v>
      </c>
    </row>
    <row r="7254" spans="2:3" ht="25.5">
      <c r="B7254" s="80">
        <v>0</v>
      </c>
      <c r="C7254" s="72" t="s">
        <v>2980</v>
      </c>
    </row>
    <row r="7255" spans="2:3">
      <c r="B7255" s="80">
        <v>0</v>
      </c>
      <c r="C7255" s="72">
        <v>0</v>
      </c>
    </row>
    <row r="7256" spans="2:3">
      <c r="B7256" s="122">
        <v>0</v>
      </c>
      <c r="C7256" s="122">
        <v>0</v>
      </c>
    </row>
    <row r="7257" spans="2:3">
      <c r="B7257" s="138">
        <v>0</v>
      </c>
      <c r="C7257" s="123">
        <v>0</v>
      </c>
    </row>
    <row r="7258" spans="2:3" ht="20.25">
      <c r="B7258" s="137" t="s">
        <v>1708</v>
      </c>
      <c r="C7258" s="48" t="s">
        <v>2981</v>
      </c>
    </row>
    <row r="7259" spans="2:3">
      <c r="B7259" s="80">
        <v>0</v>
      </c>
      <c r="C7259" s="49" t="s">
        <v>4670</v>
      </c>
    </row>
    <row r="7260" spans="2:3">
      <c r="B7260" s="80">
        <v>0</v>
      </c>
      <c r="C7260" s="124">
        <v>0</v>
      </c>
    </row>
    <row r="7261" spans="2:3">
      <c r="B7261" s="80">
        <v>0</v>
      </c>
      <c r="C7261" s="44" t="s">
        <v>19</v>
      </c>
    </row>
    <row r="7262" spans="2:3">
      <c r="B7262" s="80">
        <v>0</v>
      </c>
      <c r="C7262" s="72" t="s">
        <v>20</v>
      </c>
    </row>
    <row r="7263" spans="2:3">
      <c r="B7263" s="80">
        <v>0</v>
      </c>
      <c r="C7263" s="72" t="s">
        <v>11</v>
      </c>
    </row>
    <row r="7264" spans="2:3">
      <c r="B7264" s="80">
        <v>0</v>
      </c>
      <c r="C7264" s="72">
        <v>0</v>
      </c>
    </row>
    <row r="7265" spans="2:3">
      <c r="B7265" s="80">
        <v>0</v>
      </c>
      <c r="C7265" s="45" t="s">
        <v>2</v>
      </c>
    </row>
    <row r="7266" spans="2:3">
      <c r="B7266" s="80">
        <v>0</v>
      </c>
      <c r="C7266" s="72" t="s">
        <v>4250</v>
      </c>
    </row>
    <row r="7267" spans="2:3">
      <c r="B7267" s="80">
        <v>0</v>
      </c>
      <c r="C7267" s="72" t="s">
        <v>4671</v>
      </c>
    </row>
    <row r="7268" spans="2:3">
      <c r="B7268" s="80">
        <v>0</v>
      </c>
      <c r="C7268" s="72" t="s">
        <v>4672</v>
      </c>
    </row>
    <row r="7269" spans="2:3">
      <c r="B7269" s="80">
        <v>0</v>
      </c>
      <c r="C7269" s="72" t="s">
        <v>4673</v>
      </c>
    </row>
    <row r="7270" spans="2:3">
      <c r="B7270" s="80">
        <v>0</v>
      </c>
      <c r="C7270" s="72"/>
    </row>
    <row r="7271" spans="2:3">
      <c r="B7271" s="80">
        <v>0</v>
      </c>
      <c r="C7271" s="72" t="s">
        <v>2982</v>
      </c>
    </row>
    <row r="7272" spans="2:3">
      <c r="B7272" s="80">
        <v>0</v>
      </c>
      <c r="C7272" s="72" t="s">
        <v>4674</v>
      </c>
    </row>
    <row r="7273" spans="2:3">
      <c r="B7273" s="80">
        <v>0</v>
      </c>
      <c r="C7273" s="72"/>
    </row>
    <row r="7274" spans="2:3">
      <c r="B7274" s="80">
        <v>0</v>
      </c>
      <c r="C7274" s="72" t="s">
        <v>2983</v>
      </c>
    </row>
    <row r="7275" spans="2:3">
      <c r="B7275" s="80">
        <v>0</v>
      </c>
      <c r="C7275" s="72" t="s">
        <v>4675</v>
      </c>
    </row>
    <row r="7276" spans="2:3">
      <c r="B7276" s="80">
        <v>0</v>
      </c>
      <c r="C7276" s="72" t="s">
        <v>4676</v>
      </c>
    </row>
    <row r="7277" spans="2:3">
      <c r="B7277" s="80">
        <v>0</v>
      </c>
      <c r="C7277" s="72" t="s">
        <v>4677</v>
      </c>
    </row>
    <row r="7278" spans="2:3">
      <c r="B7278" s="80">
        <v>0</v>
      </c>
      <c r="C7278" s="72" t="s">
        <v>4678</v>
      </c>
    </row>
    <row r="7279" spans="2:3">
      <c r="B7279" s="80">
        <v>0</v>
      </c>
      <c r="C7279" s="72" t="s">
        <v>4679</v>
      </c>
    </row>
    <row r="7280" spans="2:3">
      <c r="B7280" s="80">
        <v>0</v>
      </c>
      <c r="C7280" s="72" t="s">
        <v>4680</v>
      </c>
    </row>
    <row r="7281" spans="2:3">
      <c r="B7281" s="80">
        <v>0</v>
      </c>
      <c r="C7281" s="72" t="s">
        <v>4681</v>
      </c>
    </row>
    <row r="7282" spans="2:3">
      <c r="B7282" s="80">
        <v>0</v>
      </c>
      <c r="C7282" s="72" t="s">
        <v>4682</v>
      </c>
    </row>
    <row r="7283" spans="2:3">
      <c r="B7283" s="80">
        <v>0</v>
      </c>
      <c r="C7283" s="72" t="s">
        <v>4683</v>
      </c>
    </row>
    <row r="7284" spans="2:3">
      <c r="B7284" s="80">
        <v>0</v>
      </c>
      <c r="C7284" s="72" t="s">
        <v>4684</v>
      </c>
    </row>
    <row r="7285" spans="2:3">
      <c r="B7285" s="80">
        <v>0</v>
      </c>
      <c r="C7285" s="72">
        <v>0</v>
      </c>
    </row>
    <row r="7286" spans="2:3">
      <c r="B7286" s="80">
        <v>0</v>
      </c>
      <c r="C7286" s="72" t="s">
        <v>0</v>
      </c>
    </row>
    <row r="7287" spans="2:3">
      <c r="B7287" s="80">
        <v>0</v>
      </c>
      <c r="C7287" s="72" t="s">
        <v>2984</v>
      </c>
    </row>
    <row r="7288" spans="2:3">
      <c r="B7288" s="80">
        <v>0</v>
      </c>
      <c r="C7288" s="72" t="s">
        <v>2985</v>
      </c>
    </row>
    <row r="7289" spans="2:3">
      <c r="B7289" s="80">
        <v>0</v>
      </c>
      <c r="C7289" s="72" t="s">
        <v>2986</v>
      </c>
    </row>
    <row r="7290" spans="2:3">
      <c r="B7290" s="80">
        <v>0</v>
      </c>
      <c r="C7290" s="72" t="s">
        <v>2987</v>
      </c>
    </row>
    <row r="7291" spans="2:3">
      <c r="B7291" s="80">
        <v>0</v>
      </c>
      <c r="C7291" s="72" t="s">
        <v>2988</v>
      </c>
    </row>
    <row r="7292" spans="2:3" ht="25.5">
      <c r="B7292" s="80">
        <v>0</v>
      </c>
      <c r="C7292" s="72" t="s">
        <v>2989</v>
      </c>
    </row>
    <row r="7293" spans="2:3" ht="38.25">
      <c r="B7293" s="80">
        <v>0</v>
      </c>
      <c r="C7293" s="72" t="s">
        <v>2990</v>
      </c>
    </row>
    <row r="7294" spans="2:3">
      <c r="B7294" s="80">
        <v>0</v>
      </c>
      <c r="C7294" s="72" t="s">
        <v>2991</v>
      </c>
    </row>
    <row r="7295" spans="2:3" ht="25.5">
      <c r="B7295" s="80">
        <v>0</v>
      </c>
      <c r="C7295" s="72" t="s">
        <v>2992</v>
      </c>
    </row>
    <row r="7296" spans="2:3" ht="25.5">
      <c r="B7296" s="80">
        <v>0</v>
      </c>
      <c r="C7296" s="72" t="s">
        <v>4685</v>
      </c>
    </row>
    <row r="7297" spans="2:3" ht="38.25">
      <c r="B7297" s="80">
        <v>0</v>
      </c>
      <c r="C7297" s="72" t="s">
        <v>4686</v>
      </c>
    </row>
    <row r="7298" spans="2:3">
      <c r="B7298" s="80">
        <v>0</v>
      </c>
      <c r="C7298" s="72" t="s">
        <v>2993</v>
      </c>
    </row>
    <row r="7299" spans="2:3">
      <c r="B7299" s="80">
        <v>0</v>
      </c>
      <c r="C7299" s="72">
        <v>0</v>
      </c>
    </row>
    <row r="7300" spans="2:3">
      <c r="B7300" s="122">
        <v>0</v>
      </c>
      <c r="C7300" s="122">
        <v>0</v>
      </c>
    </row>
    <row r="7301" spans="2:3">
      <c r="B7301" s="138">
        <v>0</v>
      </c>
      <c r="C7301" s="123">
        <v>0</v>
      </c>
    </row>
    <row r="7302" spans="2:3" ht="20.25">
      <c r="B7302" s="137" t="s">
        <v>1708</v>
      </c>
      <c r="C7302" s="48" t="s">
        <v>2994</v>
      </c>
    </row>
    <row r="7303" spans="2:3">
      <c r="B7303" s="80">
        <v>0</v>
      </c>
      <c r="C7303" s="49" t="s">
        <v>4687</v>
      </c>
    </row>
    <row r="7304" spans="2:3">
      <c r="B7304" s="80">
        <v>0</v>
      </c>
      <c r="C7304" s="124">
        <v>0</v>
      </c>
    </row>
    <row r="7305" spans="2:3">
      <c r="B7305" s="80">
        <v>0</v>
      </c>
      <c r="C7305" s="44" t="s">
        <v>8</v>
      </c>
    </row>
    <row r="7306" spans="2:3">
      <c r="B7306" s="80">
        <v>0</v>
      </c>
      <c r="C7306" s="72" t="s">
        <v>15</v>
      </c>
    </row>
    <row r="7307" spans="2:3">
      <c r="B7307" s="80">
        <v>0</v>
      </c>
      <c r="C7307" s="72" t="s">
        <v>17</v>
      </c>
    </row>
    <row r="7308" spans="2:3">
      <c r="B7308" s="80">
        <v>0</v>
      </c>
      <c r="C7308" s="72">
        <v>0</v>
      </c>
    </row>
    <row r="7309" spans="2:3">
      <c r="B7309" s="80">
        <v>0</v>
      </c>
      <c r="C7309" s="45" t="s">
        <v>2</v>
      </c>
    </row>
    <row r="7310" spans="2:3">
      <c r="B7310" s="80">
        <v>0</v>
      </c>
      <c r="C7310" s="72" t="s">
        <v>1339</v>
      </c>
    </row>
    <row r="7311" spans="2:3">
      <c r="B7311" s="80">
        <v>0</v>
      </c>
      <c r="C7311" s="72" t="s">
        <v>4688</v>
      </c>
    </row>
    <row r="7312" spans="2:3">
      <c r="B7312" s="80">
        <v>0</v>
      </c>
      <c r="C7312" s="72" t="s">
        <v>690</v>
      </c>
    </row>
    <row r="7313" spans="2:3">
      <c r="B7313" s="80">
        <v>0</v>
      </c>
      <c r="C7313" s="72" t="s">
        <v>4473</v>
      </c>
    </row>
    <row r="7314" spans="2:3">
      <c r="B7314" s="80">
        <v>0</v>
      </c>
      <c r="C7314" s="72" t="s">
        <v>691</v>
      </c>
    </row>
    <row r="7315" spans="2:3">
      <c r="B7315" s="80">
        <v>0</v>
      </c>
      <c r="C7315" s="72" t="s">
        <v>671</v>
      </c>
    </row>
    <row r="7316" spans="2:3">
      <c r="B7316" s="80">
        <v>0</v>
      </c>
      <c r="C7316" s="72" t="s">
        <v>4383</v>
      </c>
    </row>
    <row r="7317" spans="2:3">
      <c r="B7317" s="80">
        <v>0</v>
      </c>
      <c r="C7317" s="72">
        <v>0</v>
      </c>
    </row>
    <row r="7318" spans="2:3">
      <c r="B7318" s="80">
        <v>0</v>
      </c>
      <c r="C7318" s="72" t="s">
        <v>0</v>
      </c>
    </row>
    <row r="7319" spans="2:3">
      <c r="B7319" s="80">
        <v>0</v>
      </c>
      <c r="C7319" s="72" t="s">
        <v>28</v>
      </c>
    </row>
    <row r="7320" spans="2:3">
      <c r="B7320" s="80">
        <v>0</v>
      </c>
      <c r="C7320" s="72" t="s">
        <v>27</v>
      </c>
    </row>
    <row r="7321" spans="2:3">
      <c r="B7321" s="80">
        <v>0</v>
      </c>
      <c r="C7321" s="72" t="s">
        <v>2995</v>
      </c>
    </row>
    <row r="7322" spans="2:3">
      <c r="B7322" s="80">
        <v>0</v>
      </c>
      <c r="C7322" s="72" t="s">
        <v>2996</v>
      </c>
    </row>
    <row r="7323" spans="2:3">
      <c r="B7323" s="80">
        <v>0</v>
      </c>
      <c r="C7323" s="72" t="s">
        <v>2997</v>
      </c>
    </row>
    <row r="7324" spans="2:3">
      <c r="B7324" s="80">
        <v>0</v>
      </c>
      <c r="C7324" s="72">
        <v>0</v>
      </c>
    </row>
    <row r="7325" spans="2:3">
      <c r="B7325" s="122">
        <v>0</v>
      </c>
      <c r="C7325" s="122">
        <v>0</v>
      </c>
    </row>
    <row r="7326" spans="2:3">
      <c r="B7326" s="138">
        <v>0</v>
      </c>
      <c r="C7326" s="123">
        <v>0</v>
      </c>
    </row>
    <row r="7327" spans="2:3" ht="20.25">
      <c r="B7327" s="137" t="s">
        <v>1708</v>
      </c>
      <c r="C7327" s="48" t="s">
        <v>2998</v>
      </c>
    </row>
    <row r="7328" spans="2:3">
      <c r="B7328" s="139">
        <v>0</v>
      </c>
      <c r="C7328" s="49" t="s">
        <v>4689</v>
      </c>
    </row>
    <row r="7329" spans="2:3">
      <c r="B7329" s="80">
        <v>0</v>
      </c>
      <c r="C7329" s="124">
        <v>0</v>
      </c>
    </row>
    <row r="7330" spans="2:3">
      <c r="B7330" s="80">
        <v>0</v>
      </c>
      <c r="C7330" s="44" t="s">
        <v>8</v>
      </c>
    </row>
    <row r="7331" spans="2:3">
      <c r="B7331" s="80">
        <v>0</v>
      </c>
      <c r="C7331" s="72" t="s">
        <v>4</v>
      </c>
    </row>
    <row r="7332" spans="2:3">
      <c r="B7332" s="80">
        <v>0</v>
      </c>
      <c r="C7332" s="72" t="s">
        <v>6</v>
      </c>
    </row>
    <row r="7333" spans="2:3">
      <c r="B7333" s="80">
        <v>0</v>
      </c>
      <c r="C7333" s="72">
        <v>0</v>
      </c>
    </row>
    <row r="7334" spans="2:3">
      <c r="B7334" s="80">
        <v>0</v>
      </c>
      <c r="C7334" s="45" t="s">
        <v>2</v>
      </c>
    </row>
    <row r="7335" spans="2:3">
      <c r="B7335" s="80">
        <v>0</v>
      </c>
      <c r="C7335" s="72" t="s">
        <v>4690</v>
      </c>
    </row>
    <row r="7336" spans="2:3">
      <c r="B7336" s="80">
        <v>0</v>
      </c>
      <c r="C7336" s="72" t="s">
        <v>4691</v>
      </c>
    </row>
    <row r="7337" spans="2:3">
      <c r="B7337" s="80">
        <v>0</v>
      </c>
      <c r="C7337" s="72" t="s">
        <v>4692</v>
      </c>
    </row>
    <row r="7338" spans="2:3">
      <c r="B7338" s="80">
        <v>0</v>
      </c>
      <c r="C7338" s="72" t="s">
        <v>651</v>
      </c>
    </row>
    <row r="7339" spans="2:3">
      <c r="B7339" s="80">
        <v>0</v>
      </c>
      <c r="C7339" s="72" t="s">
        <v>706</v>
      </c>
    </row>
    <row r="7340" spans="2:3">
      <c r="B7340" s="80">
        <v>0</v>
      </c>
      <c r="C7340" s="72" t="s">
        <v>3822</v>
      </c>
    </row>
    <row r="7341" spans="2:3">
      <c r="B7341" s="80">
        <v>0</v>
      </c>
      <c r="C7341" s="72" t="s">
        <v>4693</v>
      </c>
    </row>
    <row r="7342" spans="2:3">
      <c r="B7342" s="80">
        <v>0</v>
      </c>
      <c r="C7342" s="72" t="s">
        <v>4694</v>
      </c>
    </row>
    <row r="7343" spans="2:3">
      <c r="B7343" s="80">
        <v>0</v>
      </c>
      <c r="C7343" s="72" t="s">
        <v>4695</v>
      </c>
    </row>
    <row r="7344" spans="2:3">
      <c r="B7344" s="80">
        <v>0</v>
      </c>
      <c r="C7344" s="72" t="s">
        <v>4696</v>
      </c>
    </row>
    <row r="7345" spans="2:3">
      <c r="B7345" s="80">
        <v>0</v>
      </c>
      <c r="C7345" s="72" t="s">
        <v>4697</v>
      </c>
    </row>
    <row r="7346" spans="2:3">
      <c r="B7346" s="80">
        <v>0</v>
      </c>
      <c r="C7346" s="72"/>
    </row>
    <row r="7347" spans="2:3">
      <c r="B7347" s="80">
        <v>0</v>
      </c>
      <c r="C7347" s="72" t="s">
        <v>2999</v>
      </c>
    </row>
    <row r="7348" spans="2:3">
      <c r="B7348" s="80">
        <v>0</v>
      </c>
      <c r="C7348" s="72" t="s">
        <v>4698</v>
      </c>
    </row>
    <row r="7349" spans="2:3">
      <c r="B7349" s="80">
        <v>0</v>
      </c>
      <c r="C7349" s="72" t="s">
        <v>4699</v>
      </c>
    </row>
    <row r="7350" spans="2:3">
      <c r="B7350" s="80">
        <v>0</v>
      </c>
      <c r="C7350" s="72">
        <v>0</v>
      </c>
    </row>
    <row r="7351" spans="2:3">
      <c r="B7351" s="80">
        <v>0</v>
      </c>
      <c r="C7351" s="72">
        <v>0</v>
      </c>
    </row>
    <row r="7352" spans="2:3">
      <c r="B7352" s="80">
        <v>0</v>
      </c>
      <c r="C7352" s="72" t="s">
        <v>0</v>
      </c>
    </row>
    <row r="7353" spans="2:3" ht="25.5">
      <c r="B7353" s="80">
        <v>0</v>
      </c>
      <c r="C7353" s="72" t="s">
        <v>3000</v>
      </c>
    </row>
    <row r="7354" spans="2:3" ht="25.5">
      <c r="B7354" s="80">
        <v>0</v>
      </c>
      <c r="C7354" s="72" t="s">
        <v>3001</v>
      </c>
    </row>
    <row r="7355" spans="2:3" ht="25.5">
      <c r="B7355" s="80">
        <v>0</v>
      </c>
      <c r="C7355" s="72" t="s">
        <v>3002</v>
      </c>
    </row>
    <row r="7356" spans="2:3">
      <c r="B7356" s="80">
        <v>0</v>
      </c>
      <c r="C7356" s="72" t="s">
        <v>3003</v>
      </c>
    </row>
    <row r="7357" spans="2:3">
      <c r="B7357" s="80">
        <v>0</v>
      </c>
      <c r="C7357" s="72">
        <v>0</v>
      </c>
    </row>
    <row r="7358" spans="2:3">
      <c r="B7358" s="122">
        <v>0</v>
      </c>
      <c r="C7358" s="122">
        <v>0</v>
      </c>
    </row>
    <row r="7359" spans="2:3">
      <c r="B7359" s="138">
        <v>0</v>
      </c>
      <c r="C7359" s="123">
        <v>0</v>
      </c>
    </row>
    <row r="7360" spans="2:3" ht="20.25">
      <c r="B7360" s="137" t="s">
        <v>1708</v>
      </c>
      <c r="C7360" s="48" t="s">
        <v>3004</v>
      </c>
    </row>
    <row r="7361" spans="2:3">
      <c r="B7361" s="139">
        <v>0</v>
      </c>
      <c r="C7361" s="49" t="s">
        <v>4700</v>
      </c>
    </row>
    <row r="7362" spans="2:3">
      <c r="B7362" s="80">
        <v>0</v>
      </c>
      <c r="C7362" s="124">
        <v>0</v>
      </c>
    </row>
    <row r="7363" spans="2:3">
      <c r="B7363" s="80">
        <v>0</v>
      </c>
      <c r="C7363" s="44" t="s">
        <v>8</v>
      </c>
    </row>
    <row r="7364" spans="2:3">
      <c r="B7364" s="80">
        <v>0</v>
      </c>
      <c r="C7364" s="72" t="s">
        <v>20</v>
      </c>
    </row>
    <row r="7365" spans="2:3">
      <c r="B7365" s="80">
        <v>0</v>
      </c>
      <c r="C7365" s="72" t="s">
        <v>6</v>
      </c>
    </row>
    <row r="7366" spans="2:3">
      <c r="B7366" s="80">
        <v>0</v>
      </c>
      <c r="C7366" s="72">
        <v>0</v>
      </c>
    </row>
    <row r="7367" spans="2:3">
      <c r="B7367" s="80">
        <v>0</v>
      </c>
      <c r="C7367" s="45" t="s">
        <v>2</v>
      </c>
    </row>
    <row r="7368" spans="2:3">
      <c r="B7368" s="80">
        <v>0</v>
      </c>
      <c r="C7368" s="72" t="s">
        <v>4701</v>
      </c>
    </row>
    <row r="7369" spans="2:3">
      <c r="B7369" s="80">
        <v>0</v>
      </c>
      <c r="C7369" s="72" t="s">
        <v>4702</v>
      </c>
    </row>
    <row r="7370" spans="2:3">
      <c r="B7370" s="80">
        <v>0</v>
      </c>
      <c r="C7370" s="72" t="s">
        <v>4703</v>
      </c>
    </row>
    <row r="7371" spans="2:3">
      <c r="B7371" s="80">
        <v>0</v>
      </c>
      <c r="C7371" s="72" t="s">
        <v>4704</v>
      </c>
    </row>
    <row r="7372" spans="2:3">
      <c r="B7372" s="80">
        <v>0</v>
      </c>
      <c r="C7372" s="72" t="s">
        <v>4705</v>
      </c>
    </row>
    <row r="7373" spans="2:3">
      <c r="B7373" s="80">
        <v>0</v>
      </c>
      <c r="C7373" s="72" t="s">
        <v>4480</v>
      </c>
    </row>
    <row r="7374" spans="2:3">
      <c r="B7374" s="80">
        <v>0</v>
      </c>
      <c r="C7374" s="72" t="s">
        <v>4706</v>
      </c>
    </row>
    <row r="7375" spans="2:3">
      <c r="B7375" s="80">
        <v>0</v>
      </c>
      <c r="C7375" s="72" t="s">
        <v>4707</v>
      </c>
    </row>
    <row r="7376" spans="2:3">
      <c r="B7376" s="80">
        <v>0</v>
      </c>
      <c r="C7376" s="72" t="s">
        <v>4708</v>
      </c>
    </row>
    <row r="7377" spans="2:3">
      <c r="B7377" s="80">
        <v>0</v>
      </c>
      <c r="C7377" s="72" t="s">
        <v>4709</v>
      </c>
    </row>
    <row r="7378" spans="2:3">
      <c r="B7378" s="80">
        <v>0</v>
      </c>
      <c r="C7378" s="72" t="s">
        <v>4710</v>
      </c>
    </row>
    <row r="7379" spans="2:3">
      <c r="B7379" s="80">
        <v>0</v>
      </c>
      <c r="C7379" s="72" t="s">
        <v>686</v>
      </c>
    </row>
    <row r="7380" spans="2:3">
      <c r="B7380" s="80">
        <v>0</v>
      </c>
      <c r="C7380" s="72">
        <v>0</v>
      </c>
    </row>
    <row r="7381" spans="2:3">
      <c r="B7381" s="80">
        <v>0</v>
      </c>
      <c r="C7381" s="72" t="s">
        <v>0</v>
      </c>
    </row>
    <row r="7382" spans="2:3">
      <c r="B7382" s="80">
        <v>0</v>
      </c>
      <c r="C7382" s="72" t="s">
        <v>3005</v>
      </c>
    </row>
    <row r="7383" spans="2:3">
      <c r="B7383" s="80">
        <v>0</v>
      </c>
      <c r="C7383" s="72" t="s">
        <v>3006</v>
      </c>
    </row>
    <row r="7384" spans="2:3">
      <c r="B7384" s="80">
        <v>0</v>
      </c>
      <c r="C7384" s="72" t="s">
        <v>2614</v>
      </c>
    </row>
    <row r="7385" spans="2:3" ht="25.5">
      <c r="B7385" s="80">
        <v>0</v>
      </c>
      <c r="C7385" s="72" t="s">
        <v>3007</v>
      </c>
    </row>
    <row r="7386" spans="2:3">
      <c r="B7386" s="80">
        <v>0</v>
      </c>
      <c r="C7386" s="72" t="s">
        <v>3008</v>
      </c>
    </row>
    <row r="7387" spans="2:3">
      <c r="B7387" s="80">
        <v>0</v>
      </c>
      <c r="C7387" s="72" t="s">
        <v>3009</v>
      </c>
    </row>
    <row r="7388" spans="2:3" ht="25.5">
      <c r="B7388" s="80">
        <v>0</v>
      </c>
      <c r="C7388" s="72" t="s">
        <v>3010</v>
      </c>
    </row>
    <row r="7389" spans="2:3">
      <c r="B7389" s="80">
        <v>0</v>
      </c>
      <c r="C7389" s="72" t="s">
        <v>3011</v>
      </c>
    </row>
    <row r="7390" spans="2:3">
      <c r="B7390" s="80">
        <v>0</v>
      </c>
      <c r="C7390" s="72" t="s">
        <v>3012</v>
      </c>
    </row>
    <row r="7391" spans="2:3">
      <c r="B7391" s="80">
        <v>0</v>
      </c>
      <c r="C7391" s="72">
        <v>0</v>
      </c>
    </row>
    <row r="7392" spans="2:3">
      <c r="B7392" s="122">
        <v>0</v>
      </c>
      <c r="C7392" s="122">
        <v>0</v>
      </c>
    </row>
    <row r="7393" spans="2:3">
      <c r="B7393" s="138">
        <v>0</v>
      </c>
      <c r="C7393" s="123">
        <v>0</v>
      </c>
    </row>
    <row r="7394" spans="2:3" ht="20.25">
      <c r="B7394" s="137" t="s">
        <v>1708</v>
      </c>
      <c r="C7394" s="48" t="s">
        <v>3013</v>
      </c>
    </row>
    <row r="7395" spans="2:3">
      <c r="B7395" s="139">
        <v>0</v>
      </c>
      <c r="C7395" s="49" t="s">
        <v>4711</v>
      </c>
    </row>
    <row r="7396" spans="2:3">
      <c r="B7396" s="80">
        <v>0</v>
      </c>
      <c r="C7396" s="124">
        <v>0</v>
      </c>
    </row>
    <row r="7397" spans="2:3">
      <c r="B7397" s="80">
        <v>0</v>
      </c>
      <c r="C7397" s="44" t="s">
        <v>8</v>
      </c>
    </row>
    <row r="7398" spans="2:3">
      <c r="B7398" s="80">
        <v>0</v>
      </c>
      <c r="C7398" s="72" t="s">
        <v>4</v>
      </c>
    </row>
    <row r="7399" spans="2:3">
      <c r="B7399" s="80">
        <v>0</v>
      </c>
      <c r="C7399" s="72" t="s">
        <v>11</v>
      </c>
    </row>
    <row r="7400" spans="2:3">
      <c r="B7400" s="80">
        <v>0</v>
      </c>
      <c r="C7400" s="72">
        <v>0</v>
      </c>
    </row>
    <row r="7401" spans="2:3">
      <c r="B7401" s="80">
        <v>0</v>
      </c>
      <c r="C7401" s="45" t="s">
        <v>2</v>
      </c>
    </row>
    <row r="7402" spans="2:3">
      <c r="B7402" s="80">
        <v>0</v>
      </c>
      <c r="C7402" s="72" t="s">
        <v>4712</v>
      </c>
    </row>
    <row r="7403" spans="2:3">
      <c r="B7403" s="80">
        <v>0</v>
      </c>
      <c r="C7403" s="72" t="s">
        <v>4481</v>
      </c>
    </row>
    <row r="7404" spans="2:3">
      <c r="B7404" s="80">
        <v>0</v>
      </c>
      <c r="C7404" s="72" t="s">
        <v>719</v>
      </c>
    </row>
    <row r="7405" spans="2:3">
      <c r="B7405" s="80">
        <v>0</v>
      </c>
      <c r="C7405" s="72" t="s">
        <v>4713</v>
      </c>
    </row>
    <row r="7406" spans="2:3">
      <c r="B7406" s="80">
        <v>0</v>
      </c>
      <c r="C7406" s="72" t="s">
        <v>662</v>
      </c>
    </row>
    <row r="7407" spans="2:3">
      <c r="B7407" s="80">
        <v>0</v>
      </c>
      <c r="C7407" s="72" t="s">
        <v>700</v>
      </c>
    </row>
    <row r="7408" spans="2:3">
      <c r="B7408" s="80">
        <v>0</v>
      </c>
      <c r="C7408" s="72">
        <v>0</v>
      </c>
    </row>
    <row r="7409" spans="2:3">
      <c r="B7409" s="80">
        <v>0</v>
      </c>
      <c r="C7409" s="72">
        <v>0</v>
      </c>
    </row>
    <row r="7410" spans="2:3">
      <c r="B7410" s="80">
        <v>0</v>
      </c>
      <c r="C7410" s="72" t="s">
        <v>0</v>
      </c>
    </row>
    <row r="7411" spans="2:3">
      <c r="B7411" s="80">
        <v>0</v>
      </c>
      <c r="C7411" s="72" t="s">
        <v>3014</v>
      </c>
    </row>
    <row r="7412" spans="2:3">
      <c r="B7412" s="80">
        <v>0</v>
      </c>
      <c r="C7412" s="72" t="s">
        <v>3015</v>
      </c>
    </row>
    <row r="7413" spans="2:3">
      <c r="B7413" s="80">
        <v>0</v>
      </c>
      <c r="C7413" s="72" t="s">
        <v>2614</v>
      </c>
    </row>
    <row r="7414" spans="2:3" ht="25.5">
      <c r="B7414" s="80">
        <v>0</v>
      </c>
      <c r="C7414" s="72" t="s">
        <v>3016</v>
      </c>
    </row>
    <row r="7415" spans="2:3" ht="25.5">
      <c r="B7415" s="80">
        <v>0</v>
      </c>
      <c r="C7415" s="72" t="s">
        <v>3017</v>
      </c>
    </row>
    <row r="7416" spans="2:3">
      <c r="B7416" s="80">
        <v>0</v>
      </c>
      <c r="C7416" s="72" t="s">
        <v>3018</v>
      </c>
    </row>
    <row r="7417" spans="2:3" ht="25.5">
      <c r="B7417" s="80">
        <v>0</v>
      </c>
      <c r="C7417" s="72" t="s">
        <v>3019</v>
      </c>
    </row>
    <row r="7418" spans="2:3">
      <c r="B7418" s="80">
        <v>0</v>
      </c>
      <c r="C7418" s="72" t="s">
        <v>3020</v>
      </c>
    </row>
    <row r="7419" spans="2:3">
      <c r="B7419" s="80">
        <v>0</v>
      </c>
      <c r="C7419" s="72" t="s">
        <v>3021</v>
      </c>
    </row>
    <row r="7420" spans="2:3" ht="25.5">
      <c r="B7420" s="80">
        <v>0</v>
      </c>
      <c r="C7420" s="72" t="s">
        <v>3022</v>
      </c>
    </row>
    <row r="7421" spans="2:3">
      <c r="B7421" s="80">
        <v>0</v>
      </c>
      <c r="C7421" s="72">
        <v>0</v>
      </c>
    </row>
    <row r="7422" spans="2:3">
      <c r="B7422" s="122">
        <v>0</v>
      </c>
      <c r="C7422" s="122">
        <v>0</v>
      </c>
    </row>
    <row r="7423" spans="2:3">
      <c r="B7423" s="138">
        <v>0</v>
      </c>
      <c r="C7423" s="123">
        <v>0</v>
      </c>
    </row>
    <row r="7424" spans="2:3" ht="20.25">
      <c r="B7424" s="137" t="s">
        <v>1708</v>
      </c>
      <c r="C7424" s="48" t="s">
        <v>3023</v>
      </c>
    </row>
    <row r="7425" spans="2:3">
      <c r="B7425" s="139">
        <v>0</v>
      </c>
      <c r="C7425" s="49" t="s">
        <v>4714</v>
      </c>
    </row>
    <row r="7426" spans="2:3">
      <c r="B7426" s="80">
        <v>0</v>
      </c>
      <c r="C7426" s="124">
        <v>0</v>
      </c>
    </row>
    <row r="7427" spans="2:3">
      <c r="B7427" s="80">
        <v>0</v>
      </c>
      <c r="C7427" s="44" t="s">
        <v>8</v>
      </c>
    </row>
    <row r="7428" spans="2:3">
      <c r="B7428" s="80">
        <v>0</v>
      </c>
      <c r="C7428" s="72" t="s">
        <v>4</v>
      </c>
    </row>
    <row r="7429" spans="2:3">
      <c r="B7429" s="80">
        <v>0</v>
      </c>
      <c r="C7429" s="72" t="s">
        <v>21</v>
      </c>
    </row>
    <row r="7430" spans="2:3">
      <c r="B7430" s="80">
        <v>0</v>
      </c>
      <c r="C7430" s="72">
        <v>0</v>
      </c>
    </row>
    <row r="7431" spans="2:3">
      <c r="B7431" s="80">
        <v>0</v>
      </c>
      <c r="C7431" s="45" t="s">
        <v>2</v>
      </c>
    </row>
    <row r="7432" spans="2:3">
      <c r="B7432" s="80">
        <v>0</v>
      </c>
      <c r="C7432" s="72" t="s">
        <v>1114</v>
      </c>
    </row>
    <row r="7433" spans="2:3">
      <c r="B7433" s="80">
        <v>0</v>
      </c>
      <c r="C7433" s="72" t="s">
        <v>4715</v>
      </c>
    </row>
    <row r="7434" spans="2:3">
      <c r="B7434" s="80">
        <v>0</v>
      </c>
      <c r="C7434" s="72" t="s">
        <v>662</v>
      </c>
    </row>
    <row r="7435" spans="2:3">
      <c r="B7435" s="80">
        <v>0</v>
      </c>
      <c r="C7435" s="72" t="s">
        <v>700</v>
      </c>
    </row>
    <row r="7436" spans="2:3">
      <c r="B7436" s="80">
        <v>0</v>
      </c>
      <c r="C7436" s="72">
        <v>0</v>
      </c>
    </row>
    <row r="7437" spans="2:3">
      <c r="B7437" s="80">
        <v>0</v>
      </c>
      <c r="C7437" s="72" t="s">
        <v>0</v>
      </c>
    </row>
    <row r="7438" spans="2:3">
      <c r="B7438" s="80">
        <v>0</v>
      </c>
      <c r="C7438" s="72" t="s">
        <v>3024</v>
      </c>
    </row>
    <row r="7439" spans="2:3">
      <c r="B7439" s="80">
        <v>0</v>
      </c>
      <c r="C7439" s="72" t="s">
        <v>3025</v>
      </c>
    </row>
    <row r="7440" spans="2:3" ht="25.5">
      <c r="B7440" s="80">
        <v>0</v>
      </c>
      <c r="C7440" s="72" t="s">
        <v>3026</v>
      </c>
    </row>
    <row r="7441" spans="2:3">
      <c r="B7441" s="80">
        <v>0</v>
      </c>
      <c r="C7441" s="72" t="s">
        <v>3027</v>
      </c>
    </row>
    <row r="7442" spans="2:3">
      <c r="B7442" s="80">
        <v>0</v>
      </c>
      <c r="C7442" s="72" t="s">
        <v>3028</v>
      </c>
    </row>
    <row r="7443" spans="2:3">
      <c r="B7443" s="80">
        <v>0</v>
      </c>
      <c r="C7443" s="72" t="s">
        <v>3029</v>
      </c>
    </row>
    <row r="7444" spans="2:3">
      <c r="B7444" s="80">
        <v>0</v>
      </c>
      <c r="C7444" s="72">
        <v>0</v>
      </c>
    </row>
    <row r="7445" spans="2:3">
      <c r="B7445" s="122">
        <v>0</v>
      </c>
      <c r="C7445" s="122">
        <v>0</v>
      </c>
    </row>
    <row r="7446" spans="2:3">
      <c r="B7446" s="138">
        <v>0</v>
      </c>
      <c r="C7446" s="123">
        <v>0</v>
      </c>
    </row>
    <row r="7447" spans="2:3" ht="20.25">
      <c r="B7447" s="137" t="s">
        <v>1708</v>
      </c>
      <c r="C7447" s="48" t="s">
        <v>3030</v>
      </c>
    </row>
    <row r="7448" spans="2:3">
      <c r="B7448" s="139">
        <v>0</v>
      </c>
      <c r="C7448" s="49" t="s">
        <v>4716</v>
      </c>
    </row>
    <row r="7449" spans="2:3">
      <c r="B7449" s="80">
        <v>0</v>
      </c>
      <c r="C7449" s="124">
        <v>0</v>
      </c>
    </row>
    <row r="7450" spans="2:3">
      <c r="B7450" s="80">
        <v>0</v>
      </c>
      <c r="C7450" s="44" t="s">
        <v>8</v>
      </c>
    </row>
    <row r="7451" spans="2:3">
      <c r="B7451" s="80">
        <v>0</v>
      </c>
      <c r="C7451" s="72" t="s">
        <v>7</v>
      </c>
    </row>
    <row r="7452" spans="2:3">
      <c r="B7452" s="80">
        <v>0</v>
      </c>
      <c r="C7452" s="72" t="s">
        <v>11</v>
      </c>
    </row>
    <row r="7453" spans="2:3">
      <c r="B7453" s="80">
        <v>0</v>
      </c>
      <c r="C7453" s="72">
        <v>0</v>
      </c>
    </row>
    <row r="7454" spans="2:3">
      <c r="B7454" s="80">
        <v>0</v>
      </c>
      <c r="C7454" s="45" t="s">
        <v>2</v>
      </c>
    </row>
    <row r="7455" spans="2:3">
      <c r="B7455" s="80">
        <v>0</v>
      </c>
      <c r="C7455" s="72" t="s">
        <v>1322</v>
      </c>
    </row>
    <row r="7456" spans="2:3">
      <c r="B7456" s="80">
        <v>0</v>
      </c>
      <c r="C7456" s="72" t="s">
        <v>4717</v>
      </c>
    </row>
    <row r="7457" spans="2:3">
      <c r="B7457" s="80">
        <v>0</v>
      </c>
      <c r="C7457" s="72" t="s">
        <v>4303</v>
      </c>
    </row>
    <row r="7458" spans="2:3">
      <c r="B7458" s="80">
        <v>0</v>
      </c>
      <c r="C7458" s="72" t="s">
        <v>4718</v>
      </c>
    </row>
    <row r="7459" spans="2:3">
      <c r="B7459" s="80">
        <v>0</v>
      </c>
      <c r="C7459" s="72" t="s">
        <v>4498</v>
      </c>
    </row>
    <row r="7460" spans="2:3">
      <c r="B7460" s="80">
        <v>0</v>
      </c>
      <c r="C7460" s="72">
        <v>0</v>
      </c>
    </row>
    <row r="7461" spans="2:3">
      <c r="B7461" s="80">
        <v>0</v>
      </c>
      <c r="C7461" s="72" t="s">
        <v>0</v>
      </c>
    </row>
    <row r="7462" spans="2:3">
      <c r="B7462" s="80">
        <v>0</v>
      </c>
      <c r="C7462" s="72" t="s">
        <v>3031</v>
      </c>
    </row>
    <row r="7463" spans="2:3">
      <c r="B7463" s="80">
        <v>0</v>
      </c>
      <c r="C7463" s="72" t="s">
        <v>3032</v>
      </c>
    </row>
    <row r="7464" spans="2:3">
      <c r="B7464" s="80">
        <v>0</v>
      </c>
      <c r="C7464" s="72" t="s">
        <v>3033</v>
      </c>
    </row>
    <row r="7465" spans="2:3">
      <c r="B7465" s="80">
        <v>0</v>
      </c>
      <c r="C7465" s="72" t="s">
        <v>3034</v>
      </c>
    </row>
    <row r="7466" spans="2:3">
      <c r="B7466" s="80">
        <v>0</v>
      </c>
      <c r="C7466" s="72" t="s">
        <v>3035</v>
      </c>
    </row>
    <row r="7467" spans="2:3">
      <c r="B7467" s="80">
        <v>0</v>
      </c>
      <c r="C7467" s="72">
        <v>0</v>
      </c>
    </row>
    <row r="7468" spans="2:3">
      <c r="B7468" s="122">
        <v>0</v>
      </c>
      <c r="C7468" s="122">
        <v>0</v>
      </c>
    </row>
    <row r="7469" spans="2:3">
      <c r="B7469" s="138">
        <v>0</v>
      </c>
      <c r="C7469" s="123">
        <v>0</v>
      </c>
    </row>
    <row r="7470" spans="2:3" ht="20.25">
      <c r="B7470" s="137" t="s">
        <v>1708</v>
      </c>
      <c r="C7470" s="48" t="s">
        <v>3036</v>
      </c>
    </row>
    <row r="7471" spans="2:3">
      <c r="B7471" s="139">
        <v>0</v>
      </c>
      <c r="C7471" s="49" t="s">
        <v>4719</v>
      </c>
    </row>
    <row r="7472" spans="2:3">
      <c r="B7472" s="80">
        <v>0</v>
      </c>
      <c r="C7472" s="124">
        <v>0</v>
      </c>
    </row>
    <row r="7473" spans="2:3">
      <c r="B7473" s="80">
        <v>0</v>
      </c>
      <c r="C7473" s="44" t="s">
        <v>8</v>
      </c>
    </row>
    <row r="7474" spans="2:3">
      <c r="B7474" s="80">
        <v>0</v>
      </c>
      <c r="C7474" s="72" t="s">
        <v>4</v>
      </c>
    </row>
    <row r="7475" spans="2:3">
      <c r="B7475" s="80">
        <v>0</v>
      </c>
      <c r="C7475" s="72" t="s">
        <v>18</v>
      </c>
    </row>
    <row r="7476" spans="2:3">
      <c r="B7476" s="80">
        <v>0</v>
      </c>
      <c r="C7476" s="72">
        <v>0</v>
      </c>
    </row>
    <row r="7477" spans="2:3">
      <c r="B7477" s="80">
        <v>0</v>
      </c>
      <c r="C7477" s="45" t="s">
        <v>2</v>
      </c>
    </row>
    <row r="7478" spans="2:3">
      <c r="B7478" s="80">
        <v>0</v>
      </c>
      <c r="C7478" s="72" t="s">
        <v>4720</v>
      </c>
    </row>
    <row r="7479" spans="2:3">
      <c r="B7479" s="80">
        <v>0</v>
      </c>
      <c r="C7479" s="72" t="s">
        <v>4340</v>
      </c>
    </row>
    <row r="7480" spans="2:3">
      <c r="B7480" s="80">
        <v>0</v>
      </c>
      <c r="C7480" s="72" t="s">
        <v>4721</v>
      </c>
    </row>
    <row r="7481" spans="2:3">
      <c r="B7481" s="80">
        <v>0</v>
      </c>
      <c r="C7481" s="72" t="s">
        <v>4722</v>
      </c>
    </row>
    <row r="7482" spans="2:3">
      <c r="B7482" s="80">
        <v>0</v>
      </c>
      <c r="C7482" s="72" t="s">
        <v>662</v>
      </c>
    </row>
    <row r="7483" spans="2:3">
      <c r="B7483" s="80">
        <v>0</v>
      </c>
      <c r="C7483" s="72" t="s">
        <v>700</v>
      </c>
    </row>
    <row r="7484" spans="2:3">
      <c r="B7484" s="80">
        <v>0</v>
      </c>
      <c r="C7484" s="72">
        <v>0</v>
      </c>
    </row>
    <row r="7485" spans="2:3">
      <c r="B7485" s="80">
        <v>0</v>
      </c>
      <c r="C7485" s="72" t="s">
        <v>0</v>
      </c>
    </row>
    <row r="7486" spans="2:3">
      <c r="B7486" s="80">
        <v>0</v>
      </c>
      <c r="C7486" s="72" t="s">
        <v>3037</v>
      </c>
    </row>
    <row r="7487" spans="2:3">
      <c r="B7487" s="80">
        <v>0</v>
      </c>
      <c r="C7487" s="72" t="s">
        <v>3038</v>
      </c>
    </row>
    <row r="7488" spans="2:3">
      <c r="B7488" s="80">
        <v>0</v>
      </c>
      <c r="C7488" s="72" t="s">
        <v>3039</v>
      </c>
    </row>
    <row r="7489" spans="2:3">
      <c r="B7489" s="80">
        <v>0</v>
      </c>
      <c r="C7489" s="72" t="s">
        <v>3040</v>
      </c>
    </row>
    <row r="7490" spans="2:3">
      <c r="B7490" s="80">
        <v>0</v>
      </c>
      <c r="C7490" s="72">
        <v>0</v>
      </c>
    </row>
    <row r="7491" spans="2:3">
      <c r="B7491" s="122">
        <v>0</v>
      </c>
      <c r="C7491" s="122">
        <v>0</v>
      </c>
    </row>
    <row r="7492" spans="2:3">
      <c r="B7492" s="138">
        <v>0</v>
      </c>
      <c r="C7492" s="123">
        <v>0</v>
      </c>
    </row>
    <row r="7493" spans="2:3" ht="20.25">
      <c r="B7493" s="137" t="s">
        <v>1708</v>
      </c>
      <c r="C7493" s="48" t="s">
        <v>3041</v>
      </c>
    </row>
    <row r="7494" spans="2:3">
      <c r="B7494" s="139">
        <v>0</v>
      </c>
      <c r="C7494" s="49" t="s">
        <v>4723</v>
      </c>
    </row>
    <row r="7495" spans="2:3">
      <c r="B7495" s="80">
        <v>0</v>
      </c>
      <c r="C7495" s="124">
        <v>0</v>
      </c>
    </row>
    <row r="7496" spans="2:3">
      <c r="B7496" s="80">
        <v>0</v>
      </c>
      <c r="C7496" s="44" t="s">
        <v>8</v>
      </c>
    </row>
    <row r="7497" spans="2:3">
      <c r="B7497" s="80">
        <v>0</v>
      </c>
      <c r="C7497" s="72" t="s">
        <v>12</v>
      </c>
    </row>
    <row r="7498" spans="2:3">
      <c r="B7498" s="80">
        <v>0</v>
      </c>
      <c r="C7498" s="72" t="s">
        <v>18</v>
      </c>
    </row>
    <row r="7499" spans="2:3">
      <c r="B7499" s="80">
        <v>0</v>
      </c>
      <c r="C7499" s="72">
        <v>0</v>
      </c>
    </row>
    <row r="7500" spans="2:3">
      <c r="B7500" s="80">
        <v>0</v>
      </c>
      <c r="C7500" s="45" t="s">
        <v>2</v>
      </c>
    </row>
    <row r="7501" spans="2:3">
      <c r="B7501" s="80">
        <v>0</v>
      </c>
      <c r="C7501" s="72" t="s">
        <v>4724</v>
      </c>
    </row>
    <row r="7502" spans="2:3">
      <c r="B7502" s="80">
        <v>0</v>
      </c>
      <c r="C7502" s="72" t="s">
        <v>1359</v>
      </c>
    </row>
    <row r="7503" spans="2:3">
      <c r="B7503" s="80">
        <v>0</v>
      </c>
      <c r="C7503" s="72" t="s">
        <v>4725</v>
      </c>
    </row>
    <row r="7504" spans="2:3">
      <c r="B7504" s="80">
        <v>0</v>
      </c>
      <c r="C7504" s="72" t="s">
        <v>4726</v>
      </c>
    </row>
    <row r="7505" spans="2:3">
      <c r="B7505" s="80">
        <v>0</v>
      </c>
      <c r="C7505" s="72" t="s">
        <v>4727</v>
      </c>
    </row>
    <row r="7506" spans="2:3">
      <c r="B7506" s="80">
        <v>0</v>
      </c>
      <c r="C7506" s="72" t="s">
        <v>4728</v>
      </c>
    </row>
    <row r="7507" spans="2:3">
      <c r="B7507" s="80">
        <v>0</v>
      </c>
      <c r="C7507" s="72" t="s">
        <v>4729</v>
      </c>
    </row>
    <row r="7508" spans="2:3">
      <c r="B7508" s="80">
        <v>0</v>
      </c>
      <c r="C7508" s="72">
        <v>0</v>
      </c>
    </row>
    <row r="7509" spans="2:3">
      <c r="B7509" s="80">
        <v>0</v>
      </c>
      <c r="C7509" s="72" t="s">
        <v>0</v>
      </c>
    </row>
    <row r="7510" spans="2:3" ht="25.5">
      <c r="B7510" s="80">
        <v>0</v>
      </c>
      <c r="C7510" s="72" t="s">
        <v>3042</v>
      </c>
    </row>
    <row r="7511" spans="2:3">
      <c r="B7511" s="80">
        <v>0</v>
      </c>
      <c r="C7511" s="72" t="s">
        <v>3043</v>
      </c>
    </row>
    <row r="7512" spans="2:3">
      <c r="B7512" s="80">
        <v>0</v>
      </c>
      <c r="C7512" s="72" t="s">
        <v>3044</v>
      </c>
    </row>
    <row r="7513" spans="2:3">
      <c r="B7513" s="80">
        <v>0</v>
      </c>
      <c r="C7513" s="72" t="s">
        <v>3045</v>
      </c>
    </row>
    <row r="7514" spans="2:3" ht="25.5">
      <c r="B7514" s="80">
        <v>0</v>
      </c>
      <c r="C7514" s="72" t="s">
        <v>3046</v>
      </c>
    </row>
    <row r="7515" spans="2:3">
      <c r="B7515" s="80">
        <v>0</v>
      </c>
      <c r="C7515" s="72" t="s">
        <v>3047</v>
      </c>
    </row>
    <row r="7516" spans="2:3" ht="25.5">
      <c r="B7516" s="80">
        <v>0</v>
      </c>
      <c r="C7516" s="72" t="s">
        <v>3048</v>
      </c>
    </row>
    <row r="7517" spans="2:3">
      <c r="B7517" s="80">
        <v>0</v>
      </c>
      <c r="C7517" s="72">
        <v>0</v>
      </c>
    </row>
    <row r="7518" spans="2:3">
      <c r="B7518" s="80">
        <v>0</v>
      </c>
      <c r="C7518" s="72">
        <v>0</v>
      </c>
    </row>
    <row r="7519" spans="2:3">
      <c r="B7519" s="80">
        <v>0</v>
      </c>
      <c r="C7519" s="72" t="s">
        <v>3049</v>
      </c>
    </row>
    <row r="7520" spans="2:3">
      <c r="B7520" s="80">
        <v>0</v>
      </c>
      <c r="C7520" s="72" t="s">
        <v>3050</v>
      </c>
    </row>
    <row r="7521" spans="2:3">
      <c r="B7521" s="80">
        <v>0</v>
      </c>
      <c r="C7521" s="72">
        <v>0</v>
      </c>
    </row>
    <row r="7522" spans="2:3">
      <c r="B7522" s="122">
        <v>0</v>
      </c>
      <c r="C7522" s="122">
        <v>0</v>
      </c>
    </row>
    <row r="7523" spans="2:3">
      <c r="B7523" s="138">
        <v>0</v>
      </c>
      <c r="C7523" s="123">
        <v>0</v>
      </c>
    </row>
    <row r="7524" spans="2:3" ht="20.25">
      <c r="B7524" s="137" t="s">
        <v>1708</v>
      </c>
      <c r="C7524" s="48" t="s">
        <v>3051</v>
      </c>
    </row>
    <row r="7525" spans="2:3">
      <c r="B7525" s="139">
        <v>0</v>
      </c>
      <c r="C7525" s="49" t="s">
        <v>4730</v>
      </c>
    </row>
    <row r="7526" spans="2:3">
      <c r="B7526" s="80">
        <v>0</v>
      </c>
      <c r="C7526" s="124">
        <v>0</v>
      </c>
    </row>
    <row r="7527" spans="2:3">
      <c r="B7527" s="80">
        <v>0</v>
      </c>
      <c r="C7527" s="44" t="s">
        <v>8</v>
      </c>
    </row>
    <row r="7528" spans="2:3">
      <c r="B7528" s="80">
        <v>0</v>
      </c>
      <c r="C7528" s="72" t="s">
        <v>15</v>
      </c>
    </row>
    <row r="7529" spans="2:3">
      <c r="B7529" s="80">
        <v>0</v>
      </c>
      <c r="C7529" s="72" t="s">
        <v>3052</v>
      </c>
    </row>
    <row r="7530" spans="2:3">
      <c r="B7530" s="80">
        <v>0</v>
      </c>
      <c r="C7530" s="72">
        <v>0</v>
      </c>
    </row>
    <row r="7531" spans="2:3">
      <c r="B7531" s="80">
        <v>0</v>
      </c>
      <c r="C7531" s="45" t="s">
        <v>2</v>
      </c>
    </row>
    <row r="7532" spans="2:3">
      <c r="B7532" s="80">
        <v>0</v>
      </c>
      <c r="C7532" s="72" t="s">
        <v>4731</v>
      </c>
    </row>
    <row r="7533" spans="2:3">
      <c r="B7533" s="80">
        <v>0</v>
      </c>
      <c r="C7533" s="72" t="s">
        <v>4732</v>
      </c>
    </row>
    <row r="7534" spans="2:3">
      <c r="B7534" s="80">
        <v>0</v>
      </c>
      <c r="C7534" s="72" t="s">
        <v>4733</v>
      </c>
    </row>
    <row r="7535" spans="2:3">
      <c r="B7535" s="80">
        <v>0</v>
      </c>
      <c r="C7535" s="72" t="s">
        <v>1275</v>
      </c>
    </row>
    <row r="7536" spans="2:3">
      <c r="B7536" s="80">
        <v>0</v>
      </c>
      <c r="C7536" s="72" t="s">
        <v>4734</v>
      </c>
    </row>
    <row r="7537" spans="2:3">
      <c r="B7537" s="80">
        <v>0</v>
      </c>
      <c r="C7537" s="72" t="s">
        <v>912</v>
      </c>
    </row>
    <row r="7538" spans="2:3">
      <c r="B7538" s="80">
        <v>0</v>
      </c>
      <c r="C7538" s="72" t="s">
        <v>4735</v>
      </c>
    </row>
    <row r="7539" spans="2:3">
      <c r="B7539" s="80">
        <v>0</v>
      </c>
      <c r="C7539" s="72" t="s">
        <v>4736</v>
      </c>
    </row>
    <row r="7540" spans="2:3">
      <c r="B7540" s="80">
        <v>0</v>
      </c>
      <c r="C7540" s="72">
        <v>0</v>
      </c>
    </row>
    <row r="7541" spans="2:3">
      <c r="B7541" s="80">
        <v>0</v>
      </c>
      <c r="C7541" s="72" t="s">
        <v>0</v>
      </c>
    </row>
    <row r="7542" spans="2:3">
      <c r="B7542" s="80">
        <v>0</v>
      </c>
      <c r="C7542" s="72" t="s">
        <v>3053</v>
      </c>
    </row>
    <row r="7543" spans="2:3">
      <c r="B7543" s="80">
        <v>0</v>
      </c>
      <c r="C7543" s="72" t="s">
        <v>4737</v>
      </c>
    </row>
    <row r="7544" spans="2:3">
      <c r="B7544" s="80">
        <v>0</v>
      </c>
      <c r="C7544" s="72" t="s">
        <v>4738</v>
      </c>
    </row>
    <row r="7545" spans="2:3" ht="25.5">
      <c r="B7545" s="80">
        <v>0</v>
      </c>
      <c r="C7545" s="72" t="s">
        <v>3054</v>
      </c>
    </row>
    <row r="7546" spans="2:3" ht="25.5">
      <c r="B7546" s="80">
        <v>0</v>
      </c>
      <c r="C7546" s="72" t="s">
        <v>4739</v>
      </c>
    </row>
    <row r="7547" spans="2:3" ht="25.5">
      <c r="B7547" s="80">
        <v>0</v>
      </c>
      <c r="C7547" s="72" t="s">
        <v>3055</v>
      </c>
    </row>
    <row r="7548" spans="2:3">
      <c r="B7548" s="80">
        <v>0</v>
      </c>
      <c r="C7548" s="72" t="s">
        <v>3056</v>
      </c>
    </row>
    <row r="7549" spans="2:3" ht="25.5">
      <c r="B7549" s="80">
        <v>0</v>
      </c>
      <c r="C7549" s="72" t="s">
        <v>3057</v>
      </c>
    </row>
    <row r="7550" spans="2:3">
      <c r="B7550" s="80">
        <v>0</v>
      </c>
      <c r="C7550" s="72">
        <v>0</v>
      </c>
    </row>
    <row r="7551" spans="2:3">
      <c r="B7551" s="80">
        <v>0</v>
      </c>
      <c r="C7551" s="122">
        <v>0</v>
      </c>
    </row>
    <row r="7552" spans="2:3">
      <c r="B7552" s="80">
        <v>0</v>
      </c>
      <c r="C7552" s="126">
        <v>0</v>
      </c>
    </row>
    <row r="7553" spans="2:3">
      <c r="B7553" s="80">
        <v>0</v>
      </c>
      <c r="C7553" s="127" t="s">
        <v>3058</v>
      </c>
    </row>
    <row r="7554" spans="2:3">
      <c r="B7554" s="80">
        <v>0</v>
      </c>
      <c r="C7554" s="128" t="s">
        <v>3059</v>
      </c>
    </row>
    <row r="7555" spans="2:3">
      <c r="B7555" s="80">
        <v>0</v>
      </c>
      <c r="C7555" s="129" t="s">
        <v>3060</v>
      </c>
    </row>
    <row r="7556" spans="2:3">
      <c r="B7556" s="80">
        <v>0</v>
      </c>
      <c r="C7556" s="126">
        <v>0</v>
      </c>
    </row>
    <row r="7557" spans="2:3">
      <c r="B7557" s="122">
        <v>0</v>
      </c>
      <c r="C7557" s="122">
        <v>0</v>
      </c>
    </row>
    <row r="7558" spans="2:3">
      <c r="B7558" s="138">
        <v>0</v>
      </c>
      <c r="C7558" s="123">
        <v>0</v>
      </c>
    </row>
    <row r="7559" spans="2:3" ht="20.25">
      <c r="B7559" s="137" t="s">
        <v>1708</v>
      </c>
      <c r="C7559" s="48" t="s">
        <v>3061</v>
      </c>
    </row>
    <row r="7560" spans="2:3">
      <c r="B7560" s="139">
        <v>0</v>
      </c>
      <c r="C7560" s="49" t="s">
        <v>4740</v>
      </c>
    </row>
    <row r="7561" spans="2:3">
      <c r="B7561" s="80">
        <v>0</v>
      </c>
      <c r="C7561" s="124">
        <v>0</v>
      </c>
    </row>
    <row r="7562" spans="2:3">
      <c r="B7562" s="80">
        <v>0</v>
      </c>
      <c r="C7562" s="44" t="s">
        <v>5</v>
      </c>
    </row>
    <row r="7563" spans="2:3">
      <c r="B7563" s="80">
        <v>0</v>
      </c>
      <c r="C7563" s="72" t="s">
        <v>15</v>
      </c>
    </row>
    <row r="7564" spans="2:3">
      <c r="B7564" s="80">
        <v>0</v>
      </c>
      <c r="C7564" s="72" t="s">
        <v>6</v>
      </c>
    </row>
    <row r="7565" spans="2:3">
      <c r="B7565" s="80">
        <v>0</v>
      </c>
      <c r="C7565" s="72">
        <v>0</v>
      </c>
    </row>
    <row r="7566" spans="2:3">
      <c r="B7566" s="80">
        <v>0</v>
      </c>
      <c r="C7566" s="45" t="s">
        <v>2</v>
      </c>
    </row>
    <row r="7567" spans="2:3">
      <c r="B7567" s="80">
        <v>0</v>
      </c>
      <c r="C7567" s="72" t="s">
        <v>4741</v>
      </c>
    </row>
    <row r="7568" spans="2:3">
      <c r="B7568" s="80">
        <v>0</v>
      </c>
      <c r="C7568" s="72" t="s">
        <v>4742</v>
      </c>
    </row>
    <row r="7569" spans="2:3">
      <c r="B7569" s="80">
        <v>0</v>
      </c>
      <c r="C7569" s="72" t="s">
        <v>4743</v>
      </c>
    </row>
    <row r="7570" spans="2:3">
      <c r="B7570" s="80">
        <v>0</v>
      </c>
      <c r="C7570" s="72" t="s">
        <v>4744</v>
      </c>
    </row>
    <row r="7571" spans="2:3">
      <c r="B7571" s="80">
        <v>0</v>
      </c>
      <c r="C7571" s="72" t="s">
        <v>4745</v>
      </c>
    </row>
    <row r="7572" spans="2:3">
      <c r="B7572" s="80">
        <v>0</v>
      </c>
      <c r="C7572" s="72" t="s">
        <v>917</v>
      </c>
    </row>
    <row r="7573" spans="2:3">
      <c r="B7573" s="80">
        <v>0</v>
      </c>
      <c r="C7573" s="72" t="s">
        <v>912</v>
      </c>
    </row>
    <row r="7574" spans="2:3">
      <c r="B7574" s="80">
        <v>0</v>
      </c>
      <c r="C7574" s="72" t="s">
        <v>4746</v>
      </c>
    </row>
    <row r="7575" spans="2:3">
      <c r="B7575" s="80">
        <v>0</v>
      </c>
      <c r="C7575" s="72">
        <v>0</v>
      </c>
    </row>
    <row r="7576" spans="2:3">
      <c r="B7576" s="80">
        <v>0</v>
      </c>
      <c r="C7576" s="72" t="s">
        <v>0</v>
      </c>
    </row>
    <row r="7577" spans="2:3">
      <c r="B7577" s="80">
        <v>0</v>
      </c>
      <c r="C7577" s="72" t="s">
        <v>3062</v>
      </c>
    </row>
    <row r="7578" spans="2:3" ht="25.5">
      <c r="B7578" s="80">
        <v>0</v>
      </c>
      <c r="C7578" s="72" t="s">
        <v>4747</v>
      </c>
    </row>
    <row r="7579" spans="2:3">
      <c r="B7579" s="80">
        <v>0</v>
      </c>
      <c r="C7579" s="72" t="s">
        <v>3063</v>
      </c>
    </row>
    <row r="7580" spans="2:3" ht="25.5">
      <c r="B7580" s="80">
        <v>0</v>
      </c>
      <c r="C7580" s="72" t="s">
        <v>3064</v>
      </c>
    </row>
    <row r="7581" spans="2:3">
      <c r="B7581" s="80">
        <v>0</v>
      </c>
      <c r="C7581" s="72" t="s">
        <v>3065</v>
      </c>
    </row>
    <row r="7582" spans="2:3">
      <c r="B7582" s="80">
        <v>0</v>
      </c>
      <c r="C7582" s="72" t="s">
        <v>3066</v>
      </c>
    </row>
    <row r="7583" spans="2:3">
      <c r="B7583" s="80">
        <v>0</v>
      </c>
      <c r="C7583" s="72" t="s">
        <v>3067</v>
      </c>
    </row>
    <row r="7584" spans="2:3" ht="25.5">
      <c r="B7584" s="80">
        <v>0</v>
      </c>
      <c r="C7584" s="72" t="s">
        <v>3068</v>
      </c>
    </row>
    <row r="7585" spans="2:3">
      <c r="B7585" s="80">
        <v>0</v>
      </c>
      <c r="C7585" s="72" t="s">
        <v>3069</v>
      </c>
    </row>
    <row r="7586" spans="2:3">
      <c r="B7586" s="80">
        <v>0</v>
      </c>
      <c r="C7586" s="72">
        <v>0</v>
      </c>
    </row>
    <row r="7587" spans="2:3">
      <c r="B7587" s="122">
        <v>0</v>
      </c>
      <c r="C7587" s="122">
        <v>0</v>
      </c>
    </row>
    <row r="7588" spans="2:3">
      <c r="B7588" s="138">
        <v>0</v>
      </c>
      <c r="C7588" s="123">
        <v>0</v>
      </c>
    </row>
    <row r="7589" spans="2:3" ht="40.5">
      <c r="B7589" s="137" t="s">
        <v>1708</v>
      </c>
      <c r="C7589" s="48" t="s">
        <v>4748</v>
      </c>
    </row>
    <row r="7590" spans="2:3">
      <c r="B7590" s="139">
        <v>0</v>
      </c>
      <c r="C7590" s="49" t="s">
        <v>4749</v>
      </c>
    </row>
    <row r="7591" spans="2:3">
      <c r="B7591" s="80">
        <v>0</v>
      </c>
      <c r="C7591" s="124">
        <v>0</v>
      </c>
    </row>
    <row r="7592" spans="2:3">
      <c r="B7592" s="80">
        <v>0</v>
      </c>
      <c r="C7592" s="44" t="s">
        <v>5</v>
      </c>
    </row>
    <row r="7593" spans="2:3">
      <c r="B7593" s="80">
        <v>0</v>
      </c>
      <c r="C7593" s="72" t="s">
        <v>7</v>
      </c>
    </row>
    <row r="7594" spans="2:3">
      <c r="B7594" s="80">
        <v>0</v>
      </c>
      <c r="C7594" s="72" t="s">
        <v>3</v>
      </c>
    </row>
    <row r="7595" spans="2:3">
      <c r="B7595" s="80">
        <v>0</v>
      </c>
      <c r="C7595" s="72">
        <v>0</v>
      </c>
    </row>
    <row r="7596" spans="2:3">
      <c r="B7596" s="80">
        <v>0</v>
      </c>
      <c r="C7596" s="45" t="s">
        <v>2</v>
      </c>
    </row>
    <row r="7597" spans="2:3">
      <c r="B7597" s="80">
        <v>0</v>
      </c>
      <c r="C7597" s="72" t="s">
        <v>4750</v>
      </c>
    </row>
    <row r="7598" spans="2:3">
      <c r="B7598" s="80">
        <v>0</v>
      </c>
      <c r="C7598" s="72" t="s">
        <v>3926</v>
      </c>
    </row>
    <row r="7599" spans="2:3">
      <c r="B7599" s="80">
        <v>0</v>
      </c>
      <c r="C7599" s="72" t="s">
        <v>4751</v>
      </c>
    </row>
    <row r="7600" spans="2:3">
      <c r="B7600" s="80">
        <v>0</v>
      </c>
      <c r="C7600" s="72" t="s">
        <v>4752</v>
      </c>
    </row>
    <row r="7601" spans="2:3">
      <c r="B7601" s="80">
        <v>0</v>
      </c>
      <c r="C7601" s="72" t="s">
        <v>4753</v>
      </c>
    </row>
    <row r="7602" spans="2:3">
      <c r="B7602" s="80">
        <v>0</v>
      </c>
      <c r="C7602" s="72" t="s">
        <v>4754</v>
      </c>
    </row>
    <row r="7603" spans="2:3">
      <c r="B7603" s="80">
        <v>0</v>
      </c>
      <c r="C7603" s="72" t="s">
        <v>4755</v>
      </c>
    </row>
    <row r="7604" spans="2:3">
      <c r="B7604" s="80">
        <v>0</v>
      </c>
      <c r="C7604" s="72" t="s">
        <v>4756</v>
      </c>
    </row>
    <row r="7605" spans="2:3">
      <c r="B7605" s="80">
        <v>0</v>
      </c>
      <c r="C7605" s="72" t="s">
        <v>4757</v>
      </c>
    </row>
    <row r="7606" spans="2:3">
      <c r="B7606" s="80">
        <v>0</v>
      </c>
      <c r="C7606" s="72" t="s">
        <v>4758</v>
      </c>
    </row>
    <row r="7607" spans="2:3">
      <c r="B7607" s="80">
        <v>0</v>
      </c>
      <c r="C7607" s="72" t="s">
        <v>662</v>
      </c>
    </row>
    <row r="7608" spans="2:3">
      <c r="B7608" s="80">
        <v>0</v>
      </c>
      <c r="C7608" s="72" t="s">
        <v>700</v>
      </c>
    </row>
    <row r="7609" spans="2:3">
      <c r="B7609" s="80">
        <v>0</v>
      </c>
      <c r="C7609" s="72">
        <v>0</v>
      </c>
    </row>
    <row r="7610" spans="2:3">
      <c r="B7610" s="80">
        <v>0</v>
      </c>
      <c r="C7610" s="72">
        <v>0</v>
      </c>
    </row>
    <row r="7611" spans="2:3">
      <c r="B7611" s="80">
        <v>0</v>
      </c>
      <c r="C7611" s="72" t="s">
        <v>0</v>
      </c>
    </row>
    <row r="7612" spans="2:3" ht="25.5">
      <c r="B7612" s="80">
        <v>0</v>
      </c>
      <c r="C7612" s="72" t="s">
        <v>3071</v>
      </c>
    </row>
    <row r="7613" spans="2:3">
      <c r="B7613" s="80">
        <v>0</v>
      </c>
      <c r="C7613" s="72" t="s">
        <v>3072</v>
      </c>
    </row>
    <row r="7614" spans="2:3">
      <c r="B7614" s="80">
        <v>0</v>
      </c>
      <c r="C7614" s="72" t="s">
        <v>4759</v>
      </c>
    </row>
    <row r="7615" spans="2:3">
      <c r="B7615" s="80">
        <v>0</v>
      </c>
      <c r="C7615" s="72" t="s">
        <v>3073</v>
      </c>
    </row>
    <row r="7616" spans="2:3">
      <c r="B7616" s="80">
        <v>0</v>
      </c>
      <c r="C7616" s="72" t="s">
        <v>4760</v>
      </c>
    </row>
    <row r="7617" spans="2:3" ht="25.5">
      <c r="B7617" s="80">
        <v>0</v>
      </c>
      <c r="C7617" s="72" t="s">
        <v>3074</v>
      </c>
    </row>
    <row r="7618" spans="2:3">
      <c r="B7618" s="80">
        <v>0</v>
      </c>
      <c r="C7618" s="72" t="s">
        <v>3075</v>
      </c>
    </row>
    <row r="7619" spans="2:3">
      <c r="B7619" s="80">
        <v>0</v>
      </c>
      <c r="C7619" s="72">
        <v>0</v>
      </c>
    </row>
    <row r="7620" spans="2:3">
      <c r="B7620" s="122">
        <v>0</v>
      </c>
      <c r="C7620" s="122">
        <v>0</v>
      </c>
    </row>
    <row r="7621" spans="2:3">
      <c r="B7621" s="138">
        <v>0</v>
      </c>
      <c r="C7621" s="123">
        <v>0</v>
      </c>
    </row>
    <row r="7622" spans="2:3" ht="20.25">
      <c r="B7622" s="137" t="s">
        <v>1708</v>
      </c>
      <c r="C7622" s="48" t="s">
        <v>3076</v>
      </c>
    </row>
    <row r="7623" spans="2:3">
      <c r="B7623" s="139">
        <v>0</v>
      </c>
      <c r="C7623" s="49" t="s">
        <v>4761</v>
      </c>
    </row>
    <row r="7624" spans="2:3">
      <c r="B7624" s="80">
        <v>0</v>
      </c>
      <c r="C7624" s="124">
        <v>0</v>
      </c>
    </row>
    <row r="7625" spans="2:3">
      <c r="B7625" s="80">
        <v>0</v>
      </c>
      <c r="C7625" s="44" t="s">
        <v>8</v>
      </c>
    </row>
    <row r="7626" spans="2:3">
      <c r="B7626" s="80">
        <v>0</v>
      </c>
      <c r="C7626" s="72" t="s">
        <v>15</v>
      </c>
    </row>
    <row r="7627" spans="2:3">
      <c r="B7627" s="80">
        <v>0</v>
      </c>
      <c r="C7627" s="72" t="s">
        <v>13</v>
      </c>
    </row>
    <row r="7628" spans="2:3">
      <c r="B7628" s="80">
        <v>0</v>
      </c>
      <c r="C7628" s="72">
        <v>0</v>
      </c>
    </row>
    <row r="7629" spans="2:3">
      <c r="B7629" s="80">
        <v>0</v>
      </c>
      <c r="C7629" s="45" t="s">
        <v>2</v>
      </c>
    </row>
    <row r="7630" spans="2:3">
      <c r="B7630" s="80">
        <v>0</v>
      </c>
      <c r="C7630" s="72" t="s">
        <v>4762</v>
      </c>
    </row>
    <row r="7631" spans="2:3">
      <c r="B7631" s="80">
        <v>0</v>
      </c>
      <c r="C7631" s="72" t="s">
        <v>1136</v>
      </c>
    </row>
    <row r="7632" spans="2:3">
      <c r="B7632" s="80">
        <v>0</v>
      </c>
      <c r="C7632" s="72" t="s">
        <v>4135</v>
      </c>
    </row>
    <row r="7633" spans="2:3">
      <c r="B7633" s="80">
        <v>0</v>
      </c>
      <c r="C7633" s="72" t="s">
        <v>4763</v>
      </c>
    </row>
    <row r="7634" spans="2:3">
      <c r="B7634" s="80">
        <v>0</v>
      </c>
      <c r="C7634" s="72">
        <v>0</v>
      </c>
    </row>
    <row r="7635" spans="2:3">
      <c r="B7635" s="80">
        <v>0</v>
      </c>
      <c r="C7635" s="72" t="s">
        <v>0</v>
      </c>
    </row>
    <row r="7636" spans="2:3">
      <c r="B7636" s="80">
        <v>0</v>
      </c>
      <c r="C7636" s="72" t="s">
        <v>4764</v>
      </c>
    </row>
    <row r="7637" spans="2:3">
      <c r="B7637" s="80">
        <v>0</v>
      </c>
      <c r="C7637" s="72" t="s">
        <v>3077</v>
      </c>
    </row>
    <row r="7638" spans="2:3">
      <c r="B7638" s="80">
        <v>0</v>
      </c>
      <c r="C7638" s="72" t="s">
        <v>3078</v>
      </c>
    </row>
    <row r="7639" spans="2:3">
      <c r="B7639" s="80">
        <v>0</v>
      </c>
      <c r="C7639" s="72">
        <v>0</v>
      </c>
    </row>
    <row r="7640" spans="2:3">
      <c r="B7640" s="122">
        <v>0</v>
      </c>
      <c r="C7640" s="122">
        <v>0</v>
      </c>
    </row>
    <row r="7641" spans="2:3">
      <c r="B7641" s="138">
        <v>0</v>
      </c>
      <c r="C7641" s="123">
        <v>0</v>
      </c>
    </row>
    <row r="7642" spans="2:3" ht="40.5">
      <c r="B7642" s="137" t="s">
        <v>1708</v>
      </c>
      <c r="C7642" s="48" t="s">
        <v>3079</v>
      </c>
    </row>
    <row r="7643" spans="2:3">
      <c r="B7643" s="139">
        <v>0</v>
      </c>
      <c r="C7643" s="49" t="s">
        <v>4765</v>
      </c>
    </row>
    <row r="7644" spans="2:3">
      <c r="B7644" s="80">
        <v>0</v>
      </c>
      <c r="C7644" s="124">
        <v>0</v>
      </c>
    </row>
    <row r="7645" spans="2:3">
      <c r="B7645" s="80">
        <v>0</v>
      </c>
      <c r="C7645" s="44" t="s">
        <v>19</v>
      </c>
    </row>
    <row r="7646" spans="2:3">
      <c r="B7646" s="80">
        <v>0</v>
      </c>
      <c r="C7646" s="72" t="s">
        <v>4</v>
      </c>
    </row>
    <row r="7647" spans="2:3">
      <c r="B7647" s="80">
        <v>0</v>
      </c>
      <c r="C7647" s="72" t="s">
        <v>18</v>
      </c>
    </row>
    <row r="7648" spans="2:3">
      <c r="B7648" s="80">
        <v>0</v>
      </c>
      <c r="C7648" s="72">
        <v>0</v>
      </c>
    </row>
    <row r="7649" spans="2:3">
      <c r="B7649" s="80">
        <v>0</v>
      </c>
      <c r="C7649" s="45" t="s">
        <v>2</v>
      </c>
    </row>
    <row r="7650" spans="2:3">
      <c r="B7650" s="80">
        <v>0</v>
      </c>
      <c r="C7650" s="72" t="s">
        <v>4766</v>
      </c>
    </row>
    <row r="7651" spans="2:3">
      <c r="B7651" s="80">
        <v>0</v>
      </c>
      <c r="C7651" s="72" t="s">
        <v>4767</v>
      </c>
    </row>
    <row r="7652" spans="2:3">
      <c r="B7652" s="80">
        <v>0</v>
      </c>
      <c r="C7652" s="72" t="s">
        <v>4768</v>
      </c>
    </row>
    <row r="7653" spans="2:3">
      <c r="B7653" s="80">
        <v>0</v>
      </c>
      <c r="C7653" s="72" t="s">
        <v>4769</v>
      </c>
    </row>
    <row r="7654" spans="2:3">
      <c r="B7654" s="80">
        <v>0</v>
      </c>
      <c r="C7654" s="72" t="s">
        <v>652</v>
      </c>
    </row>
    <row r="7655" spans="2:3">
      <c r="B7655" s="80">
        <v>0</v>
      </c>
      <c r="C7655" s="72" t="s">
        <v>4770</v>
      </c>
    </row>
    <row r="7656" spans="2:3">
      <c r="B7656" s="80">
        <v>0</v>
      </c>
      <c r="C7656" s="72" t="s">
        <v>681</v>
      </c>
    </row>
    <row r="7657" spans="2:3">
      <c r="B7657" s="80">
        <v>0</v>
      </c>
      <c r="C7657" s="72" t="s">
        <v>662</v>
      </c>
    </row>
    <row r="7658" spans="2:3">
      <c r="B7658" s="80">
        <v>0</v>
      </c>
      <c r="C7658" s="72" t="s">
        <v>700</v>
      </c>
    </row>
    <row r="7659" spans="2:3">
      <c r="B7659" s="80">
        <v>0</v>
      </c>
      <c r="C7659" s="72">
        <v>0</v>
      </c>
    </row>
    <row r="7660" spans="2:3">
      <c r="B7660" s="80">
        <v>0</v>
      </c>
      <c r="C7660" s="72" t="s">
        <v>0</v>
      </c>
    </row>
    <row r="7661" spans="2:3" ht="25.5">
      <c r="B7661" s="80">
        <v>0</v>
      </c>
      <c r="C7661" s="72" t="s">
        <v>3080</v>
      </c>
    </row>
    <row r="7662" spans="2:3" ht="25.5">
      <c r="B7662" s="80">
        <v>0</v>
      </c>
      <c r="C7662" s="72" t="s">
        <v>3081</v>
      </c>
    </row>
    <row r="7663" spans="2:3">
      <c r="B7663" s="80">
        <v>0</v>
      </c>
      <c r="C7663" s="72" t="s">
        <v>3082</v>
      </c>
    </row>
    <row r="7664" spans="2:3">
      <c r="B7664" s="80">
        <v>0</v>
      </c>
      <c r="C7664" s="72" t="s">
        <v>3083</v>
      </c>
    </row>
    <row r="7665" spans="2:3">
      <c r="B7665" s="80">
        <v>0</v>
      </c>
      <c r="C7665" s="72" t="s">
        <v>3084</v>
      </c>
    </row>
    <row r="7666" spans="2:3">
      <c r="B7666" s="80">
        <v>0</v>
      </c>
      <c r="C7666" s="72">
        <v>0</v>
      </c>
    </row>
    <row r="7667" spans="2:3">
      <c r="B7667" s="122">
        <v>0</v>
      </c>
      <c r="C7667" s="122">
        <v>0</v>
      </c>
    </row>
    <row r="7668" spans="2:3">
      <c r="B7668" s="138">
        <v>0</v>
      </c>
      <c r="C7668" s="123">
        <v>0</v>
      </c>
    </row>
    <row r="7669" spans="2:3" ht="20.25">
      <c r="B7669" s="137" t="s">
        <v>1708</v>
      </c>
      <c r="C7669" s="48" t="s">
        <v>3085</v>
      </c>
    </row>
    <row r="7670" spans="2:3">
      <c r="B7670" s="139">
        <v>0</v>
      </c>
      <c r="C7670" s="49" t="s">
        <v>4771</v>
      </c>
    </row>
    <row r="7671" spans="2:3">
      <c r="B7671" s="80">
        <v>0</v>
      </c>
      <c r="C7671" s="124">
        <v>0</v>
      </c>
    </row>
    <row r="7672" spans="2:3">
      <c r="B7672" s="80">
        <v>0</v>
      </c>
      <c r="C7672" s="44" t="s">
        <v>8</v>
      </c>
    </row>
    <row r="7673" spans="2:3">
      <c r="B7673" s="80">
        <v>0</v>
      </c>
      <c r="C7673" s="72" t="s">
        <v>20</v>
      </c>
    </row>
    <row r="7674" spans="2:3">
      <c r="B7674" s="80">
        <v>0</v>
      </c>
      <c r="C7674" s="72" t="s">
        <v>11</v>
      </c>
    </row>
    <row r="7675" spans="2:3">
      <c r="B7675" s="80">
        <v>0</v>
      </c>
      <c r="C7675" s="72">
        <v>0</v>
      </c>
    </row>
    <row r="7676" spans="2:3">
      <c r="B7676" s="80">
        <v>0</v>
      </c>
      <c r="C7676" s="45" t="s">
        <v>2</v>
      </c>
    </row>
    <row r="7677" spans="2:3">
      <c r="B7677" s="80">
        <v>0</v>
      </c>
      <c r="C7677" s="72" t="s">
        <v>1038</v>
      </c>
    </row>
    <row r="7678" spans="2:3">
      <c r="B7678" s="80">
        <v>0</v>
      </c>
      <c r="C7678" s="72" t="s">
        <v>4772</v>
      </c>
    </row>
    <row r="7679" spans="2:3">
      <c r="B7679" s="80">
        <v>0</v>
      </c>
      <c r="C7679" s="72" t="s">
        <v>4773</v>
      </c>
    </row>
    <row r="7680" spans="2:3">
      <c r="B7680" s="80">
        <v>0</v>
      </c>
      <c r="C7680" s="72">
        <v>0</v>
      </c>
    </row>
    <row r="7681" spans="2:3">
      <c r="B7681" s="80">
        <v>0</v>
      </c>
      <c r="C7681" s="72" t="s">
        <v>0</v>
      </c>
    </row>
    <row r="7682" spans="2:3">
      <c r="B7682" s="80">
        <v>0</v>
      </c>
      <c r="C7682" s="72" t="s">
        <v>3086</v>
      </c>
    </row>
    <row r="7683" spans="2:3">
      <c r="B7683" s="80">
        <v>0</v>
      </c>
      <c r="C7683" s="72" t="s">
        <v>3087</v>
      </c>
    </row>
    <row r="7684" spans="2:3">
      <c r="B7684" s="80">
        <v>0</v>
      </c>
      <c r="C7684" s="72" t="s">
        <v>3088</v>
      </c>
    </row>
    <row r="7685" spans="2:3">
      <c r="B7685" s="80">
        <v>0</v>
      </c>
      <c r="C7685" s="72" t="s">
        <v>3089</v>
      </c>
    </row>
    <row r="7686" spans="2:3">
      <c r="B7686" s="80">
        <v>0</v>
      </c>
      <c r="C7686" s="72">
        <v>0</v>
      </c>
    </row>
    <row r="7687" spans="2:3">
      <c r="B7687" s="122">
        <v>0</v>
      </c>
      <c r="C7687" s="122">
        <v>0</v>
      </c>
    </row>
    <row r="7688" spans="2:3">
      <c r="B7688" s="138">
        <v>0</v>
      </c>
      <c r="C7688" s="123">
        <v>0</v>
      </c>
    </row>
    <row r="7689" spans="2:3" ht="20.25">
      <c r="B7689" s="137" t="s">
        <v>1708</v>
      </c>
      <c r="C7689" s="48" t="s">
        <v>3090</v>
      </c>
    </row>
    <row r="7690" spans="2:3">
      <c r="B7690" s="139">
        <v>0</v>
      </c>
      <c r="C7690" s="49" t="s">
        <v>4774</v>
      </c>
    </row>
    <row r="7691" spans="2:3">
      <c r="B7691" s="80">
        <v>0</v>
      </c>
      <c r="C7691" s="124">
        <v>0</v>
      </c>
    </row>
    <row r="7692" spans="2:3">
      <c r="B7692" s="80">
        <v>0</v>
      </c>
      <c r="C7692" s="44" t="s">
        <v>5</v>
      </c>
    </row>
    <row r="7693" spans="2:3">
      <c r="B7693" s="80">
        <v>0</v>
      </c>
      <c r="C7693" s="72" t="s">
        <v>15</v>
      </c>
    </row>
    <row r="7694" spans="2:3">
      <c r="B7694" s="80">
        <v>0</v>
      </c>
      <c r="C7694" s="72" t="s">
        <v>18</v>
      </c>
    </row>
    <row r="7695" spans="2:3">
      <c r="B7695" s="80">
        <v>0</v>
      </c>
      <c r="C7695" s="72">
        <v>0</v>
      </c>
    </row>
    <row r="7696" spans="2:3">
      <c r="B7696" s="80">
        <v>0</v>
      </c>
      <c r="C7696" s="45" t="s">
        <v>2</v>
      </c>
    </row>
    <row r="7697" spans="2:3">
      <c r="B7697" s="80">
        <v>0</v>
      </c>
      <c r="C7697" s="72" t="s">
        <v>3683</v>
      </c>
    </row>
    <row r="7698" spans="2:3">
      <c r="B7698" s="80">
        <v>0</v>
      </c>
      <c r="C7698" s="72" t="s">
        <v>4775</v>
      </c>
    </row>
    <row r="7699" spans="2:3">
      <c r="B7699" s="80">
        <v>0</v>
      </c>
      <c r="C7699" s="72" t="s">
        <v>4776</v>
      </c>
    </row>
    <row r="7700" spans="2:3">
      <c r="B7700" s="80">
        <v>0</v>
      </c>
      <c r="C7700" s="72" t="s">
        <v>662</v>
      </c>
    </row>
    <row r="7701" spans="2:3">
      <c r="B7701" s="80">
        <v>0</v>
      </c>
      <c r="C7701" s="72" t="s">
        <v>700</v>
      </c>
    </row>
    <row r="7702" spans="2:3">
      <c r="B7702" s="80">
        <v>0</v>
      </c>
      <c r="C7702" s="72">
        <v>0</v>
      </c>
    </row>
    <row r="7703" spans="2:3">
      <c r="B7703" s="80">
        <v>0</v>
      </c>
      <c r="C7703" s="72" t="s">
        <v>0</v>
      </c>
    </row>
    <row r="7704" spans="2:3">
      <c r="B7704" s="80">
        <v>0</v>
      </c>
      <c r="C7704" s="72" t="s">
        <v>3091</v>
      </c>
    </row>
    <row r="7705" spans="2:3">
      <c r="B7705" s="80">
        <v>0</v>
      </c>
      <c r="C7705" s="72" t="s">
        <v>3092</v>
      </c>
    </row>
    <row r="7706" spans="2:3">
      <c r="B7706" s="80">
        <v>0</v>
      </c>
      <c r="C7706" s="72" t="s">
        <v>3093</v>
      </c>
    </row>
    <row r="7707" spans="2:3">
      <c r="B7707" s="80">
        <v>0</v>
      </c>
      <c r="C7707" s="72">
        <v>0</v>
      </c>
    </row>
    <row r="7708" spans="2:3">
      <c r="B7708" s="122">
        <v>0</v>
      </c>
      <c r="C7708" s="122">
        <v>0</v>
      </c>
    </row>
    <row r="7709" spans="2:3">
      <c r="B7709" s="138">
        <v>0</v>
      </c>
      <c r="C7709" s="123">
        <v>0</v>
      </c>
    </row>
    <row r="7710" spans="2:3" ht="20.25">
      <c r="B7710" s="137" t="s">
        <v>1708</v>
      </c>
      <c r="C7710" s="48" t="s">
        <v>3094</v>
      </c>
    </row>
    <row r="7711" spans="2:3">
      <c r="B7711" s="139">
        <v>0</v>
      </c>
      <c r="C7711" s="49" t="s">
        <v>4777</v>
      </c>
    </row>
    <row r="7712" spans="2:3">
      <c r="B7712" s="80">
        <v>0</v>
      </c>
      <c r="C7712" s="124">
        <v>0</v>
      </c>
    </row>
    <row r="7713" spans="2:3">
      <c r="B7713" s="80">
        <v>0</v>
      </c>
      <c r="C7713" s="44" t="s">
        <v>5</v>
      </c>
    </row>
    <row r="7714" spans="2:3">
      <c r="B7714" s="80">
        <v>0</v>
      </c>
      <c r="C7714" s="72" t="s">
        <v>26</v>
      </c>
    </row>
    <row r="7715" spans="2:3">
      <c r="B7715" s="80">
        <v>0</v>
      </c>
      <c r="C7715" s="72" t="s">
        <v>6</v>
      </c>
    </row>
    <row r="7716" spans="2:3">
      <c r="B7716" s="80">
        <v>0</v>
      </c>
      <c r="C7716" s="72">
        <v>0</v>
      </c>
    </row>
    <row r="7717" spans="2:3">
      <c r="B7717" s="80">
        <v>0</v>
      </c>
      <c r="C7717" s="45" t="s">
        <v>2</v>
      </c>
    </row>
    <row r="7718" spans="2:3">
      <c r="B7718" s="80">
        <v>0</v>
      </c>
      <c r="C7718" s="72" t="s">
        <v>4778</v>
      </c>
    </row>
    <row r="7719" spans="2:3">
      <c r="B7719" s="80">
        <v>0</v>
      </c>
      <c r="C7719" s="72" t="s">
        <v>4779</v>
      </c>
    </row>
    <row r="7720" spans="2:3">
      <c r="B7720" s="80">
        <v>0</v>
      </c>
      <c r="C7720" s="72" t="s">
        <v>4713</v>
      </c>
    </row>
    <row r="7721" spans="2:3">
      <c r="B7721" s="80">
        <v>0</v>
      </c>
      <c r="C7721" s="72" t="s">
        <v>4780</v>
      </c>
    </row>
    <row r="7722" spans="2:3">
      <c r="B7722" s="80">
        <v>0</v>
      </c>
      <c r="C7722" s="72" t="s">
        <v>4781</v>
      </c>
    </row>
    <row r="7723" spans="2:3">
      <c r="B7723" s="80">
        <v>0</v>
      </c>
      <c r="C7723" s="72" t="s">
        <v>4782</v>
      </c>
    </row>
    <row r="7724" spans="2:3">
      <c r="B7724" s="80">
        <v>0</v>
      </c>
      <c r="C7724" s="72" t="s">
        <v>652</v>
      </c>
    </row>
    <row r="7725" spans="2:3">
      <c r="B7725" s="80">
        <v>0</v>
      </c>
      <c r="C7725" s="72" t="s">
        <v>4783</v>
      </c>
    </row>
    <row r="7726" spans="2:3">
      <c r="B7726" s="80">
        <v>0</v>
      </c>
      <c r="C7726" s="72" t="s">
        <v>4784</v>
      </c>
    </row>
    <row r="7727" spans="2:3">
      <c r="B7727" s="80">
        <v>0</v>
      </c>
      <c r="C7727" s="72" t="s">
        <v>662</v>
      </c>
    </row>
    <row r="7728" spans="2:3">
      <c r="B7728" s="80">
        <v>0</v>
      </c>
      <c r="C7728" s="72" t="s">
        <v>700</v>
      </c>
    </row>
    <row r="7729" spans="2:3">
      <c r="B7729" s="80">
        <v>0</v>
      </c>
      <c r="C7729" s="72">
        <v>0</v>
      </c>
    </row>
    <row r="7730" spans="2:3">
      <c r="B7730" s="80">
        <v>0</v>
      </c>
      <c r="C7730" s="72">
        <v>0</v>
      </c>
    </row>
    <row r="7731" spans="2:3">
      <c r="B7731" s="80">
        <v>0</v>
      </c>
      <c r="C7731" s="72">
        <v>0</v>
      </c>
    </row>
    <row r="7732" spans="2:3">
      <c r="B7732" s="80">
        <v>0</v>
      </c>
      <c r="C7732" s="72" t="s">
        <v>0</v>
      </c>
    </row>
    <row r="7733" spans="2:3" ht="38.25">
      <c r="B7733" s="80">
        <v>0</v>
      </c>
      <c r="C7733" s="72" t="s">
        <v>3095</v>
      </c>
    </row>
    <row r="7734" spans="2:3">
      <c r="B7734" s="80">
        <v>0</v>
      </c>
      <c r="C7734" s="72" t="s">
        <v>3096</v>
      </c>
    </row>
    <row r="7735" spans="2:3" ht="25.5">
      <c r="B7735" s="80">
        <v>0</v>
      </c>
      <c r="C7735" s="72" t="s">
        <v>4785</v>
      </c>
    </row>
    <row r="7736" spans="2:3">
      <c r="B7736" s="80">
        <v>0</v>
      </c>
      <c r="C7736" s="72" t="s">
        <v>3097</v>
      </c>
    </row>
    <row r="7737" spans="2:3">
      <c r="B7737" s="80">
        <v>0</v>
      </c>
      <c r="C7737" s="72" t="s">
        <v>3098</v>
      </c>
    </row>
    <row r="7738" spans="2:3" ht="38.25">
      <c r="B7738" s="80">
        <v>0</v>
      </c>
      <c r="C7738" s="72" t="s">
        <v>4786</v>
      </c>
    </row>
    <row r="7739" spans="2:3">
      <c r="B7739" s="80">
        <v>0</v>
      </c>
      <c r="C7739" s="72" t="s">
        <v>3099</v>
      </c>
    </row>
    <row r="7740" spans="2:3">
      <c r="B7740" s="80">
        <v>0</v>
      </c>
      <c r="C7740" s="72">
        <v>0</v>
      </c>
    </row>
    <row r="7741" spans="2:3">
      <c r="B7741" s="122">
        <v>0</v>
      </c>
      <c r="C7741" s="122">
        <v>0</v>
      </c>
    </row>
    <row r="7742" spans="2:3">
      <c r="B7742" s="138">
        <v>0</v>
      </c>
      <c r="C7742" s="123">
        <v>0</v>
      </c>
    </row>
    <row r="7743" spans="2:3" ht="20.25">
      <c r="B7743" s="137" t="s">
        <v>1708</v>
      </c>
      <c r="C7743" s="48" t="s">
        <v>3100</v>
      </c>
    </row>
    <row r="7744" spans="2:3">
      <c r="B7744" s="139">
        <v>0</v>
      </c>
      <c r="C7744" s="49" t="s">
        <v>4787</v>
      </c>
    </row>
    <row r="7745" spans="2:3">
      <c r="B7745" s="80">
        <v>0</v>
      </c>
      <c r="C7745" s="124">
        <v>0</v>
      </c>
    </row>
    <row r="7746" spans="2:3">
      <c r="B7746" s="80">
        <v>0</v>
      </c>
      <c r="C7746" s="44" t="s">
        <v>19</v>
      </c>
    </row>
    <row r="7747" spans="2:3">
      <c r="B7747" s="80">
        <v>0</v>
      </c>
      <c r="C7747" s="72" t="s">
        <v>4</v>
      </c>
    </row>
    <row r="7748" spans="2:3">
      <c r="B7748" s="80">
        <v>0</v>
      </c>
      <c r="C7748" s="72" t="s">
        <v>25</v>
      </c>
    </row>
    <row r="7749" spans="2:3">
      <c r="B7749" s="80">
        <v>0</v>
      </c>
      <c r="C7749" s="72">
        <v>0</v>
      </c>
    </row>
    <row r="7750" spans="2:3">
      <c r="B7750" s="80">
        <v>0</v>
      </c>
      <c r="C7750" s="45" t="s">
        <v>2</v>
      </c>
    </row>
    <row r="7751" spans="2:3">
      <c r="B7751" s="80">
        <v>0</v>
      </c>
      <c r="C7751" s="72" t="s">
        <v>4788</v>
      </c>
    </row>
    <row r="7752" spans="2:3">
      <c r="B7752" s="80">
        <v>0</v>
      </c>
      <c r="C7752" s="72" t="s">
        <v>4789</v>
      </c>
    </row>
    <row r="7753" spans="2:3">
      <c r="B7753" s="80">
        <v>0</v>
      </c>
      <c r="C7753" s="72" t="s">
        <v>4790</v>
      </c>
    </row>
    <row r="7754" spans="2:3">
      <c r="B7754" s="80">
        <v>0</v>
      </c>
      <c r="C7754" s="72">
        <v>0</v>
      </c>
    </row>
    <row r="7755" spans="2:3">
      <c r="B7755" s="80">
        <v>0</v>
      </c>
      <c r="C7755" s="72" t="s">
        <v>0</v>
      </c>
    </row>
    <row r="7756" spans="2:3">
      <c r="B7756" s="80">
        <v>0</v>
      </c>
      <c r="C7756" s="72" t="s">
        <v>3101</v>
      </c>
    </row>
    <row r="7757" spans="2:3">
      <c r="B7757" s="80">
        <v>0</v>
      </c>
      <c r="C7757" s="72" t="s">
        <v>3102</v>
      </c>
    </row>
    <row r="7758" spans="2:3">
      <c r="B7758" s="80">
        <v>0</v>
      </c>
      <c r="C7758" s="72" t="s">
        <v>3103</v>
      </c>
    </row>
    <row r="7759" spans="2:3">
      <c r="B7759" s="80">
        <v>0</v>
      </c>
      <c r="C7759" s="72">
        <v>0</v>
      </c>
    </row>
    <row r="7760" spans="2:3">
      <c r="B7760" s="122">
        <v>0</v>
      </c>
      <c r="C7760" s="122">
        <v>0</v>
      </c>
    </row>
    <row r="7761" spans="2:3">
      <c r="B7761" s="138">
        <v>0</v>
      </c>
      <c r="C7761" s="123">
        <v>0</v>
      </c>
    </row>
    <row r="7762" spans="2:3" ht="20.25">
      <c r="B7762" s="137" t="s">
        <v>1708</v>
      </c>
      <c r="C7762" s="48" t="s">
        <v>4791</v>
      </c>
    </row>
    <row r="7763" spans="2:3">
      <c r="B7763" s="139">
        <v>0</v>
      </c>
      <c r="C7763" s="49" t="s">
        <v>4792</v>
      </c>
    </row>
    <row r="7764" spans="2:3">
      <c r="B7764" s="80">
        <v>0</v>
      </c>
      <c r="C7764" s="124">
        <v>0</v>
      </c>
    </row>
    <row r="7765" spans="2:3">
      <c r="B7765" s="80">
        <v>0</v>
      </c>
      <c r="C7765" s="44" t="s">
        <v>5</v>
      </c>
    </row>
    <row r="7766" spans="2:3">
      <c r="B7766" s="80">
        <v>0</v>
      </c>
      <c r="C7766" s="72" t="s">
        <v>4</v>
      </c>
    </row>
    <row r="7767" spans="2:3">
      <c r="B7767" s="80">
        <v>0</v>
      </c>
      <c r="C7767" s="72" t="s">
        <v>17</v>
      </c>
    </row>
    <row r="7768" spans="2:3">
      <c r="B7768" s="80">
        <v>0</v>
      </c>
      <c r="C7768" s="72">
        <v>0</v>
      </c>
    </row>
    <row r="7769" spans="2:3">
      <c r="B7769" s="80">
        <v>0</v>
      </c>
      <c r="C7769" s="45" t="s">
        <v>2</v>
      </c>
    </row>
    <row r="7770" spans="2:3">
      <c r="B7770" s="80">
        <v>0</v>
      </c>
      <c r="C7770" s="72" t="s">
        <v>703</v>
      </c>
    </row>
    <row r="7771" spans="2:3">
      <c r="B7771" s="80">
        <v>0</v>
      </c>
      <c r="C7771" s="72" t="s">
        <v>690</v>
      </c>
    </row>
    <row r="7772" spans="2:3">
      <c r="B7772" s="80">
        <v>0</v>
      </c>
      <c r="C7772" s="72" t="s">
        <v>4793</v>
      </c>
    </row>
    <row r="7773" spans="2:3">
      <c r="B7773" s="80">
        <v>0</v>
      </c>
      <c r="C7773" s="72" t="s">
        <v>671</v>
      </c>
    </row>
    <row r="7774" spans="2:3">
      <c r="B7774" s="80">
        <v>0</v>
      </c>
      <c r="C7774" s="72" t="s">
        <v>4794</v>
      </c>
    </row>
    <row r="7775" spans="2:3">
      <c r="B7775" s="80">
        <v>0</v>
      </c>
      <c r="C7775" s="72">
        <v>0</v>
      </c>
    </row>
    <row r="7776" spans="2:3">
      <c r="B7776" s="80">
        <v>0</v>
      </c>
      <c r="C7776" s="72" t="s">
        <v>0</v>
      </c>
    </row>
    <row r="7777" spans="2:3">
      <c r="B7777" s="80">
        <v>0</v>
      </c>
      <c r="C7777" s="72" t="s">
        <v>3105</v>
      </c>
    </row>
    <row r="7778" spans="2:3" ht="25.5">
      <c r="B7778" s="80">
        <v>0</v>
      </c>
      <c r="C7778" s="72" t="s">
        <v>3106</v>
      </c>
    </row>
    <row r="7779" spans="2:3">
      <c r="B7779" s="80">
        <v>0</v>
      </c>
      <c r="C7779" s="72" t="s">
        <v>3107</v>
      </c>
    </row>
    <row r="7780" spans="2:3">
      <c r="B7780" s="80">
        <v>0</v>
      </c>
      <c r="C7780" s="72" t="s">
        <v>3108</v>
      </c>
    </row>
    <row r="7781" spans="2:3">
      <c r="B7781" s="80">
        <v>0</v>
      </c>
      <c r="C7781" s="72" t="s">
        <v>3109</v>
      </c>
    </row>
    <row r="7782" spans="2:3">
      <c r="B7782" s="80">
        <v>0</v>
      </c>
      <c r="C7782" s="72" t="s">
        <v>3110</v>
      </c>
    </row>
    <row r="7783" spans="2:3">
      <c r="B7783" s="80">
        <v>0</v>
      </c>
      <c r="C7783" s="72" t="s">
        <v>3111</v>
      </c>
    </row>
    <row r="7784" spans="2:3">
      <c r="B7784" s="80">
        <v>0</v>
      </c>
      <c r="C7784" s="72">
        <v>0</v>
      </c>
    </row>
    <row r="7785" spans="2:3">
      <c r="B7785" s="122">
        <v>0</v>
      </c>
      <c r="C7785" s="122">
        <v>0</v>
      </c>
    </row>
    <row r="7786" spans="2:3">
      <c r="B7786" s="138">
        <v>0</v>
      </c>
      <c r="C7786" s="123">
        <v>0</v>
      </c>
    </row>
    <row r="7787" spans="2:3" ht="20.25">
      <c r="B7787" s="137" t="s">
        <v>1708</v>
      </c>
      <c r="C7787" s="48" t="s">
        <v>3112</v>
      </c>
    </row>
    <row r="7788" spans="2:3">
      <c r="B7788" s="139">
        <v>0</v>
      </c>
      <c r="C7788" s="49" t="s">
        <v>4795</v>
      </c>
    </row>
    <row r="7789" spans="2:3">
      <c r="B7789" s="80">
        <v>0</v>
      </c>
      <c r="C7789" s="124">
        <v>0</v>
      </c>
    </row>
    <row r="7790" spans="2:3">
      <c r="B7790" s="80">
        <v>0</v>
      </c>
      <c r="C7790" s="44" t="s">
        <v>8</v>
      </c>
    </row>
    <row r="7791" spans="2:3">
      <c r="B7791" s="80">
        <v>0</v>
      </c>
      <c r="C7791" s="72" t="s">
        <v>24</v>
      </c>
    </row>
    <row r="7792" spans="2:3">
      <c r="B7792" s="80">
        <v>0</v>
      </c>
      <c r="C7792" s="72" t="s">
        <v>14</v>
      </c>
    </row>
    <row r="7793" spans="2:3">
      <c r="B7793" s="80">
        <v>0</v>
      </c>
      <c r="C7793" s="72">
        <v>0</v>
      </c>
    </row>
    <row r="7794" spans="2:3">
      <c r="B7794" s="80">
        <v>0</v>
      </c>
      <c r="C7794" s="45" t="s">
        <v>2</v>
      </c>
    </row>
    <row r="7795" spans="2:3">
      <c r="B7795" s="80">
        <v>0</v>
      </c>
      <c r="C7795" s="72" t="s">
        <v>929</v>
      </c>
    </row>
    <row r="7796" spans="2:3">
      <c r="B7796" s="80">
        <v>0</v>
      </c>
      <c r="C7796" s="72" t="s">
        <v>4796</v>
      </c>
    </row>
    <row r="7797" spans="2:3">
      <c r="B7797" s="80">
        <v>0</v>
      </c>
      <c r="C7797" s="72" t="s">
        <v>4797</v>
      </c>
    </row>
    <row r="7798" spans="2:3">
      <c r="B7798" s="80">
        <v>0</v>
      </c>
      <c r="C7798" s="72" t="s">
        <v>4798</v>
      </c>
    </row>
    <row r="7799" spans="2:3">
      <c r="B7799" s="80">
        <v>0</v>
      </c>
      <c r="C7799" s="72" t="s">
        <v>4799</v>
      </c>
    </row>
    <row r="7800" spans="2:3">
      <c r="B7800" s="80">
        <v>0</v>
      </c>
      <c r="C7800" s="72" t="s">
        <v>4800</v>
      </c>
    </row>
    <row r="7801" spans="2:3">
      <c r="B7801" s="80">
        <v>0</v>
      </c>
      <c r="C7801" s="72" t="s">
        <v>4801</v>
      </c>
    </row>
    <row r="7802" spans="2:3">
      <c r="B7802" s="80">
        <v>0</v>
      </c>
      <c r="C7802" s="72" t="s">
        <v>1361</v>
      </c>
    </row>
    <row r="7803" spans="2:3">
      <c r="B7803" s="80">
        <v>0</v>
      </c>
      <c r="C7803" s="72" t="s">
        <v>4802</v>
      </c>
    </row>
    <row r="7804" spans="2:3">
      <c r="B7804" s="80">
        <v>0</v>
      </c>
      <c r="C7804" s="72">
        <v>0</v>
      </c>
    </row>
    <row r="7805" spans="2:3">
      <c r="B7805" s="80">
        <v>0</v>
      </c>
      <c r="C7805" s="72">
        <v>0</v>
      </c>
    </row>
    <row r="7806" spans="2:3">
      <c r="B7806" s="80">
        <v>0</v>
      </c>
      <c r="C7806" s="72" t="s">
        <v>0</v>
      </c>
    </row>
    <row r="7807" spans="2:3" ht="25.5">
      <c r="B7807" s="80">
        <v>0</v>
      </c>
      <c r="C7807" s="72" t="s">
        <v>3113</v>
      </c>
    </row>
    <row r="7808" spans="2:3">
      <c r="B7808" s="80">
        <v>0</v>
      </c>
      <c r="C7808" s="72" t="s">
        <v>3114</v>
      </c>
    </row>
    <row r="7809" spans="2:3" ht="25.5">
      <c r="B7809" s="80">
        <v>0</v>
      </c>
      <c r="C7809" s="72" t="s">
        <v>3115</v>
      </c>
    </row>
    <row r="7810" spans="2:3">
      <c r="B7810" s="80">
        <v>0</v>
      </c>
      <c r="C7810" s="72" t="s">
        <v>3116</v>
      </c>
    </row>
    <row r="7811" spans="2:3">
      <c r="B7811" s="80">
        <v>0</v>
      </c>
      <c r="C7811" s="72" t="s">
        <v>3117</v>
      </c>
    </row>
    <row r="7812" spans="2:3">
      <c r="B7812" s="80">
        <v>0</v>
      </c>
      <c r="C7812" s="72" t="s">
        <v>3118</v>
      </c>
    </row>
    <row r="7813" spans="2:3">
      <c r="B7813" s="80">
        <v>0</v>
      </c>
      <c r="C7813" s="72" t="s">
        <v>3119</v>
      </c>
    </row>
    <row r="7814" spans="2:3">
      <c r="B7814" s="80">
        <v>0</v>
      </c>
      <c r="C7814" s="72">
        <v>0</v>
      </c>
    </row>
    <row r="7815" spans="2:3">
      <c r="B7815" s="122">
        <v>0</v>
      </c>
      <c r="C7815" s="122">
        <v>0</v>
      </c>
    </row>
    <row r="7816" spans="2:3">
      <c r="B7816" s="138">
        <v>0</v>
      </c>
      <c r="C7816" s="123">
        <v>0</v>
      </c>
    </row>
    <row r="7817" spans="2:3" ht="20.25">
      <c r="B7817" s="137" t="s">
        <v>1708</v>
      </c>
      <c r="C7817" s="48" t="s">
        <v>23</v>
      </c>
    </row>
    <row r="7818" spans="2:3">
      <c r="B7818" s="139">
        <v>0</v>
      </c>
      <c r="C7818" s="49" t="s">
        <v>4803</v>
      </c>
    </row>
    <row r="7819" spans="2:3">
      <c r="B7819" s="80">
        <v>0</v>
      </c>
      <c r="C7819" s="124">
        <v>0</v>
      </c>
    </row>
    <row r="7820" spans="2:3">
      <c r="B7820" s="80">
        <v>0</v>
      </c>
      <c r="C7820" s="44" t="s">
        <v>8</v>
      </c>
    </row>
    <row r="7821" spans="2:3">
      <c r="B7821" s="80">
        <v>0</v>
      </c>
      <c r="C7821" s="72" t="s">
        <v>12</v>
      </c>
    </row>
    <row r="7822" spans="2:3">
      <c r="B7822" s="80">
        <v>0</v>
      </c>
      <c r="C7822" s="72" t="s">
        <v>6</v>
      </c>
    </row>
    <row r="7823" spans="2:3">
      <c r="B7823" s="80">
        <v>0</v>
      </c>
      <c r="C7823" s="72">
        <v>0</v>
      </c>
    </row>
    <row r="7824" spans="2:3">
      <c r="B7824" s="80">
        <v>0</v>
      </c>
      <c r="C7824" s="45" t="s">
        <v>2</v>
      </c>
    </row>
    <row r="7825" spans="2:3">
      <c r="B7825" s="80">
        <v>0</v>
      </c>
      <c r="C7825" s="72" t="s">
        <v>948</v>
      </c>
    </row>
    <row r="7826" spans="2:3">
      <c r="B7826" s="80">
        <v>0</v>
      </c>
      <c r="C7826" s="72" t="s">
        <v>949</v>
      </c>
    </row>
    <row r="7827" spans="2:3">
      <c r="B7827" s="80">
        <v>0</v>
      </c>
      <c r="C7827" s="72" t="s">
        <v>4804</v>
      </c>
    </row>
    <row r="7828" spans="2:3">
      <c r="B7828" s="80">
        <v>0</v>
      </c>
      <c r="C7828" s="72" t="s">
        <v>4805</v>
      </c>
    </row>
    <row r="7829" spans="2:3">
      <c r="B7829" s="80">
        <v>0</v>
      </c>
      <c r="C7829" s="72" t="s">
        <v>662</v>
      </c>
    </row>
    <row r="7830" spans="2:3">
      <c r="B7830" s="80">
        <v>0</v>
      </c>
      <c r="C7830" s="72" t="s">
        <v>700</v>
      </c>
    </row>
    <row r="7831" spans="2:3">
      <c r="B7831" s="80">
        <v>0</v>
      </c>
      <c r="C7831" s="72">
        <v>0</v>
      </c>
    </row>
    <row r="7832" spans="2:3">
      <c r="B7832" s="80">
        <v>0</v>
      </c>
      <c r="C7832" s="72">
        <v>0</v>
      </c>
    </row>
    <row r="7833" spans="2:3">
      <c r="B7833" s="80">
        <v>0</v>
      </c>
      <c r="C7833" s="72" t="s">
        <v>0</v>
      </c>
    </row>
    <row r="7834" spans="2:3" ht="25.5">
      <c r="B7834" s="80">
        <v>0</v>
      </c>
      <c r="C7834" s="72" t="s">
        <v>3120</v>
      </c>
    </row>
    <row r="7835" spans="2:3">
      <c r="B7835" s="80">
        <v>0</v>
      </c>
      <c r="C7835" s="72" t="s">
        <v>3121</v>
      </c>
    </row>
    <row r="7836" spans="2:3">
      <c r="B7836" s="80">
        <v>0</v>
      </c>
      <c r="C7836" s="72" t="s">
        <v>3122</v>
      </c>
    </row>
    <row r="7837" spans="2:3">
      <c r="B7837" s="80">
        <v>0</v>
      </c>
      <c r="C7837" s="72">
        <v>0</v>
      </c>
    </row>
    <row r="7838" spans="2:3">
      <c r="B7838" s="122">
        <v>0</v>
      </c>
      <c r="C7838" s="122">
        <v>0</v>
      </c>
    </row>
    <row r="7839" spans="2:3">
      <c r="B7839" s="138">
        <v>0</v>
      </c>
      <c r="C7839" s="123">
        <v>0</v>
      </c>
    </row>
    <row r="7840" spans="2:3" ht="20.25">
      <c r="B7840" s="137" t="s">
        <v>1708</v>
      </c>
      <c r="C7840" s="48" t="s">
        <v>3123</v>
      </c>
    </row>
    <row r="7841" spans="2:3">
      <c r="B7841" s="139">
        <v>0</v>
      </c>
      <c r="C7841" s="49" t="s">
        <v>4806</v>
      </c>
    </row>
    <row r="7842" spans="2:3">
      <c r="B7842" s="80">
        <v>0</v>
      </c>
      <c r="C7842" s="124">
        <v>0</v>
      </c>
    </row>
    <row r="7843" spans="2:3">
      <c r="B7843" s="80">
        <v>0</v>
      </c>
      <c r="C7843" s="44" t="s">
        <v>5</v>
      </c>
    </row>
    <row r="7844" spans="2:3">
      <c r="B7844" s="80">
        <v>0</v>
      </c>
      <c r="C7844" s="72" t="s">
        <v>12</v>
      </c>
    </row>
    <row r="7845" spans="2:3">
      <c r="B7845" s="80">
        <v>0</v>
      </c>
      <c r="C7845" s="72" t="s">
        <v>3</v>
      </c>
    </row>
    <row r="7846" spans="2:3">
      <c r="B7846" s="80">
        <v>0</v>
      </c>
      <c r="C7846" s="72">
        <v>0</v>
      </c>
    </row>
    <row r="7847" spans="2:3">
      <c r="B7847" s="80">
        <v>0</v>
      </c>
      <c r="C7847" s="45" t="s">
        <v>2</v>
      </c>
    </row>
    <row r="7848" spans="2:3">
      <c r="B7848" s="80">
        <v>0</v>
      </c>
      <c r="C7848" s="72" t="s">
        <v>4807</v>
      </c>
    </row>
    <row r="7849" spans="2:3">
      <c r="B7849" s="80">
        <v>0</v>
      </c>
      <c r="C7849" s="72" t="s">
        <v>4808</v>
      </c>
    </row>
    <row r="7850" spans="2:3">
      <c r="B7850" s="80">
        <v>0</v>
      </c>
      <c r="C7850" s="72" t="s">
        <v>4809</v>
      </c>
    </row>
    <row r="7851" spans="2:3">
      <c r="B7851" s="80">
        <v>0</v>
      </c>
      <c r="C7851" s="72" t="s">
        <v>1078</v>
      </c>
    </row>
    <row r="7852" spans="2:3">
      <c r="B7852" s="80">
        <v>0</v>
      </c>
      <c r="C7852" s="72" t="s">
        <v>4810</v>
      </c>
    </row>
    <row r="7853" spans="2:3">
      <c r="B7853" s="80">
        <v>0</v>
      </c>
      <c r="C7853" s="72" t="s">
        <v>4811</v>
      </c>
    </row>
    <row r="7854" spans="2:3">
      <c r="B7854" s="80">
        <v>0</v>
      </c>
      <c r="C7854" s="72" t="s">
        <v>1195</v>
      </c>
    </row>
    <row r="7855" spans="2:3">
      <c r="B7855" s="80">
        <v>0</v>
      </c>
      <c r="C7855" s="72">
        <v>0</v>
      </c>
    </row>
    <row r="7856" spans="2:3">
      <c r="B7856" s="80">
        <v>0</v>
      </c>
      <c r="C7856" s="72">
        <v>0</v>
      </c>
    </row>
    <row r="7857" spans="2:3">
      <c r="B7857" s="80">
        <v>0</v>
      </c>
      <c r="C7857" s="72">
        <v>0</v>
      </c>
    </row>
    <row r="7858" spans="2:3">
      <c r="B7858" s="80">
        <v>0</v>
      </c>
      <c r="C7858" s="72" t="s">
        <v>0</v>
      </c>
    </row>
    <row r="7859" spans="2:3">
      <c r="B7859" s="80">
        <v>0</v>
      </c>
      <c r="C7859" s="72" t="s">
        <v>3124</v>
      </c>
    </row>
    <row r="7860" spans="2:3">
      <c r="B7860" s="80">
        <v>0</v>
      </c>
      <c r="C7860" s="72" t="s">
        <v>3125</v>
      </c>
    </row>
    <row r="7861" spans="2:3">
      <c r="B7861" s="80">
        <v>0</v>
      </c>
      <c r="C7861" s="72">
        <v>0</v>
      </c>
    </row>
    <row r="7862" spans="2:3">
      <c r="B7862" s="122">
        <v>0</v>
      </c>
      <c r="C7862" s="122">
        <v>0</v>
      </c>
    </row>
    <row r="7863" spans="2:3">
      <c r="B7863" s="138">
        <v>0</v>
      </c>
      <c r="C7863" s="123">
        <v>0</v>
      </c>
    </row>
    <row r="7864" spans="2:3" ht="20.25">
      <c r="B7864" s="137" t="s">
        <v>1708</v>
      </c>
      <c r="C7864" s="48" t="s">
        <v>3126</v>
      </c>
    </row>
    <row r="7865" spans="2:3">
      <c r="B7865" s="139">
        <v>0</v>
      </c>
      <c r="C7865" s="49" t="s">
        <v>4812</v>
      </c>
    </row>
    <row r="7866" spans="2:3">
      <c r="B7866" s="80">
        <v>0</v>
      </c>
      <c r="C7866" s="124">
        <v>0</v>
      </c>
    </row>
    <row r="7867" spans="2:3">
      <c r="B7867" s="80">
        <v>0</v>
      </c>
      <c r="C7867" s="44" t="s">
        <v>19</v>
      </c>
    </row>
    <row r="7868" spans="2:3">
      <c r="B7868" s="80">
        <v>0</v>
      </c>
      <c r="C7868" s="72" t="s">
        <v>12</v>
      </c>
    </row>
    <row r="7869" spans="2:3">
      <c r="B7869" s="80">
        <v>0</v>
      </c>
      <c r="C7869" s="72" t="s">
        <v>1843</v>
      </c>
    </row>
    <row r="7870" spans="2:3">
      <c r="B7870" s="80">
        <v>0</v>
      </c>
      <c r="C7870" s="72">
        <v>0</v>
      </c>
    </row>
    <row r="7871" spans="2:3">
      <c r="B7871" s="80">
        <v>0</v>
      </c>
      <c r="C7871" s="45" t="s">
        <v>2</v>
      </c>
    </row>
    <row r="7872" spans="2:3">
      <c r="B7872" s="80">
        <v>0</v>
      </c>
      <c r="C7872" s="72" t="s">
        <v>4813</v>
      </c>
    </row>
    <row r="7873" spans="2:3">
      <c r="B7873" s="80">
        <v>0</v>
      </c>
      <c r="C7873" s="72" t="s">
        <v>895</v>
      </c>
    </row>
    <row r="7874" spans="2:3">
      <c r="B7874" s="80">
        <v>0</v>
      </c>
      <c r="C7874" s="126" t="s">
        <v>826</v>
      </c>
    </row>
    <row r="7875" spans="2:3" ht="25.5">
      <c r="B7875" s="80">
        <v>0</v>
      </c>
      <c r="C7875" s="72" t="s">
        <v>4814</v>
      </c>
    </row>
    <row r="7876" spans="2:3">
      <c r="B7876" s="80">
        <v>0</v>
      </c>
      <c r="C7876" s="72" t="s">
        <v>4129</v>
      </c>
    </row>
    <row r="7877" spans="2:3">
      <c r="B7877" s="80">
        <v>0</v>
      </c>
      <c r="C7877" s="72"/>
    </row>
    <row r="7878" spans="2:3">
      <c r="B7878" s="80">
        <v>0</v>
      </c>
      <c r="C7878" s="72">
        <v>0</v>
      </c>
    </row>
    <row r="7879" spans="2:3">
      <c r="B7879" s="80">
        <v>0</v>
      </c>
      <c r="C7879" s="72" t="s">
        <v>0</v>
      </c>
    </row>
    <row r="7880" spans="2:3">
      <c r="B7880" s="80">
        <v>0</v>
      </c>
      <c r="C7880" s="72" t="s">
        <v>3127</v>
      </c>
    </row>
    <row r="7881" spans="2:3" ht="25.5">
      <c r="B7881" s="80">
        <v>0</v>
      </c>
      <c r="C7881" s="72" t="s">
        <v>3128</v>
      </c>
    </row>
    <row r="7882" spans="2:3">
      <c r="B7882" s="80">
        <v>0</v>
      </c>
      <c r="C7882" s="72" t="s">
        <v>3129</v>
      </c>
    </row>
    <row r="7883" spans="2:3">
      <c r="B7883" s="80">
        <v>0</v>
      </c>
      <c r="C7883" s="72" t="s">
        <v>3130</v>
      </c>
    </row>
    <row r="7884" spans="2:3">
      <c r="B7884" s="80">
        <v>0</v>
      </c>
      <c r="C7884" s="72" t="s">
        <v>3131</v>
      </c>
    </row>
    <row r="7885" spans="2:3">
      <c r="B7885" s="80">
        <v>0</v>
      </c>
      <c r="C7885" s="72" t="s">
        <v>3132</v>
      </c>
    </row>
    <row r="7886" spans="2:3">
      <c r="B7886" s="80">
        <v>0</v>
      </c>
      <c r="C7886" s="72" t="s">
        <v>3133</v>
      </c>
    </row>
    <row r="7887" spans="2:3">
      <c r="B7887" s="80">
        <v>0</v>
      </c>
      <c r="C7887" s="72">
        <v>0</v>
      </c>
    </row>
    <row r="7888" spans="2:3">
      <c r="B7888" s="122">
        <v>0</v>
      </c>
      <c r="C7888" s="122">
        <v>0</v>
      </c>
    </row>
    <row r="7889" spans="2:3">
      <c r="B7889" s="138">
        <v>0</v>
      </c>
      <c r="C7889" s="123">
        <v>0</v>
      </c>
    </row>
    <row r="7890" spans="2:3" ht="20.25">
      <c r="B7890" s="137" t="s">
        <v>1708</v>
      </c>
      <c r="C7890" s="48" t="s">
        <v>3134</v>
      </c>
    </row>
    <row r="7891" spans="2:3">
      <c r="B7891" s="139">
        <v>0</v>
      </c>
      <c r="C7891" s="49" t="s">
        <v>4815</v>
      </c>
    </row>
    <row r="7892" spans="2:3">
      <c r="B7892" s="80">
        <v>0</v>
      </c>
      <c r="C7892" s="124">
        <v>0</v>
      </c>
    </row>
    <row r="7893" spans="2:3">
      <c r="B7893" s="80">
        <v>0</v>
      </c>
      <c r="C7893" s="44" t="s">
        <v>8</v>
      </c>
    </row>
    <row r="7894" spans="2:3">
      <c r="B7894" s="80">
        <v>0</v>
      </c>
      <c r="C7894" s="72" t="s">
        <v>12</v>
      </c>
    </row>
    <row r="7895" spans="2:3">
      <c r="B7895" s="80">
        <v>0</v>
      </c>
      <c r="C7895" s="72" t="s">
        <v>11</v>
      </c>
    </row>
    <row r="7896" spans="2:3">
      <c r="B7896" s="80">
        <v>0</v>
      </c>
      <c r="C7896" s="72">
        <v>0</v>
      </c>
    </row>
    <row r="7897" spans="2:3">
      <c r="B7897" s="80">
        <v>0</v>
      </c>
      <c r="C7897" s="45" t="s">
        <v>2</v>
      </c>
    </row>
    <row r="7898" spans="2:3">
      <c r="B7898" s="80">
        <v>0</v>
      </c>
      <c r="C7898" s="72" t="s">
        <v>4816</v>
      </c>
    </row>
    <row r="7899" spans="2:3">
      <c r="B7899" s="80">
        <v>0</v>
      </c>
      <c r="C7899" s="72" t="s">
        <v>4817</v>
      </c>
    </row>
    <row r="7900" spans="2:3">
      <c r="B7900" s="80">
        <v>0</v>
      </c>
      <c r="C7900" s="72" t="s">
        <v>1060</v>
      </c>
    </row>
    <row r="7901" spans="2:3">
      <c r="B7901" s="80">
        <v>0</v>
      </c>
      <c r="C7901" s="72" t="s">
        <v>4818</v>
      </c>
    </row>
    <row r="7902" spans="2:3">
      <c r="B7902" s="80">
        <v>0</v>
      </c>
      <c r="C7902" s="72" t="s">
        <v>4819</v>
      </c>
    </row>
    <row r="7903" spans="2:3">
      <c r="B7903" s="80">
        <v>0</v>
      </c>
      <c r="C7903" s="72" t="s">
        <v>4820</v>
      </c>
    </row>
    <row r="7904" spans="2:3">
      <c r="B7904" s="80">
        <v>0</v>
      </c>
      <c r="C7904" s="72" t="s">
        <v>4821</v>
      </c>
    </row>
    <row r="7905" spans="2:3">
      <c r="B7905" s="80">
        <v>0</v>
      </c>
      <c r="C7905" s="72">
        <v>0</v>
      </c>
    </row>
    <row r="7906" spans="2:3">
      <c r="B7906" s="80">
        <v>0</v>
      </c>
      <c r="C7906" s="72">
        <v>0</v>
      </c>
    </row>
    <row r="7907" spans="2:3">
      <c r="B7907" s="80">
        <v>0</v>
      </c>
      <c r="C7907" s="72" t="s">
        <v>0</v>
      </c>
    </row>
    <row r="7908" spans="2:3">
      <c r="B7908" s="80">
        <v>0</v>
      </c>
      <c r="C7908" s="72" t="s">
        <v>22</v>
      </c>
    </row>
    <row r="7909" spans="2:3">
      <c r="B7909" s="80">
        <v>0</v>
      </c>
      <c r="C7909" s="72" t="s">
        <v>3135</v>
      </c>
    </row>
    <row r="7910" spans="2:3">
      <c r="B7910" s="80">
        <v>0</v>
      </c>
      <c r="C7910" s="72" t="s">
        <v>3136</v>
      </c>
    </row>
    <row r="7911" spans="2:3">
      <c r="B7911" s="80">
        <v>0</v>
      </c>
      <c r="C7911" s="72" t="s">
        <v>3137</v>
      </c>
    </row>
    <row r="7912" spans="2:3">
      <c r="B7912" s="80">
        <v>0</v>
      </c>
      <c r="C7912" s="72">
        <v>0</v>
      </c>
    </row>
    <row r="7913" spans="2:3">
      <c r="B7913" s="122">
        <v>0</v>
      </c>
      <c r="C7913" s="122">
        <v>0</v>
      </c>
    </row>
    <row r="7914" spans="2:3">
      <c r="B7914" s="138">
        <v>0</v>
      </c>
      <c r="C7914" s="123">
        <v>0</v>
      </c>
    </row>
    <row r="7915" spans="2:3" ht="40.5">
      <c r="B7915" s="137" t="s">
        <v>1708</v>
      </c>
      <c r="C7915" s="48" t="s">
        <v>3138</v>
      </c>
    </row>
    <row r="7916" spans="2:3">
      <c r="B7916" s="139">
        <v>0</v>
      </c>
      <c r="C7916" s="49" t="s">
        <v>4822</v>
      </c>
    </row>
    <row r="7917" spans="2:3">
      <c r="B7917" s="80">
        <v>0</v>
      </c>
      <c r="C7917" s="124">
        <v>0</v>
      </c>
    </row>
    <row r="7918" spans="2:3">
      <c r="B7918" s="80">
        <v>0</v>
      </c>
      <c r="C7918" s="44" t="s">
        <v>8</v>
      </c>
    </row>
    <row r="7919" spans="2:3">
      <c r="B7919" s="80">
        <v>0</v>
      </c>
      <c r="C7919" s="72" t="s">
        <v>4</v>
      </c>
    </row>
    <row r="7920" spans="2:3">
      <c r="B7920" s="80">
        <v>0</v>
      </c>
      <c r="C7920" s="72" t="s">
        <v>14</v>
      </c>
    </row>
    <row r="7921" spans="2:3">
      <c r="B7921" s="80">
        <v>0</v>
      </c>
      <c r="C7921" s="72">
        <v>0</v>
      </c>
    </row>
    <row r="7922" spans="2:3">
      <c r="B7922" s="80">
        <v>0</v>
      </c>
      <c r="C7922" s="45" t="s">
        <v>2</v>
      </c>
    </row>
    <row r="7923" spans="2:3">
      <c r="B7923" s="80">
        <v>0</v>
      </c>
      <c r="C7923" s="72" t="s">
        <v>4823</v>
      </c>
    </row>
    <row r="7924" spans="2:3">
      <c r="B7924" s="80">
        <v>0</v>
      </c>
      <c r="C7924" s="72" t="s">
        <v>4824</v>
      </c>
    </row>
    <row r="7925" spans="2:3">
      <c r="B7925" s="80">
        <v>0</v>
      </c>
      <c r="C7925" s="72" t="s">
        <v>1218</v>
      </c>
    </row>
    <row r="7926" spans="2:3">
      <c r="B7926" s="80">
        <v>0</v>
      </c>
      <c r="C7926" s="72" t="s">
        <v>4825</v>
      </c>
    </row>
    <row r="7927" spans="2:3">
      <c r="B7927" s="80">
        <v>0</v>
      </c>
      <c r="C7927" s="72" t="s">
        <v>1361</v>
      </c>
    </row>
    <row r="7928" spans="2:3">
      <c r="B7928" s="80">
        <v>0</v>
      </c>
      <c r="C7928" s="72" t="s">
        <v>3971</v>
      </c>
    </row>
    <row r="7929" spans="2:3">
      <c r="B7929" s="80">
        <v>0</v>
      </c>
      <c r="C7929" s="72" t="s">
        <v>705</v>
      </c>
    </row>
    <row r="7930" spans="2:3">
      <c r="B7930" s="80">
        <v>0</v>
      </c>
      <c r="C7930" s="72" t="s">
        <v>4622</v>
      </c>
    </row>
    <row r="7931" spans="2:3">
      <c r="B7931" s="80">
        <v>0</v>
      </c>
      <c r="C7931" s="72" t="s">
        <v>4826</v>
      </c>
    </row>
    <row r="7932" spans="2:3">
      <c r="B7932" s="80">
        <v>0</v>
      </c>
      <c r="C7932" s="72" t="s">
        <v>4827</v>
      </c>
    </row>
    <row r="7933" spans="2:3">
      <c r="B7933" s="80">
        <v>0</v>
      </c>
      <c r="C7933" s="72" t="s">
        <v>4828</v>
      </c>
    </row>
    <row r="7934" spans="2:3">
      <c r="B7934" s="80">
        <v>0</v>
      </c>
      <c r="C7934" s="72"/>
    </row>
    <row r="7935" spans="2:3">
      <c r="B7935" s="80">
        <v>0</v>
      </c>
      <c r="C7935" s="72">
        <v>0</v>
      </c>
    </row>
    <row r="7936" spans="2:3">
      <c r="B7936" s="80">
        <v>0</v>
      </c>
      <c r="C7936" s="72" t="s">
        <v>0</v>
      </c>
    </row>
    <row r="7937" spans="2:3">
      <c r="B7937" s="80">
        <v>0</v>
      </c>
      <c r="C7937" s="72" t="s">
        <v>3139</v>
      </c>
    </row>
    <row r="7938" spans="2:3">
      <c r="B7938" s="80">
        <v>0</v>
      </c>
      <c r="C7938" s="72" t="s">
        <v>3140</v>
      </c>
    </row>
    <row r="7939" spans="2:3">
      <c r="B7939" s="80">
        <v>0</v>
      </c>
      <c r="C7939" s="72" t="s">
        <v>3141</v>
      </c>
    </row>
    <row r="7940" spans="2:3">
      <c r="B7940" s="80">
        <v>0</v>
      </c>
      <c r="C7940" s="72" t="s">
        <v>3142</v>
      </c>
    </row>
    <row r="7941" spans="2:3">
      <c r="B7941" s="80">
        <v>0</v>
      </c>
      <c r="C7941" s="72" t="s">
        <v>3143</v>
      </c>
    </row>
    <row r="7942" spans="2:3">
      <c r="B7942" s="80">
        <v>0</v>
      </c>
      <c r="C7942" s="72" t="s">
        <v>3144</v>
      </c>
    </row>
    <row r="7943" spans="2:3">
      <c r="B7943" s="80">
        <v>0</v>
      </c>
      <c r="C7943" s="72">
        <v>0</v>
      </c>
    </row>
    <row r="7944" spans="2:3">
      <c r="B7944" s="122">
        <v>0</v>
      </c>
      <c r="C7944" s="122">
        <v>0</v>
      </c>
    </row>
    <row r="7945" spans="2:3">
      <c r="B7945" s="138">
        <v>0</v>
      </c>
      <c r="C7945" s="123">
        <v>0</v>
      </c>
    </row>
    <row r="7946" spans="2:3" ht="20.25">
      <c r="B7946" s="137" t="s">
        <v>1708</v>
      </c>
      <c r="C7946" s="48" t="s">
        <v>3145</v>
      </c>
    </row>
    <row r="7947" spans="2:3">
      <c r="B7947" s="139">
        <v>0</v>
      </c>
      <c r="C7947" s="49" t="s">
        <v>4829</v>
      </c>
    </row>
    <row r="7948" spans="2:3">
      <c r="B7948" s="80">
        <v>0</v>
      </c>
      <c r="C7948" s="124">
        <v>0</v>
      </c>
    </row>
    <row r="7949" spans="2:3">
      <c r="B7949" s="80">
        <v>0</v>
      </c>
      <c r="C7949" s="44" t="s">
        <v>8</v>
      </c>
    </row>
    <row r="7950" spans="2:3">
      <c r="B7950" s="80">
        <v>0</v>
      </c>
      <c r="C7950" s="72" t="s">
        <v>4</v>
      </c>
    </row>
    <row r="7951" spans="2:3">
      <c r="B7951" s="80">
        <v>0</v>
      </c>
      <c r="C7951" s="72" t="s">
        <v>14</v>
      </c>
    </row>
    <row r="7952" spans="2:3">
      <c r="B7952" s="80">
        <v>0</v>
      </c>
      <c r="C7952" s="72">
        <v>0</v>
      </c>
    </row>
    <row r="7953" spans="2:3">
      <c r="B7953" s="80">
        <v>0</v>
      </c>
      <c r="C7953" s="45" t="s">
        <v>2</v>
      </c>
    </row>
    <row r="7954" spans="2:3">
      <c r="B7954" s="80">
        <v>0</v>
      </c>
      <c r="C7954" s="72" t="s">
        <v>1038</v>
      </c>
    </row>
    <row r="7955" spans="2:3">
      <c r="B7955" s="80">
        <v>0</v>
      </c>
      <c r="C7955" s="72" t="s">
        <v>4830</v>
      </c>
    </row>
    <row r="7956" spans="2:3">
      <c r="B7956" s="80">
        <v>0</v>
      </c>
      <c r="C7956" s="72" t="s">
        <v>4831</v>
      </c>
    </row>
    <row r="7957" spans="2:3">
      <c r="B7957" s="80">
        <v>0</v>
      </c>
      <c r="C7957" s="72">
        <v>0</v>
      </c>
    </row>
    <row r="7958" spans="2:3">
      <c r="B7958" s="80">
        <v>0</v>
      </c>
      <c r="C7958" s="72" t="s">
        <v>0</v>
      </c>
    </row>
    <row r="7959" spans="2:3">
      <c r="B7959" s="80">
        <v>0</v>
      </c>
      <c r="C7959" s="72" t="s">
        <v>3146</v>
      </c>
    </row>
    <row r="7960" spans="2:3">
      <c r="B7960" s="80">
        <v>0</v>
      </c>
      <c r="C7960" s="72" t="s">
        <v>3147</v>
      </c>
    </row>
    <row r="7961" spans="2:3">
      <c r="B7961" s="80">
        <v>0</v>
      </c>
      <c r="C7961" s="72" t="s">
        <v>3148</v>
      </c>
    </row>
    <row r="7962" spans="2:3">
      <c r="B7962" s="80">
        <v>0</v>
      </c>
      <c r="C7962" s="72" t="s">
        <v>3149</v>
      </c>
    </row>
    <row r="7963" spans="2:3">
      <c r="B7963" s="80">
        <v>0</v>
      </c>
      <c r="C7963" s="72" t="s">
        <v>3150</v>
      </c>
    </row>
    <row r="7964" spans="2:3">
      <c r="B7964" s="80">
        <v>0</v>
      </c>
      <c r="C7964" s="72">
        <v>0</v>
      </c>
    </row>
    <row r="7965" spans="2:3">
      <c r="B7965" s="122">
        <v>0</v>
      </c>
      <c r="C7965" s="122">
        <v>0</v>
      </c>
    </row>
    <row r="7966" spans="2:3">
      <c r="B7966" s="138">
        <v>0</v>
      </c>
      <c r="C7966" s="123">
        <v>0</v>
      </c>
    </row>
    <row r="7967" spans="2:3" ht="20.25">
      <c r="B7967" s="137" t="s">
        <v>1708</v>
      </c>
      <c r="C7967" s="48" t="s">
        <v>4832</v>
      </c>
    </row>
    <row r="7968" spans="2:3">
      <c r="B7968" s="139">
        <v>0</v>
      </c>
      <c r="C7968" s="49" t="s">
        <v>4833</v>
      </c>
    </row>
    <row r="7969" spans="2:3">
      <c r="B7969" s="80">
        <v>0</v>
      </c>
      <c r="C7969" s="124">
        <v>0</v>
      </c>
    </row>
    <row r="7970" spans="2:3">
      <c r="B7970" s="80">
        <v>0</v>
      </c>
      <c r="C7970" s="44" t="s">
        <v>8</v>
      </c>
    </row>
    <row r="7971" spans="2:3">
      <c r="B7971" s="80">
        <v>0</v>
      </c>
      <c r="C7971" s="72" t="s">
        <v>15</v>
      </c>
    </row>
    <row r="7972" spans="2:3">
      <c r="B7972" s="80">
        <v>0</v>
      </c>
      <c r="C7972" s="72" t="s">
        <v>21</v>
      </c>
    </row>
    <row r="7973" spans="2:3">
      <c r="B7973" s="80">
        <v>0</v>
      </c>
      <c r="C7973" s="72">
        <v>0</v>
      </c>
    </row>
    <row r="7974" spans="2:3">
      <c r="B7974" s="80">
        <v>0</v>
      </c>
      <c r="C7974" s="45" t="s">
        <v>2</v>
      </c>
    </row>
    <row r="7975" spans="2:3">
      <c r="B7975" s="80">
        <v>0</v>
      </c>
      <c r="C7975" s="72" t="s">
        <v>3879</v>
      </c>
    </row>
    <row r="7976" spans="2:3">
      <c r="B7976" s="80">
        <v>0</v>
      </c>
      <c r="C7976" s="72" t="s">
        <v>4834</v>
      </c>
    </row>
    <row r="7977" spans="2:3">
      <c r="B7977" s="80">
        <v>0</v>
      </c>
      <c r="C7977" s="72" t="s">
        <v>4835</v>
      </c>
    </row>
    <row r="7978" spans="2:3">
      <c r="B7978" s="80">
        <v>0</v>
      </c>
      <c r="C7978" s="72" t="s">
        <v>4836</v>
      </c>
    </row>
    <row r="7979" spans="2:3">
      <c r="B7979" s="80">
        <v>0</v>
      </c>
      <c r="C7979" s="72" t="s">
        <v>4837</v>
      </c>
    </row>
    <row r="7980" spans="2:3">
      <c r="B7980" s="80">
        <v>0</v>
      </c>
      <c r="C7980" s="72" t="s">
        <v>4838</v>
      </c>
    </row>
    <row r="7981" spans="2:3">
      <c r="B7981" s="80">
        <v>0</v>
      </c>
      <c r="C7981" s="72" t="s">
        <v>4839</v>
      </c>
    </row>
    <row r="7982" spans="2:3">
      <c r="B7982" s="80">
        <v>0</v>
      </c>
      <c r="C7982" s="72" t="s">
        <v>744</v>
      </c>
    </row>
    <row r="7983" spans="2:3">
      <c r="B7983" s="80">
        <v>0</v>
      </c>
      <c r="C7983" s="72" t="s">
        <v>4840</v>
      </c>
    </row>
    <row r="7984" spans="2:3">
      <c r="B7984" s="80">
        <v>0</v>
      </c>
      <c r="C7984" s="72" t="s">
        <v>662</v>
      </c>
    </row>
    <row r="7985" spans="2:3">
      <c r="B7985" s="80">
        <v>0</v>
      </c>
      <c r="C7985" s="72" t="s">
        <v>663</v>
      </c>
    </row>
    <row r="7986" spans="2:3">
      <c r="B7986" s="80">
        <v>0</v>
      </c>
      <c r="C7986" s="72">
        <v>0</v>
      </c>
    </row>
    <row r="7987" spans="2:3">
      <c r="B7987" s="80">
        <v>0</v>
      </c>
      <c r="C7987" s="72" t="s">
        <v>0</v>
      </c>
    </row>
    <row r="7988" spans="2:3" ht="25.5">
      <c r="B7988" s="80">
        <v>0</v>
      </c>
      <c r="C7988" s="72" t="s">
        <v>4841</v>
      </c>
    </row>
    <row r="7989" spans="2:3">
      <c r="B7989" s="80">
        <v>0</v>
      </c>
      <c r="C7989" s="72" t="s">
        <v>3152</v>
      </c>
    </row>
    <row r="7990" spans="2:3" ht="25.5">
      <c r="B7990" s="80">
        <v>0</v>
      </c>
      <c r="C7990" s="72" t="s">
        <v>4842</v>
      </c>
    </row>
    <row r="7991" spans="2:3" ht="25.5">
      <c r="B7991" s="80">
        <v>0</v>
      </c>
      <c r="C7991" s="72" t="s">
        <v>3153</v>
      </c>
    </row>
    <row r="7992" spans="2:3" ht="25.5">
      <c r="B7992" s="80">
        <v>0</v>
      </c>
      <c r="C7992" s="72" t="s">
        <v>3154</v>
      </c>
    </row>
    <row r="7993" spans="2:3" ht="25.5">
      <c r="B7993" s="80">
        <v>0</v>
      </c>
      <c r="C7993" s="72" t="s">
        <v>3155</v>
      </c>
    </row>
    <row r="7994" spans="2:3">
      <c r="B7994" s="80">
        <v>0</v>
      </c>
      <c r="C7994" s="72">
        <v>0</v>
      </c>
    </row>
    <row r="7995" spans="2:3">
      <c r="B7995" s="122">
        <v>0</v>
      </c>
      <c r="C7995" s="122">
        <v>0</v>
      </c>
    </row>
    <row r="7996" spans="2:3">
      <c r="B7996" s="138">
        <v>0</v>
      </c>
      <c r="C7996" s="123">
        <v>0</v>
      </c>
    </row>
    <row r="7997" spans="2:3" ht="20.25">
      <c r="B7997" s="137" t="s">
        <v>1708</v>
      </c>
      <c r="C7997" s="48" t="s">
        <v>3156</v>
      </c>
    </row>
    <row r="7998" spans="2:3">
      <c r="B7998" s="139">
        <v>0</v>
      </c>
      <c r="C7998" s="49" t="s">
        <v>4843</v>
      </c>
    </row>
    <row r="7999" spans="2:3">
      <c r="B7999" s="80">
        <v>0</v>
      </c>
      <c r="C7999" s="124">
        <v>0</v>
      </c>
    </row>
    <row r="8000" spans="2:3">
      <c r="B8000" s="80">
        <v>0</v>
      </c>
      <c r="C8000" s="44" t="s">
        <v>10</v>
      </c>
    </row>
    <row r="8001" spans="2:3">
      <c r="B8001" s="80">
        <v>0</v>
      </c>
      <c r="C8001" s="72" t="s">
        <v>4</v>
      </c>
    </row>
    <row r="8002" spans="2:3">
      <c r="B8002" s="80">
        <v>0</v>
      </c>
      <c r="C8002" s="72" t="s">
        <v>17</v>
      </c>
    </row>
    <row r="8003" spans="2:3">
      <c r="B8003" s="80">
        <v>0</v>
      </c>
      <c r="C8003" s="72">
        <v>0</v>
      </c>
    </row>
    <row r="8004" spans="2:3">
      <c r="B8004" s="80">
        <v>0</v>
      </c>
      <c r="C8004" s="45" t="s">
        <v>2</v>
      </c>
    </row>
    <row r="8005" spans="2:3">
      <c r="B8005" s="80">
        <v>0</v>
      </c>
      <c r="C8005" s="72" t="s">
        <v>4844</v>
      </c>
    </row>
    <row r="8006" spans="2:3">
      <c r="B8006" s="80">
        <v>0</v>
      </c>
      <c r="C8006" s="72" t="s">
        <v>719</v>
      </c>
    </row>
    <row r="8007" spans="2:3">
      <c r="B8007" s="80">
        <v>0</v>
      </c>
      <c r="C8007" s="72" t="s">
        <v>4845</v>
      </c>
    </row>
    <row r="8008" spans="2:3">
      <c r="B8008" s="80">
        <v>0</v>
      </c>
      <c r="C8008" s="72" t="s">
        <v>4846</v>
      </c>
    </row>
    <row r="8009" spans="2:3">
      <c r="B8009" s="80">
        <v>0</v>
      </c>
      <c r="C8009" s="72" t="s">
        <v>662</v>
      </c>
    </row>
    <row r="8010" spans="2:3">
      <c r="B8010" s="80">
        <v>0</v>
      </c>
      <c r="C8010" s="72" t="s">
        <v>700</v>
      </c>
    </row>
    <row r="8011" spans="2:3">
      <c r="B8011" s="80">
        <v>0</v>
      </c>
      <c r="C8011" s="72" t="s">
        <v>4847</v>
      </c>
    </row>
    <row r="8012" spans="2:3">
      <c r="B8012" s="80">
        <v>0</v>
      </c>
      <c r="C8012" s="72">
        <v>0</v>
      </c>
    </row>
    <row r="8013" spans="2:3">
      <c r="B8013" s="80">
        <v>0</v>
      </c>
      <c r="C8013" s="72" t="s">
        <v>0</v>
      </c>
    </row>
    <row r="8014" spans="2:3">
      <c r="B8014" s="80">
        <v>0</v>
      </c>
      <c r="C8014" s="72" t="s">
        <v>3157</v>
      </c>
    </row>
    <row r="8015" spans="2:3" ht="25.5">
      <c r="B8015" s="80">
        <v>0</v>
      </c>
      <c r="C8015" s="72" t="s">
        <v>3158</v>
      </c>
    </row>
    <row r="8016" spans="2:3">
      <c r="B8016" s="80">
        <v>0</v>
      </c>
      <c r="C8016" s="72" t="s">
        <v>3159</v>
      </c>
    </row>
    <row r="8017" spans="2:3">
      <c r="B8017" s="80">
        <v>0</v>
      </c>
      <c r="C8017" s="72" t="s">
        <v>3160</v>
      </c>
    </row>
    <row r="8018" spans="2:3">
      <c r="B8018" s="80">
        <v>0</v>
      </c>
      <c r="C8018" s="72" t="s">
        <v>4848</v>
      </c>
    </row>
    <row r="8019" spans="2:3">
      <c r="B8019" s="80">
        <v>0</v>
      </c>
      <c r="C8019" s="72" t="s">
        <v>3161</v>
      </c>
    </row>
    <row r="8020" spans="2:3" ht="25.5">
      <c r="B8020" s="80">
        <v>0</v>
      </c>
      <c r="C8020" s="72" t="s">
        <v>3162</v>
      </c>
    </row>
    <row r="8021" spans="2:3">
      <c r="B8021" s="80">
        <v>0</v>
      </c>
      <c r="C8021" s="72" t="s">
        <v>4849</v>
      </c>
    </row>
    <row r="8022" spans="2:3">
      <c r="B8022" s="80">
        <v>0</v>
      </c>
      <c r="C8022" s="72">
        <v>0</v>
      </c>
    </row>
    <row r="8023" spans="2:3">
      <c r="B8023" s="122">
        <v>0</v>
      </c>
      <c r="C8023" s="122">
        <v>0</v>
      </c>
    </row>
    <row r="8024" spans="2:3">
      <c r="B8024" s="138">
        <v>0</v>
      </c>
      <c r="C8024" s="123">
        <v>0</v>
      </c>
    </row>
    <row r="8025" spans="2:3" ht="20.25">
      <c r="B8025" s="137" t="s">
        <v>1708</v>
      </c>
      <c r="C8025" s="48" t="s">
        <v>3163</v>
      </c>
    </row>
    <row r="8026" spans="2:3">
      <c r="B8026" s="139">
        <v>0</v>
      </c>
      <c r="C8026" s="49" t="s">
        <v>4850</v>
      </c>
    </row>
    <row r="8027" spans="2:3">
      <c r="B8027" s="80">
        <v>0</v>
      </c>
      <c r="C8027" s="124">
        <v>0</v>
      </c>
    </row>
    <row r="8028" spans="2:3">
      <c r="B8028" s="80">
        <v>0</v>
      </c>
      <c r="C8028" s="44" t="s">
        <v>8</v>
      </c>
    </row>
    <row r="8029" spans="2:3">
      <c r="B8029" s="80">
        <v>0</v>
      </c>
      <c r="C8029" s="72" t="s">
        <v>20</v>
      </c>
    </row>
    <row r="8030" spans="2:3">
      <c r="B8030" s="80">
        <v>0</v>
      </c>
      <c r="C8030" s="72" t="s">
        <v>17</v>
      </c>
    </row>
    <row r="8031" spans="2:3">
      <c r="B8031" s="80">
        <v>0</v>
      </c>
      <c r="C8031" s="72">
        <v>0</v>
      </c>
    </row>
    <row r="8032" spans="2:3">
      <c r="B8032" s="80">
        <v>0</v>
      </c>
      <c r="C8032" s="45" t="s">
        <v>2</v>
      </c>
    </row>
    <row r="8033" spans="2:3">
      <c r="B8033" s="80">
        <v>0</v>
      </c>
      <c r="C8033" s="72" t="s">
        <v>836</v>
      </c>
    </row>
    <row r="8034" spans="2:3">
      <c r="B8034" s="80">
        <v>0</v>
      </c>
      <c r="C8034" s="72" t="s">
        <v>4851</v>
      </c>
    </row>
    <row r="8035" spans="2:3">
      <c r="B8035" s="80">
        <v>0</v>
      </c>
      <c r="C8035" s="72" t="s">
        <v>652</v>
      </c>
    </row>
    <row r="8036" spans="2:3">
      <c r="B8036" s="80">
        <v>0</v>
      </c>
      <c r="C8036" s="72" t="s">
        <v>740</v>
      </c>
    </row>
    <row r="8037" spans="2:3">
      <c r="B8037" s="80">
        <v>0</v>
      </c>
      <c r="C8037" s="72" t="s">
        <v>4852</v>
      </c>
    </row>
    <row r="8038" spans="2:3">
      <c r="B8038" s="80">
        <v>0</v>
      </c>
      <c r="C8038" s="72" t="s">
        <v>4853</v>
      </c>
    </row>
    <row r="8039" spans="2:3">
      <c r="B8039" s="80">
        <v>0</v>
      </c>
      <c r="C8039" s="72" t="s">
        <v>4854</v>
      </c>
    </row>
    <row r="8040" spans="2:3">
      <c r="B8040" s="80">
        <v>0</v>
      </c>
      <c r="C8040" s="72" t="s">
        <v>4855</v>
      </c>
    </row>
    <row r="8041" spans="2:3">
      <c r="B8041" s="80">
        <v>0</v>
      </c>
      <c r="C8041" s="72" t="s">
        <v>1241</v>
      </c>
    </row>
    <row r="8042" spans="2:3">
      <c r="B8042" s="80">
        <v>0</v>
      </c>
      <c r="C8042" s="72" t="s">
        <v>4856</v>
      </c>
    </row>
    <row r="8043" spans="2:3">
      <c r="B8043" s="80">
        <v>0</v>
      </c>
      <c r="C8043" s="72">
        <v>0</v>
      </c>
    </row>
    <row r="8044" spans="2:3">
      <c r="B8044" s="80">
        <v>0</v>
      </c>
      <c r="C8044" s="72" t="s">
        <v>0</v>
      </c>
    </row>
    <row r="8045" spans="2:3" ht="25.5">
      <c r="B8045" s="80">
        <v>0</v>
      </c>
      <c r="C8045" s="72" t="s">
        <v>3164</v>
      </c>
    </row>
    <row r="8046" spans="2:3" ht="51">
      <c r="B8046" s="80">
        <v>0</v>
      </c>
      <c r="C8046" s="72" t="s">
        <v>3165</v>
      </c>
    </row>
    <row r="8047" spans="2:3">
      <c r="B8047" s="80">
        <v>0</v>
      </c>
      <c r="C8047" s="72" t="s">
        <v>3166</v>
      </c>
    </row>
    <row r="8048" spans="2:3" ht="25.5">
      <c r="B8048" s="80">
        <v>0</v>
      </c>
      <c r="C8048" s="72" t="s">
        <v>3167</v>
      </c>
    </row>
    <row r="8049" spans="2:3">
      <c r="B8049" s="80">
        <v>0</v>
      </c>
      <c r="C8049" s="72">
        <v>0</v>
      </c>
    </row>
    <row r="8050" spans="2:3">
      <c r="B8050" s="122">
        <v>0</v>
      </c>
      <c r="C8050" s="122">
        <v>0</v>
      </c>
    </row>
    <row r="8051" spans="2:3">
      <c r="B8051" s="138">
        <v>0</v>
      </c>
      <c r="C8051" s="123">
        <v>0</v>
      </c>
    </row>
    <row r="8052" spans="2:3" ht="20.25">
      <c r="B8052" s="137" t="s">
        <v>1708</v>
      </c>
      <c r="C8052" s="48" t="s">
        <v>3168</v>
      </c>
    </row>
    <row r="8053" spans="2:3">
      <c r="B8053" s="139">
        <v>0</v>
      </c>
      <c r="C8053" s="49" t="s">
        <v>4857</v>
      </c>
    </row>
    <row r="8054" spans="2:3">
      <c r="B8054" s="80">
        <v>0</v>
      </c>
      <c r="C8054" s="124">
        <v>0</v>
      </c>
    </row>
    <row r="8055" spans="2:3">
      <c r="B8055" s="80">
        <v>0</v>
      </c>
      <c r="C8055" s="44" t="s">
        <v>8</v>
      </c>
    </row>
    <row r="8056" spans="2:3">
      <c r="B8056" s="80">
        <v>0</v>
      </c>
      <c r="C8056" s="72" t="s">
        <v>4</v>
      </c>
    </row>
    <row r="8057" spans="2:3">
      <c r="B8057" s="80">
        <v>0</v>
      </c>
      <c r="C8057" s="72" t="s">
        <v>11</v>
      </c>
    </row>
    <row r="8058" spans="2:3">
      <c r="B8058" s="80">
        <v>0</v>
      </c>
      <c r="C8058" s="72">
        <v>0</v>
      </c>
    </row>
    <row r="8059" spans="2:3">
      <c r="B8059" s="80">
        <v>0</v>
      </c>
      <c r="C8059" s="45" t="s">
        <v>2</v>
      </c>
    </row>
    <row r="8060" spans="2:3">
      <c r="B8060" s="80">
        <v>0</v>
      </c>
      <c r="C8060" s="72" t="s">
        <v>4858</v>
      </c>
    </row>
    <row r="8061" spans="2:3">
      <c r="B8061" s="80">
        <v>0</v>
      </c>
      <c r="C8061" s="72" t="s">
        <v>1058</v>
      </c>
    </row>
    <row r="8062" spans="2:3">
      <c r="B8062" s="80">
        <v>0</v>
      </c>
      <c r="C8062" s="72" t="s">
        <v>4859</v>
      </c>
    </row>
    <row r="8063" spans="2:3">
      <c r="B8063" s="80">
        <v>0</v>
      </c>
      <c r="C8063" s="72" t="s">
        <v>4860</v>
      </c>
    </row>
    <row r="8064" spans="2:3">
      <c r="B8064" s="80">
        <v>0</v>
      </c>
      <c r="C8064" s="72">
        <v>0</v>
      </c>
    </row>
    <row r="8065" spans="2:3">
      <c r="B8065" s="80">
        <v>0</v>
      </c>
      <c r="C8065" s="72" t="s">
        <v>0</v>
      </c>
    </row>
    <row r="8066" spans="2:3">
      <c r="B8066" s="80">
        <v>0</v>
      </c>
      <c r="C8066" s="72" t="s">
        <v>3169</v>
      </c>
    </row>
    <row r="8067" spans="2:3">
      <c r="B8067" s="80">
        <v>0</v>
      </c>
      <c r="C8067" s="72" t="s">
        <v>3170</v>
      </c>
    </row>
    <row r="8068" spans="2:3">
      <c r="B8068" s="80">
        <v>0</v>
      </c>
      <c r="C8068" s="72" t="s">
        <v>3171</v>
      </c>
    </row>
    <row r="8069" spans="2:3">
      <c r="B8069" s="80">
        <v>0</v>
      </c>
      <c r="C8069" s="72" t="s">
        <v>3172</v>
      </c>
    </row>
    <row r="8070" spans="2:3">
      <c r="B8070" s="80">
        <v>0</v>
      </c>
      <c r="C8070" s="72">
        <v>0</v>
      </c>
    </row>
    <row r="8071" spans="2:3">
      <c r="B8071" s="122">
        <v>0</v>
      </c>
      <c r="C8071" s="122">
        <v>0</v>
      </c>
    </row>
    <row r="8072" spans="2:3">
      <c r="B8072" s="138">
        <v>0</v>
      </c>
      <c r="C8072" s="123">
        <v>0</v>
      </c>
    </row>
    <row r="8073" spans="2:3" ht="20.25">
      <c r="B8073" s="137" t="s">
        <v>1708</v>
      </c>
      <c r="C8073" s="48" t="s">
        <v>3173</v>
      </c>
    </row>
    <row r="8074" spans="2:3">
      <c r="B8074" s="139">
        <v>0</v>
      </c>
      <c r="C8074" s="49" t="s">
        <v>4861</v>
      </c>
    </row>
    <row r="8075" spans="2:3">
      <c r="B8075" s="80">
        <v>0</v>
      </c>
      <c r="C8075" s="124">
        <v>0</v>
      </c>
    </row>
    <row r="8076" spans="2:3">
      <c r="B8076" s="80">
        <v>0</v>
      </c>
      <c r="C8076" s="44" t="s">
        <v>19</v>
      </c>
    </row>
    <row r="8077" spans="2:3">
      <c r="B8077" s="80">
        <v>0</v>
      </c>
      <c r="C8077" s="72" t="s">
        <v>12</v>
      </c>
    </row>
    <row r="8078" spans="2:3">
      <c r="B8078" s="80">
        <v>0</v>
      </c>
      <c r="C8078" s="72" t="s">
        <v>18</v>
      </c>
    </row>
    <row r="8079" spans="2:3">
      <c r="B8079" s="80">
        <v>0</v>
      </c>
      <c r="C8079" s="72">
        <v>0</v>
      </c>
    </row>
    <row r="8080" spans="2:3">
      <c r="B8080" s="80">
        <v>0</v>
      </c>
      <c r="C8080" s="45" t="s">
        <v>2</v>
      </c>
    </row>
    <row r="8081" spans="2:3">
      <c r="B8081" s="80">
        <v>0</v>
      </c>
      <c r="C8081" s="72" t="s">
        <v>4862</v>
      </c>
    </row>
    <row r="8082" spans="2:3">
      <c r="B8082" s="80">
        <v>0</v>
      </c>
      <c r="C8082" s="72" t="s">
        <v>4863</v>
      </c>
    </row>
    <row r="8083" spans="2:3">
      <c r="B8083" s="80">
        <v>0</v>
      </c>
      <c r="C8083" s="72" t="s">
        <v>4252</v>
      </c>
    </row>
    <row r="8084" spans="2:3">
      <c r="B8084" s="80">
        <v>0</v>
      </c>
      <c r="C8084" s="72" t="s">
        <v>4864</v>
      </c>
    </row>
    <row r="8085" spans="2:3">
      <c r="B8085" s="80">
        <v>0</v>
      </c>
      <c r="C8085" s="72" t="s">
        <v>4865</v>
      </c>
    </row>
    <row r="8086" spans="2:3">
      <c r="B8086" s="80">
        <v>0</v>
      </c>
      <c r="C8086" s="72" t="s">
        <v>4866</v>
      </c>
    </row>
    <row r="8087" spans="2:3">
      <c r="B8087" s="80">
        <v>0</v>
      </c>
      <c r="C8087" s="72" t="s">
        <v>662</v>
      </c>
    </row>
    <row r="8088" spans="2:3">
      <c r="B8088" s="80">
        <v>0</v>
      </c>
      <c r="C8088" s="72" t="s">
        <v>717</v>
      </c>
    </row>
    <row r="8089" spans="2:3">
      <c r="B8089" s="80">
        <v>0</v>
      </c>
      <c r="C8089" s="72">
        <v>0</v>
      </c>
    </row>
    <row r="8090" spans="2:3">
      <c r="B8090" s="80">
        <v>0</v>
      </c>
      <c r="C8090" s="72" t="s">
        <v>0</v>
      </c>
    </row>
    <row r="8091" spans="2:3" ht="25.5">
      <c r="B8091" s="80">
        <v>0</v>
      </c>
      <c r="C8091" s="72" t="s">
        <v>3174</v>
      </c>
    </row>
    <row r="8092" spans="2:3" ht="25.5">
      <c r="B8092" s="80">
        <v>0</v>
      </c>
      <c r="C8092" s="72" t="s">
        <v>3175</v>
      </c>
    </row>
    <row r="8093" spans="2:3">
      <c r="B8093" s="80">
        <v>0</v>
      </c>
      <c r="C8093" s="72" t="s">
        <v>3176</v>
      </c>
    </row>
    <row r="8094" spans="2:3">
      <c r="B8094" s="80">
        <v>0</v>
      </c>
      <c r="C8094" s="72">
        <v>0</v>
      </c>
    </row>
    <row r="8095" spans="2:3">
      <c r="B8095" s="122">
        <v>0</v>
      </c>
      <c r="C8095" s="122">
        <v>0</v>
      </c>
    </row>
    <row r="8096" spans="2:3">
      <c r="B8096" s="138">
        <v>0</v>
      </c>
      <c r="C8096" s="123">
        <v>0</v>
      </c>
    </row>
    <row r="8097" spans="2:3" ht="20.25">
      <c r="B8097" s="137" t="s">
        <v>1708</v>
      </c>
      <c r="C8097" s="48" t="s">
        <v>3177</v>
      </c>
    </row>
    <row r="8098" spans="2:3">
      <c r="B8098" s="139">
        <v>0</v>
      </c>
      <c r="C8098" s="49" t="s">
        <v>4867</v>
      </c>
    </row>
    <row r="8099" spans="2:3">
      <c r="B8099" s="80">
        <v>0</v>
      </c>
      <c r="C8099" s="124">
        <v>0</v>
      </c>
    </row>
    <row r="8100" spans="2:3">
      <c r="B8100" s="80">
        <v>0</v>
      </c>
      <c r="C8100" s="44" t="s">
        <v>8</v>
      </c>
    </row>
    <row r="8101" spans="2:3">
      <c r="B8101" s="80">
        <v>0</v>
      </c>
      <c r="C8101" s="72" t="s">
        <v>7</v>
      </c>
    </row>
    <row r="8102" spans="2:3">
      <c r="B8102" s="80">
        <v>0</v>
      </c>
      <c r="C8102" s="72" t="s">
        <v>17</v>
      </c>
    </row>
    <row r="8103" spans="2:3">
      <c r="B8103" s="80">
        <v>0</v>
      </c>
      <c r="C8103" s="72">
        <v>0</v>
      </c>
    </row>
    <row r="8104" spans="2:3">
      <c r="B8104" s="80">
        <v>0</v>
      </c>
      <c r="C8104" s="45" t="s">
        <v>2</v>
      </c>
    </row>
    <row r="8105" spans="2:3">
      <c r="B8105" s="80">
        <v>0</v>
      </c>
      <c r="C8105" s="72" t="s">
        <v>4868</v>
      </c>
    </row>
    <row r="8106" spans="2:3">
      <c r="B8106" s="80">
        <v>0</v>
      </c>
      <c r="C8106" s="72" t="s">
        <v>4551</v>
      </c>
    </row>
    <row r="8107" spans="2:3">
      <c r="B8107" s="80">
        <v>0</v>
      </c>
      <c r="C8107" s="72" t="s">
        <v>4869</v>
      </c>
    </row>
    <row r="8108" spans="2:3">
      <c r="B8108" s="80">
        <v>0</v>
      </c>
      <c r="C8108" s="72" t="s">
        <v>4870</v>
      </c>
    </row>
    <row r="8109" spans="2:3">
      <c r="B8109" s="80">
        <v>0</v>
      </c>
      <c r="C8109" s="72" t="s">
        <v>1202</v>
      </c>
    </row>
    <row r="8110" spans="2:3">
      <c r="B8110" s="80">
        <v>0</v>
      </c>
      <c r="C8110" s="72" t="s">
        <v>4871</v>
      </c>
    </row>
    <row r="8111" spans="2:3">
      <c r="B8111" s="80">
        <v>0</v>
      </c>
      <c r="C8111" s="72" t="s">
        <v>777</v>
      </c>
    </row>
    <row r="8112" spans="2:3">
      <c r="B8112" s="80">
        <v>0</v>
      </c>
      <c r="C8112" s="72" t="s">
        <v>779</v>
      </c>
    </row>
    <row r="8113" spans="2:3">
      <c r="B8113" s="80">
        <v>0</v>
      </c>
      <c r="C8113" s="72" t="s">
        <v>4872</v>
      </c>
    </row>
    <row r="8114" spans="2:3">
      <c r="B8114" s="80">
        <v>0</v>
      </c>
      <c r="C8114" s="72" t="s">
        <v>1031</v>
      </c>
    </row>
    <row r="8115" spans="2:3">
      <c r="B8115" s="80">
        <v>0</v>
      </c>
      <c r="C8115" s="72" t="s">
        <v>4171</v>
      </c>
    </row>
    <row r="8116" spans="2:3">
      <c r="B8116" s="80">
        <v>0</v>
      </c>
      <c r="C8116" s="72" t="s">
        <v>662</v>
      </c>
    </row>
    <row r="8117" spans="2:3">
      <c r="B8117" s="80">
        <v>0</v>
      </c>
      <c r="C8117" s="72" t="s">
        <v>700</v>
      </c>
    </row>
    <row r="8118" spans="2:3">
      <c r="B8118" s="80">
        <v>0</v>
      </c>
      <c r="C8118" s="72">
        <v>0</v>
      </c>
    </row>
    <row r="8119" spans="2:3">
      <c r="B8119" s="80">
        <v>0</v>
      </c>
      <c r="C8119" s="72" t="s">
        <v>0</v>
      </c>
    </row>
    <row r="8120" spans="2:3">
      <c r="B8120" s="80">
        <v>0</v>
      </c>
      <c r="C8120" s="72" t="s">
        <v>3178</v>
      </c>
    </row>
    <row r="8121" spans="2:3">
      <c r="B8121" s="80">
        <v>0</v>
      </c>
      <c r="C8121" s="72" t="s">
        <v>3179</v>
      </c>
    </row>
    <row r="8122" spans="2:3">
      <c r="B8122" s="80">
        <v>0</v>
      </c>
      <c r="C8122" s="72" t="s">
        <v>3180</v>
      </c>
    </row>
    <row r="8123" spans="2:3">
      <c r="B8123" s="80">
        <v>0</v>
      </c>
      <c r="C8123" s="72" t="s">
        <v>3181</v>
      </c>
    </row>
    <row r="8124" spans="2:3">
      <c r="B8124" s="80">
        <v>0</v>
      </c>
      <c r="C8124" s="72" t="s">
        <v>16</v>
      </c>
    </row>
    <row r="8125" spans="2:3">
      <c r="B8125" s="80">
        <v>0</v>
      </c>
      <c r="C8125" s="72" t="s">
        <v>3182</v>
      </c>
    </row>
    <row r="8126" spans="2:3">
      <c r="B8126" s="80">
        <v>0</v>
      </c>
      <c r="C8126" s="72" t="s">
        <v>3183</v>
      </c>
    </row>
    <row r="8127" spans="2:3">
      <c r="B8127" s="80">
        <v>0</v>
      </c>
      <c r="C8127" s="72" t="s">
        <v>3184</v>
      </c>
    </row>
    <row r="8128" spans="2:3" ht="25.5">
      <c r="B8128" s="80">
        <v>0</v>
      </c>
      <c r="C8128" s="72" t="s">
        <v>3185</v>
      </c>
    </row>
    <row r="8129" spans="2:3" ht="25.5">
      <c r="B8129" s="80">
        <v>0</v>
      </c>
      <c r="C8129" s="72" t="s">
        <v>3186</v>
      </c>
    </row>
    <row r="8130" spans="2:3">
      <c r="B8130" s="80">
        <v>0</v>
      </c>
      <c r="C8130" s="72" t="s">
        <v>3187</v>
      </c>
    </row>
    <row r="8131" spans="2:3">
      <c r="B8131" s="80">
        <v>0</v>
      </c>
      <c r="C8131" s="72" t="s">
        <v>3188</v>
      </c>
    </row>
    <row r="8132" spans="2:3">
      <c r="B8132" s="80">
        <v>0</v>
      </c>
      <c r="C8132" s="72" t="s">
        <v>3189</v>
      </c>
    </row>
    <row r="8133" spans="2:3">
      <c r="B8133" s="80">
        <v>0</v>
      </c>
      <c r="C8133" s="72" t="s">
        <v>3190</v>
      </c>
    </row>
    <row r="8134" spans="2:3">
      <c r="B8134" s="80">
        <v>0</v>
      </c>
      <c r="C8134" s="72">
        <v>0</v>
      </c>
    </row>
    <row r="8135" spans="2:3">
      <c r="B8135" s="122">
        <v>0</v>
      </c>
      <c r="C8135" s="122">
        <v>0</v>
      </c>
    </row>
    <row r="8136" spans="2:3">
      <c r="B8136" s="138">
        <v>0</v>
      </c>
      <c r="C8136" s="123">
        <v>0</v>
      </c>
    </row>
    <row r="8137" spans="2:3" ht="20.25">
      <c r="B8137" s="137" t="s">
        <v>1708</v>
      </c>
      <c r="C8137" s="48" t="s">
        <v>3191</v>
      </c>
    </row>
    <row r="8138" spans="2:3">
      <c r="B8138" s="139">
        <v>0</v>
      </c>
      <c r="C8138" s="49" t="s">
        <v>4873</v>
      </c>
    </row>
    <row r="8139" spans="2:3">
      <c r="B8139" s="80">
        <v>0</v>
      </c>
      <c r="C8139" s="124">
        <v>0</v>
      </c>
    </row>
    <row r="8140" spans="2:3">
      <c r="B8140" s="80">
        <v>0</v>
      </c>
      <c r="C8140" s="44" t="s">
        <v>8</v>
      </c>
    </row>
    <row r="8141" spans="2:3">
      <c r="B8141" s="80">
        <v>0</v>
      </c>
      <c r="C8141" s="72" t="s">
        <v>12</v>
      </c>
    </row>
    <row r="8142" spans="2:3">
      <c r="B8142" s="80">
        <v>0</v>
      </c>
      <c r="C8142" s="72" t="s">
        <v>6</v>
      </c>
    </row>
    <row r="8143" spans="2:3">
      <c r="B8143" s="80">
        <v>0</v>
      </c>
      <c r="C8143" s="72">
        <v>0</v>
      </c>
    </row>
    <row r="8144" spans="2:3">
      <c r="B8144" s="80">
        <v>0</v>
      </c>
      <c r="C8144" s="45" t="s">
        <v>2</v>
      </c>
    </row>
    <row r="8145" spans="2:3">
      <c r="B8145" s="80">
        <v>0</v>
      </c>
      <c r="C8145" s="72" t="s">
        <v>1051</v>
      </c>
    </row>
    <row r="8146" spans="2:3" ht="25.5">
      <c r="B8146" s="80">
        <v>0</v>
      </c>
      <c r="C8146" s="72" t="s">
        <v>4874</v>
      </c>
    </row>
    <row r="8147" spans="2:3">
      <c r="B8147" s="80">
        <v>0</v>
      </c>
      <c r="C8147" s="72" t="s">
        <v>4875</v>
      </c>
    </row>
    <row r="8148" spans="2:3">
      <c r="B8148" s="80">
        <v>0</v>
      </c>
      <c r="C8148" s="72" t="s">
        <v>4876</v>
      </c>
    </row>
    <row r="8149" spans="2:3">
      <c r="B8149" s="80">
        <v>0</v>
      </c>
      <c r="C8149" s="72">
        <v>0</v>
      </c>
    </row>
    <row r="8150" spans="2:3">
      <c r="B8150" s="80">
        <v>0</v>
      </c>
      <c r="C8150" s="72" t="s">
        <v>0</v>
      </c>
    </row>
    <row r="8151" spans="2:3">
      <c r="B8151" s="80">
        <v>0</v>
      </c>
      <c r="C8151" s="72" t="s">
        <v>3192</v>
      </c>
    </row>
    <row r="8152" spans="2:3">
      <c r="B8152" s="80">
        <v>0</v>
      </c>
      <c r="C8152" s="72" t="s">
        <v>4877</v>
      </c>
    </row>
    <row r="8153" spans="2:3">
      <c r="B8153" s="80">
        <v>0</v>
      </c>
      <c r="C8153" s="72" t="s">
        <v>3193</v>
      </c>
    </row>
    <row r="8154" spans="2:3" ht="25.5">
      <c r="B8154" s="80">
        <v>0</v>
      </c>
      <c r="C8154" s="72" t="s">
        <v>3194</v>
      </c>
    </row>
    <row r="8155" spans="2:3">
      <c r="B8155" s="80">
        <v>0</v>
      </c>
      <c r="C8155" s="72">
        <v>0</v>
      </c>
    </row>
    <row r="8156" spans="2:3">
      <c r="B8156" s="122">
        <v>0</v>
      </c>
      <c r="C8156" s="122">
        <v>0</v>
      </c>
    </row>
    <row r="8157" spans="2:3">
      <c r="B8157" s="138">
        <v>0</v>
      </c>
      <c r="C8157" s="123">
        <v>0</v>
      </c>
    </row>
    <row r="8158" spans="2:3" ht="20.25">
      <c r="B8158" s="137" t="s">
        <v>1708</v>
      </c>
      <c r="C8158" s="48" t="s">
        <v>3195</v>
      </c>
    </row>
    <row r="8159" spans="2:3">
      <c r="B8159" s="139">
        <v>0</v>
      </c>
      <c r="C8159" s="49" t="s">
        <v>4878</v>
      </c>
    </row>
    <row r="8160" spans="2:3">
      <c r="B8160" s="80">
        <v>0</v>
      </c>
      <c r="C8160" s="124">
        <v>0</v>
      </c>
    </row>
    <row r="8161" spans="2:3">
      <c r="B8161" s="80">
        <v>0</v>
      </c>
      <c r="C8161" s="44" t="s">
        <v>8</v>
      </c>
    </row>
    <row r="8162" spans="2:3">
      <c r="B8162" s="80">
        <v>0</v>
      </c>
      <c r="C8162" s="72" t="s">
        <v>12</v>
      </c>
    </row>
    <row r="8163" spans="2:3">
      <c r="B8163" s="80">
        <v>0</v>
      </c>
      <c r="C8163" s="72" t="s">
        <v>14</v>
      </c>
    </row>
    <row r="8164" spans="2:3">
      <c r="B8164" s="80">
        <v>0</v>
      </c>
      <c r="C8164" s="72">
        <v>0</v>
      </c>
    </row>
    <row r="8165" spans="2:3">
      <c r="B8165" s="80">
        <v>0</v>
      </c>
      <c r="C8165" s="45" t="s">
        <v>2</v>
      </c>
    </row>
    <row r="8166" spans="2:3">
      <c r="B8166" s="80">
        <v>0</v>
      </c>
      <c r="C8166" s="72" t="s">
        <v>4879</v>
      </c>
    </row>
    <row r="8167" spans="2:3">
      <c r="B8167" s="80">
        <v>0</v>
      </c>
      <c r="C8167" s="72" t="s">
        <v>753</v>
      </c>
    </row>
    <row r="8168" spans="2:3">
      <c r="B8168" s="80">
        <v>0</v>
      </c>
      <c r="C8168" s="72" t="s">
        <v>1330</v>
      </c>
    </row>
    <row r="8169" spans="2:3">
      <c r="B8169" s="80">
        <v>0</v>
      </c>
      <c r="C8169" s="72" t="s">
        <v>3658</v>
      </c>
    </row>
    <row r="8170" spans="2:3">
      <c r="B8170" s="80">
        <v>0</v>
      </c>
      <c r="C8170" s="72" t="s">
        <v>4880</v>
      </c>
    </row>
    <row r="8171" spans="2:3">
      <c r="B8171" s="80">
        <v>0</v>
      </c>
      <c r="C8171" s="72" t="s">
        <v>4881</v>
      </c>
    </row>
    <row r="8172" spans="2:3">
      <c r="B8172" s="80">
        <v>0</v>
      </c>
      <c r="C8172" s="72" t="s">
        <v>4882</v>
      </c>
    </row>
    <row r="8173" spans="2:3">
      <c r="B8173" s="80">
        <v>0</v>
      </c>
      <c r="C8173" s="72">
        <v>0</v>
      </c>
    </row>
    <row r="8174" spans="2:3">
      <c r="B8174" s="80">
        <v>0</v>
      </c>
      <c r="C8174" s="72" t="s">
        <v>0</v>
      </c>
    </row>
    <row r="8175" spans="2:3">
      <c r="B8175" s="80">
        <v>0</v>
      </c>
      <c r="C8175" s="72" t="s">
        <v>3196</v>
      </c>
    </row>
    <row r="8176" spans="2:3" ht="25.5">
      <c r="B8176" s="80">
        <v>0</v>
      </c>
      <c r="C8176" s="72" t="s">
        <v>3197</v>
      </c>
    </row>
    <row r="8177" spans="2:3" ht="25.5">
      <c r="B8177" s="80">
        <v>0</v>
      </c>
      <c r="C8177" s="72" t="s">
        <v>4883</v>
      </c>
    </row>
    <row r="8178" spans="2:3" ht="25.5">
      <c r="B8178" s="80">
        <v>0</v>
      </c>
      <c r="C8178" s="72" t="s">
        <v>3198</v>
      </c>
    </row>
    <row r="8179" spans="2:3">
      <c r="B8179" s="80">
        <v>0</v>
      </c>
      <c r="C8179" s="72">
        <v>0</v>
      </c>
    </row>
    <row r="8180" spans="2:3">
      <c r="B8180" s="122">
        <v>0</v>
      </c>
      <c r="C8180" s="122">
        <v>0</v>
      </c>
    </row>
    <row r="8181" spans="2:3">
      <c r="B8181" s="138">
        <v>0</v>
      </c>
      <c r="C8181" s="123">
        <v>0</v>
      </c>
    </row>
    <row r="8182" spans="2:3" ht="20.25">
      <c r="B8182" s="137" t="s">
        <v>1708</v>
      </c>
      <c r="C8182" s="48" t="s">
        <v>3199</v>
      </c>
    </row>
    <row r="8183" spans="2:3">
      <c r="B8183" s="139">
        <v>0</v>
      </c>
      <c r="C8183" s="49" t="s">
        <v>4884</v>
      </c>
    </row>
    <row r="8184" spans="2:3">
      <c r="B8184" s="80">
        <v>0</v>
      </c>
      <c r="C8184" s="124">
        <v>0</v>
      </c>
    </row>
    <row r="8185" spans="2:3">
      <c r="B8185" s="80">
        <v>0</v>
      </c>
      <c r="C8185" s="44" t="s">
        <v>8</v>
      </c>
    </row>
    <row r="8186" spans="2:3">
      <c r="B8186" s="80">
        <v>0</v>
      </c>
      <c r="C8186" s="72" t="s">
        <v>7</v>
      </c>
    </row>
    <row r="8187" spans="2:3">
      <c r="B8187" s="80">
        <v>0</v>
      </c>
      <c r="C8187" s="72" t="s">
        <v>3</v>
      </c>
    </row>
    <row r="8188" spans="2:3">
      <c r="B8188" s="80">
        <v>0</v>
      </c>
      <c r="C8188" s="72">
        <v>0</v>
      </c>
    </row>
    <row r="8189" spans="2:3">
      <c r="B8189" s="80">
        <v>0</v>
      </c>
      <c r="C8189" s="45" t="s">
        <v>2</v>
      </c>
    </row>
    <row r="8190" spans="2:3">
      <c r="B8190" s="80">
        <v>0</v>
      </c>
      <c r="C8190" s="72" t="s">
        <v>4885</v>
      </c>
    </row>
    <row r="8191" spans="2:3">
      <c r="B8191" s="80">
        <v>0</v>
      </c>
      <c r="C8191" s="72" t="s">
        <v>1241</v>
      </c>
    </row>
    <row r="8192" spans="2:3">
      <c r="B8192" s="80">
        <v>0</v>
      </c>
      <c r="C8192" s="72" t="s">
        <v>4809</v>
      </c>
    </row>
    <row r="8193" spans="2:3">
      <c r="B8193" s="80">
        <v>0</v>
      </c>
      <c r="C8193" s="72" t="s">
        <v>4886</v>
      </c>
    </row>
    <row r="8194" spans="2:3">
      <c r="B8194" s="80">
        <v>0</v>
      </c>
      <c r="C8194" s="72" t="s">
        <v>4887</v>
      </c>
    </row>
    <row r="8195" spans="2:3">
      <c r="B8195" s="80">
        <v>0</v>
      </c>
      <c r="C8195" s="72" t="s">
        <v>4888</v>
      </c>
    </row>
    <row r="8196" spans="2:3">
      <c r="B8196" s="80">
        <v>0</v>
      </c>
      <c r="C8196" s="72" t="s">
        <v>4889</v>
      </c>
    </row>
    <row r="8197" spans="2:3">
      <c r="B8197" s="80">
        <v>0</v>
      </c>
      <c r="C8197" s="72" t="s">
        <v>4890</v>
      </c>
    </row>
    <row r="8198" spans="2:3">
      <c r="B8198" s="80">
        <v>0</v>
      </c>
      <c r="C8198" s="72">
        <v>0</v>
      </c>
    </row>
    <row r="8199" spans="2:3">
      <c r="B8199" s="80">
        <v>0</v>
      </c>
      <c r="C8199" s="72" t="s">
        <v>0</v>
      </c>
    </row>
    <row r="8200" spans="2:3">
      <c r="B8200" s="80">
        <v>0</v>
      </c>
      <c r="C8200" s="72" t="s">
        <v>3200</v>
      </c>
    </row>
    <row r="8201" spans="2:3">
      <c r="B8201" s="80">
        <v>0</v>
      </c>
      <c r="C8201" s="72" t="s">
        <v>3201</v>
      </c>
    </row>
    <row r="8202" spans="2:3">
      <c r="B8202" s="80">
        <v>0</v>
      </c>
      <c r="C8202" s="72">
        <v>0</v>
      </c>
    </row>
    <row r="8203" spans="2:3">
      <c r="B8203" s="122">
        <v>0</v>
      </c>
      <c r="C8203" s="122">
        <v>0</v>
      </c>
    </row>
    <row r="8204" spans="2:3">
      <c r="B8204" s="138">
        <v>0</v>
      </c>
      <c r="C8204" s="123">
        <v>0</v>
      </c>
    </row>
    <row r="8205" spans="2:3" ht="40.5">
      <c r="B8205" s="137" t="s">
        <v>1708</v>
      </c>
      <c r="C8205" s="48" t="s">
        <v>3202</v>
      </c>
    </row>
    <row r="8206" spans="2:3">
      <c r="B8206" s="139">
        <v>0</v>
      </c>
      <c r="C8206" s="49" t="s">
        <v>4891</v>
      </c>
    </row>
    <row r="8207" spans="2:3">
      <c r="B8207" s="80">
        <v>0</v>
      </c>
      <c r="C8207" s="124">
        <v>0</v>
      </c>
    </row>
    <row r="8208" spans="2:3">
      <c r="B8208" s="80">
        <v>0</v>
      </c>
      <c r="C8208" s="44" t="s">
        <v>8</v>
      </c>
    </row>
    <row r="8209" spans="2:3">
      <c r="B8209" s="80">
        <v>0</v>
      </c>
      <c r="C8209" s="72" t="s">
        <v>15</v>
      </c>
    </row>
    <row r="8210" spans="2:3">
      <c r="B8210" s="80">
        <v>0</v>
      </c>
      <c r="C8210" s="72" t="s">
        <v>14</v>
      </c>
    </row>
    <row r="8211" spans="2:3">
      <c r="B8211" s="80">
        <v>0</v>
      </c>
      <c r="C8211" s="72">
        <v>0</v>
      </c>
    </row>
    <row r="8212" spans="2:3">
      <c r="B8212" s="80">
        <v>0</v>
      </c>
      <c r="C8212" s="45" t="s">
        <v>2</v>
      </c>
    </row>
    <row r="8213" spans="2:3">
      <c r="B8213" s="80">
        <v>0</v>
      </c>
      <c r="C8213" s="72" t="s">
        <v>4892</v>
      </c>
    </row>
    <row r="8214" spans="2:3">
      <c r="B8214" s="80">
        <v>0</v>
      </c>
      <c r="C8214" s="72" t="s">
        <v>772</v>
      </c>
    </row>
    <row r="8215" spans="2:3">
      <c r="B8215" s="80">
        <v>0</v>
      </c>
      <c r="C8215" s="72" t="s">
        <v>1074</v>
      </c>
    </row>
    <row r="8216" spans="2:3">
      <c r="B8216" s="80">
        <v>0</v>
      </c>
      <c r="C8216" s="72" t="s">
        <v>4448</v>
      </c>
    </row>
    <row r="8217" spans="2:3">
      <c r="B8217" s="80">
        <v>0</v>
      </c>
      <c r="C8217" s="72" t="s">
        <v>4893</v>
      </c>
    </row>
    <row r="8218" spans="2:3">
      <c r="B8218" s="80">
        <v>0</v>
      </c>
      <c r="C8218" s="72" t="s">
        <v>4894</v>
      </c>
    </row>
    <row r="8219" spans="2:3">
      <c r="B8219" s="80">
        <v>0</v>
      </c>
      <c r="C8219" s="72" t="s">
        <v>4895</v>
      </c>
    </row>
    <row r="8220" spans="2:3">
      <c r="B8220" s="80">
        <v>0</v>
      </c>
      <c r="C8220" s="72" t="s">
        <v>4896</v>
      </c>
    </row>
    <row r="8221" spans="2:3">
      <c r="B8221" s="80">
        <v>0</v>
      </c>
      <c r="C8221" s="72" t="s">
        <v>662</v>
      </c>
    </row>
    <row r="8222" spans="2:3">
      <c r="B8222" s="80">
        <v>0</v>
      </c>
      <c r="C8222" s="72" t="s">
        <v>1179</v>
      </c>
    </row>
    <row r="8223" spans="2:3">
      <c r="B8223" s="80">
        <v>0</v>
      </c>
      <c r="C8223" s="72">
        <v>0</v>
      </c>
    </row>
    <row r="8224" spans="2:3">
      <c r="B8224" s="80">
        <v>0</v>
      </c>
      <c r="C8224" s="72" t="s">
        <v>0</v>
      </c>
    </row>
    <row r="8225" spans="2:3">
      <c r="B8225" s="80">
        <v>0</v>
      </c>
      <c r="C8225" s="72" t="s">
        <v>3203</v>
      </c>
    </row>
    <row r="8226" spans="2:3">
      <c r="B8226" s="80">
        <v>0</v>
      </c>
      <c r="C8226" s="72" t="s">
        <v>3204</v>
      </c>
    </row>
    <row r="8227" spans="2:3" ht="25.5">
      <c r="B8227" s="80">
        <v>0</v>
      </c>
      <c r="C8227" s="72" t="s">
        <v>4897</v>
      </c>
    </row>
    <row r="8228" spans="2:3" ht="25.5">
      <c r="B8228" s="80">
        <v>0</v>
      </c>
      <c r="C8228" s="72" t="s">
        <v>3205</v>
      </c>
    </row>
    <row r="8229" spans="2:3">
      <c r="B8229" s="80">
        <v>0</v>
      </c>
      <c r="C8229" s="72" t="s">
        <v>3206</v>
      </c>
    </row>
    <row r="8230" spans="2:3">
      <c r="B8230" s="80">
        <v>0</v>
      </c>
      <c r="C8230" s="72" t="s">
        <v>4898</v>
      </c>
    </row>
    <row r="8231" spans="2:3">
      <c r="B8231" s="80">
        <v>0</v>
      </c>
      <c r="C8231" s="72">
        <v>0</v>
      </c>
    </row>
    <row r="8232" spans="2:3">
      <c r="B8232" s="122">
        <v>0</v>
      </c>
      <c r="C8232" s="122">
        <v>0</v>
      </c>
    </row>
    <row r="8233" spans="2:3">
      <c r="B8233" s="138">
        <v>0</v>
      </c>
      <c r="C8233" s="123">
        <v>0</v>
      </c>
    </row>
    <row r="8234" spans="2:3" ht="20.25">
      <c r="B8234" s="137" t="s">
        <v>1708</v>
      </c>
      <c r="C8234" s="48" t="s">
        <v>3207</v>
      </c>
    </row>
    <row r="8235" spans="2:3">
      <c r="B8235" s="139">
        <v>0</v>
      </c>
      <c r="C8235" s="49" t="s">
        <v>4899</v>
      </c>
    </row>
    <row r="8236" spans="2:3">
      <c r="B8236" s="80">
        <v>0</v>
      </c>
      <c r="C8236" s="124">
        <v>0</v>
      </c>
    </row>
    <row r="8237" spans="2:3">
      <c r="B8237" s="80">
        <v>0</v>
      </c>
      <c r="C8237" s="44" t="s">
        <v>8</v>
      </c>
    </row>
    <row r="8238" spans="2:3">
      <c r="B8238" s="80">
        <v>0</v>
      </c>
      <c r="C8238" s="72" t="s">
        <v>4</v>
      </c>
    </row>
    <row r="8239" spans="2:3">
      <c r="B8239" s="80">
        <v>0</v>
      </c>
      <c r="C8239" s="72" t="s">
        <v>1843</v>
      </c>
    </row>
    <row r="8240" spans="2:3">
      <c r="B8240" s="80">
        <v>0</v>
      </c>
      <c r="C8240" s="72">
        <v>0</v>
      </c>
    </row>
    <row r="8241" spans="2:3">
      <c r="B8241" s="80">
        <v>0</v>
      </c>
      <c r="C8241" s="45" t="s">
        <v>2</v>
      </c>
    </row>
    <row r="8242" spans="2:3">
      <c r="B8242" s="80">
        <v>0</v>
      </c>
      <c r="C8242" s="72" t="s">
        <v>4900</v>
      </c>
    </row>
    <row r="8243" spans="2:3">
      <c r="B8243" s="80">
        <v>0</v>
      </c>
      <c r="C8243" s="72" t="s">
        <v>4901</v>
      </c>
    </row>
    <row r="8244" spans="2:3">
      <c r="B8244" s="80">
        <v>0</v>
      </c>
      <c r="C8244" s="72" t="s">
        <v>1275</v>
      </c>
    </row>
    <row r="8245" spans="2:3">
      <c r="B8245" s="80">
        <v>0</v>
      </c>
      <c r="C8245" s="72" t="s">
        <v>4902</v>
      </c>
    </row>
    <row r="8246" spans="2:3">
      <c r="B8246" s="80">
        <v>0</v>
      </c>
      <c r="C8246" s="72" t="s">
        <v>4903</v>
      </c>
    </row>
    <row r="8247" spans="2:3">
      <c r="B8247" s="80">
        <v>0</v>
      </c>
      <c r="C8247" s="72">
        <v>0</v>
      </c>
    </row>
    <row r="8248" spans="2:3">
      <c r="B8248" s="80">
        <v>0</v>
      </c>
      <c r="C8248" s="72" t="s">
        <v>0</v>
      </c>
    </row>
    <row r="8249" spans="2:3">
      <c r="B8249" s="80">
        <v>0</v>
      </c>
      <c r="C8249" s="72" t="s">
        <v>3208</v>
      </c>
    </row>
    <row r="8250" spans="2:3">
      <c r="B8250" s="80">
        <v>0</v>
      </c>
      <c r="C8250" s="72" t="s">
        <v>3209</v>
      </c>
    </row>
    <row r="8251" spans="2:3">
      <c r="B8251" s="80">
        <v>0</v>
      </c>
      <c r="C8251" s="72" t="s">
        <v>4904</v>
      </c>
    </row>
    <row r="8252" spans="2:3">
      <c r="B8252" s="80">
        <v>0</v>
      </c>
      <c r="C8252" s="72" t="s">
        <v>3210</v>
      </c>
    </row>
    <row r="8253" spans="2:3" ht="25.5">
      <c r="B8253" s="80">
        <v>0</v>
      </c>
      <c r="C8253" s="72" t="s">
        <v>3211</v>
      </c>
    </row>
    <row r="8254" spans="2:3" ht="25.5">
      <c r="B8254" s="80">
        <v>0</v>
      </c>
      <c r="C8254" s="72" t="s">
        <v>3212</v>
      </c>
    </row>
    <row r="8255" spans="2:3" ht="25.5">
      <c r="B8255" s="80">
        <v>0</v>
      </c>
      <c r="C8255" s="72" t="s">
        <v>3213</v>
      </c>
    </row>
    <row r="8256" spans="2:3">
      <c r="B8256" s="80">
        <v>0</v>
      </c>
      <c r="C8256" s="72" t="s">
        <v>3214</v>
      </c>
    </row>
    <row r="8257" spans="2:3">
      <c r="B8257" s="80">
        <v>0</v>
      </c>
      <c r="C8257" s="72" t="s">
        <v>3215</v>
      </c>
    </row>
    <row r="8258" spans="2:3" ht="25.5">
      <c r="B8258" s="80">
        <v>0</v>
      </c>
      <c r="C8258" s="72" t="s">
        <v>3216</v>
      </c>
    </row>
    <row r="8259" spans="2:3">
      <c r="B8259" s="80">
        <v>0</v>
      </c>
      <c r="C8259" s="72" t="s">
        <v>4905</v>
      </c>
    </row>
    <row r="8260" spans="2:3">
      <c r="B8260" s="80">
        <v>0</v>
      </c>
      <c r="C8260" s="72">
        <v>0</v>
      </c>
    </row>
    <row r="8261" spans="2:3">
      <c r="B8261" s="122">
        <v>0</v>
      </c>
      <c r="C8261" s="122">
        <v>0</v>
      </c>
    </row>
    <row r="8262" spans="2:3">
      <c r="B8262" s="138">
        <v>0</v>
      </c>
      <c r="C8262" s="123">
        <v>0</v>
      </c>
    </row>
    <row r="8263" spans="2:3" ht="20.25">
      <c r="B8263" s="137" t="s">
        <v>1708</v>
      </c>
      <c r="C8263" s="48" t="s">
        <v>3217</v>
      </c>
    </row>
    <row r="8264" spans="2:3">
      <c r="B8264" s="139">
        <v>0</v>
      </c>
      <c r="C8264" s="49" t="s">
        <v>4906</v>
      </c>
    </row>
    <row r="8265" spans="2:3">
      <c r="B8265" s="80">
        <v>0</v>
      </c>
      <c r="C8265" s="124">
        <v>0</v>
      </c>
    </row>
    <row r="8266" spans="2:3">
      <c r="B8266" s="80">
        <v>0</v>
      </c>
      <c r="C8266" s="44" t="s">
        <v>8</v>
      </c>
    </row>
    <row r="8267" spans="2:3">
      <c r="B8267" s="80">
        <v>0</v>
      </c>
      <c r="C8267" s="72" t="s">
        <v>7</v>
      </c>
    </row>
    <row r="8268" spans="2:3">
      <c r="B8268" s="80">
        <v>0</v>
      </c>
      <c r="C8268" s="72" t="s">
        <v>13</v>
      </c>
    </row>
    <row r="8269" spans="2:3">
      <c r="B8269" s="80">
        <v>0</v>
      </c>
      <c r="C8269" s="72">
        <v>0</v>
      </c>
    </row>
    <row r="8270" spans="2:3">
      <c r="B8270" s="80">
        <v>0</v>
      </c>
      <c r="C8270" s="45" t="s">
        <v>2</v>
      </c>
    </row>
    <row r="8271" spans="2:3">
      <c r="B8271" s="80">
        <v>0</v>
      </c>
      <c r="C8271" s="72" t="s">
        <v>934</v>
      </c>
    </row>
    <row r="8272" spans="2:3">
      <c r="B8272" s="80">
        <v>0</v>
      </c>
      <c r="C8272" s="72" t="s">
        <v>4907</v>
      </c>
    </row>
    <row r="8273" spans="2:3">
      <c r="B8273" s="80">
        <v>0</v>
      </c>
      <c r="C8273" s="72" t="s">
        <v>4908</v>
      </c>
    </row>
    <row r="8274" spans="2:3">
      <c r="B8274" s="80">
        <v>0</v>
      </c>
      <c r="C8274" s="72" t="s">
        <v>4909</v>
      </c>
    </row>
    <row r="8275" spans="2:3">
      <c r="B8275" s="80">
        <v>0</v>
      </c>
      <c r="C8275" s="72" t="s">
        <v>4910</v>
      </c>
    </row>
    <row r="8276" spans="2:3">
      <c r="B8276" s="80">
        <v>0</v>
      </c>
      <c r="C8276" s="72" t="s">
        <v>4911</v>
      </c>
    </row>
    <row r="8277" spans="2:3">
      <c r="B8277" s="80">
        <v>0</v>
      </c>
      <c r="C8277" s="72" t="s">
        <v>4912</v>
      </c>
    </row>
    <row r="8278" spans="2:3">
      <c r="B8278" s="80">
        <v>0</v>
      </c>
      <c r="C8278" s="72" t="s">
        <v>4913</v>
      </c>
    </row>
    <row r="8279" spans="2:3">
      <c r="B8279" s="80">
        <v>0</v>
      </c>
      <c r="C8279" s="72" t="s">
        <v>3636</v>
      </c>
    </row>
    <row r="8280" spans="2:3">
      <c r="B8280" s="80">
        <v>0</v>
      </c>
      <c r="C8280" s="72">
        <v>0</v>
      </c>
    </row>
    <row r="8281" spans="2:3">
      <c r="B8281" s="80">
        <v>0</v>
      </c>
      <c r="C8281" s="72">
        <v>0</v>
      </c>
    </row>
    <row r="8282" spans="2:3">
      <c r="B8282" s="80">
        <v>0</v>
      </c>
      <c r="C8282" s="72">
        <v>0</v>
      </c>
    </row>
    <row r="8283" spans="2:3">
      <c r="B8283" s="80">
        <v>0</v>
      </c>
      <c r="C8283" s="72" t="s">
        <v>0</v>
      </c>
    </row>
    <row r="8284" spans="2:3" ht="25.5">
      <c r="B8284" s="80">
        <v>0</v>
      </c>
      <c r="C8284" s="72" t="s">
        <v>4914</v>
      </c>
    </row>
    <row r="8285" spans="2:3" ht="38.25">
      <c r="B8285" s="80">
        <v>0</v>
      </c>
      <c r="C8285" s="72" t="s">
        <v>3218</v>
      </c>
    </row>
    <row r="8286" spans="2:3" ht="38.25">
      <c r="B8286" s="80">
        <v>0</v>
      </c>
      <c r="C8286" s="72" t="s">
        <v>3219</v>
      </c>
    </row>
    <row r="8287" spans="2:3" ht="25.5">
      <c r="B8287" s="80">
        <v>0</v>
      </c>
      <c r="C8287" s="72" t="s">
        <v>3220</v>
      </c>
    </row>
    <row r="8288" spans="2:3" ht="25.5">
      <c r="B8288" s="80">
        <v>0</v>
      </c>
      <c r="C8288" s="72" t="s">
        <v>3221</v>
      </c>
    </row>
    <row r="8289" spans="2:3">
      <c r="B8289" s="80">
        <v>0</v>
      </c>
      <c r="C8289" s="72">
        <v>0</v>
      </c>
    </row>
    <row r="8290" spans="2:3">
      <c r="B8290" s="122">
        <v>0</v>
      </c>
      <c r="C8290" s="122">
        <v>0</v>
      </c>
    </row>
    <row r="8291" spans="2:3">
      <c r="B8291" s="138">
        <v>0</v>
      </c>
      <c r="C8291" s="123">
        <v>0</v>
      </c>
    </row>
    <row r="8292" spans="2:3" ht="40.5">
      <c r="B8292" s="137" t="s">
        <v>1708</v>
      </c>
      <c r="C8292" s="48" t="s">
        <v>3222</v>
      </c>
    </row>
    <row r="8293" spans="2:3">
      <c r="B8293" s="139">
        <v>0</v>
      </c>
      <c r="C8293" s="49" t="s">
        <v>3598</v>
      </c>
    </row>
    <row r="8294" spans="2:3">
      <c r="B8294" s="80">
        <v>0</v>
      </c>
      <c r="C8294" s="124">
        <v>0</v>
      </c>
    </row>
    <row r="8295" spans="2:3">
      <c r="B8295" s="80">
        <v>0</v>
      </c>
      <c r="C8295" s="44" t="s">
        <v>8</v>
      </c>
    </row>
    <row r="8296" spans="2:3">
      <c r="B8296" s="80">
        <v>0</v>
      </c>
      <c r="C8296" s="72" t="s">
        <v>7</v>
      </c>
    </row>
    <row r="8297" spans="2:3">
      <c r="B8297" s="80">
        <v>0</v>
      </c>
      <c r="C8297" s="72" t="s">
        <v>6</v>
      </c>
    </row>
    <row r="8298" spans="2:3">
      <c r="B8298" s="80">
        <v>0</v>
      </c>
      <c r="C8298" s="72">
        <v>0</v>
      </c>
    </row>
    <row r="8299" spans="2:3">
      <c r="B8299" s="80">
        <v>0</v>
      </c>
      <c r="C8299" s="45" t="s">
        <v>2</v>
      </c>
    </row>
    <row r="8300" spans="2:3">
      <c r="B8300" s="80">
        <v>0</v>
      </c>
      <c r="C8300" s="72" t="s">
        <v>3599</v>
      </c>
    </row>
    <row r="8301" spans="2:3">
      <c r="B8301" s="80">
        <v>0</v>
      </c>
      <c r="C8301" s="72" t="s">
        <v>3600</v>
      </c>
    </row>
    <row r="8302" spans="2:3">
      <c r="B8302" s="80">
        <v>0</v>
      </c>
      <c r="C8302" s="72" t="s">
        <v>3601</v>
      </c>
    </row>
    <row r="8303" spans="2:3">
      <c r="B8303" s="80">
        <v>0</v>
      </c>
      <c r="C8303" s="72" t="s">
        <v>3602</v>
      </c>
    </row>
    <row r="8304" spans="2:3">
      <c r="B8304" s="80">
        <v>0</v>
      </c>
      <c r="C8304" s="72" t="s">
        <v>3603</v>
      </c>
    </row>
    <row r="8305" spans="2:3">
      <c r="B8305" s="80">
        <v>0</v>
      </c>
      <c r="C8305" s="72" t="s">
        <v>944</v>
      </c>
    </row>
    <row r="8306" spans="2:3">
      <c r="B8306" s="80">
        <v>0</v>
      </c>
      <c r="C8306" s="72" t="s">
        <v>3604</v>
      </c>
    </row>
    <row r="8307" spans="2:3">
      <c r="B8307" s="80">
        <v>0</v>
      </c>
      <c r="C8307" s="72" t="s">
        <v>3605</v>
      </c>
    </row>
    <row r="8308" spans="2:3">
      <c r="B8308" s="80">
        <v>0</v>
      </c>
      <c r="C8308" s="72" t="s">
        <v>3606</v>
      </c>
    </row>
    <row r="8309" spans="2:3">
      <c r="B8309" s="80">
        <v>0</v>
      </c>
      <c r="C8309" s="72" t="s">
        <v>3607</v>
      </c>
    </row>
    <row r="8310" spans="2:3">
      <c r="B8310" s="80">
        <v>0</v>
      </c>
      <c r="C8310" s="72" t="s">
        <v>3608</v>
      </c>
    </row>
    <row r="8311" spans="2:3">
      <c r="B8311" s="80">
        <v>0</v>
      </c>
      <c r="C8311" s="72" t="s">
        <v>3609</v>
      </c>
    </row>
    <row r="8312" spans="2:3">
      <c r="B8312" s="80">
        <v>0</v>
      </c>
      <c r="C8312" s="72" t="s">
        <v>3611</v>
      </c>
    </row>
    <row r="8313" spans="2:3">
      <c r="B8313" s="80">
        <v>0</v>
      </c>
      <c r="C8313" s="72" t="s">
        <v>1068</v>
      </c>
    </row>
    <row r="8314" spans="2:3">
      <c r="B8314" s="80">
        <v>0</v>
      </c>
      <c r="C8314" s="72" t="s">
        <v>912</v>
      </c>
    </row>
    <row r="8315" spans="2:3">
      <c r="B8315" s="80">
        <v>0</v>
      </c>
      <c r="C8315" s="72" t="s">
        <v>992</v>
      </c>
    </row>
    <row r="8316" spans="2:3">
      <c r="B8316" s="80">
        <v>0</v>
      </c>
      <c r="C8316" s="72" t="s">
        <v>3612</v>
      </c>
    </row>
    <row r="8317" spans="2:3">
      <c r="B8317" s="80">
        <v>0</v>
      </c>
      <c r="C8317" s="72">
        <v>0</v>
      </c>
    </row>
    <row r="8318" spans="2:3">
      <c r="B8318" s="80">
        <v>0</v>
      </c>
      <c r="C8318" s="72">
        <v>0</v>
      </c>
    </row>
    <row r="8319" spans="2:3">
      <c r="B8319" s="80">
        <v>0</v>
      </c>
      <c r="C8319" s="72" t="s">
        <v>0</v>
      </c>
    </row>
    <row r="8320" spans="2:3">
      <c r="B8320" s="80">
        <v>0</v>
      </c>
      <c r="C8320" s="72" t="s">
        <v>3223</v>
      </c>
    </row>
    <row r="8321" spans="2:3">
      <c r="B8321" s="80">
        <v>0</v>
      </c>
      <c r="C8321" s="72" t="s">
        <v>3224</v>
      </c>
    </row>
    <row r="8322" spans="2:3">
      <c r="B8322" s="80">
        <v>0</v>
      </c>
      <c r="C8322" s="72" t="s">
        <v>3225</v>
      </c>
    </row>
    <row r="8323" spans="2:3">
      <c r="B8323" s="80">
        <v>0</v>
      </c>
      <c r="C8323" s="72" t="s">
        <v>3226</v>
      </c>
    </row>
    <row r="8324" spans="2:3" ht="25.5">
      <c r="B8324" s="80">
        <v>0</v>
      </c>
      <c r="C8324" s="72" t="s">
        <v>3227</v>
      </c>
    </row>
    <row r="8325" spans="2:3">
      <c r="B8325" s="80">
        <v>0</v>
      </c>
      <c r="C8325" s="72" t="s">
        <v>3228</v>
      </c>
    </row>
    <row r="8326" spans="2:3" ht="25.5">
      <c r="B8326" s="80">
        <v>0</v>
      </c>
      <c r="C8326" s="72" t="s">
        <v>3229</v>
      </c>
    </row>
    <row r="8327" spans="2:3" ht="25.5">
      <c r="B8327" s="80">
        <v>0</v>
      </c>
      <c r="C8327" s="72" t="s">
        <v>3230</v>
      </c>
    </row>
    <row r="8328" spans="2:3">
      <c r="B8328" s="80">
        <v>0</v>
      </c>
      <c r="C8328" s="72" t="s">
        <v>3231</v>
      </c>
    </row>
    <row r="8329" spans="2:3">
      <c r="B8329" s="80">
        <v>0</v>
      </c>
      <c r="C8329" s="72" t="s">
        <v>3232</v>
      </c>
    </row>
    <row r="8330" spans="2:3">
      <c r="B8330" s="80">
        <v>0</v>
      </c>
      <c r="C8330" s="72" t="s">
        <v>3233</v>
      </c>
    </row>
    <row r="8331" spans="2:3">
      <c r="B8331" s="80">
        <v>0</v>
      </c>
      <c r="C8331" s="72" t="s">
        <v>3234</v>
      </c>
    </row>
    <row r="8332" spans="2:3">
      <c r="B8332" s="80">
        <v>0</v>
      </c>
      <c r="C8332" s="72" t="s">
        <v>3235</v>
      </c>
    </row>
    <row r="8333" spans="2:3" ht="25.5">
      <c r="B8333" s="80">
        <v>0</v>
      </c>
      <c r="C8333" s="72" t="s">
        <v>3236</v>
      </c>
    </row>
    <row r="8334" spans="2:3">
      <c r="B8334" s="80">
        <v>0</v>
      </c>
      <c r="C8334" s="72">
        <v>0</v>
      </c>
    </row>
    <row r="8335" spans="2:3">
      <c r="B8335" s="122">
        <v>0</v>
      </c>
      <c r="C8335" s="122">
        <v>0</v>
      </c>
    </row>
    <row r="8336" spans="2:3">
      <c r="B8336" s="138">
        <v>0</v>
      </c>
      <c r="C8336" s="123">
        <v>0</v>
      </c>
    </row>
    <row r="8337" spans="2:3" ht="20.25">
      <c r="B8337" s="137" t="s">
        <v>1708</v>
      </c>
      <c r="C8337" s="48" t="s">
        <v>3237</v>
      </c>
    </row>
    <row r="8338" spans="2:3">
      <c r="B8338" s="139">
        <v>0</v>
      </c>
      <c r="C8338" s="49" t="s">
        <v>3583</v>
      </c>
    </row>
    <row r="8339" spans="2:3">
      <c r="B8339" s="80">
        <v>0</v>
      </c>
      <c r="C8339" s="124">
        <v>0</v>
      </c>
    </row>
    <row r="8340" spans="2:3">
      <c r="B8340" s="80">
        <v>0</v>
      </c>
      <c r="C8340" s="44" t="s">
        <v>8</v>
      </c>
    </row>
    <row r="8341" spans="2:3">
      <c r="B8341" s="80">
        <v>0</v>
      </c>
      <c r="C8341" s="72" t="s">
        <v>12</v>
      </c>
    </row>
    <row r="8342" spans="2:3">
      <c r="B8342" s="80">
        <v>0</v>
      </c>
      <c r="C8342" s="72" t="s">
        <v>11</v>
      </c>
    </row>
    <row r="8343" spans="2:3">
      <c r="B8343" s="80">
        <v>0</v>
      </c>
      <c r="C8343" s="72">
        <v>0</v>
      </c>
    </row>
    <row r="8344" spans="2:3">
      <c r="B8344" s="80">
        <v>0</v>
      </c>
      <c r="C8344" s="45" t="s">
        <v>2</v>
      </c>
    </row>
    <row r="8345" spans="2:3">
      <c r="B8345" s="80">
        <v>0</v>
      </c>
      <c r="C8345" s="72" t="s">
        <v>971</v>
      </c>
    </row>
    <row r="8346" spans="2:3">
      <c r="B8346" s="80">
        <v>0</v>
      </c>
      <c r="C8346" s="72" t="s">
        <v>3584</v>
      </c>
    </row>
    <row r="8347" spans="2:3">
      <c r="B8347" s="80">
        <v>0</v>
      </c>
      <c r="C8347" s="72" t="s">
        <v>3585</v>
      </c>
    </row>
    <row r="8348" spans="2:3">
      <c r="B8348" s="80">
        <v>0</v>
      </c>
      <c r="C8348" s="72" t="s">
        <v>3586</v>
      </c>
    </row>
    <row r="8349" spans="2:3">
      <c r="B8349" s="80">
        <v>0</v>
      </c>
      <c r="C8349" s="72" t="s">
        <v>3587</v>
      </c>
    </row>
    <row r="8350" spans="2:3">
      <c r="B8350" s="80">
        <v>0</v>
      </c>
      <c r="C8350" s="72" t="s">
        <v>686</v>
      </c>
    </row>
    <row r="8351" spans="2:3">
      <c r="B8351" s="80">
        <v>0</v>
      </c>
      <c r="C8351" s="72">
        <v>0</v>
      </c>
    </row>
    <row r="8352" spans="2:3">
      <c r="B8352" s="80">
        <v>0</v>
      </c>
      <c r="C8352" s="72" t="s">
        <v>0</v>
      </c>
    </row>
    <row r="8353" spans="2:3">
      <c r="B8353" s="80">
        <v>0</v>
      </c>
      <c r="C8353" s="72" t="s">
        <v>3238</v>
      </c>
    </row>
    <row r="8354" spans="2:3" ht="25.5">
      <c r="B8354" s="80">
        <v>0</v>
      </c>
      <c r="C8354" s="72" t="s">
        <v>3239</v>
      </c>
    </row>
    <row r="8355" spans="2:3">
      <c r="B8355" s="80">
        <v>0</v>
      </c>
      <c r="C8355" s="72" t="s">
        <v>3240</v>
      </c>
    </row>
    <row r="8356" spans="2:3">
      <c r="B8356" s="80">
        <v>0</v>
      </c>
      <c r="C8356" s="72" t="s">
        <v>3241</v>
      </c>
    </row>
    <row r="8357" spans="2:3">
      <c r="B8357" s="80">
        <v>0</v>
      </c>
      <c r="C8357" s="72" t="s">
        <v>3242</v>
      </c>
    </row>
    <row r="8358" spans="2:3">
      <c r="B8358" s="80">
        <v>0</v>
      </c>
      <c r="C8358" s="72">
        <v>0</v>
      </c>
    </row>
    <row r="8359" spans="2:3">
      <c r="B8359" s="122">
        <v>0</v>
      </c>
      <c r="C8359" s="122">
        <v>0</v>
      </c>
    </row>
    <row r="8360" spans="2:3">
      <c r="B8360" s="138">
        <v>0</v>
      </c>
      <c r="C8360" s="123">
        <v>0</v>
      </c>
    </row>
    <row r="8361" spans="2:3" ht="20.25">
      <c r="B8361" s="137" t="s">
        <v>1708</v>
      </c>
      <c r="C8361" s="48" t="s">
        <v>3243</v>
      </c>
    </row>
    <row r="8362" spans="2:3">
      <c r="B8362" s="139">
        <v>0</v>
      </c>
      <c r="C8362" s="49" t="s">
        <v>3583</v>
      </c>
    </row>
    <row r="8363" spans="2:3">
      <c r="B8363" s="80">
        <v>0</v>
      </c>
      <c r="C8363" s="124">
        <v>0</v>
      </c>
    </row>
    <row r="8364" spans="2:3">
      <c r="B8364" s="80">
        <v>0</v>
      </c>
      <c r="C8364" s="44" t="s">
        <v>10</v>
      </c>
    </row>
    <row r="8365" spans="2:3">
      <c r="B8365" s="80">
        <v>0</v>
      </c>
      <c r="C8365" s="72" t="s">
        <v>9</v>
      </c>
    </row>
    <row r="8366" spans="2:3">
      <c r="B8366" s="80">
        <v>0</v>
      </c>
      <c r="C8366" s="72" t="s">
        <v>3244</v>
      </c>
    </row>
    <row r="8367" spans="2:3">
      <c r="B8367" s="80">
        <v>0</v>
      </c>
      <c r="C8367" s="72">
        <v>0</v>
      </c>
    </row>
    <row r="8368" spans="2:3">
      <c r="B8368" s="80">
        <v>0</v>
      </c>
      <c r="C8368" s="45" t="s">
        <v>2</v>
      </c>
    </row>
    <row r="8369" spans="2:3">
      <c r="B8369" s="80">
        <v>0</v>
      </c>
      <c r="C8369" s="72" t="s">
        <v>3588</v>
      </c>
    </row>
    <row r="8370" spans="2:3">
      <c r="B8370" s="80">
        <v>0</v>
      </c>
      <c r="C8370" s="72" t="s">
        <v>3589</v>
      </c>
    </row>
    <row r="8371" spans="2:3">
      <c r="B8371" s="80">
        <v>0</v>
      </c>
      <c r="C8371" s="72" t="s">
        <v>3590</v>
      </c>
    </row>
    <row r="8372" spans="2:3">
      <c r="B8372" s="80">
        <v>0</v>
      </c>
      <c r="C8372" s="72" t="s">
        <v>3591</v>
      </c>
    </row>
    <row r="8373" spans="2:3">
      <c r="B8373" s="80">
        <v>0</v>
      </c>
      <c r="C8373" s="72" t="s">
        <v>3592</v>
      </c>
    </row>
    <row r="8374" spans="2:3">
      <c r="B8374" s="80">
        <v>0</v>
      </c>
      <c r="C8374" s="72" t="s">
        <v>3593</v>
      </c>
    </row>
    <row r="8375" spans="2:3">
      <c r="B8375" s="80">
        <v>0</v>
      </c>
      <c r="C8375" s="72" t="s">
        <v>3594</v>
      </c>
    </row>
    <row r="8376" spans="2:3">
      <c r="B8376" s="80">
        <v>0</v>
      </c>
      <c r="C8376" s="72" t="s">
        <v>3595</v>
      </c>
    </row>
    <row r="8377" spans="2:3">
      <c r="B8377" s="80">
        <v>0</v>
      </c>
      <c r="C8377" s="72" t="s">
        <v>1137</v>
      </c>
    </row>
    <row r="8378" spans="2:3">
      <c r="B8378" s="80">
        <v>0</v>
      </c>
      <c r="C8378" s="72" t="s">
        <v>3596</v>
      </c>
    </row>
    <row r="8379" spans="2:3">
      <c r="B8379" s="80">
        <v>0</v>
      </c>
      <c r="C8379" s="72" t="s">
        <v>3597</v>
      </c>
    </row>
    <row r="8380" spans="2:3">
      <c r="B8380" s="80">
        <v>0</v>
      </c>
      <c r="C8380" s="72" t="s">
        <v>662</v>
      </c>
    </row>
    <row r="8381" spans="2:3">
      <c r="B8381" s="80">
        <v>0</v>
      </c>
      <c r="C8381" s="72" t="s">
        <v>700</v>
      </c>
    </row>
    <row r="8382" spans="2:3">
      <c r="B8382" s="80">
        <v>0</v>
      </c>
      <c r="C8382" s="72">
        <v>0</v>
      </c>
    </row>
    <row r="8383" spans="2:3">
      <c r="B8383" s="80">
        <v>0</v>
      </c>
      <c r="C8383" s="72" t="s">
        <v>0</v>
      </c>
    </row>
    <row r="8384" spans="2:3">
      <c r="B8384" s="80">
        <v>0</v>
      </c>
      <c r="C8384" s="72" t="s">
        <v>3245</v>
      </c>
    </row>
    <row r="8385" spans="2:3" ht="38.25">
      <c r="B8385" s="80">
        <v>0</v>
      </c>
      <c r="C8385" s="72" t="s">
        <v>3246</v>
      </c>
    </row>
    <row r="8386" spans="2:3">
      <c r="B8386" s="80">
        <v>0</v>
      </c>
      <c r="C8386" s="72" t="s">
        <v>3247</v>
      </c>
    </row>
    <row r="8387" spans="2:3" ht="38.25">
      <c r="B8387" s="80">
        <v>0</v>
      </c>
      <c r="C8387" s="72" t="s">
        <v>3248</v>
      </c>
    </row>
    <row r="8388" spans="2:3" ht="51">
      <c r="B8388" s="80">
        <v>0</v>
      </c>
      <c r="C8388" s="72" t="s">
        <v>3249</v>
      </c>
    </row>
    <row r="8389" spans="2:3" ht="25.5">
      <c r="B8389" s="80">
        <v>0</v>
      </c>
      <c r="C8389" s="72" t="s">
        <v>3250</v>
      </c>
    </row>
    <row r="8390" spans="2:3">
      <c r="B8390" s="80">
        <v>0</v>
      </c>
      <c r="C8390" s="72" t="s">
        <v>3251</v>
      </c>
    </row>
    <row r="8391" spans="2:3" ht="25.5">
      <c r="B8391" s="80">
        <v>0</v>
      </c>
      <c r="C8391" s="72" t="s">
        <v>3252</v>
      </c>
    </row>
    <row r="8392" spans="2:3" ht="51">
      <c r="B8392" s="80">
        <v>0</v>
      </c>
      <c r="C8392" s="72" t="s">
        <v>3253</v>
      </c>
    </row>
    <row r="8393" spans="2:3" ht="38.25">
      <c r="B8393" s="80">
        <v>0</v>
      </c>
      <c r="C8393" s="72" t="s">
        <v>3254</v>
      </c>
    </row>
    <row r="8394" spans="2:3">
      <c r="B8394" s="80">
        <v>0</v>
      </c>
      <c r="C8394" s="72" t="s">
        <v>3255</v>
      </c>
    </row>
    <row r="8395" spans="2:3">
      <c r="B8395" s="80">
        <v>0</v>
      </c>
      <c r="C8395" s="72">
        <v>0</v>
      </c>
    </row>
    <row r="8396" spans="2:3">
      <c r="B8396" s="122">
        <v>0</v>
      </c>
      <c r="C8396" s="122">
        <v>0</v>
      </c>
    </row>
    <row r="8397" spans="2:3">
      <c r="B8397" s="138">
        <v>0</v>
      </c>
      <c r="C8397" s="123">
        <v>0</v>
      </c>
    </row>
    <row r="8398" spans="2:3" ht="40.5">
      <c r="B8398" s="137" t="s">
        <v>1708</v>
      </c>
      <c r="C8398" s="48" t="s">
        <v>3222</v>
      </c>
    </row>
    <row r="8399" spans="2:3">
      <c r="B8399" s="139">
        <v>0</v>
      </c>
      <c r="C8399" s="49" t="s">
        <v>3598</v>
      </c>
    </row>
    <row r="8400" spans="2:3">
      <c r="B8400" s="80">
        <v>0</v>
      </c>
      <c r="C8400" s="124">
        <v>0</v>
      </c>
    </row>
    <row r="8401" spans="2:3">
      <c r="B8401" s="80">
        <v>0</v>
      </c>
      <c r="C8401" s="44" t="s">
        <v>8</v>
      </c>
    </row>
    <row r="8402" spans="2:3">
      <c r="B8402" s="80">
        <v>0</v>
      </c>
      <c r="C8402" s="72" t="s">
        <v>7</v>
      </c>
    </row>
    <row r="8403" spans="2:3">
      <c r="B8403" s="80">
        <v>0</v>
      </c>
      <c r="C8403" s="72" t="s">
        <v>6</v>
      </c>
    </row>
    <row r="8404" spans="2:3">
      <c r="B8404" s="80">
        <v>0</v>
      </c>
      <c r="C8404" s="72">
        <v>0</v>
      </c>
    </row>
    <row r="8405" spans="2:3">
      <c r="B8405" s="80">
        <v>0</v>
      </c>
      <c r="C8405" s="45" t="s">
        <v>2</v>
      </c>
    </row>
    <row r="8406" spans="2:3">
      <c r="B8406" s="80">
        <v>0</v>
      </c>
      <c r="C8406" s="72" t="s">
        <v>3599</v>
      </c>
    </row>
    <row r="8407" spans="2:3">
      <c r="B8407" s="80">
        <v>0</v>
      </c>
      <c r="C8407" s="72" t="s">
        <v>3600</v>
      </c>
    </row>
    <row r="8408" spans="2:3">
      <c r="B8408" s="80">
        <v>0</v>
      </c>
      <c r="C8408" s="72" t="s">
        <v>3601</v>
      </c>
    </row>
    <row r="8409" spans="2:3">
      <c r="B8409" s="80">
        <v>0</v>
      </c>
      <c r="C8409" s="72" t="s">
        <v>3602</v>
      </c>
    </row>
    <row r="8410" spans="2:3">
      <c r="B8410" s="80">
        <v>0</v>
      </c>
      <c r="C8410" s="72" t="s">
        <v>3603</v>
      </c>
    </row>
    <row r="8411" spans="2:3">
      <c r="B8411" s="80">
        <v>0</v>
      </c>
      <c r="C8411" s="72" t="s">
        <v>944</v>
      </c>
    </row>
    <row r="8412" spans="2:3">
      <c r="B8412" s="80">
        <v>0</v>
      </c>
      <c r="C8412" s="72" t="s">
        <v>3604</v>
      </c>
    </row>
    <row r="8413" spans="2:3">
      <c r="B8413" s="80">
        <v>0</v>
      </c>
      <c r="C8413" s="72" t="s">
        <v>3605</v>
      </c>
    </row>
    <row r="8414" spans="2:3">
      <c r="B8414" s="80">
        <v>0</v>
      </c>
      <c r="C8414" s="72" t="s">
        <v>3606</v>
      </c>
    </row>
    <row r="8415" spans="2:3">
      <c r="B8415" s="80">
        <v>0</v>
      </c>
      <c r="C8415" s="72" t="s">
        <v>3607</v>
      </c>
    </row>
    <row r="8416" spans="2:3">
      <c r="B8416" s="80">
        <v>0</v>
      </c>
      <c r="C8416" s="72" t="s">
        <v>3608</v>
      </c>
    </row>
    <row r="8417" spans="2:3">
      <c r="B8417" s="80">
        <v>0</v>
      </c>
      <c r="C8417" s="72" t="s">
        <v>3609</v>
      </c>
    </row>
    <row r="8418" spans="2:3">
      <c r="B8418" s="80">
        <v>0</v>
      </c>
      <c r="C8418" s="72" t="s">
        <v>3610</v>
      </c>
    </row>
    <row r="8419" spans="2:3">
      <c r="B8419" s="80">
        <v>0</v>
      </c>
      <c r="C8419" s="72" t="s">
        <v>3611</v>
      </c>
    </row>
    <row r="8420" spans="2:3">
      <c r="B8420" s="80">
        <v>0</v>
      </c>
      <c r="C8420" s="72" t="s">
        <v>1068</v>
      </c>
    </row>
    <row r="8421" spans="2:3">
      <c r="B8421" s="80">
        <v>0</v>
      </c>
      <c r="C8421" s="72" t="s">
        <v>912</v>
      </c>
    </row>
    <row r="8422" spans="2:3">
      <c r="B8422" s="80">
        <v>0</v>
      </c>
      <c r="C8422" s="72" t="s">
        <v>992</v>
      </c>
    </row>
    <row r="8423" spans="2:3">
      <c r="B8423" s="80">
        <v>0</v>
      </c>
      <c r="C8423" s="72" t="s">
        <v>3612</v>
      </c>
    </row>
    <row r="8424" spans="2:3">
      <c r="B8424" s="80">
        <v>0</v>
      </c>
      <c r="C8424" s="72">
        <v>0</v>
      </c>
    </row>
    <row r="8425" spans="2:3">
      <c r="B8425" s="80">
        <v>0</v>
      </c>
      <c r="C8425" s="72" t="s">
        <v>0</v>
      </c>
    </row>
    <row r="8426" spans="2:3">
      <c r="B8426" s="80">
        <v>0</v>
      </c>
      <c r="C8426" s="72" t="s">
        <v>3223</v>
      </c>
    </row>
    <row r="8427" spans="2:3">
      <c r="B8427" s="80">
        <v>0</v>
      </c>
      <c r="C8427" s="72" t="s">
        <v>3224</v>
      </c>
    </row>
    <row r="8428" spans="2:3">
      <c r="B8428" s="80">
        <v>0</v>
      </c>
      <c r="C8428" s="72" t="s">
        <v>3225</v>
      </c>
    </row>
    <row r="8429" spans="2:3">
      <c r="B8429" s="80">
        <v>0</v>
      </c>
      <c r="C8429" s="72" t="s">
        <v>3226</v>
      </c>
    </row>
    <row r="8430" spans="2:3" ht="25.5">
      <c r="B8430" s="80">
        <v>0</v>
      </c>
      <c r="C8430" s="72" t="s">
        <v>3227</v>
      </c>
    </row>
    <row r="8431" spans="2:3">
      <c r="B8431" s="80">
        <v>0</v>
      </c>
      <c r="C8431" s="72" t="s">
        <v>3228</v>
      </c>
    </row>
    <row r="8432" spans="2:3" ht="25.5">
      <c r="B8432" s="80">
        <v>0</v>
      </c>
      <c r="C8432" s="72" t="s">
        <v>3229</v>
      </c>
    </row>
    <row r="8433" spans="2:3" ht="25.5">
      <c r="B8433" s="80">
        <v>0</v>
      </c>
      <c r="C8433" s="72" t="s">
        <v>3230</v>
      </c>
    </row>
    <row r="8434" spans="2:3">
      <c r="B8434" s="80">
        <v>0</v>
      </c>
      <c r="C8434" s="72" t="s">
        <v>3231</v>
      </c>
    </row>
    <row r="8435" spans="2:3">
      <c r="B8435" s="80">
        <v>0</v>
      </c>
      <c r="C8435" s="72" t="s">
        <v>3232</v>
      </c>
    </row>
    <row r="8436" spans="2:3">
      <c r="B8436" s="80">
        <v>0</v>
      </c>
      <c r="C8436" s="72" t="s">
        <v>3233</v>
      </c>
    </row>
    <row r="8437" spans="2:3">
      <c r="B8437" s="80">
        <v>0</v>
      </c>
      <c r="C8437" s="72" t="s">
        <v>3234</v>
      </c>
    </row>
    <row r="8438" spans="2:3">
      <c r="B8438" s="80">
        <v>0</v>
      </c>
      <c r="C8438" s="72" t="s">
        <v>3256</v>
      </c>
    </row>
    <row r="8439" spans="2:3">
      <c r="B8439" s="80">
        <v>0</v>
      </c>
      <c r="C8439" s="72" t="s">
        <v>3257</v>
      </c>
    </row>
    <row r="8440" spans="2:3" ht="25.5">
      <c r="B8440" s="80">
        <v>0</v>
      </c>
      <c r="C8440" s="72" t="s">
        <v>3258</v>
      </c>
    </row>
    <row r="8441" spans="2:3">
      <c r="B8441" s="80">
        <v>0</v>
      </c>
      <c r="C8441" s="72" t="s">
        <v>3259</v>
      </c>
    </row>
    <row r="8442" spans="2:3">
      <c r="B8442" s="80">
        <v>0</v>
      </c>
      <c r="C8442" s="72">
        <v>0</v>
      </c>
    </row>
    <row r="8443" spans="2:3">
      <c r="B8443" s="122">
        <v>0</v>
      </c>
      <c r="C8443" s="122">
        <v>0</v>
      </c>
    </row>
    <row r="8444" spans="2:3">
      <c r="B8444" s="138">
        <v>0</v>
      </c>
      <c r="C8444" s="123">
        <v>0</v>
      </c>
    </row>
    <row r="8445" spans="2:3" ht="20.25">
      <c r="B8445" s="137" t="s">
        <v>1708</v>
      </c>
      <c r="C8445" s="48" t="s">
        <v>3260</v>
      </c>
    </row>
    <row r="8446" spans="2:3">
      <c r="B8446" s="139">
        <v>0</v>
      </c>
      <c r="C8446" s="49" t="s">
        <v>3613</v>
      </c>
    </row>
    <row r="8447" spans="2:3">
      <c r="B8447" s="80">
        <v>0</v>
      </c>
      <c r="C8447" s="124">
        <v>0</v>
      </c>
    </row>
    <row r="8448" spans="2:3">
      <c r="B8448" s="80">
        <v>0</v>
      </c>
      <c r="C8448" s="44" t="s">
        <v>5</v>
      </c>
    </row>
    <row r="8449" spans="2:3">
      <c r="B8449" s="80">
        <v>0</v>
      </c>
      <c r="C8449" s="72" t="s">
        <v>4</v>
      </c>
    </row>
    <row r="8450" spans="2:3">
      <c r="B8450" s="80">
        <v>0</v>
      </c>
      <c r="C8450" s="72" t="s">
        <v>3</v>
      </c>
    </row>
    <row r="8451" spans="2:3">
      <c r="B8451" s="80">
        <v>0</v>
      </c>
      <c r="C8451" s="72">
        <v>0</v>
      </c>
    </row>
    <row r="8452" spans="2:3">
      <c r="B8452" s="80">
        <v>0</v>
      </c>
      <c r="C8452" s="45" t="s">
        <v>2</v>
      </c>
    </row>
    <row r="8453" spans="2:3">
      <c r="B8453" s="80">
        <v>0</v>
      </c>
      <c r="C8453" s="72" t="s">
        <v>934</v>
      </c>
    </row>
    <row r="8454" spans="2:3">
      <c r="B8454" s="80">
        <v>0</v>
      </c>
      <c r="C8454" s="72" t="s">
        <v>690</v>
      </c>
    </row>
    <row r="8455" spans="2:3">
      <c r="B8455" s="80">
        <v>0</v>
      </c>
      <c r="C8455" s="72" t="s">
        <v>671</v>
      </c>
    </row>
    <row r="8456" spans="2:3">
      <c r="B8456" s="80">
        <v>0</v>
      </c>
      <c r="C8456" s="72" t="s">
        <v>3614</v>
      </c>
    </row>
    <row r="8457" spans="2:3">
      <c r="B8457" s="80">
        <v>0</v>
      </c>
      <c r="C8457" s="72" t="s">
        <v>3615</v>
      </c>
    </row>
    <row r="8458" spans="2:3">
      <c r="B8458" s="80">
        <v>0</v>
      </c>
      <c r="C8458" s="72" t="s">
        <v>768</v>
      </c>
    </row>
    <row r="8459" spans="2:3">
      <c r="B8459" s="80">
        <v>0</v>
      </c>
      <c r="C8459" s="72" t="s">
        <v>662</v>
      </c>
    </row>
    <row r="8460" spans="2:3">
      <c r="B8460" s="80">
        <v>0</v>
      </c>
      <c r="C8460" s="72" t="s">
        <v>700</v>
      </c>
    </row>
    <row r="8461" spans="2:3">
      <c r="B8461" s="80">
        <v>0</v>
      </c>
      <c r="C8461" s="72">
        <v>0</v>
      </c>
    </row>
    <row r="8462" spans="2:3">
      <c r="B8462" s="80">
        <v>0</v>
      </c>
      <c r="C8462" s="72" t="s">
        <v>0</v>
      </c>
    </row>
    <row r="8463" spans="2:3">
      <c r="B8463" s="80">
        <v>0</v>
      </c>
      <c r="C8463" s="72" t="s">
        <v>3261</v>
      </c>
    </row>
    <row r="8464" spans="2:3">
      <c r="B8464" s="80">
        <v>0</v>
      </c>
      <c r="C8464" s="72" t="s">
        <v>3262</v>
      </c>
    </row>
    <row r="8465" spans="2:3">
      <c r="B8465" s="80">
        <v>0</v>
      </c>
      <c r="C8465" s="72" t="s">
        <v>3616</v>
      </c>
    </row>
    <row r="8466" spans="2:3" ht="25.5">
      <c r="B8466" s="80">
        <v>0</v>
      </c>
      <c r="C8466" s="72" t="s">
        <v>3263</v>
      </c>
    </row>
    <row r="8467" spans="2:3">
      <c r="B8467" s="80">
        <v>0</v>
      </c>
      <c r="C8467" s="72" t="s">
        <v>3264</v>
      </c>
    </row>
    <row r="8468" spans="2:3">
      <c r="B8468" s="80">
        <v>0</v>
      </c>
      <c r="C8468" s="72" t="s">
        <v>3265</v>
      </c>
    </row>
    <row r="8469" spans="2:3">
      <c r="B8469" s="80">
        <v>0</v>
      </c>
      <c r="C8469" s="72" t="s">
        <v>3266</v>
      </c>
    </row>
    <row r="8470" spans="2:3">
      <c r="B8470" s="80">
        <v>0</v>
      </c>
      <c r="C8470" s="72">
        <v>0</v>
      </c>
    </row>
    <row r="8471" spans="2:3">
      <c r="B8471" s="80">
        <v>0</v>
      </c>
      <c r="C8471" s="122">
        <v>0</v>
      </c>
    </row>
  </sheetData>
  <autoFilter ref="B7:C8471"/>
  <mergeCells count="2">
    <mergeCell ref="C4:C6"/>
    <mergeCell ref="H2:J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workbookViewId="0">
      <selection activeCell="X10" sqref="X10"/>
    </sheetView>
  </sheetViews>
  <sheetFormatPr baseColWidth="10" defaultRowHeight="12.75"/>
  <cols>
    <col min="1" max="1" width="3.7109375" style="549" customWidth="1"/>
    <col min="2" max="6" width="11.42578125" style="549"/>
    <col min="7" max="7" width="3.7109375" style="549" customWidth="1"/>
    <col min="8" max="12" width="11.42578125" style="549"/>
    <col min="13" max="13" width="4.5703125" style="549" customWidth="1"/>
    <col min="14" max="18" width="11.42578125" style="549"/>
    <col min="19" max="19" width="4.5703125" style="549" customWidth="1"/>
    <col min="20" max="16384" width="11.42578125" style="549"/>
  </cols>
  <sheetData>
    <row r="1" spans="1:19" ht="27.75">
      <c r="B1" s="889" t="s">
        <v>5290</v>
      </c>
      <c r="C1" s="889"/>
      <c r="D1" s="889"/>
      <c r="E1" s="889"/>
      <c r="F1" s="889"/>
      <c r="G1" s="889"/>
      <c r="H1" s="889"/>
      <c r="I1" s="889"/>
      <c r="J1" s="889"/>
      <c r="K1" s="889"/>
      <c r="L1" s="889"/>
      <c r="M1" s="889"/>
      <c r="N1" s="889"/>
      <c r="O1" s="889"/>
      <c r="P1" s="889"/>
      <c r="Q1" s="889"/>
      <c r="R1" s="889"/>
      <c r="S1" s="889"/>
    </row>
    <row r="3" spans="1:19" ht="13.5" thickBot="1"/>
    <row r="4" spans="1:19">
      <c r="B4" s="890" t="s">
        <v>5291</v>
      </c>
      <c r="C4" s="891"/>
      <c r="D4" s="891"/>
      <c r="E4" s="891"/>
      <c r="F4" s="892"/>
      <c r="H4" s="890" t="s">
        <v>5291</v>
      </c>
      <c r="I4" s="891"/>
      <c r="J4" s="891"/>
      <c r="K4" s="891"/>
      <c r="L4" s="892"/>
      <c r="N4" s="890" t="s">
        <v>5291</v>
      </c>
      <c r="O4" s="891"/>
      <c r="P4" s="891"/>
      <c r="Q4" s="891"/>
      <c r="R4" s="892"/>
    </row>
    <row r="5" spans="1:19" ht="13.5" thickBot="1">
      <c r="B5" s="893"/>
      <c r="C5" s="894"/>
      <c r="D5" s="894"/>
      <c r="E5" s="894"/>
      <c r="F5" s="895"/>
      <c r="H5" s="893"/>
      <c r="I5" s="894"/>
      <c r="J5" s="894"/>
      <c r="K5" s="894"/>
      <c r="L5" s="895"/>
      <c r="N5" s="893"/>
      <c r="O5" s="894"/>
      <c r="P5" s="894"/>
      <c r="Q5" s="894"/>
      <c r="R5" s="895"/>
    </row>
    <row r="6" spans="1:19" ht="15">
      <c r="B6" s="550"/>
      <c r="C6" s="550"/>
      <c r="D6" s="550"/>
      <c r="E6" s="550"/>
      <c r="F6" s="550"/>
    </row>
    <row r="7" spans="1:19" ht="25.5">
      <c r="A7" s="896"/>
      <c r="B7" s="551" t="s">
        <v>1710</v>
      </c>
      <c r="C7" s="551" t="s">
        <v>5292</v>
      </c>
      <c r="D7" s="552" t="s">
        <v>5293</v>
      </c>
      <c r="E7" s="553" t="s">
        <v>5294</v>
      </c>
      <c r="F7" s="554" t="s">
        <v>5295</v>
      </c>
      <c r="G7" s="896"/>
      <c r="H7" s="551" t="s">
        <v>1710</v>
      </c>
      <c r="I7" s="551" t="s">
        <v>5292</v>
      </c>
      <c r="J7" s="552" t="s">
        <v>5293</v>
      </c>
      <c r="K7" s="553" t="s">
        <v>5294</v>
      </c>
      <c r="L7" s="554" t="s">
        <v>5295</v>
      </c>
      <c r="M7" s="896"/>
      <c r="N7" s="551" t="s">
        <v>1710</v>
      </c>
      <c r="O7" s="551" t="s">
        <v>5292</v>
      </c>
      <c r="P7" s="552" t="s">
        <v>5293</v>
      </c>
      <c r="Q7" s="553" t="s">
        <v>5294</v>
      </c>
      <c r="R7" s="554" t="s">
        <v>5295</v>
      </c>
      <c r="S7" s="896"/>
    </row>
    <row r="8" spans="1:19" ht="20.25">
      <c r="A8" s="896"/>
      <c r="C8" s="555" t="s">
        <v>5253</v>
      </c>
      <c r="D8" s="556"/>
      <c r="E8" s="557"/>
      <c r="F8" s="558"/>
      <c r="G8" s="896"/>
      <c r="H8" s="559"/>
      <c r="I8" s="555" t="s">
        <v>5296</v>
      </c>
      <c r="J8" s="560"/>
      <c r="K8" s="561"/>
      <c r="L8" s="562"/>
      <c r="M8" s="896"/>
      <c r="N8" s="559"/>
      <c r="O8" s="555" t="s">
        <v>5297</v>
      </c>
      <c r="P8" s="560"/>
      <c r="Q8" s="561"/>
      <c r="R8" s="562"/>
      <c r="S8" s="896"/>
    </row>
    <row r="9" spans="1:19" ht="15.75">
      <c r="A9" s="896"/>
      <c r="B9" s="563">
        <v>1</v>
      </c>
      <c r="C9" s="564" t="s">
        <v>5298</v>
      </c>
      <c r="D9" s="560">
        <v>10</v>
      </c>
      <c r="E9" s="561">
        <v>5.5E-2</v>
      </c>
      <c r="F9" s="562">
        <f t="shared" ref="F9:F16" si="0">E9*D9</f>
        <v>0.55000000000000004</v>
      </c>
      <c r="G9" s="896"/>
      <c r="H9" s="563">
        <v>56</v>
      </c>
      <c r="I9" s="564" t="s">
        <v>5299</v>
      </c>
      <c r="J9" s="560">
        <v>10</v>
      </c>
      <c r="K9" s="561">
        <v>0.17</v>
      </c>
      <c r="L9" s="562">
        <f>K9*J9</f>
        <v>1.7000000000000002</v>
      </c>
      <c r="M9" s="896"/>
      <c r="N9" s="563">
        <v>113</v>
      </c>
      <c r="O9" s="564" t="s">
        <v>5300</v>
      </c>
      <c r="P9" s="560">
        <v>10</v>
      </c>
      <c r="Q9" s="561">
        <v>0.02</v>
      </c>
      <c r="R9" s="562">
        <f>Q9*P9</f>
        <v>0.2</v>
      </c>
      <c r="S9" s="896"/>
    </row>
    <row r="10" spans="1:19" ht="15.75">
      <c r="A10" s="896"/>
      <c r="B10" s="563">
        <v>2</v>
      </c>
      <c r="C10" s="564" t="s">
        <v>5301</v>
      </c>
      <c r="D10" s="560">
        <v>10</v>
      </c>
      <c r="E10" s="561">
        <v>5.0000000000000001E-3</v>
      </c>
      <c r="F10" s="562">
        <f t="shared" si="0"/>
        <v>0.05</v>
      </c>
      <c r="G10" s="896"/>
      <c r="H10" s="563">
        <v>57</v>
      </c>
      <c r="I10" s="564" t="s">
        <v>5302</v>
      </c>
      <c r="J10" s="560">
        <v>10</v>
      </c>
      <c r="K10" s="561">
        <v>0.16</v>
      </c>
      <c r="L10" s="562">
        <f>K10*J10</f>
        <v>1.6</v>
      </c>
      <c r="M10" s="896"/>
      <c r="N10" s="563">
        <v>114</v>
      </c>
      <c r="O10" s="564" t="s">
        <v>5303</v>
      </c>
      <c r="P10" s="560">
        <v>10</v>
      </c>
      <c r="Q10" s="561">
        <v>0.125</v>
      </c>
      <c r="R10" s="562">
        <f>Q10*P10</f>
        <v>1.25</v>
      </c>
      <c r="S10" s="896"/>
    </row>
    <row r="11" spans="1:19" ht="20.25">
      <c r="A11" s="896"/>
      <c r="B11" s="563">
        <v>3</v>
      </c>
      <c r="C11" s="564" t="s">
        <v>5304</v>
      </c>
      <c r="D11" s="560">
        <v>10</v>
      </c>
      <c r="E11" s="561">
        <v>8.0000000000000002E-3</v>
      </c>
      <c r="F11" s="562">
        <f t="shared" si="0"/>
        <v>0.08</v>
      </c>
      <c r="G11" s="896"/>
      <c r="H11" s="563">
        <v>58</v>
      </c>
      <c r="I11" s="564" t="s">
        <v>5305</v>
      </c>
      <c r="J11" s="560">
        <v>10</v>
      </c>
      <c r="K11" s="561">
        <v>0.88500000000000001</v>
      </c>
      <c r="L11" s="562">
        <f>K11*J11</f>
        <v>8.85</v>
      </c>
      <c r="M11" s="896"/>
      <c r="N11" s="559"/>
      <c r="O11" s="565" t="s">
        <v>5268</v>
      </c>
      <c r="P11" s="560"/>
      <c r="Q11" s="561"/>
      <c r="R11" s="562"/>
      <c r="S11" s="896"/>
    </row>
    <row r="12" spans="1:19" ht="15.75">
      <c r="A12" s="896"/>
      <c r="B12" s="563">
        <v>4</v>
      </c>
      <c r="C12" s="564" t="s">
        <v>5306</v>
      </c>
      <c r="D12" s="560">
        <v>10</v>
      </c>
      <c r="E12" s="561">
        <v>0.05</v>
      </c>
      <c r="F12" s="562">
        <f t="shared" si="0"/>
        <v>0.5</v>
      </c>
      <c r="G12" s="896"/>
      <c r="H12" s="563">
        <v>59</v>
      </c>
      <c r="I12" s="564" t="s">
        <v>5307</v>
      </c>
      <c r="J12" s="560">
        <v>10</v>
      </c>
      <c r="K12" s="561">
        <v>0.5</v>
      </c>
      <c r="L12" s="562">
        <f>K12*J12</f>
        <v>5</v>
      </c>
      <c r="M12" s="896"/>
      <c r="N12" s="566">
        <v>115</v>
      </c>
      <c r="O12" s="564" t="s">
        <v>5308</v>
      </c>
      <c r="P12" s="560">
        <v>10</v>
      </c>
      <c r="Q12" s="561">
        <v>4.4999999999999998E-2</v>
      </c>
      <c r="R12" s="562">
        <f t="shared" ref="R12:R35" si="1">Q12*P12</f>
        <v>0.44999999999999996</v>
      </c>
      <c r="S12" s="896"/>
    </row>
    <row r="13" spans="1:19" ht="20.25">
      <c r="A13" s="896"/>
      <c r="B13" s="563">
        <v>5</v>
      </c>
      <c r="C13" s="564" t="s">
        <v>5309</v>
      </c>
      <c r="D13" s="560">
        <v>10</v>
      </c>
      <c r="E13" s="561">
        <v>2</v>
      </c>
      <c r="F13" s="562">
        <f t="shared" si="0"/>
        <v>20</v>
      </c>
      <c r="G13" s="896"/>
      <c r="H13" s="559"/>
      <c r="I13" s="565" t="s">
        <v>5016</v>
      </c>
      <c r="J13" s="560"/>
      <c r="K13" s="561"/>
      <c r="L13" s="562"/>
      <c r="M13" s="896"/>
      <c r="N13" s="566">
        <v>116</v>
      </c>
      <c r="O13" s="564" t="s">
        <v>5310</v>
      </c>
      <c r="P13" s="560">
        <v>10</v>
      </c>
      <c r="Q13" s="561">
        <v>1E-3</v>
      </c>
      <c r="R13" s="562">
        <f t="shared" si="1"/>
        <v>0.01</v>
      </c>
      <c r="S13" s="896"/>
    </row>
    <row r="14" spans="1:19" ht="15.75">
      <c r="A14" s="896"/>
      <c r="B14" s="563">
        <v>6</v>
      </c>
      <c r="C14" s="564" t="s">
        <v>5311</v>
      </c>
      <c r="D14" s="560">
        <v>10</v>
      </c>
      <c r="E14" s="561">
        <v>0.35</v>
      </c>
      <c r="F14" s="562">
        <f t="shared" si="0"/>
        <v>3.5</v>
      </c>
      <c r="G14" s="896"/>
      <c r="H14" s="566">
        <v>60</v>
      </c>
      <c r="I14" s="564" t="s">
        <v>5312</v>
      </c>
      <c r="J14" s="560">
        <v>10</v>
      </c>
      <c r="K14" s="561">
        <v>1.5</v>
      </c>
      <c r="L14" s="562">
        <f>K14*J14</f>
        <v>15</v>
      </c>
      <c r="M14" s="896"/>
      <c r="N14" s="566">
        <v>117</v>
      </c>
      <c r="O14" s="564" t="s">
        <v>5313</v>
      </c>
      <c r="P14" s="560">
        <v>10</v>
      </c>
      <c r="Q14" s="561">
        <v>0.05</v>
      </c>
      <c r="R14" s="562">
        <f t="shared" si="1"/>
        <v>0.5</v>
      </c>
      <c r="S14" s="896"/>
    </row>
    <row r="15" spans="1:19" ht="15.75">
      <c r="A15" s="896"/>
      <c r="B15" s="563">
        <v>7</v>
      </c>
      <c r="C15" s="564" t="s">
        <v>5314</v>
      </c>
      <c r="D15" s="560">
        <v>10</v>
      </c>
      <c r="E15" s="561">
        <v>0.11</v>
      </c>
      <c r="F15" s="562">
        <f t="shared" si="0"/>
        <v>1.1000000000000001</v>
      </c>
      <c r="G15" s="896"/>
      <c r="H15" s="566">
        <v>61</v>
      </c>
      <c r="I15" s="564" t="s">
        <v>5315</v>
      </c>
      <c r="J15" s="560">
        <v>10</v>
      </c>
      <c r="K15" s="561">
        <v>0.15</v>
      </c>
      <c r="L15" s="562">
        <f>K15*J15</f>
        <v>1.5</v>
      </c>
      <c r="M15" s="896"/>
      <c r="N15" s="566">
        <v>118</v>
      </c>
      <c r="O15" s="564" t="s">
        <v>5316</v>
      </c>
      <c r="P15" s="560">
        <v>10</v>
      </c>
      <c r="Q15" s="561">
        <v>1.4999999999999999E-2</v>
      </c>
      <c r="R15" s="562">
        <f t="shared" si="1"/>
        <v>0.15</v>
      </c>
      <c r="S15" s="896"/>
    </row>
    <row r="16" spans="1:19" ht="20.25">
      <c r="A16" s="896"/>
      <c r="B16" s="563">
        <v>8</v>
      </c>
      <c r="C16" s="564" t="s">
        <v>5317</v>
      </c>
      <c r="D16" s="560">
        <v>10</v>
      </c>
      <c r="E16" s="561">
        <v>0.22</v>
      </c>
      <c r="F16" s="562">
        <f t="shared" si="0"/>
        <v>2.2000000000000002</v>
      </c>
      <c r="G16" s="896"/>
      <c r="H16" s="559"/>
      <c r="I16" s="555" t="s">
        <v>5318</v>
      </c>
      <c r="J16" s="560"/>
      <c r="K16" s="561"/>
      <c r="L16" s="562"/>
      <c r="M16" s="896"/>
      <c r="N16" s="566">
        <v>119</v>
      </c>
      <c r="O16" s="564" t="s">
        <v>5319</v>
      </c>
      <c r="P16" s="560">
        <v>10</v>
      </c>
      <c r="Q16" s="561">
        <v>0.2</v>
      </c>
      <c r="R16" s="562">
        <f t="shared" si="1"/>
        <v>2</v>
      </c>
      <c r="S16" s="896"/>
    </row>
    <row r="17" spans="1:19" ht="20.25">
      <c r="A17" s="896"/>
      <c r="B17" s="559"/>
      <c r="C17" s="565" t="s">
        <v>5254</v>
      </c>
      <c r="D17" s="560"/>
      <c r="E17" s="561"/>
      <c r="F17" s="562"/>
      <c r="G17" s="896"/>
      <c r="H17" s="563">
        <v>62</v>
      </c>
      <c r="I17" s="564" t="s">
        <v>5320</v>
      </c>
      <c r="J17" s="560">
        <v>10</v>
      </c>
      <c r="K17" s="561">
        <v>0.01</v>
      </c>
      <c r="L17" s="562">
        <f t="shared" ref="L17:L28" si="2">K17*J17</f>
        <v>0.1</v>
      </c>
      <c r="M17" s="896"/>
      <c r="N17" s="566">
        <v>120</v>
      </c>
      <c r="O17" s="564" t="s">
        <v>5321</v>
      </c>
      <c r="P17" s="560">
        <v>10</v>
      </c>
      <c r="Q17" s="561">
        <v>1.2E-2</v>
      </c>
      <c r="R17" s="562">
        <f t="shared" si="1"/>
        <v>0.12</v>
      </c>
      <c r="S17" s="896"/>
    </row>
    <row r="18" spans="1:19" ht="15.75">
      <c r="A18" s="896"/>
      <c r="B18" s="566">
        <v>9</v>
      </c>
      <c r="C18" s="564" t="s">
        <v>5322</v>
      </c>
      <c r="D18" s="560">
        <v>10</v>
      </c>
      <c r="E18" s="561">
        <v>0.12</v>
      </c>
      <c r="F18" s="562">
        <f t="shared" ref="F18:F34" si="3">E18*D18</f>
        <v>1.2</v>
      </c>
      <c r="G18" s="896"/>
      <c r="H18" s="563">
        <v>63</v>
      </c>
      <c r="I18" s="564" t="s">
        <v>5323</v>
      </c>
      <c r="J18" s="560">
        <v>10</v>
      </c>
      <c r="K18" s="561">
        <v>0.8</v>
      </c>
      <c r="L18" s="562">
        <f t="shared" si="2"/>
        <v>8</v>
      </c>
      <c r="M18" s="896"/>
      <c r="N18" s="566">
        <v>121</v>
      </c>
      <c r="O18" s="564" t="s">
        <v>5324</v>
      </c>
      <c r="P18" s="560">
        <v>10</v>
      </c>
      <c r="Q18" s="561">
        <v>1.2E-2</v>
      </c>
      <c r="R18" s="562">
        <f t="shared" si="1"/>
        <v>0.12</v>
      </c>
      <c r="S18" s="896"/>
    </row>
    <row r="19" spans="1:19" ht="15.75">
      <c r="A19" s="896"/>
      <c r="B19" s="566">
        <v>10</v>
      </c>
      <c r="C19" s="564" t="s">
        <v>5325</v>
      </c>
      <c r="D19" s="560">
        <v>10</v>
      </c>
      <c r="E19" s="561">
        <v>8.0000000000000002E-3</v>
      </c>
      <c r="F19" s="562">
        <f t="shared" si="3"/>
        <v>0.08</v>
      </c>
      <c r="G19" s="896"/>
      <c r="H19" s="563">
        <v>64</v>
      </c>
      <c r="I19" s="564" t="s">
        <v>5326</v>
      </c>
      <c r="J19" s="560">
        <v>10</v>
      </c>
      <c r="K19" s="561">
        <v>0.5</v>
      </c>
      <c r="L19" s="562">
        <f t="shared" si="2"/>
        <v>5</v>
      </c>
      <c r="M19" s="896"/>
      <c r="N19" s="566">
        <v>122</v>
      </c>
      <c r="O19" s="564" t="s">
        <v>5327</v>
      </c>
      <c r="P19" s="560">
        <v>10</v>
      </c>
      <c r="Q19" s="561">
        <v>1.9E-2</v>
      </c>
      <c r="R19" s="562">
        <f t="shared" si="1"/>
        <v>0.19</v>
      </c>
      <c r="S19" s="896"/>
    </row>
    <row r="20" spans="1:19" ht="15.75">
      <c r="A20" s="896"/>
      <c r="B20" s="566">
        <v>11</v>
      </c>
      <c r="C20" s="564" t="s">
        <v>5328</v>
      </c>
      <c r="D20" s="560">
        <v>10</v>
      </c>
      <c r="E20" s="561">
        <v>4.0000000000000001E-3</v>
      </c>
      <c r="F20" s="562">
        <f t="shared" si="3"/>
        <v>0.04</v>
      </c>
      <c r="G20" s="896"/>
      <c r="H20" s="563">
        <v>65</v>
      </c>
      <c r="I20" s="564" t="s">
        <v>5329</v>
      </c>
      <c r="J20" s="560">
        <v>10</v>
      </c>
      <c r="K20" s="561">
        <v>0.23</v>
      </c>
      <c r="L20" s="562">
        <f t="shared" si="2"/>
        <v>2.3000000000000003</v>
      </c>
      <c r="M20" s="896"/>
      <c r="N20" s="566">
        <v>123</v>
      </c>
      <c r="O20" s="564" t="s">
        <v>5330</v>
      </c>
      <c r="P20" s="560">
        <v>10</v>
      </c>
      <c r="Q20" s="561">
        <v>1.2E-2</v>
      </c>
      <c r="R20" s="562">
        <f t="shared" si="1"/>
        <v>0.12</v>
      </c>
      <c r="S20" s="896"/>
    </row>
    <row r="21" spans="1:19" ht="15.75">
      <c r="A21" s="896"/>
      <c r="B21" s="566">
        <v>12</v>
      </c>
      <c r="C21" s="564" t="s">
        <v>5331</v>
      </c>
      <c r="D21" s="560">
        <v>10</v>
      </c>
      <c r="E21" s="561">
        <v>1.4999999999999999E-2</v>
      </c>
      <c r="F21" s="562">
        <f t="shared" si="3"/>
        <v>0.15</v>
      </c>
      <c r="G21" s="896"/>
      <c r="H21" s="563">
        <v>66</v>
      </c>
      <c r="I21" s="564" t="s">
        <v>5332</v>
      </c>
      <c r="J21" s="560">
        <v>10</v>
      </c>
      <c r="K21" s="561">
        <v>9.5</v>
      </c>
      <c r="L21" s="562">
        <f t="shared" si="2"/>
        <v>95</v>
      </c>
      <c r="M21" s="896"/>
      <c r="N21" s="566">
        <v>124</v>
      </c>
      <c r="O21" s="564" t="s">
        <v>5333</v>
      </c>
      <c r="P21" s="560">
        <v>10</v>
      </c>
      <c r="Q21" s="561">
        <v>1.2999999999999999E-2</v>
      </c>
      <c r="R21" s="562">
        <f t="shared" si="1"/>
        <v>0.13</v>
      </c>
      <c r="S21" s="896"/>
    </row>
    <row r="22" spans="1:19" ht="15.75">
      <c r="A22" s="896"/>
      <c r="B22" s="566">
        <v>13</v>
      </c>
      <c r="C22" s="564" t="s">
        <v>5334</v>
      </c>
      <c r="D22" s="560">
        <v>10</v>
      </c>
      <c r="E22" s="561">
        <v>4.0000000000000001E-3</v>
      </c>
      <c r="F22" s="562">
        <f t="shared" si="3"/>
        <v>0.04</v>
      </c>
      <c r="G22" s="896"/>
      <c r="H22" s="563">
        <v>67</v>
      </c>
      <c r="I22" s="564" t="s">
        <v>5335</v>
      </c>
      <c r="J22" s="560">
        <v>10</v>
      </c>
      <c r="K22" s="561">
        <v>0.9</v>
      </c>
      <c r="L22" s="562">
        <f t="shared" si="2"/>
        <v>9</v>
      </c>
      <c r="M22" s="896"/>
      <c r="N22" s="566">
        <v>125</v>
      </c>
      <c r="O22" s="564" t="s">
        <v>5336</v>
      </c>
      <c r="P22" s="560">
        <v>10</v>
      </c>
      <c r="Q22" s="561">
        <v>1.2E-2</v>
      </c>
      <c r="R22" s="562">
        <f t="shared" si="1"/>
        <v>0.12</v>
      </c>
      <c r="S22" s="896"/>
    </row>
    <row r="23" spans="1:19" ht="15.75">
      <c r="A23" s="896"/>
      <c r="B23" s="566">
        <v>14</v>
      </c>
      <c r="C23" s="564" t="s">
        <v>5337</v>
      </c>
      <c r="D23" s="560">
        <v>10</v>
      </c>
      <c r="E23" s="561">
        <v>1.4999999999999999E-2</v>
      </c>
      <c r="F23" s="562">
        <f t="shared" si="3"/>
        <v>0.15</v>
      </c>
      <c r="G23" s="896"/>
      <c r="H23" s="563">
        <v>68</v>
      </c>
      <c r="I23" s="564" t="s">
        <v>5338</v>
      </c>
      <c r="J23" s="560">
        <v>10</v>
      </c>
      <c r="K23" s="561">
        <v>0.9</v>
      </c>
      <c r="L23" s="562">
        <f t="shared" si="2"/>
        <v>9</v>
      </c>
      <c r="M23" s="896"/>
      <c r="N23" s="566">
        <v>126</v>
      </c>
      <c r="O23" s="564" t="s">
        <v>5339</v>
      </c>
      <c r="P23" s="560">
        <v>10</v>
      </c>
      <c r="Q23" s="561">
        <v>1.2999999999999999E-2</v>
      </c>
      <c r="R23" s="562">
        <f t="shared" si="1"/>
        <v>0.13</v>
      </c>
      <c r="S23" s="896"/>
    </row>
    <row r="24" spans="1:19" ht="15.75">
      <c r="A24" s="896"/>
      <c r="B24" s="566">
        <v>15</v>
      </c>
      <c r="C24" s="564" t="s">
        <v>5340</v>
      </c>
      <c r="D24" s="560">
        <v>10</v>
      </c>
      <c r="E24" s="561">
        <v>0.2</v>
      </c>
      <c r="F24" s="562">
        <f t="shared" si="3"/>
        <v>2</v>
      </c>
      <c r="G24" s="896"/>
      <c r="H24" s="563">
        <v>69</v>
      </c>
      <c r="I24" s="564" t="s">
        <v>5341</v>
      </c>
      <c r="J24" s="560">
        <v>10</v>
      </c>
      <c r="K24" s="561">
        <v>0.23</v>
      </c>
      <c r="L24" s="562">
        <f t="shared" si="2"/>
        <v>2.3000000000000003</v>
      </c>
      <c r="M24" s="896"/>
      <c r="N24" s="566">
        <v>127</v>
      </c>
      <c r="O24" s="564" t="s">
        <v>5342</v>
      </c>
      <c r="P24" s="560">
        <v>10</v>
      </c>
      <c r="Q24" s="561">
        <v>0.11</v>
      </c>
      <c r="R24" s="562">
        <f t="shared" si="1"/>
        <v>1.1000000000000001</v>
      </c>
      <c r="S24" s="896"/>
    </row>
    <row r="25" spans="1:19" ht="15.75">
      <c r="A25" s="896"/>
      <c r="B25" s="566">
        <v>16</v>
      </c>
      <c r="C25" s="564" t="s">
        <v>5343</v>
      </c>
      <c r="D25" s="560">
        <v>10</v>
      </c>
      <c r="E25" s="561">
        <v>0.5</v>
      </c>
      <c r="F25" s="562">
        <f t="shared" si="3"/>
        <v>5</v>
      </c>
      <c r="G25" s="896"/>
      <c r="H25" s="563">
        <v>70</v>
      </c>
      <c r="I25" s="564" t="s">
        <v>5344</v>
      </c>
      <c r="J25" s="560">
        <v>10</v>
      </c>
      <c r="K25" s="561">
        <v>0.23</v>
      </c>
      <c r="L25" s="562">
        <f t="shared" si="2"/>
        <v>2.3000000000000003</v>
      </c>
      <c r="M25" s="896"/>
      <c r="N25" s="566">
        <v>128</v>
      </c>
      <c r="O25" s="564" t="s">
        <v>5345</v>
      </c>
      <c r="P25" s="560">
        <v>10</v>
      </c>
      <c r="Q25" s="561">
        <v>0.13</v>
      </c>
      <c r="R25" s="562">
        <f t="shared" si="1"/>
        <v>1.3</v>
      </c>
      <c r="S25" s="896"/>
    </row>
    <row r="26" spans="1:19" ht="15.75">
      <c r="A26" s="896"/>
      <c r="B26" s="566">
        <v>17</v>
      </c>
      <c r="C26" s="564" t="s">
        <v>5346</v>
      </c>
      <c r="D26" s="560">
        <v>10</v>
      </c>
      <c r="E26" s="561">
        <v>2.75</v>
      </c>
      <c r="F26" s="562">
        <f t="shared" si="3"/>
        <v>27.5</v>
      </c>
      <c r="G26" s="896"/>
      <c r="H26" s="563">
        <v>71</v>
      </c>
      <c r="I26" s="564" t="s">
        <v>5347</v>
      </c>
      <c r="J26" s="560">
        <v>10</v>
      </c>
      <c r="K26" s="561">
        <v>1.7</v>
      </c>
      <c r="L26" s="562">
        <f t="shared" si="2"/>
        <v>17</v>
      </c>
      <c r="M26" s="896"/>
      <c r="N26" s="566">
        <v>129</v>
      </c>
      <c r="O26" s="564" t="s">
        <v>5348</v>
      </c>
      <c r="P26" s="560">
        <v>10</v>
      </c>
      <c r="Q26" s="561">
        <v>0.28000000000000003</v>
      </c>
      <c r="R26" s="562">
        <f t="shared" si="1"/>
        <v>2.8000000000000003</v>
      </c>
      <c r="S26" s="896"/>
    </row>
    <row r="27" spans="1:19" ht="15.75">
      <c r="A27" s="896"/>
      <c r="B27" s="566">
        <v>18</v>
      </c>
      <c r="C27" s="564" t="s">
        <v>5349</v>
      </c>
      <c r="D27" s="560">
        <v>10</v>
      </c>
      <c r="E27" s="561">
        <v>6</v>
      </c>
      <c r="F27" s="562">
        <f t="shared" si="3"/>
        <v>60</v>
      </c>
      <c r="G27" s="896"/>
      <c r="H27" s="563">
        <v>72</v>
      </c>
      <c r="I27" s="564" t="s">
        <v>5350</v>
      </c>
      <c r="J27" s="560">
        <v>10</v>
      </c>
      <c r="K27" s="561">
        <v>2.2000000000000002</v>
      </c>
      <c r="L27" s="562">
        <f t="shared" si="2"/>
        <v>22</v>
      </c>
      <c r="M27" s="896"/>
      <c r="N27" s="566">
        <v>130</v>
      </c>
      <c r="O27" s="564" t="s">
        <v>5351</v>
      </c>
      <c r="P27" s="560">
        <v>10</v>
      </c>
      <c r="Q27" s="561">
        <v>0.35</v>
      </c>
      <c r="R27" s="562">
        <f t="shared" si="1"/>
        <v>3.5</v>
      </c>
      <c r="S27" s="896"/>
    </row>
    <row r="28" spans="1:19" ht="15.75">
      <c r="A28" s="896"/>
      <c r="B28" s="566">
        <v>19</v>
      </c>
      <c r="C28" s="564" t="s">
        <v>5352</v>
      </c>
      <c r="D28" s="560">
        <v>10</v>
      </c>
      <c r="E28" s="561">
        <v>8</v>
      </c>
      <c r="F28" s="562">
        <f t="shared" si="3"/>
        <v>80</v>
      </c>
      <c r="G28" s="896"/>
      <c r="H28" s="563">
        <v>73</v>
      </c>
      <c r="I28" s="564" t="s">
        <v>5353</v>
      </c>
      <c r="J28" s="560">
        <v>10</v>
      </c>
      <c r="K28" s="561">
        <v>2</v>
      </c>
      <c r="L28" s="562">
        <f t="shared" si="2"/>
        <v>20</v>
      </c>
      <c r="M28" s="896"/>
      <c r="N28" s="566">
        <v>131</v>
      </c>
      <c r="O28" s="564" t="s">
        <v>5354</v>
      </c>
      <c r="P28" s="560">
        <v>10</v>
      </c>
      <c r="Q28" s="561">
        <v>0.5</v>
      </c>
      <c r="R28" s="562">
        <f t="shared" si="1"/>
        <v>5</v>
      </c>
      <c r="S28" s="896"/>
    </row>
    <row r="29" spans="1:19" ht="20.25">
      <c r="A29" s="896"/>
      <c r="B29" s="566">
        <v>20</v>
      </c>
      <c r="C29" s="564" t="s">
        <v>5355</v>
      </c>
      <c r="D29" s="560">
        <v>10</v>
      </c>
      <c r="E29" s="561">
        <v>4.2</v>
      </c>
      <c r="F29" s="562">
        <f t="shared" si="3"/>
        <v>42</v>
      </c>
      <c r="G29" s="896"/>
      <c r="H29" s="563"/>
      <c r="I29" s="565" t="s">
        <v>5356</v>
      </c>
      <c r="J29" s="560"/>
      <c r="K29" s="561"/>
      <c r="L29" s="562"/>
      <c r="M29" s="896"/>
      <c r="N29" s="566">
        <v>132</v>
      </c>
      <c r="O29" s="564" t="s">
        <v>5357</v>
      </c>
      <c r="P29" s="560">
        <v>10</v>
      </c>
      <c r="Q29" s="561">
        <v>0.6</v>
      </c>
      <c r="R29" s="562">
        <f t="shared" si="1"/>
        <v>6</v>
      </c>
      <c r="S29" s="896"/>
    </row>
    <row r="30" spans="1:19" ht="15.75">
      <c r="A30" s="896"/>
      <c r="B30" s="566">
        <v>21</v>
      </c>
      <c r="C30" s="564" t="s">
        <v>5358</v>
      </c>
      <c r="D30" s="560">
        <v>10</v>
      </c>
      <c r="E30" s="561">
        <v>8.5</v>
      </c>
      <c r="F30" s="562">
        <f t="shared" si="3"/>
        <v>85</v>
      </c>
      <c r="G30" s="896"/>
      <c r="H30" s="566">
        <v>74</v>
      </c>
      <c r="I30" s="564" t="s">
        <v>5359</v>
      </c>
      <c r="J30" s="560">
        <v>10</v>
      </c>
      <c r="K30" s="561">
        <v>8.0000000000000002E-3</v>
      </c>
      <c r="L30" s="562">
        <f>K30*J30</f>
        <v>0.08</v>
      </c>
      <c r="M30" s="896"/>
      <c r="N30" s="566">
        <v>133</v>
      </c>
      <c r="O30" s="564" t="s">
        <v>5357</v>
      </c>
      <c r="P30" s="560">
        <v>10</v>
      </c>
      <c r="Q30" s="561">
        <v>0.8</v>
      </c>
      <c r="R30" s="562">
        <f t="shared" si="1"/>
        <v>8</v>
      </c>
      <c r="S30" s="896"/>
    </row>
    <row r="31" spans="1:19" ht="15.75">
      <c r="A31" s="896"/>
      <c r="B31" s="566">
        <v>22</v>
      </c>
      <c r="C31" s="564" t="s">
        <v>5360</v>
      </c>
      <c r="D31" s="560">
        <v>10</v>
      </c>
      <c r="E31" s="561">
        <v>4</v>
      </c>
      <c r="F31" s="562">
        <f t="shared" si="3"/>
        <v>40</v>
      </c>
      <c r="G31" s="896"/>
      <c r="H31" s="566">
        <v>75</v>
      </c>
      <c r="I31" s="564" t="s">
        <v>5361</v>
      </c>
      <c r="J31" s="560">
        <v>10</v>
      </c>
      <c r="K31" s="561">
        <v>0.05</v>
      </c>
      <c r="L31" s="562">
        <f>K31*J31</f>
        <v>0.5</v>
      </c>
      <c r="M31" s="896"/>
      <c r="N31" s="566">
        <v>134</v>
      </c>
      <c r="O31" s="564" t="s">
        <v>5362</v>
      </c>
      <c r="P31" s="560">
        <v>10</v>
      </c>
      <c r="Q31" s="561">
        <v>5.0000000000000001E-3</v>
      </c>
      <c r="R31" s="562">
        <f t="shared" si="1"/>
        <v>0.05</v>
      </c>
      <c r="S31" s="896"/>
    </row>
    <row r="32" spans="1:19" ht="20.25">
      <c r="A32" s="896"/>
      <c r="B32" s="566">
        <v>23</v>
      </c>
      <c r="C32" s="564" t="s">
        <v>5363</v>
      </c>
      <c r="D32" s="560">
        <v>10</v>
      </c>
      <c r="E32" s="561">
        <v>1</v>
      </c>
      <c r="F32" s="562">
        <f t="shared" si="3"/>
        <v>10</v>
      </c>
      <c r="G32" s="896"/>
      <c r="H32" s="559"/>
      <c r="I32" s="555" t="s">
        <v>5364</v>
      </c>
      <c r="J32" s="560"/>
      <c r="K32" s="561"/>
      <c r="L32" s="562"/>
      <c r="M32" s="896"/>
      <c r="N32" s="566">
        <v>135</v>
      </c>
      <c r="O32" s="564" t="s">
        <v>5365</v>
      </c>
      <c r="P32" s="560">
        <v>10</v>
      </c>
      <c r="Q32" s="561">
        <v>5.0000000000000001E-3</v>
      </c>
      <c r="R32" s="562">
        <f t="shared" si="1"/>
        <v>0.05</v>
      </c>
      <c r="S32" s="896"/>
    </row>
    <row r="33" spans="1:19" ht="15.75">
      <c r="A33" s="896"/>
      <c r="B33" s="566">
        <v>24</v>
      </c>
      <c r="C33" s="564" t="s">
        <v>5366</v>
      </c>
      <c r="D33" s="560">
        <v>10</v>
      </c>
      <c r="E33" s="561">
        <v>8.5</v>
      </c>
      <c r="F33" s="562">
        <f t="shared" si="3"/>
        <v>85</v>
      </c>
      <c r="G33" s="896"/>
      <c r="H33" s="563">
        <v>76</v>
      </c>
      <c r="I33" s="564" t="s">
        <v>5367</v>
      </c>
      <c r="J33" s="560">
        <v>10</v>
      </c>
      <c r="K33" s="561">
        <v>0.03</v>
      </c>
      <c r="L33" s="562">
        <f t="shared" ref="L33:L44" si="4">K33*J33</f>
        <v>0.3</v>
      </c>
      <c r="M33" s="896"/>
      <c r="N33" s="566">
        <v>136</v>
      </c>
      <c r="O33" s="564" t="s">
        <v>5368</v>
      </c>
      <c r="P33" s="560">
        <v>10</v>
      </c>
      <c r="Q33" s="561">
        <v>1.4999999999999999E-2</v>
      </c>
      <c r="R33" s="562">
        <f t="shared" si="1"/>
        <v>0.15</v>
      </c>
      <c r="S33" s="896"/>
    </row>
    <row r="34" spans="1:19" ht="15.75">
      <c r="A34" s="896"/>
      <c r="B34" s="566">
        <v>25</v>
      </c>
      <c r="C34" s="564" t="s">
        <v>5369</v>
      </c>
      <c r="D34" s="560">
        <v>10</v>
      </c>
      <c r="E34" s="561">
        <v>1.25</v>
      </c>
      <c r="F34" s="562">
        <f t="shared" si="3"/>
        <v>12.5</v>
      </c>
      <c r="G34" s="896"/>
      <c r="H34" s="563">
        <v>77</v>
      </c>
      <c r="I34" s="564" t="s">
        <v>5370</v>
      </c>
      <c r="J34" s="560">
        <v>10</v>
      </c>
      <c r="K34" s="561">
        <v>0.06</v>
      </c>
      <c r="L34" s="562">
        <f t="shared" si="4"/>
        <v>0.6</v>
      </c>
      <c r="M34" s="896"/>
      <c r="N34" s="566">
        <v>137</v>
      </c>
      <c r="O34" s="564" t="s">
        <v>5371</v>
      </c>
      <c r="P34" s="560">
        <v>10</v>
      </c>
      <c r="Q34" s="561">
        <v>0.2</v>
      </c>
      <c r="R34" s="562">
        <f t="shared" si="1"/>
        <v>2</v>
      </c>
      <c r="S34" s="896"/>
    </row>
    <row r="35" spans="1:19" ht="20.25">
      <c r="A35" s="896"/>
      <c r="B35" s="559"/>
      <c r="C35" s="555" t="s">
        <v>626</v>
      </c>
      <c r="D35" s="560"/>
      <c r="E35" s="561"/>
      <c r="F35" s="562"/>
      <c r="G35" s="896"/>
      <c r="H35" s="563">
        <v>78</v>
      </c>
      <c r="I35" s="564" t="s">
        <v>5372</v>
      </c>
      <c r="J35" s="560">
        <v>10</v>
      </c>
      <c r="K35" s="561">
        <v>0.05</v>
      </c>
      <c r="L35" s="562">
        <f t="shared" si="4"/>
        <v>0.5</v>
      </c>
      <c r="M35" s="896"/>
      <c r="N35" s="566">
        <v>138</v>
      </c>
      <c r="O35" s="564" t="s">
        <v>5373</v>
      </c>
      <c r="P35" s="560">
        <v>10</v>
      </c>
      <c r="Q35" s="561">
        <v>0.15</v>
      </c>
      <c r="R35" s="562">
        <f t="shared" si="1"/>
        <v>1.5</v>
      </c>
      <c r="S35" s="896"/>
    </row>
    <row r="36" spans="1:19" ht="20.25">
      <c r="A36" s="896"/>
      <c r="B36" s="563">
        <v>26</v>
      </c>
      <c r="C36" s="564" t="s">
        <v>5374</v>
      </c>
      <c r="D36" s="560">
        <v>10</v>
      </c>
      <c r="E36" s="561">
        <v>8.0000000000000002E-3</v>
      </c>
      <c r="F36" s="562">
        <f t="shared" ref="F36:F53" si="5">E36*D36</f>
        <v>0.08</v>
      </c>
      <c r="G36" s="896"/>
      <c r="H36" s="563">
        <v>79</v>
      </c>
      <c r="I36" s="564" t="s">
        <v>5375</v>
      </c>
      <c r="J36" s="560">
        <v>10</v>
      </c>
      <c r="K36" s="561">
        <v>0.04</v>
      </c>
      <c r="L36" s="562">
        <f t="shared" si="4"/>
        <v>0.4</v>
      </c>
      <c r="M36" s="896"/>
      <c r="N36" s="559"/>
      <c r="O36" s="555" t="s">
        <v>5376</v>
      </c>
      <c r="P36" s="560"/>
      <c r="Q36" s="561"/>
      <c r="R36" s="562"/>
      <c r="S36" s="896"/>
    </row>
    <row r="37" spans="1:19" ht="15.75">
      <c r="A37" s="896"/>
      <c r="B37" s="563">
        <v>27</v>
      </c>
      <c r="C37" s="564" t="s">
        <v>5377</v>
      </c>
      <c r="D37" s="560">
        <v>10</v>
      </c>
      <c r="E37" s="561">
        <v>0.12</v>
      </c>
      <c r="F37" s="562">
        <f t="shared" si="5"/>
        <v>1.2</v>
      </c>
      <c r="G37" s="896"/>
      <c r="H37" s="563">
        <v>80</v>
      </c>
      <c r="I37" s="564" t="s">
        <v>5378</v>
      </c>
      <c r="J37" s="560">
        <v>12</v>
      </c>
      <c r="K37" s="561">
        <v>0.05</v>
      </c>
      <c r="L37" s="562">
        <f t="shared" si="4"/>
        <v>0.60000000000000009</v>
      </c>
      <c r="M37" s="896"/>
      <c r="N37" s="563">
        <v>139</v>
      </c>
      <c r="O37" s="564" t="s">
        <v>5379</v>
      </c>
      <c r="P37" s="560">
        <v>10</v>
      </c>
      <c r="Q37" s="561">
        <v>0.1</v>
      </c>
      <c r="R37" s="562">
        <f t="shared" ref="R37:R48" si="6">Q37*P37</f>
        <v>1</v>
      </c>
      <c r="S37" s="896"/>
    </row>
    <row r="38" spans="1:19" ht="15.75">
      <c r="A38" s="896"/>
      <c r="B38" s="563">
        <v>28</v>
      </c>
      <c r="C38" s="564" t="s">
        <v>5380</v>
      </c>
      <c r="D38" s="560">
        <v>10</v>
      </c>
      <c r="E38" s="561">
        <v>1.5</v>
      </c>
      <c r="F38" s="562">
        <f t="shared" si="5"/>
        <v>15</v>
      </c>
      <c r="G38" s="896"/>
      <c r="H38" s="563">
        <v>81</v>
      </c>
      <c r="I38" s="564" t="s">
        <v>5381</v>
      </c>
      <c r="J38" s="560">
        <v>10</v>
      </c>
      <c r="K38" s="561">
        <v>0.03</v>
      </c>
      <c r="L38" s="562">
        <f t="shared" si="4"/>
        <v>0.3</v>
      </c>
      <c r="M38" s="896"/>
      <c r="N38" s="563">
        <v>140</v>
      </c>
      <c r="O38" s="564" t="s">
        <v>5382</v>
      </c>
      <c r="P38" s="560">
        <v>10</v>
      </c>
      <c r="Q38" s="561">
        <v>0.08</v>
      </c>
      <c r="R38" s="562">
        <f t="shared" si="6"/>
        <v>0.8</v>
      </c>
      <c r="S38" s="896"/>
    </row>
    <row r="39" spans="1:19" ht="15.75">
      <c r="A39" s="896"/>
      <c r="B39" s="563">
        <v>29</v>
      </c>
      <c r="C39" s="564" t="s">
        <v>5383</v>
      </c>
      <c r="D39" s="560">
        <v>10</v>
      </c>
      <c r="E39" s="561">
        <v>0.12</v>
      </c>
      <c r="F39" s="562">
        <f t="shared" si="5"/>
        <v>1.2</v>
      </c>
      <c r="G39" s="896"/>
      <c r="H39" s="563">
        <v>82</v>
      </c>
      <c r="I39" s="564" t="s">
        <v>5384</v>
      </c>
      <c r="J39" s="560">
        <v>10</v>
      </c>
      <c r="K39" s="561">
        <v>0.05</v>
      </c>
      <c r="L39" s="562">
        <f t="shared" si="4"/>
        <v>0.5</v>
      </c>
      <c r="M39" s="896"/>
      <c r="N39" s="563">
        <v>141</v>
      </c>
      <c r="O39" s="564" t="s">
        <v>5385</v>
      </c>
      <c r="P39" s="560">
        <v>10</v>
      </c>
      <c r="Q39" s="561">
        <v>0.26</v>
      </c>
      <c r="R39" s="562">
        <f t="shared" si="6"/>
        <v>2.6</v>
      </c>
      <c r="S39" s="896"/>
    </row>
    <row r="40" spans="1:19" ht="15.75">
      <c r="A40" s="896"/>
      <c r="B40" s="563">
        <v>30</v>
      </c>
      <c r="C40" s="564" t="s">
        <v>5386</v>
      </c>
      <c r="D40" s="560">
        <v>10</v>
      </c>
      <c r="E40" s="561">
        <v>3.5000000000000003E-2</v>
      </c>
      <c r="F40" s="562">
        <f t="shared" si="5"/>
        <v>0.35000000000000003</v>
      </c>
      <c r="G40" s="896"/>
      <c r="H40" s="563">
        <v>83</v>
      </c>
      <c r="I40" s="564" t="s">
        <v>5387</v>
      </c>
      <c r="J40" s="560">
        <v>10</v>
      </c>
      <c r="K40" s="561">
        <v>0.02</v>
      </c>
      <c r="L40" s="562">
        <f t="shared" si="4"/>
        <v>0.2</v>
      </c>
      <c r="M40" s="896"/>
      <c r="N40" s="563">
        <v>142</v>
      </c>
      <c r="O40" s="564" t="s">
        <v>5388</v>
      </c>
      <c r="P40" s="560">
        <v>10</v>
      </c>
      <c r="Q40" s="561">
        <v>0.16</v>
      </c>
      <c r="R40" s="562">
        <f t="shared" si="6"/>
        <v>1.6</v>
      </c>
      <c r="S40" s="896"/>
    </row>
    <row r="41" spans="1:19" ht="15.75">
      <c r="A41" s="896"/>
      <c r="B41" s="563">
        <v>31</v>
      </c>
      <c r="C41" s="564" t="s">
        <v>5389</v>
      </c>
      <c r="D41" s="560">
        <v>10</v>
      </c>
      <c r="E41" s="561">
        <v>1</v>
      </c>
      <c r="F41" s="562">
        <f t="shared" si="5"/>
        <v>10</v>
      </c>
      <c r="G41" s="896"/>
      <c r="H41" s="563">
        <v>84</v>
      </c>
      <c r="I41" s="564" t="s">
        <v>5390</v>
      </c>
      <c r="J41" s="560">
        <v>10</v>
      </c>
      <c r="K41" s="561">
        <v>7.0000000000000007E-2</v>
      </c>
      <c r="L41" s="562">
        <f t="shared" si="4"/>
        <v>0.70000000000000007</v>
      </c>
      <c r="M41" s="896"/>
      <c r="N41" s="563">
        <v>143</v>
      </c>
      <c r="O41" s="564" t="s">
        <v>5391</v>
      </c>
      <c r="P41" s="560">
        <v>10</v>
      </c>
      <c r="Q41" s="561">
        <v>0.43</v>
      </c>
      <c r="R41" s="562">
        <f t="shared" si="6"/>
        <v>4.3</v>
      </c>
      <c r="S41" s="896"/>
    </row>
    <row r="42" spans="1:19" ht="15.75">
      <c r="A42" s="896"/>
      <c r="B42" s="563">
        <v>32</v>
      </c>
      <c r="C42" s="564" t="s">
        <v>5392</v>
      </c>
      <c r="D42" s="560">
        <v>10</v>
      </c>
      <c r="E42" s="561">
        <v>6.5000000000000002E-2</v>
      </c>
      <c r="F42" s="562">
        <f t="shared" si="5"/>
        <v>0.65</v>
      </c>
      <c r="G42" s="896"/>
      <c r="H42" s="563">
        <v>85</v>
      </c>
      <c r="I42" s="564" t="s">
        <v>5393</v>
      </c>
      <c r="J42" s="560">
        <v>10</v>
      </c>
      <c r="K42" s="561">
        <v>4.0000000000000001E-3</v>
      </c>
      <c r="L42" s="562">
        <f t="shared" si="4"/>
        <v>0.04</v>
      </c>
      <c r="M42" s="896"/>
      <c r="N42" s="563">
        <v>144</v>
      </c>
      <c r="O42" s="564" t="s">
        <v>5394</v>
      </c>
      <c r="P42" s="560">
        <v>10</v>
      </c>
      <c r="Q42" s="561">
        <v>5.1999999999999998E-2</v>
      </c>
      <c r="R42" s="562">
        <f t="shared" si="6"/>
        <v>0.52</v>
      </c>
      <c r="S42" s="896"/>
    </row>
    <row r="43" spans="1:19" ht="15.75">
      <c r="A43" s="896"/>
      <c r="B43" s="563">
        <v>33</v>
      </c>
      <c r="C43" s="564" t="s">
        <v>5395</v>
      </c>
      <c r="D43" s="560">
        <v>10</v>
      </c>
      <c r="E43" s="561">
        <v>1.5</v>
      </c>
      <c r="F43" s="562">
        <f t="shared" si="5"/>
        <v>15</v>
      </c>
      <c r="G43" s="896"/>
      <c r="H43" s="563">
        <v>86</v>
      </c>
      <c r="I43" s="564" t="s">
        <v>5396</v>
      </c>
      <c r="J43" s="560">
        <v>10</v>
      </c>
      <c r="K43" s="561">
        <v>0.24</v>
      </c>
      <c r="L43" s="562">
        <f t="shared" si="4"/>
        <v>2.4</v>
      </c>
      <c r="M43" s="896"/>
      <c r="N43" s="563">
        <v>145</v>
      </c>
      <c r="O43" s="564" t="s">
        <v>5397</v>
      </c>
      <c r="P43" s="560">
        <v>10</v>
      </c>
      <c r="Q43" s="561">
        <v>0.11799999999999999</v>
      </c>
      <c r="R43" s="562">
        <f t="shared" si="6"/>
        <v>1.18</v>
      </c>
      <c r="S43" s="896"/>
    </row>
    <row r="44" spans="1:19" ht="15.75">
      <c r="A44" s="896"/>
      <c r="B44" s="563">
        <v>34</v>
      </c>
      <c r="C44" s="564" t="s">
        <v>5398</v>
      </c>
      <c r="D44" s="560">
        <v>10</v>
      </c>
      <c r="E44" s="561">
        <v>2</v>
      </c>
      <c r="F44" s="562">
        <f t="shared" si="5"/>
        <v>20</v>
      </c>
      <c r="G44" s="896"/>
      <c r="H44" s="563">
        <v>87</v>
      </c>
      <c r="I44" s="564" t="s">
        <v>5399</v>
      </c>
      <c r="J44" s="560">
        <v>10</v>
      </c>
      <c r="K44" s="561">
        <v>0.14000000000000001</v>
      </c>
      <c r="L44" s="562">
        <f t="shared" si="4"/>
        <v>1.4000000000000001</v>
      </c>
      <c r="M44" s="896"/>
      <c r="N44" s="563">
        <v>146</v>
      </c>
      <c r="O44" s="564" t="s">
        <v>5400</v>
      </c>
      <c r="P44" s="560">
        <v>10</v>
      </c>
      <c r="Q44" s="561">
        <v>0.11</v>
      </c>
      <c r="R44" s="562">
        <f t="shared" si="6"/>
        <v>1.1000000000000001</v>
      </c>
      <c r="S44" s="896"/>
    </row>
    <row r="45" spans="1:19" ht="20.25">
      <c r="A45" s="896"/>
      <c r="B45" s="563">
        <v>35</v>
      </c>
      <c r="C45" s="564" t="s">
        <v>5401</v>
      </c>
      <c r="D45" s="560">
        <v>10</v>
      </c>
      <c r="E45" s="561">
        <v>0.08</v>
      </c>
      <c r="F45" s="562">
        <f t="shared" si="5"/>
        <v>0.8</v>
      </c>
      <c r="G45" s="896"/>
      <c r="H45" s="559"/>
      <c r="I45" s="565" t="s">
        <v>5402</v>
      </c>
      <c r="J45" s="560"/>
      <c r="K45" s="561"/>
      <c r="L45" s="562"/>
      <c r="M45" s="896"/>
      <c r="N45" s="563">
        <v>147</v>
      </c>
      <c r="O45" s="564" t="s">
        <v>5403</v>
      </c>
      <c r="P45" s="560">
        <v>10</v>
      </c>
      <c r="Q45" s="561">
        <v>0.05</v>
      </c>
      <c r="R45" s="562">
        <f t="shared" si="6"/>
        <v>0.5</v>
      </c>
      <c r="S45" s="896"/>
    </row>
    <row r="46" spans="1:19" ht="15.75">
      <c r="A46" s="896"/>
      <c r="B46" s="563">
        <v>36</v>
      </c>
      <c r="C46" s="564" t="s">
        <v>5404</v>
      </c>
      <c r="D46" s="560">
        <v>10</v>
      </c>
      <c r="E46" s="561">
        <v>7.0000000000000007E-2</v>
      </c>
      <c r="F46" s="562">
        <f t="shared" si="5"/>
        <v>0.70000000000000007</v>
      </c>
      <c r="G46" s="896"/>
      <c r="H46" s="566">
        <v>88</v>
      </c>
      <c r="I46" s="564" t="s">
        <v>5405</v>
      </c>
      <c r="J46" s="560">
        <v>10</v>
      </c>
      <c r="K46" s="561">
        <v>0.4</v>
      </c>
      <c r="L46" s="562">
        <f t="shared" ref="L46:L70" si="7">K46*J46</f>
        <v>4</v>
      </c>
      <c r="M46" s="896"/>
      <c r="N46" s="563">
        <v>148</v>
      </c>
      <c r="O46" s="564" t="s">
        <v>5406</v>
      </c>
      <c r="P46" s="560">
        <v>10</v>
      </c>
      <c r="Q46" s="561">
        <v>0.05</v>
      </c>
      <c r="R46" s="562">
        <f t="shared" si="6"/>
        <v>0.5</v>
      </c>
      <c r="S46" s="896"/>
    </row>
    <row r="47" spans="1:19" ht="15.75">
      <c r="A47" s="896"/>
      <c r="B47" s="563">
        <v>37</v>
      </c>
      <c r="C47" s="564" t="s">
        <v>5407</v>
      </c>
      <c r="D47" s="560">
        <v>10</v>
      </c>
      <c r="E47" s="561">
        <v>2</v>
      </c>
      <c r="F47" s="562">
        <f t="shared" si="5"/>
        <v>20</v>
      </c>
      <c r="G47" s="896"/>
      <c r="H47" s="566">
        <v>89</v>
      </c>
      <c r="I47" s="564" t="s">
        <v>5408</v>
      </c>
      <c r="J47" s="560">
        <v>10</v>
      </c>
      <c r="K47" s="561">
        <v>0.12</v>
      </c>
      <c r="L47" s="562">
        <f t="shared" si="7"/>
        <v>1.2</v>
      </c>
      <c r="M47" s="896"/>
      <c r="N47" s="563">
        <v>149</v>
      </c>
      <c r="O47" s="564" t="s">
        <v>5409</v>
      </c>
      <c r="P47" s="560">
        <v>10</v>
      </c>
      <c r="Q47" s="561">
        <v>0.25</v>
      </c>
      <c r="R47" s="562">
        <f t="shared" si="6"/>
        <v>2.5</v>
      </c>
      <c r="S47" s="896"/>
    </row>
    <row r="48" spans="1:19" ht="15.75">
      <c r="A48" s="896"/>
      <c r="B48" s="563">
        <v>38</v>
      </c>
      <c r="C48" s="564" t="s">
        <v>5410</v>
      </c>
      <c r="D48" s="560">
        <v>10</v>
      </c>
      <c r="E48" s="561">
        <v>0.2</v>
      </c>
      <c r="F48" s="562">
        <f t="shared" si="5"/>
        <v>2</v>
      </c>
      <c r="G48" s="896"/>
      <c r="H48" s="566">
        <v>90</v>
      </c>
      <c r="I48" s="564" t="s">
        <v>5411</v>
      </c>
      <c r="J48" s="560">
        <v>10</v>
      </c>
      <c r="K48" s="561">
        <v>1</v>
      </c>
      <c r="L48" s="562">
        <f t="shared" si="7"/>
        <v>10</v>
      </c>
      <c r="M48" s="896"/>
      <c r="N48" s="563">
        <v>150</v>
      </c>
      <c r="O48" s="564" t="s">
        <v>5412</v>
      </c>
      <c r="P48" s="560">
        <v>10</v>
      </c>
      <c r="Q48" s="561">
        <v>3.5</v>
      </c>
      <c r="R48" s="562">
        <f t="shared" si="6"/>
        <v>35</v>
      </c>
      <c r="S48" s="896"/>
    </row>
    <row r="49" spans="1:19" ht="20.25">
      <c r="A49" s="896"/>
      <c r="B49" s="563">
        <v>39</v>
      </c>
      <c r="C49" s="564" t="s">
        <v>5413</v>
      </c>
      <c r="D49" s="560">
        <v>10</v>
      </c>
      <c r="E49" s="561">
        <v>0.12</v>
      </c>
      <c r="F49" s="562">
        <f t="shared" si="5"/>
        <v>1.2</v>
      </c>
      <c r="G49" s="896"/>
      <c r="H49" s="566">
        <v>91</v>
      </c>
      <c r="I49" s="564" t="s">
        <v>5414</v>
      </c>
      <c r="J49" s="560">
        <v>10</v>
      </c>
      <c r="K49" s="561">
        <v>0.2</v>
      </c>
      <c r="L49" s="562">
        <f t="shared" si="7"/>
        <v>2</v>
      </c>
      <c r="M49" s="896"/>
      <c r="N49" s="559"/>
      <c r="O49" s="565" t="s">
        <v>5415</v>
      </c>
      <c r="P49" s="560"/>
      <c r="Q49" s="561"/>
      <c r="R49" s="562"/>
      <c r="S49" s="896"/>
    </row>
    <row r="50" spans="1:19" ht="15.75">
      <c r="A50" s="896"/>
      <c r="B50" s="563">
        <v>40</v>
      </c>
      <c r="C50" s="564" t="s">
        <v>5416</v>
      </c>
      <c r="D50" s="560">
        <v>10</v>
      </c>
      <c r="E50" s="561">
        <v>0.35</v>
      </c>
      <c r="F50" s="562">
        <f t="shared" si="5"/>
        <v>3.5</v>
      </c>
      <c r="G50" s="896"/>
      <c r="H50" s="566">
        <v>92</v>
      </c>
      <c r="I50" s="564" t="s">
        <v>5417</v>
      </c>
      <c r="J50" s="560">
        <v>10</v>
      </c>
      <c r="K50" s="561">
        <v>0.04</v>
      </c>
      <c r="L50" s="562">
        <f t="shared" si="7"/>
        <v>0.4</v>
      </c>
      <c r="M50" s="896"/>
      <c r="N50" s="566">
        <v>151</v>
      </c>
      <c r="O50" s="564" t="s">
        <v>5418</v>
      </c>
      <c r="P50" s="560">
        <v>10</v>
      </c>
      <c r="Q50" s="561">
        <v>2.2000000000000002</v>
      </c>
      <c r="R50" s="562">
        <f t="shared" ref="R50:R60" si="8">Q50*P50</f>
        <v>22</v>
      </c>
      <c r="S50" s="896"/>
    </row>
    <row r="51" spans="1:19" ht="15.75">
      <c r="A51" s="896"/>
      <c r="B51" s="563">
        <v>41</v>
      </c>
      <c r="C51" s="564" t="s">
        <v>5419</v>
      </c>
      <c r="D51" s="560">
        <v>10</v>
      </c>
      <c r="E51" s="561">
        <v>0.2</v>
      </c>
      <c r="F51" s="562">
        <f t="shared" si="5"/>
        <v>2</v>
      </c>
      <c r="G51" s="896"/>
      <c r="H51" s="566">
        <v>93</v>
      </c>
      <c r="I51" s="564" t="s">
        <v>5420</v>
      </c>
      <c r="J51" s="560">
        <v>10</v>
      </c>
      <c r="K51" s="561">
        <v>0.15</v>
      </c>
      <c r="L51" s="562">
        <f t="shared" si="7"/>
        <v>1.5</v>
      </c>
      <c r="M51" s="896"/>
      <c r="N51" s="566">
        <v>152</v>
      </c>
      <c r="O51" s="564" t="s">
        <v>5421</v>
      </c>
      <c r="P51" s="560">
        <v>10</v>
      </c>
      <c r="Q51" s="561">
        <v>2</v>
      </c>
      <c r="R51" s="562">
        <f t="shared" si="8"/>
        <v>20</v>
      </c>
      <c r="S51" s="896"/>
    </row>
    <row r="52" spans="1:19" ht="15.75">
      <c r="A52" s="896"/>
      <c r="B52" s="563">
        <v>42</v>
      </c>
      <c r="C52" s="564" t="s">
        <v>5422</v>
      </c>
      <c r="D52" s="560">
        <v>10</v>
      </c>
      <c r="E52" s="561">
        <v>5.0000000000000001E-3</v>
      </c>
      <c r="F52" s="562">
        <f t="shared" si="5"/>
        <v>0.05</v>
      </c>
      <c r="G52" s="896"/>
      <c r="H52" s="566">
        <v>94</v>
      </c>
      <c r="I52" s="564" t="s">
        <v>5423</v>
      </c>
      <c r="J52" s="560">
        <v>10</v>
      </c>
      <c r="K52" s="561">
        <v>0.15</v>
      </c>
      <c r="L52" s="562">
        <f t="shared" si="7"/>
        <v>1.5</v>
      </c>
      <c r="M52" s="896"/>
      <c r="N52" s="566">
        <v>153</v>
      </c>
      <c r="O52" s="564" t="s">
        <v>5424</v>
      </c>
      <c r="P52" s="560">
        <v>10</v>
      </c>
      <c r="Q52" s="561">
        <v>0.3</v>
      </c>
      <c r="R52" s="562">
        <f t="shared" si="8"/>
        <v>3</v>
      </c>
      <c r="S52" s="896"/>
    </row>
    <row r="53" spans="1:19" ht="15.75">
      <c r="A53" s="896"/>
      <c r="B53" s="563">
        <v>43</v>
      </c>
      <c r="C53" s="564" t="s">
        <v>5425</v>
      </c>
      <c r="D53" s="560">
        <v>10</v>
      </c>
      <c r="E53" s="561">
        <v>0.01</v>
      </c>
      <c r="F53" s="562">
        <f t="shared" si="5"/>
        <v>0.1</v>
      </c>
      <c r="G53" s="896"/>
      <c r="H53" s="566">
        <v>95</v>
      </c>
      <c r="I53" s="564" t="s">
        <v>5426</v>
      </c>
      <c r="J53" s="560">
        <v>10</v>
      </c>
      <c r="K53" s="561">
        <v>0.2</v>
      </c>
      <c r="L53" s="562">
        <f t="shared" si="7"/>
        <v>2</v>
      </c>
      <c r="M53" s="896"/>
      <c r="N53" s="566">
        <v>154</v>
      </c>
      <c r="O53" s="564" t="s">
        <v>5427</v>
      </c>
      <c r="P53" s="560">
        <v>10</v>
      </c>
      <c r="Q53" s="561">
        <v>0.9</v>
      </c>
      <c r="R53" s="562">
        <f t="shared" si="8"/>
        <v>9</v>
      </c>
      <c r="S53" s="896"/>
    </row>
    <row r="54" spans="1:19" ht="20.25">
      <c r="A54" s="896"/>
      <c r="B54" s="563"/>
      <c r="C54" s="565" t="s">
        <v>5257</v>
      </c>
      <c r="D54" s="560"/>
      <c r="E54" s="561"/>
      <c r="F54" s="562"/>
      <c r="G54" s="896"/>
      <c r="H54" s="566">
        <v>96</v>
      </c>
      <c r="I54" s="564" t="s">
        <v>5428</v>
      </c>
      <c r="J54" s="560">
        <v>10</v>
      </c>
      <c r="K54" s="561">
        <v>0.14000000000000001</v>
      </c>
      <c r="L54" s="562">
        <f t="shared" si="7"/>
        <v>1.4000000000000001</v>
      </c>
      <c r="M54" s="896"/>
      <c r="N54" s="566">
        <v>155</v>
      </c>
      <c r="O54" s="564" t="s">
        <v>5429</v>
      </c>
      <c r="P54" s="560">
        <v>10</v>
      </c>
      <c r="Q54" s="561">
        <v>3.5</v>
      </c>
      <c r="R54" s="562">
        <f t="shared" si="8"/>
        <v>35</v>
      </c>
      <c r="S54" s="896"/>
    </row>
    <row r="55" spans="1:19" ht="15.75">
      <c r="A55" s="896"/>
      <c r="B55" s="566">
        <v>44</v>
      </c>
      <c r="C55" s="564" t="s">
        <v>5430</v>
      </c>
      <c r="D55" s="560">
        <v>10</v>
      </c>
      <c r="E55" s="561">
        <v>0.6</v>
      </c>
      <c r="F55" s="562">
        <f>E55*D55</f>
        <v>6</v>
      </c>
      <c r="G55" s="896"/>
      <c r="H55" s="566">
        <v>97</v>
      </c>
      <c r="I55" s="564" t="s">
        <v>5431</v>
      </c>
      <c r="J55" s="560">
        <v>10</v>
      </c>
      <c r="K55" s="561">
        <v>0.1</v>
      </c>
      <c r="L55" s="562">
        <f t="shared" si="7"/>
        <v>1</v>
      </c>
      <c r="M55" s="896"/>
      <c r="N55" s="566">
        <v>156</v>
      </c>
      <c r="O55" s="564" t="s">
        <v>5432</v>
      </c>
      <c r="P55" s="560">
        <v>10</v>
      </c>
      <c r="Q55" s="561">
        <v>1.2</v>
      </c>
      <c r="R55" s="562">
        <f t="shared" si="8"/>
        <v>12</v>
      </c>
      <c r="S55" s="896"/>
    </row>
    <row r="56" spans="1:19" ht="20.25">
      <c r="A56" s="896"/>
      <c r="B56" s="566"/>
      <c r="C56" s="555" t="s">
        <v>5433</v>
      </c>
      <c r="D56" s="560"/>
      <c r="E56" s="561"/>
      <c r="F56" s="562"/>
      <c r="G56" s="896"/>
      <c r="H56" s="566">
        <v>98</v>
      </c>
      <c r="I56" s="564" t="s">
        <v>5434</v>
      </c>
      <c r="J56" s="560">
        <v>10</v>
      </c>
      <c r="K56" s="561">
        <v>0.15</v>
      </c>
      <c r="L56" s="562">
        <f t="shared" si="7"/>
        <v>1.5</v>
      </c>
      <c r="M56" s="896"/>
      <c r="N56" s="566">
        <v>157</v>
      </c>
      <c r="O56" s="564" t="s">
        <v>5435</v>
      </c>
      <c r="P56" s="560">
        <v>10</v>
      </c>
      <c r="Q56" s="561">
        <v>3.1</v>
      </c>
      <c r="R56" s="562">
        <f t="shared" si="8"/>
        <v>31</v>
      </c>
      <c r="S56" s="896"/>
    </row>
    <row r="57" spans="1:19" ht="15.75">
      <c r="A57" s="896"/>
      <c r="B57" s="563">
        <v>45</v>
      </c>
      <c r="C57" s="564" t="s">
        <v>5436</v>
      </c>
      <c r="D57" s="560">
        <v>10</v>
      </c>
      <c r="E57" s="561">
        <v>0.2</v>
      </c>
      <c r="F57" s="562">
        <f>E57*D57</f>
        <v>2</v>
      </c>
      <c r="G57" s="896"/>
      <c r="H57" s="566">
        <v>99</v>
      </c>
      <c r="I57" s="564" t="s">
        <v>5437</v>
      </c>
      <c r="J57" s="560">
        <v>10</v>
      </c>
      <c r="K57" s="561">
        <v>0.1</v>
      </c>
      <c r="L57" s="562">
        <f t="shared" si="7"/>
        <v>1</v>
      </c>
      <c r="M57" s="896"/>
      <c r="N57" s="566">
        <v>158</v>
      </c>
      <c r="O57" s="564" t="s">
        <v>5438</v>
      </c>
      <c r="P57" s="560">
        <v>10</v>
      </c>
      <c r="Q57" s="561">
        <v>2.65</v>
      </c>
      <c r="R57" s="562">
        <f t="shared" si="8"/>
        <v>26.5</v>
      </c>
      <c r="S57" s="896"/>
    </row>
    <row r="58" spans="1:19" ht="15.75">
      <c r="A58" s="896"/>
      <c r="B58" s="563">
        <v>46</v>
      </c>
      <c r="C58" s="564" t="s">
        <v>5439</v>
      </c>
      <c r="D58" s="560">
        <v>10</v>
      </c>
      <c r="E58" s="561">
        <v>2.5000000000000001E-2</v>
      </c>
      <c r="F58" s="562">
        <f>E58*D58</f>
        <v>0.25</v>
      </c>
      <c r="G58" s="896"/>
      <c r="H58" s="566">
        <v>100</v>
      </c>
      <c r="I58" s="564" t="s">
        <v>5440</v>
      </c>
      <c r="J58" s="560">
        <v>10</v>
      </c>
      <c r="K58" s="561">
        <v>0.2</v>
      </c>
      <c r="L58" s="562">
        <f t="shared" si="7"/>
        <v>2</v>
      </c>
      <c r="M58" s="896"/>
      <c r="N58" s="566">
        <v>159</v>
      </c>
      <c r="O58" s="564" t="s">
        <v>5441</v>
      </c>
      <c r="P58" s="560">
        <v>10</v>
      </c>
      <c r="Q58" s="561">
        <v>0.75</v>
      </c>
      <c r="R58" s="562">
        <f t="shared" si="8"/>
        <v>7.5</v>
      </c>
      <c r="S58" s="896"/>
    </row>
    <row r="59" spans="1:19" ht="15.75">
      <c r="A59" s="896"/>
      <c r="B59" s="563">
        <v>47</v>
      </c>
      <c r="C59" s="564" t="s">
        <v>5442</v>
      </c>
      <c r="D59" s="560">
        <v>10</v>
      </c>
      <c r="E59" s="561">
        <v>1.7999999999999999E-2</v>
      </c>
      <c r="F59" s="562">
        <f>E59*D59</f>
        <v>0.18</v>
      </c>
      <c r="G59" s="896"/>
      <c r="H59" s="566">
        <v>101</v>
      </c>
      <c r="I59" s="564" t="s">
        <v>5443</v>
      </c>
      <c r="J59" s="560">
        <v>10</v>
      </c>
      <c r="K59" s="561">
        <v>0.12</v>
      </c>
      <c r="L59" s="562">
        <f t="shared" si="7"/>
        <v>1.2</v>
      </c>
      <c r="M59" s="896"/>
      <c r="N59" s="566">
        <v>160</v>
      </c>
      <c r="O59" s="564" t="s">
        <v>5444</v>
      </c>
      <c r="P59" s="560">
        <v>10</v>
      </c>
      <c r="Q59" s="561">
        <v>0.35</v>
      </c>
      <c r="R59" s="562">
        <f t="shared" si="8"/>
        <v>3.5</v>
      </c>
      <c r="S59" s="896"/>
    </row>
    <row r="60" spans="1:19" ht="15.75">
      <c r="A60" s="896"/>
      <c r="B60" s="563">
        <v>48</v>
      </c>
      <c r="C60" s="564" t="s">
        <v>5445</v>
      </c>
      <c r="D60" s="560">
        <v>10</v>
      </c>
      <c r="E60" s="561">
        <v>0.01</v>
      </c>
      <c r="F60" s="562">
        <f>E60*D60</f>
        <v>0.1</v>
      </c>
      <c r="G60" s="896"/>
      <c r="H60" s="566">
        <v>102</v>
      </c>
      <c r="I60" s="564" t="s">
        <v>5446</v>
      </c>
      <c r="J60" s="560">
        <v>10</v>
      </c>
      <c r="K60" s="561">
        <v>0.08</v>
      </c>
      <c r="L60" s="562">
        <f t="shared" si="7"/>
        <v>0.8</v>
      </c>
      <c r="M60" s="896"/>
      <c r="N60" s="566">
        <v>161</v>
      </c>
      <c r="O60" s="564" t="s">
        <v>5447</v>
      </c>
      <c r="P60" s="560">
        <v>10</v>
      </c>
      <c r="Q60" s="561">
        <v>6.2</v>
      </c>
      <c r="R60" s="562">
        <f t="shared" si="8"/>
        <v>62</v>
      </c>
      <c r="S60" s="896"/>
    </row>
    <row r="61" spans="1:19" ht="15.75">
      <c r="A61" s="896"/>
      <c r="B61" s="563">
        <v>49</v>
      </c>
      <c r="C61" s="564" t="s">
        <v>5448</v>
      </c>
      <c r="D61" s="560">
        <v>10</v>
      </c>
      <c r="E61" s="561">
        <v>3.5000000000000003E-2</v>
      </c>
      <c r="F61" s="562">
        <f>E61*D61</f>
        <v>0.35000000000000003</v>
      </c>
      <c r="G61" s="896"/>
      <c r="H61" s="566">
        <v>103</v>
      </c>
      <c r="I61" s="564" t="s">
        <v>5449</v>
      </c>
      <c r="J61" s="560">
        <v>10</v>
      </c>
      <c r="K61" s="561">
        <v>0.22500000000000001</v>
      </c>
      <c r="L61" s="562">
        <f t="shared" si="7"/>
        <v>2.25</v>
      </c>
      <c r="M61" s="896"/>
      <c r="P61" s="567"/>
      <c r="Q61" s="567"/>
      <c r="R61" s="567"/>
      <c r="S61" s="896"/>
    </row>
    <row r="62" spans="1:19" ht="20.25">
      <c r="A62" s="896"/>
      <c r="B62" s="559"/>
      <c r="C62" s="565" t="s">
        <v>5258</v>
      </c>
      <c r="D62" s="560"/>
      <c r="E62" s="561"/>
      <c r="F62" s="562"/>
      <c r="G62" s="896"/>
      <c r="H62" s="566">
        <v>104</v>
      </c>
      <c r="I62" s="564" t="s">
        <v>5450</v>
      </c>
      <c r="J62" s="560">
        <v>10</v>
      </c>
      <c r="K62" s="561">
        <v>0.22500000000000001</v>
      </c>
      <c r="L62" s="562">
        <f t="shared" si="7"/>
        <v>2.25</v>
      </c>
      <c r="M62" s="896"/>
      <c r="P62" s="567"/>
      <c r="Q62" s="567"/>
      <c r="R62" s="567"/>
      <c r="S62" s="896"/>
    </row>
    <row r="63" spans="1:19" ht="15.75">
      <c r="A63" s="896"/>
      <c r="B63" s="566">
        <v>50</v>
      </c>
      <c r="C63" s="564" t="s">
        <v>5451</v>
      </c>
      <c r="D63" s="560">
        <v>10</v>
      </c>
      <c r="E63" s="561">
        <v>3.0000000000000001E-3</v>
      </c>
      <c r="F63" s="562">
        <f t="shared" ref="F63:F68" si="9">E63*D63</f>
        <v>0.03</v>
      </c>
      <c r="G63" s="896"/>
      <c r="H63" s="566">
        <v>105</v>
      </c>
      <c r="I63" s="564" t="s">
        <v>5452</v>
      </c>
      <c r="J63" s="560">
        <v>10</v>
      </c>
      <c r="K63" s="561">
        <v>0.75</v>
      </c>
      <c r="L63" s="562">
        <f t="shared" si="7"/>
        <v>7.5</v>
      </c>
      <c r="M63" s="896"/>
      <c r="P63" s="567"/>
      <c r="Q63" s="567"/>
      <c r="R63" s="567"/>
      <c r="S63" s="896"/>
    </row>
    <row r="64" spans="1:19" ht="15.75">
      <c r="A64" s="896"/>
      <c r="B64" s="566">
        <v>51</v>
      </c>
      <c r="C64" s="564" t="s">
        <v>5453</v>
      </c>
      <c r="D64" s="560">
        <v>10</v>
      </c>
      <c r="E64" s="561">
        <v>8.0000000000000002E-3</v>
      </c>
      <c r="F64" s="562">
        <f t="shared" si="9"/>
        <v>0.08</v>
      </c>
      <c r="G64" s="896"/>
      <c r="H64" s="566">
        <v>106</v>
      </c>
      <c r="I64" s="564" t="s">
        <v>5454</v>
      </c>
      <c r="J64" s="560">
        <v>10</v>
      </c>
      <c r="K64" s="561">
        <v>8.6</v>
      </c>
      <c r="L64" s="562">
        <f t="shared" si="7"/>
        <v>86</v>
      </c>
      <c r="M64" s="896"/>
      <c r="P64" s="567"/>
      <c r="Q64" s="567"/>
      <c r="R64" s="567"/>
      <c r="S64" s="896"/>
    </row>
    <row r="65" spans="1:19" ht="15.75">
      <c r="A65" s="896"/>
      <c r="B65" s="566">
        <v>52</v>
      </c>
      <c r="C65" s="564" t="s">
        <v>5455</v>
      </c>
      <c r="D65" s="560">
        <v>10</v>
      </c>
      <c r="E65" s="561">
        <v>0.1</v>
      </c>
      <c r="F65" s="562">
        <f t="shared" si="9"/>
        <v>1</v>
      </c>
      <c r="G65" s="896"/>
      <c r="H65" s="566">
        <v>107</v>
      </c>
      <c r="I65" s="564" t="s">
        <v>5456</v>
      </c>
      <c r="J65" s="560">
        <v>10</v>
      </c>
      <c r="K65" s="561">
        <v>11.5</v>
      </c>
      <c r="L65" s="562">
        <f t="shared" si="7"/>
        <v>115</v>
      </c>
      <c r="M65" s="896"/>
      <c r="P65" s="567"/>
      <c r="Q65" s="567"/>
      <c r="R65" s="567"/>
      <c r="S65" s="896"/>
    </row>
    <row r="66" spans="1:19" ht="15.75">
      <c r="A66" s="896"/>
      <c r="B66" s="566">
        <v>53</v>
      </c>
      <c r="C66" s="564" t="s">
        <v>5457</v>
      </c>
      <c r="D66" s="560">
        <v>10</v>
      </c>
      <c r="E66" s="561">
        <v>0.1</v>
      </c>
      <c r="F66" s="562">
        <f t="shared" si="9"/>
        <v>1</v>
      </c>
      <c r="G66" s="896"/>
      <c r="H66" s="566">
        <v>108</v>
      </c>
      <c r="I66" s="564" t="s">
        <v>5458</v>
      </c>
      <c r="J66" s="560">
        <v>10</v>
      </c>
      <c r="K66" s="561">
        <v>3.7</v>
      </c>
      <c r="L66" s="562">
        <f t="shared" si="7"/>
        <v>37</v>
      </c>
      <c r="M66" s="896"/>
      <c r="P66" s="567"/>
      <c r="Q66" s="567"/>
      <c r="R66" s="567"/>
      <c r="S66" s="896"/>
    </row>
    <row r="67" spans="1:19" ht="15.75">
      <c r="A67" s="896"/>
      <c r="B67" s="566">
        <v>54</v>
      </c>
      <c r="C67" s="564" t="s">
        <v>5459</v>
      </c>
      <c r="D67" s="560">
        <v>10</v>
      </c>
      <c r="E67" s="561">
        <v>0.13500000000000001</v>
      </c>
      <c r="F67" s="562">
        <f t="shared" si="9"/>
        <v>1.35</v>
      </c>
      <c r="G67" s="896"/>
      <c r="H67" s="566">
        <v>109</v>
      </c>
      <c r="I67" s="564" t="s">
        <v>5460</v>
      </c>
      <c r="J67" s="560">
        <v>10</v>
      </c>
      <c r="K67" s="561">
        <v>0.17</v>
      </c>
      <c r="L67" s="562">
        <f t="shared" si="7"/>
        <v>1.7000000000000002</v>
      </c>
      <c r="M67" s="896"/>
      <c r="S67" s="896"/>
    </row>
    <row r="68" spans="1:19" ht="15.75">
      <c r="A68" s="896"/>
      <c r="B68" s="566">
        <v>55</v>
      </c>
      <c r="C68" s="564" t="s">
        <v>5461</v>
      </c>
      <c r="D68" s="560">
        <v>10</v>
      </c>
      <c r="E68" s="561">
        <v>1.2E-2</v>
      </c>
      <c r="F68" s="562">
        <f t="shared" si="9"/>
        <v>0.12</v>
      </c>
      <c r="G68" s="896"/>
      <c r="H68" s="566">
        <v>110</v>
      </c>
      <c r="I68" s="564" t="s">
        <v>5462</v>
      </c>
      <c r="J68" s="560">
        <v>10</v>
      </c>
      <c r="K68" s="561">
        <v>1</v>
      </c>
      <c r="L68" s="562">
        <f t="shared" si="7"/>
        <v>10</v>
      </c>
      <c r="M68" s="896"/>
      <c r="S68" s="896"/>
    </row>
    <row r="69" spans="1:19" ht="15.75">
      <c r="A69" s="896"/>
      <c r="D69" s="567"/>
      <c r="E69" s="567"/>
      <c r="F69" s="567"/>
      <c r="G69" s="896"/>
      <c r="H69" s="566">
        <v>111</v>
      </c>
      <c r="I69" s="564" t="s">
        <v>5463</v>
      </c>
      <c r="J69" s="560">
        <v>10</v>
      </c>
      <c r="K69" s="561">
        <v>1.5</v>
      </c>
      <c r="L69" s="562">
        <f t="shared" si="7"/>
        <v>15</v>
      </c>
      <c r="M69" s="896"/>
      <c r="S69" s="896"/>
    </row>
    <row r="70" spans="1:19" ht="15.75">
      <c r="A70" s="896"/>
      <c r="D70" s="567"/>
      <c r="E70" s="567"/>
      <c r="F70" s="567"/>
      <c r="G70" s="896"/>
      <c r="H70" s="566">
        <v>112</v>
      </c>
      <c r="I70" s="564" t="s">
        <v>5464</v>
      </c>
      <c r="J70" s="560">
        <v>10</v>
      </c>
      <c r="K70" s="561">
        <v>1.4999999999999999E-2</v>
      </c>
      <c r="L70" s="562">
        <f t="shared" si="7"/>
        <v>0.15</v>
      </c>
      <c r="M70" s="896"/>
      <c r="S70" s="896"/>
    </row>
  </sheetData>
  <mergeCells count="8">
    <mergeCell ref="B1:S1"/>
    <mergeCell ref="B4:F5"/>
    <mergeCell ref="H4:L5"/>
    <mergeCell ref="N4:R5"/>
    <mergeCell ref="A7:A70"/>
    <mergeCell ref="G7:G70"/>
    <mergeCell ref="M7:M70"/>
    <mergeCell ref="S7:S7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M.Emploi </vt:lpstr>
      <vt:lpstr>important</vt:lpstr>
      <vt:lpstr>Liste</vt:lpstr>
      <vt:lpstr>DIVERS</vt:lpstr>
      <vt:lpstr>avec POISSON</vt:lpstr>
      <vt:lpstr>avec VIANDE</vt:lpstr>
      <vt:lpstr>LEGUMES</vt:lpstr>
      <vt:lpstr>DESSERTS</vt:lpstr>
      <vt:lpstr>Modèle vierge</vt:lpstr>
      <vt:lpstr>Source</vt:lpstr>
      <vt:lpstr>convertisseur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Leboucher</dc:creator>
  <cp:lastModifiedBy>Joel Leboucher</cp:lastModifiedBy>
  <cp:lastPrinted>2017-10-08T15:10:25Z</cp:lastPrinted>
  <dcterms:created xsi:type="dcterms:W3CDTF">2016-02-15T20:04:20Z</dcterms:created>
  <dcterms:modified xsi:type="dcterms:W3CDTF">2017-11-27T08:01:32Z</dcterms:modified>
</cp:coreProperties>
</file>